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msmedicaid-my.sharepoint.com/personal/shatara_bogan_medicaid_ms_gov/Documents/HOSPITAL/APR-DRG/1 - Rate Setting/Year 10 - FY 22 Rate Setting/T - Pricing Calculator/July 1/FINAL/"/>
    </mc:Choice>
  </mc:AlternateContent>
  <xr:revisionPtr revIDLastSave="1" documentId="13_ncr:1_{ECCDBDA3-D9B8-4C6E-A339-832FFFFCDCD2}" xr6:coauthVersionLast="46" xr6:coauthVersionMax="46" xr10:uidLastSave="{5E431110-F0AC-4BA3-97C8-5C59484CFCAC}"/>
  <bookViews>
    <workbookView minimized="1" xWindow="37350" yWindow="1050" windowWidth="14400" windowHeight="7365" tabRatio="854" activeTab="1" xr2:uid="{00000000-000D-0000-FFFF-FFFF00000000}"/>
  </bookViews>
  <sheets>
    <sheet name="1-Cover" sheetId="9" r:id="rId1"/>
    <sheet name="2-Calculator" sheetId="4" r:id="rId2"/>
    <sheet name="3-DRG Table" sheetId="8" r:id="rId3"/>
    <sheet name="4-CCR Table" sheetId="10"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'2-Calculator'!#REF!</definedName>
    <definedName name="_xlnm._FilterDatabase" localSheetId="2" hidden="1">'3-DRG Table'!$A$14:$P$1345</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4x">#REF!</definedName>
    <definedName name="AdultMHAdj">'[1]Policy Factors '!$D$12</definedName>
    <definedName name="AdultTplantAdj">'[2]Policy Factors '!$D$18</definedName>
    <definedName name="age_adj" localSheetId="0">'1-Cover'!#REF!</definedName>
    <definedName name="age_adj">#REF!</definedName>
    <definedName name="Alideb">#REF!</definedName>
    <definedName name="APR_DRG">#REF!</definedName>
    <definedName name="APRDRG_v26" localSheetId="0">#REF!</definedName>
    <definedName name="APRDRG_v26">#REF!</definedName>
    <definedName name="BaseRate">'[1]Policy Factors '!$D$19</definedName>
    <definedName name="calculator_tab1">#REF!</definedName>
    <definedName name="CCR">[3]Calculator!$C$40</definedName>
    <definedName name="CCR_list">'4-CCR Table'!$C$9:$E$163</definedName>
    <definedName name="ChargeInflation">'[4]Policy Factors '!$D$8</definedName>
    <definedName name="comp">'[5]T1-MCC'!$K$25</definedName>
    <definedName name="Completion_0113">'[6]5-Total Payment Model 1-31-14'!$I$16</definedName>
    <definedName name="completion_0210">'[6]7-Total Payment Model 2-14-14'!$I$16</definedName>
    <definedName name="completion_0210a">'[6]9-Total Payment Model 2-18-14'!$J$17</definedName>
    <definedName name="Cost_Out_Thresh">[3]Calculator!#REF!</definedName>
    <definedName name="Cost_Outlier_Threshold_Transfer">#REF!</definedName>
    <definedName name="cost_thresh" localSheetId="0">'1-Cover'!#REF!</definedName>
    <definedName name="cost_thresh" localSheetId="2">[7]Cover!#REF!</definedName>
    <definedName name="cost_thresh">#REF!</definedName>
    <definedName name="Cov_chg">[3]Calculator!$C$10</definedName>
    <definedName name="Cov_days">[3]Calculator!$C$13</definedName>
    <definedName name="date_admit">[3]Calculator!$C$11</definedName>
    <definedName name="date_disch">[3]Calculator!$C$12</definedName>
    <definedName name="day_pay" localSheetId="0">'1-Cover'!#REF!</definedName>
    <definedName name="day_pay" localSheetId="2">[7]Cover!#REF!</definedName>
    <definedName name="day_pay">#REF!</definedName>
    <definedName name="day_thresh" localSheetId="0">'1-Cover'!#REF!</definedName>
    <definedName name="day_thresh" localSheetId="2">[7]Cover!#REF!</definedName>
    <definedName name="day_thresh">#REF!</definedName>
    <definedName name="Disch_stat">[3]Calculator!$C$8</definedName>
    <definedName name="DraftList2">#REF!</definedName>
    <definedName name="DRG_base" localSheetId="0">'1-Cover'!$C$14</definedName>
    <definedName name="DRG_base">#REF!</definedName>
    <definedName name="DRG_Base_Pay">[3]Calculator!$C$23</definedName>
    <definedName name="DRG_Base_Pay_w_MedEd">[3]Calculator!#REF!</definedName>
    <definedName name="DRG_out_thresh">[3]Calculator!$C$43</definedName>
    <definedName name="dud">#REF!</definedName>
    <definedName name="Flide15a">#REF!</definedName>
    <definedName name="GainThreshold">'[1]Policy Factors '!$D$21</definedName>
    <definedName name="Group_Prov">[8]ProvGroup!$A$2:$C$450</definedName>
    <definedName name="LOS">[3]Calculator!$C$19</definedName>
    <definedName name="LossThreshold">'[2]Policy Factors '!$D$21</definedName>
    <definedName name="Marginal_cost">[3]Calculator!#REF!</definedName>
    <definedName name="Marginal_cost_percent">[3]Calculator!$C$44</definedName>
    <definedName name="MarginalCostPct">'[1]Policy Factors '!$D$22</definedName>
    <definedName name="MarginalCostPctII">'[1]Policy Factors '!$D$23</definedName>
    <definedName name="MC" localSheetId="0">'1-Cover'!#REF!</definedName>
    <definedName name="MC" localSheetId="2">[7]Cover!#REF!</definedName>
    <definedName name="MC">#REF!</definedName>
    <definedName name="Medicaid_Provider">#REF!</definedName>
    <definedName name="MHDayThreshold">'[1]Policy Factors '!$D$24</definedName>
    <definedName name="MHPerDiem">'[1]Policy Factors '!$D$25</definedName>
    <definedName name="MS_providers">#REF!</definedName>
    <definedName name="Natl_ALOS">[3]Calculator!$C$26</definedName>
    <definedName name="NeonateAdj">'[1]Policy Factors '!$D$15</definedName>
    <definedName name="new">#REF!</definedName>
    <definedName name="NNBAdj">'[1]Policy Factors '!$D$14</definedName>
    <definedName name="OB">'[1]Policy Factors '!$D$13</definedName>
    <definedName name="paid_adj_0113">'[6]5-Total Payment Model 1-31-14'!$J$65</definedName>
    <definedName name="paid_adj_0210">'[6]7-Total Payment Model 2-14-14'!$J$65</definedName>
    <definedName name="PedMHAdj">'[1]Policy Factors '!$D$11</definedName>
    <definedName name="PedTplantAdj">'[2]Policy Factors '!$D$17</definedName>
    <definedName name="pol_adj" localSheetId="0">'1-Cover'!#REF!</definedName>
    <definedName name="pol_adj" localSheetId="2">[7]Cover!#REF!</definedName>
    <definedName name="pol_adj">#REF!</definedName>
    <definedName name="_xlnm.Print_Area" localSheetId="0">'1-Cover'!$A$1:$E$17</definedName>
    <definedName name="_xlnm.Print_Area" localSheetId="1">'2-Calculator'!$B$1:$I$91</definedName>
    <definedName name="_xlnm.Print_Area" localSheetId="2">'3-DRG Table'!$A$1:$P$1345</definedName>
    <definedName name="_xlnm.Print_Area" localSheetId="3">'4-CCR Table'!$A$1:$I$163</definedName>
    <definedName name="_xlnm.Print_Titles" localSheetId="2">'3-DRG Table'!$14:$14</definedName>
    <definedName name="_xlnm.Print_Titles" localSheetId="3">'4-CCR Table'!$8:$8</definedName>
    <definedName name="RehabAdj">'[1]Policy Factors '!$D$16</definedName>
    <definedName name="Slide15">#REF!</definedName>
    <definedName name="Slidea">#REF!</definedName>
    <definedName name="Slidee">#REF!</definedName>
    <definedName name="Slidef">#REF!</definedName>
    <definedName name="State">#REF!</definedName>
    <definedName name="TplantAdj">'[1]Policy Factors '!$D$17</definedName>
    <definedName name="v38_HSRV_Weights_MC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0" l="1"/>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9" i="10"/>
  <c r="H971" i="8" l="1"/>
  <c r="I971" i="8"/>
  <c r="H39" i="8"/>
  <c r="H932" i="8"/>
  <c r="J932" i="8" s="1"/>
  <c r="I15" i="8"/>
  <c r="H15" i="8"/>
  <c r="I931" i="8"/>
  <c r="K931" i="8" s="1"/>
  <c r="I932" i="8"/>
  <c r="K932" i="8" s="1"/>
  <c r="H935" i="8"/>
  <c r="J935" i="8" s="1"/>
  <c r="I938" i="8"/>
  <c r="K938" i="8" s="1"/>
  <c r="I934" i="8"/>
  <c r="K934" i="8" s="1"/>
  <c r="H938" i="8"/>
  <c r="J938" i="8" s="1"/>
  <c r="H934" i="8"/>
  <c r="J934" i="8" s="1"/>
  <c r="H936" i="8"/>
  <c r="J936" i="8" s="1"/>
  <c r="I639" i="8"/>
  <c r="K639" i="8" s="1"/>
  <c r="H914" i="8"/>
  <c r="J914" i="8" s="1"/>
  <c r="I913" i="8"/>
  <c r="K913" i="8" s="1"/>
  <c r="I911" i="8"/>
  <c r="K911" i="8" s="1"/>
  <c r="H930" i="8"/>
  <c r="J930" i="8" s="1"/>
  <c r="I929" i="8"/>
  <c r="K929" i="8" s="1"/>
  <c r="I927" i="8"/>
  <c r="K927" i="8" s="1"/>
  <c r="H931" i="8"/>
  <c r="J931" i="8" s="1"/>
  <c r="H937" i="8"/>
  <c r="J937" i="8" s="1"/>
  <c r="I935" i="8"/>
  <c r="K935" i="8" s="1"/>
  <c r="I933" i="8"/>
  <c r="K933" i="8" s="1"/>
  <c r="I936" i="8"/>
  <c r="K936" i="8" s="1"/>
  <c r="I937" i="8"/>
  <c r="K937" i="8" s="1"/>
  <c r="H933" i="8"/>
  <c r="J933" i="8" s="1"/>
  <c r="I930" i="8"/>
  <c r="K930" i="8" s="1"/>
  <c r="I928" i="8"/>
  <c r="K928" i="8" s="1"/>
  <c r="H927" i="8"/>
  <c r="J927" i="8" s="1"/>
  <c r="H928" i="8"/>
  <c r="J928" i="8" s="1"/>
  <c r="H929" i="8"/>
  <c r="J929" i="8" s="1"/>
  <c r="I366" i="8"/>
  <c r="K366" i="8" s="1"/>
  <c r="I648" i="8"/>
  <c r="K648" i="8" s="1"/>
  <c r="I646" i="8"/>
  <c r="K646" i="8" s="1"/>
  <c r="I644" i="8"/>
  <c r="K644" i="8" s="1"/>
  <c r="H639" i="8"/>
  <c r="J639" i="8" s="1"/>
  <c r="I912" i="8"/>
  <c r="K912" i="8" s="1"/>
  <c r="H640" i="8"/>
  <c r="J640" i="8" s="1"/>
  <c r="H912" i="8"/>
  <c r="J912" i="8" s="1"/>
  <c r="H911" i="8"/>
  <c r="J911" i="8" s="1"/>
  <c r="I914" i="8"/>
  <c r="K914" i="8" s="1"/>
  <c r="H643" i="8"/>
  <c r="J643" i="8" s="1"/>
  <c r="H642" i="8"/>
  <c r="J642" i="8" s="1"/>
  <c r="H913" i="8"/>
  <c r="J913" i="8" s="1"/>
  <c r="H364" i="8"/>
  <c r="J364" i="8" s="1"/>
  <c r="H644" i="8"/>
  <c r="J644" i="8" s="1"/>
  <c r="I365" i="8"/>
  <c r="K365" i="8" s="1"/>
  <c r="I643" i="8"/>
  <c r="K643" i="8" s="1"/>
  <c r="I641" i="8"/>
  <c r="K641" i="8" s="1"/>
  <c r="H652" i="8"/>
  <c r="J652" i="8" s="1"/>
  <c r="H648" i="8"/>
  <c r="J648" i="8" s="1"/>
  <c r="H344" i="8"/>
  <c r="J344" i="8" s="1"/>
  <c r="I363" i="8"/>
  <c r="K363" i="8" s="1"/>
  <c r="H653" i="8"/>
  <c r="J653" i="8" s="1"/>
  <c r="I364" i="8"/>
  <c r="K364" i="8" s="1"/>
  <c r="I654" i="8"/>
  <c r="K654" i="8" s="1"/>
  <c r="I651" i="8"/>
  <c r="K651" i="8" s="1"/>
  <c r="I649" i="8"/>
  <c r="K649" i="8" s="1"/>
  <c r="I640" i="8"/>
  <c r="K640" i="8" s="1"/>
  <c r="I652" i="8"/>
  <c r="K652" i="8" s="1"/>
  <c r="H651" i="8"/>
  <c r="J651" i="8" s="1"/>
  <c r="H650" i="8"/>
  <c r="J650" i="8" s="1"/>
  <c r="I647" i="8"/>
  <c r="K647" i="8" s="1"/>
  <c r="H645" i="8"/>
  <c r="J645" i="8" s="1"/>
  <c r="H647" i="8"/>
  <c r="J647" i="8" s="1"/>
  <c r="I653" i="8"/>
  <c r="K653" i="8" s="1"/>
  <c r="I645" i="8"/>
  <c r="K645" i="8" s="1"/>
  <c r="I650" i="8"/>
  <c r="K650" i="8" s="1"/>
  <c r="H649" i="8"/>
  <c r="J649" i="8" s="1"/>
  <c r="I642" i="8"/>
  <c r="K642" i="8" s="1"/>
  <c r="H641" i="8"/>
  <c r="J641" i="8" s="1"/>
  <c r="H654" i="8"/>
  <c r="J654" i="8" s="1"/>
  <c r="H646" i="8"/>
  <c r="J646" i="8" s="1"/>
  <c r="H363" i="8"/>
  <c r="J363" i="8" s="1"/>
  <c r="H366" i="8"/>
  <c r="J366" i="8" s="1"/>
  <c r="H365" i="8"/>
  <c r="J365" i="8" s="1"/>
  <c r="I343" i="8"/>
  <c r="K343" i="8" s="1"/>
  <c r="H72" i="8"/>
  <c r="J72" i="8" s="1"/>
  <c r="I73" i="8"/>
  <c r="K73" i="8" s="1"/>
  <c r="I344" i="8"/>
  <c r="K344" i="8" s="1"/>
  <c r="H80" i="8"/>
  <c r="J80" i="8" s="1"/>
  <c r="H76" i="8"/>
  <c r="J76" i="8" s="1"/>
  <c r="I74" i="8"/>
  <c r="K74" i="8" s="1"/>
  <c r="H348" i="8"/>
  <c r="J348" i="8" s="1"/>
  <c r="H350" i="8"/>
  <c r="J350" i="8" s="1"/>
  <c r="H347" i="8"/>
  <c r="J347" i="8" s="1"/>
  <c r="I71" i="8"/>
  <c r="K71" i="8" s="1"/>
  <c r="I349" i="8"/>
  <c r="K349" i="8" s="1"/>
  <c r="I346" i="8"/>
  <c r="K346" i="8" s="1"/>
  <c r="I348" i="8"/>
  <c r="K348" i="8" s="1"/>
  <c r="H346" i="8"/>
  <c r="J346" i="8" s="1"/>
  <c r="I347" i="8"/>
  <c r="K347" i="8" s="1"/>
  <c r="I345" i="8"/>
  <c r="K345" i="8" s="1"/>
  <c r="H343" i="8"/>
  <c r="J343" i="8" s="1"/>
  <c r="I350" i="8"/>
  <c r="K350" i="8" s="1"/>
  <c r="H349" i="8"/>
  <c r="J349" i="8" s="1"/>
  <c r="H345" i="8"/>
  <c r="J345" i="8" s="1"/>
  <c r="H71" i="8"/>
  <c r="J71" i="8" s="1"/>
  <c r="I75" i="8"/>
  <c r="K75" i="8" s="1"/>
  <c r="I72" i="8"/>
  <c r="K72" i="8" s="1"/>
  <c r="H77" i="8"/>
  <c r="J77" i="8" s="1"/>
  <c r="H78" i="8"/>
  <c r="J78" i="8" s="1"/>
  <c r="H74" i="8"/>
  <c r="J74" i="8" s="1"/>
  <c r="H73" i="8"/>
  <c r="J73" i="8" s="1"/>
  <c r="H82" i="8"/>
  <c r="J82" i="8" s="1"/>
  <c r="H81" i="8"/>
  <c r="J81" i="8" s="1"/>
  <c r="I78" i="8"/>
  <c r="K78" i="8" s="1"/>
  <c r="I77" i="8"/>
  <c r="K77" i="8" s="1"/>
  <c r="I82" i="8"/>
  <c r="K82" i="8" s="1"/>
  <c r="I81" i="8"/>
  <c r="K81" i="8" s="1"/>
  <c r="I79" i="8"/>
  <c r="K79" i="8" s="1"/>
  <c r="I76" i="8"/>
  <c r="K76" i="8" s="1"/>
  <c r="H75" i="8"/>
  <c r="J75" i="8" s="1"/>
  <c r="I80" i="8"/>
  <c r="K80" i="8" s="1"/>
  <c r="H79" i="8"/>
  <c r="J79" i="8" s="1"/>
  <c r="J15" i="8" l="1"/>
  <c r="D19" i="4" l="1"/>
  <c r="D45" i="4" l="1"/>
  <c r="D79" i="4"/>
  <c r="H1343" i="8" l="1"/>
  <c r="J1343" i="8" s="1"/>
  <c r="I1343" i="8"/>
  <c r="K1343" i="8" s="1"/>
  <c r="H1344" i="8"/>
  <c r="J1344" i="8" s="1"/>
  <c r="I1344" i="8"/>
  <c r="K1344" i="8" s="1"/>
  <c r="H16" i="8"/>
  <c r="I16" i="8"/>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J39" i="8"/>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J971" i="8"/>
  <c r="K971" i="8"/>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H1318" i="8"/>
  <c r="J1318" i="8" s="1"/>
  <c r="I1318" i="8"/>
  <c r="K1318" i="8" s="1"/>
  <c r="H1319" i="8"/>
  <c r="J1319" i="8" s="1"/>
  <c r="I1319" i="8"/>
  <c r="K1319" i="8" s="1"/>
  <c r="H1320" i="8"/>
  <c r="J1320" i="8" s="1"/>
  <c r="I1320" i="8"/>
  <c r="K1320" i="8" s="1"/>
  <c r="H1321" i="8"/>
  <c r="J1321" i="8" s="1"/>
  <c r="I1321" i="8"/>
  <c r="K1321" i="8" s="1"/>
  <c r="H1322" i="8"/>
  <c r="J1322" i="8" s="1"/>
  <c r="I1322" i="8"/>
  <c r="K1322" i="8" s="1"/>
  <c r="H1323" i="8"/>
  <c r="J1323" i="8" s="1"/>
  <c r="I1323" i="8"/>
  <c r="K1323" i="8" s="1"/>
  <c r="H1324" i="8"/>
  <c r="J1324" i="8" s="1"/>
  <c r="I1324" i="8"/>
  <c r="K1324" i="8" s="1"/>
  <c r="H1325" i="8"/>
  <c r="J1325" i="8" s="1"/>
  <c r="I1325" i="8"/>
  <c r="K1325" i="8" s="1"/>
  <c r="H1326" i="8"/>
  <c r="J1326" i="8" s="1"/>
  <c r="I1326" i="8"/>
  <c r="K1326" i="8" s="1"/>
  <c r="H1327" i="8"/>
  <c r="J1327" i="8" s="1"/>
  <c r="I1327" i="8"/>
  <c r="K1327" i="8" s="1"/>
  <c r="H1328" i="8"/>
  <c r="J1328" i="8" s="1"/>
  <c r="I1328" i="8"/>
  <c r="K1328" i="8" s="1"/>
  <c r="H1329" i="8"/>
  <c r="J1329" i="8" s="1"/>
  <c r="I1329" i="8"/>
  <c r="K1329" i="8" s="1"/>
  <c r="H1330" i="8"/>
  <c r="J1330" i="8" s="1"/>
  <c r="I1330" i="8"/>
  <c r="K1330" i="8" s="1"/>
  <c r="H1331" i="8"/>
  <c r="J1331" i="8" s="1"/>
  <c r="I1331" i="8"/>
  <c r="K1331" i="8" s="1"/>
  <c r="H1332" i="8"/>
  <c r="J1332" i="8" s="1"/>
  <c r="I1332" i="8"/>
  <c r="K1332" i="8" s="1"/>
  <c r="H1333" i="8"/>
  <c r="J1333" i="8" s="1"/>
  <c r="I1333" i="8"/>
  <c r="K1333" i="8" s="1"/>
  <c r="H1334" i="8"/>
  <c r="J1334" i="8" s="1"/>
  <c r="I1334" i="8"/>
  <c r="K1334" i="8" s="1"/>
  <c r="H1335" i="8"/>
  <c r="J1335" i="8" s="1"/>
  <c r="I1335" i="8"/>
  <c r="K1335" i="8" s="1"/>
  <c r="H1336" i="8"/>
  <c r="J1336" i="8" s="1"/>
  <c r="I1336" i="8"/>
  <c r="K1336" i="8" s="1"/>
  <c r="H1337" i="8"/>
  <c r="J1337" i="8" s="1"/>
  <c r="I1337" i="8"/>
  <c r="K1337" i="8" s="1"/>
  <c r="H1338" i="8"/>
  <c r="J1338" i="8" s="1"/>
  <c r="I1338" i="8"/>
  <c r="K1338" i="8" s="1"/>
  <c r="H1339" i="8"/>
  <c r="J1339" i="8" s="1"/>
  <c r="I1339" i="8"/>
  <c r="K1339" i="8" s="1"/>
  <c r="H1340" i="8"/>
  <c r="J1340" i="8" s="1"/>
  <c r="I1340" i="8"/>
  <c r="K1340" i="8" s="1"/>
  <c r="H1341" i="8"/>
  <c r="J1341" i="8" s="1"/>
  <c r="I1341" i="8"/>
  <c r="K1341" i="8" s="1"/>
  <c r="H1342" i="8"/>
  <c r="J1342" i="8" s="1"/>
  <c r="I1342" i="8"/>
  <c r="K1342" i="8" s="1"/>
  <c r="K15" i="8"/>
  <c r="K16" i="8" l="1"/>
  <c r="J16" i="8"/>
  <c r="D42" i="4"/>
  <c r="D74" i="4" l="1"/>
  <c r="D50" i="4"/>
  <c r="D63" i="4" l="1"/>
  <c r="D49" i="4"/>
  <c r="D47" i="4"/>
  <c r="D46" i="4"/>
  <c r="D43" i="4"/>
  <c r="D44" i="4" s="1"/>
  <c r="D48" i="4" l="1"/>
  <c r="D56" i="4" s="1"/>
  <c r="D73" i="4"/>
  <c r="D75" i="4"/>
  <c r="D52" i="4"/>
  <c r="D53" i="4" l="1"/>
  <c r="D54" i="4" s="1"/>
  <c r="D58" i="4"/>
  <c r="D59" i="4" l="1"/>
  <c r="D60" i="4" s="1"/>
  <c r="D65" i="4"/>
  <c r="D61" i="4" l="1"/>
  <c r="D66" i="4" l="1"/>
  <c r="D68" i="4" s="1"/>
  <c r="D67" i="4" l="1"/>
  <c r="D69" i="4" l="1"/>
  <c r="D77" i="4" s="1"/>
  <c r="D70" i="4" l="1"/>
  <c r="D71" i="4" s="1"/>
  <c r="D80" i="4" s="1"/>
  <c r="D81" i="4" l="1"/>
  <c r="D83" i="4" s="1"/>
  <c r="D85" i="4" l="1"/>
  <c r="D86" i="4" s="1"/>
  <c r="D89" i="4" l="1"/>
</calcChain>
</file>

<file path=xl/sharedStrings.xml><?xml version="1.0" encoding="utf-8"?>
<sst xmlns="http://schemas.openxmlformats.org/spreadsheetml/2006/main" count="9039" uniqueCount="2629">
  <si>
    <t>956-0</t>
  </si>
  <si>
    <t>955-0</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</si>
  <si>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</si>
  <si>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</si>
  <si>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</si>
  <si>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</si>
  <si>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</si>
  <si>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</si>
  <si>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</si>
  <si>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</si>
  <si>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</si>
  <si>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</si>
  <si>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</si>
  <si>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</si>
  <si>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</si>
  <si>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</si>
  <si>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</si>
  <si>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</si>
  <si>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</si>
  <si>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</si>
  <si>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</si>
  <si>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</si>
  <si>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</si>
  <si>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</si>
  <si>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</si>
  <si>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</si>
  <si>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</si>
  <si>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</si>
  <si>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</si>
  <si>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</si>
  <si>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</si>
  <si>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</si>
  <si>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</si>
  <si>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</si>
  <si>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</si>
  <si>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</si>
  <si>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</si>
  <si>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</si>
  <si>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</si>
  <si>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</si>
  <si>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</si>
  <si>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</si>
  <si>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</si>
  <si>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</si>
  <si>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</si>
  <si>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</si>
  <si>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</si>
  <si>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</si>
  <si>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</si>
  <si>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</si>
  <si>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</si>
  <si>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</si>
  <si>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</si>
  <si>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</si>
  <si>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</si>
  <si>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</si>
  <si>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</si>
  <si>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</si>
  <si>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</si>
  <si>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</si>
  <si>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</si>
  <si>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</si>
  <si>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</si>
  <si>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</si>
  <si>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</si>
  <si>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</si>
  <si>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</si>
  <si>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</si>
  <si>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</si>
  <si>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</si>
  <si>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</si>
  <si>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</si>
  <si>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</si>
  <si>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</si>
  <si>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</si>
  <si>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</si>
  <si>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</si>
  <si>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</si>
  <si>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</si>
  <si>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</si>
  <si>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</si>
  <si>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</si>
  <si>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</si>
  <si>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</si>
  <si>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</si>
  <si>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</si>
  <si>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</si>
  <si>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</si>
  <si>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</si>
  <si>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</si>
  <si>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</si>
  <si>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</si>
  <si>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</si>
  <si>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</si>
  <si>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</si>
  <si>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</si>
  <si>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</si>
  <si>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</si>
  <si>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</si>
  <si>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</si>
  <si>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</si>
  <si>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</si>
  <si>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</si>
  <si>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</si>
  <si>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</si>
  <si>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</si>
  <si>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</si>
  <si>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</si>
  <si>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</si>
  <si>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</si>
  <si>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</si>
  <si>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</si>
  <si>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</si>
  <si>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</si>
  <si>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</si>
  <si>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</si>
  <si>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</si>
  <si>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</si>
  <si>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</si>
  <si>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</si>
  <si>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</si>
  <si>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</si>
  <si>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</si>
  <si>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</si>
  <si>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</si>
  <si>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</si>
  <si>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</si>
  <si>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</si>
  <si>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</si>
  <si>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</si>
  <si>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</si>
  <si>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</si>
  <si>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</si>
  <si>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</si>
  <si>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</si>
  <si>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</si>
  <si>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</si>
  <si>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</si>
  <si>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</si>
  <si>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</si>
  <si>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</si>
  <si>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</si>
  <si>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</si>
  <si>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</si>
  <si>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</si>
  <si>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</si>
  <si>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</si>
  <si>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</si>
  <si>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</si>
  <si>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</si>
  <si>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</si>
  <si>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</si>
  <si>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</si>
  <si>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</si>
  <si>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</si>
  <si>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</si>
  <si>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</si>
  <si>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</si>
  <si>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</si>
  <si>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</si>
  <si>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</si>
  <si>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</si>
  <si>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</si>
  <si>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</si>
  <si>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</si>
  <si>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</si>
  <si>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</si>
  <si>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</si>
  <si>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</si>
  <si>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</si>
  <si>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</si>
  <si>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</si>
  <si>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</si>
  <si>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</si>
  <si>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</si>
  <si>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</si>
  <si>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</si>
  <si>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</si>
  <si>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</si>
  <si>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</si>
  <si>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</si>
  <si>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</si>
  <si>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</si>
  <si>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</si>
  <si>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</si>
  <si>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</si>
  <si>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</si>
  <si>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</si>
  <si>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</si>
  <si>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</si>
  <si>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</si>
  <si>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</si>
  <si>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</si>
  <si>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</si>
  <si>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</si>
  <si>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</si>
  <si>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</si>
  <si>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</si>
  <si>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</si>
  <si>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</si>
  <si>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</si>
  <si>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</si>
  <si>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</si>
  <si>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</si>
  <si>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</si>
  <si>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</si>
  <si>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</si>
  <si>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</si>
  <si>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</si>
  <si>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</si>
  <si>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</si>
  <si>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</si>
  <si>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</si>
  <si>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</si>
  <si>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</si>
  <si>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</si>
  <si>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</si>
  <si>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</si>
  <si>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</si>
  <si>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</si>
  <si>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</si>
  <si>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</si>
  <si>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</si>
  <si>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</si>
  <si>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</si>
  <si>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</si>
  <si>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</si>
  <si>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</si>
  <si>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</si>
  <si>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</si>
  <si>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</si>
  <si>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</si>
  <si>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</si>
  <si>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</si>
  <si>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</si>
  <si>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</si>
  <si>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</si>
  <si>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</si>
  <si>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</si>
  <si>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</si>
  <si>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</si>
  <si>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</si>
  <si>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</si>
  <si>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</si>
  <si>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</si>
  <si>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</si>
  <si>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</si>
  <si>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</si>
  <si>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</si>
  <si>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</si>
  <si>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</si>
  <si>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</si>
  <si>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</si>
  <si>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</si>
  <si>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</si>
  <si>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</si>
  <si>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</si>
  <si>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</si>
  <si>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</si>
  <si>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</si>
  <si>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</si>
  <si>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</si>
  <si>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</si>
  <si>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</si>
  <si>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</si>
  <si>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</si>
  <si>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</si>
  <si>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</si>
  <si>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</si>
  <si>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</si>
  <si>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</si>
  <si>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</si>
  <si>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</si>
  <si>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</si>
  <si>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</si>
  <si>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</si>
  <si>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</si>
  <si>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</si>
  <si>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</si>
  <si>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</si>
  <si>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</si>
  <si>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</si>
  <si>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</si>
  <si>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</si>
  <si>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</si>
  <si>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</si>
  <si>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</si>
  <si>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</si>
  <si>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</si>
  <si>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</si>
  <si>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</si>
  <si>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</si>
  <si>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</si>
  <si>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</si>
  <si>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</si>
  <si>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</si>
  <si>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</si>
  <si>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</si>
  <si>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</si>
  <si>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</si>
  <si>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</si>
  <si>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</si>
  <si>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</si>
  <si>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</si>
  <si>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</si>
  <si>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</si>
  <si>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</si>
  <si>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</si>
  <si>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</si>
  <si>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</si>
  <si>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</si>
  <si>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</si>
  <si>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</si>
  <si>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</si>
  <si>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</si>
  <si>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</si>
  <si>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</si>
  <si>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</si>
  <si>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</si>
  <si>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</si>
  <si>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</si>
  <si>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</si>
  <si>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</si>
  <si>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</si>
  <si>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</si>
  <si>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</si>
  <si>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</si>
  <si>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</si>
  <si>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</si>
  <si>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</si>
  <si>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</si>
  <si>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</si>
  <si>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</si>
  <si>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</si>
  <si>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</si>
  <si>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</si>
  <si>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</si>
  <si>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</si>
  <si>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</si>
  <si>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</si>
  <si>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</si>
  <si>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</si>
  <si>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</si>
  <si>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</si>
  <si>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</si>
  <si>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</si>
  <si>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</si>
  <si>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</si>
  <si>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</si>
  <si>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</si>
  <si>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</si>
  <si>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</si>
  <si>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</si>
  <si>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</si>
  <si>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</si>
  <si>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</si>
  <si>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</si>
  <si>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</si>
  <si>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</si>
  <si>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</si>
  <si>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</si>
  <si>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</si>
  <si>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</si>
  <si>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</si>
  <si>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</si>
  <si>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</si>
  <si>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</si>
  <si>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</si>
  <si>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564-4</t>
  </si>
  <si>
    <t>564-3</t>
  </si>
  <si>
    <t>564-2</t>
  </si>
  <si>
    <t>564-1</t>
  </si>
  <si>
    <t>561-4</t>
  </si>
  <si>
    <t>561-3</t>
  </si>
  <si>
    <t>561-2</t>
  </si>
  <si>
    <t>561-1</t>
  </si>
  <si>
    <t>560-4</t>
  </si>
  <si>
    <t>560-3</t>
  </si>
  <si>
    <t>560-2</t>
  </si>
  <si>
    <t>560-1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</si>
  <si>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</si>
  <si>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</si>
  <si>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</si>
  <si>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</si>
  <si>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</si>
  <si>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</si>
  <si>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</si>
  <si>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</si>
  <si>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</si>
  <si>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</si>
  <si>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</si>
  <si>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</si>
  <si>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</si>
  <si>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</si>
  <si>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</si>
  <si>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</si>
  <si>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</si>
  <si>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</si>
  <si>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</si>
  <si>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</si>
  <si>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</si>
  <si>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</si>
  <si>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</si>
  <si>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</si>
  <si>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</si>
  <si>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</si>
  <si>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</si>
  <si>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</si>
  <si>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</si>
  <si>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</si>
  <si>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</si>
  <si>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</si>
  <si>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</si>
  <si>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</si>
  <si>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</si>
  <si>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</si>
  <si>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</si>
  <si>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</si>
  <si>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</si>
  <si>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</si>
  <si>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</si>
  <si>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</si>
  <si>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</si>
  <si>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</si>
  <si>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</si>
  <si>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</si>
  <si>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</si>
  <si>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</si>
  <si>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</si>
  <si>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</si>
  <si>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</si>
  <si>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</si>
  <si>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</si>
  <si>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</si>
  <si>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</si>
  <si>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</si>
  <si>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</si>
  <si>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</si>
  <si>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</si>
  <si>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</si>
  <si>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</si>
  <si>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</si>
  <si>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</si>
  <si>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</si>
  <si>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</si>
  <si>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</si>
  <si>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</si>
  <si>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</si>
  <si>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</si>
  <si>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</si>
  <si>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</si>
  <si>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</si>
  <si>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</si>
  <si>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</si>
  <si>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</si>
  <si>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</si>
  <si>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</si>
  <si>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</si>
  <si>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</si>
  <si>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</si>
  <si>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</si>
  <si>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</si>
  <si>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</si>
  <si>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</si>
  <si>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</si>
  <si>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</si>
  <si>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</si>
  <si>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</si>
  <si>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</si>
  <si>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</si>
  <si>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</si>
  <si>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</si>
  <si>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</si>
  <si>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</si>
  <si>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</si>
  <si>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</si>
  <si>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</si>
  <si>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</si>
  <si>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</si>
  <si>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</si>
  <si>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</si>
  <si>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</si>
  <si>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</si>
  <si>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</si>
  <si>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</si>
  <si>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</si>
  <si>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</si>
  <si>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</si>
  <si>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</si>
  <si>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</si>
  <si>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</si>
  <si>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</si>
  <si>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</si>
  <si>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</si>
  <si>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</si>
  <si>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</si>
  <si>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</si>
  <si>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</si>
  <si>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</si>
  <si>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</si>
  <si>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</si>
  <si>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</si>
  <si>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</si>
  <si>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</si>
  <si>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</si>
  <si>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</si>
  <si>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</si>
  <si>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</si>
  <si>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</si>
  <si>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</si>
  <si>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</si>
  <si>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</si>
  <si>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</si>
  <si>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</si>
  <si>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</si>
  <si>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</si>
  <si>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</si>
  <si>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</si>
  <si>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</si>
  <si>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</si>
  <si>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</si>
  <si>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</si>
  <si>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</si>
  <si>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</si>
  <si>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</si>
  <si>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</si>
  <si>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</si>
  <si>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</si>
  <si>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</si>
  <si>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</si>
  <si>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</si>
  <si>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</si>
  <si>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</si>
  <si>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</si>
  <si>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</si>
  <si>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</si>
  <si>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</si>
  <si>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</si>
  <si>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</si>
  <si>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</si>
  <si>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</si>
  <si>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</si>
  <si>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</si>
  <si>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</si>
  <si>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</si>
  <si>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</si>
  <si>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</si>
  <si>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</si>
  <si>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</si>
  <si>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</si>
  <si>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</si>
  <si>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</si>
  <si>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</si>
  <si>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</si>
  <si>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</si>
  <si>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</si>
  <si>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</si>
  <si>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</si>
  <si>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</si>
  <si>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</si>
  <si>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</si>
  <si>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</si>
  <si>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</si>
  <si>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</si>
  <si>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</si>
  <si>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</si>
  <si>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</si>
  <si>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</si>
  <si>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</si>
  <si>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</si>
  <si>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</si>
  <si>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</si>
  <si>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</si>
  <si>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</si>
  <si>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</si>
  <si>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</si>
  <si>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</si>
  <si>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</si>
  <si>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</si>
  <si>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</si>
  <si>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</si>
  <si>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</si>
  <si>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</si>
  <si>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</si>
  <si>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</si>
  <si>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</si>
  <si>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</si>
  <si>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</si>
  <si>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</si>
  <si>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</si>
  <si>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</si>
  <si>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</si>
  <si>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</si>
  <si>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</si>
  <si>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</si>
  <si>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</si>
  <si>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</si>
  <si>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</si>
  <si>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</si>
  <si>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</si>
  <si>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</si>
  <si>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</si>
  <si>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</si>
  <si>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</si>
  <si>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</si>
  <si>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</si>
  <si>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</si>
  <si>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</si>
  <si>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</si>
  <si>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</si>
  <si>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</si>
  <si>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</si>
  <si>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</si>
  <si>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</si>
  <si>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</si>
  <si>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</si>
  <si>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</si>
  <si>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</si>
  <si>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</si>
  <si>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</si>
  <si>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</si>
  <si>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</si>
  <si>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</si>
  <si>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</si>
  <si>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</si>
  <si>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</si>
  <si>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</si>
  <si>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</si>
  <si>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</si>
  <si>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</si>
  <si>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</si>
  <si>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</si>
  <si>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</si>
  <si>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</si>
  <si>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</si>
  <si>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</si>
  <si>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</si>
  <si>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</si>
  <si>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</si>
  <si>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</si>
  <si>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</si>
  <si>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</si>
  <si>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</si>
  <si>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</si>
  <si>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</si>
  <si>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</si>
  <si>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</si>
  <si>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</si>
  <si>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</si>
  <si>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</si>
  <si>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</si>
  <si>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</si>
  <si>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</si>
  <si>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</si>
  <si>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</si>
  <si>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</si>
  <si>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</si>
  <si>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</si>
  <si>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</si>
  <si>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</si>
  <si>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</si>
  <si>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</si>
  <si>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</si>
  <si>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</si>
  <si>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</si>
  <si>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</si>
  <si>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</si>
  <si>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</si>
  <si>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</si>
  <si>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</si>
  <si>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</si>
  <si>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</si>
  <si>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</si>
  <si>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</si>
  <si>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</si>
  <si>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</si>
  <si>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</si>
  <si>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</si>
  <si>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</si>
  <si>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</si>
  <si>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</si>
  <si>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</si>
  <si>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</si>
  <si>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</si>
  <si>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</si>
  <si>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</si>
  <si>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</si>
  <si>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</si>
  <si>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</si>
  <si>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</si>
  <si>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</si>
  <si>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</si>
  <si>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</si>
  <si>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</si>
  <si>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</si>
  <si>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</si>
  <si>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</si>
  <si>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</si>
  <si>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</si>
  <si>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</si>
  <si>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</si>
  <si>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</si>
  <si>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</si>
  <si>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</si>
  <si>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</si>
  <si>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</si>
  <si>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</si>
  <si>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</si>
  <si>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</si>
  <si>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</si>
  <si>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</si>
  <si>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</si>
  <si>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</si>
  <si>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</si>
  <si>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</si>
  <si>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</si>
  <si>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</si>
  <si>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</si>
  <si>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</si>
  <si>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</si>
  <si>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</si>
  <si>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</si>
  <si>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</si>
  <si>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</si>
  <si>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</si>
  <si>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</si>
  <si>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</si>
  <si>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</si>
  <si>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</si>
  <si>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</si>
  <si>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</si>
  <si>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</si>
  <si>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</si>
  <si>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</si>
  <si>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</si>
  <si>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</si>
  <si>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</si>
  <si>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</si>
  <si>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</si>
  <si>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</si>
  <si>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</si>
  <si>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</si>
  <si>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</si>
  <si>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</si>
  <si>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</si>
  <si>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</si>
  <si>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</si>
  <si>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</si>
  <si>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</si>
  <si>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</si>
  <si>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</si>
  <si>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</si>
  <si>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</si>
  <si>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</si>
  <si>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</si>
  <si>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</si>
  <si>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</si>
  <si>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</si>
  <si>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</si>
  <si>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</si>
  <si>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</si>
  <si>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</si>
  <si>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</si>
  <si>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</si>
  <si>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</si>
  <si>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</si>
  <si>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</si>
  <si>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</si>
  <si>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</si>
  <si>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</si>
  <si>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</si>
  <si>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</si>
  <si>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</si>
  <si>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</si>
  <si>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</si>
  <si>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</si>
  <si>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</si>
  <si>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</si>
  <si>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</si>
  <si>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</si>
  <si>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</si>
  <si>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</si>
  <si>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</si>
  <si>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</si>
  <si>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</si>
  <si>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</si>
  <si>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</si>
  <si>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</si>
  <si>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</si>
  <si>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</si>
  <si>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</si>
  <si>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</si>
  <si>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</si>
  <si>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</si>
  <si>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</si>
  <si>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</si>
  <si>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</si>
  <si>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</si>
  <si>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</si>
  <si>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</si>
  <si>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224-4</t>
  </si>
  <si>
    <t>224-3</t>
  </si>
  <si>
    <t>224-2</t>
  </si>
  <si>
    <t>224-1</t>
  </si>
  <si>
    <t>223-4</t>
  </si>
  <si>
    <t>223-3</t>
  </si>
  <si>
    <t>223-2</t>
  </si>
  <si>
    <t>223-1</t>
  </si>
  <si>
    <t>222-4</t>
  </si>
  <si>
    <t>222-3</t>
  </si>
  <si>
    <t>222-2</t>
  </si>
  <si>
    <t>222-1</t>
  </si>
  <si>
    <t>220-4</t>
  </si>
  <si>
    <t>220-3</t>
  </si>
  <si>
    <t>220-2</t>
  </si>
  <si>
    <t>220-1</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</si>
  <si>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</si>
  <si>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</si>
  <si>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</si>
  <si>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</si>
  <si>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</si>
  <si>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</si>
  <si>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</si>
  <si>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</si>
  <si>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</si>
  <si>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</si>
  <si>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</si>
  <si>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</si>
  <si>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</si>
  <si>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</si>
  <si>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</si>
  <si>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</si>
  <si>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</si>
  <si>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</si>
  <si>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</si>
  <si>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</si>
  <si>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</si>
  <si>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</si>
  <si>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</si>
  <si>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</si>
  <si>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</si>
  <si>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</si>
  <si>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</si>
  <si>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</si>
  <si>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</si>
  <si>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</si>
  <si>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</si>
  <si>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</si>
  <si>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</si>
  <si>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</si>
  <si>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</si>
  <si>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</si>
  <si>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</si>
  <si>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</si>
  <si>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</si>
  <si>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</si>
  <si>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</si>
  <si>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</si>
  <si>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</si>
  <si>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</si>
  <si>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</si>
  <si>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</si>
  <si>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</si>
  <si>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</si>
  <si>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</si>
  <si>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</si>
  <si>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</si>
  <si>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</si>
  <si>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</si>
  <si>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</si>
  <si>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</si>
  <si>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</si>
  <si>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</si>
  <si>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</si>
  <si>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</si>
  <si>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</si>
  <si>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</si>
  <si>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</si>
  <si>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</si>
  <si>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</si>
  <si>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</si>
  <si>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</si>
  <si>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</si>
  <si>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</si>
  <si>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</si>
  <si>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</si>
  <si>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</si>
  <si>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</si>
  <si>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</si>
  <si>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</si>
  <si>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</si>
  <si>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</si>
  <si>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</si>
  <si>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</si>
  <si>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</si>
  <si>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</si>
  <si>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</si>
  <si>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</si>
  <si>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</si>
  <si>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</si>
  <si>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</si>
  <si>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</si>
  <si>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</si>
  <si>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</si>
  <si>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</si>
  <si>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</si>
  <si>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</si>
  <si>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</si>
  <si>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</si>
  <si>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</si>
  <si>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</si>
  <si>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</si>
  <si>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</si>
  <si>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</si>
  <si>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</si>
  <si>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</si>
  <si>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</si>
  <si>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</si>
  <si>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</si>
  <si>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</si>
  <si>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</si>
  <si>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</si>
  <si>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</si>
  <si>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</si>
  <si>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</si>
  <si>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</si>
  <si>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</si>
  <si>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</si>
  <si>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</si>
  <si>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</si>
  <si>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</si>
  <si>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</si>
  <si>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</si>
  <si>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</si>
  <si>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</si>
  <si>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</si>
  <si>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</si>
  <si>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</si>
  <si>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</si>
  <si>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</si>
  <si>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</si>
  <si>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</si>
  <si>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</si>
  <si>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</si>
  <si>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</si>
  <si>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</si>
  <si>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</si>
  <si>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</si>
  <si>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</si>
  <si>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</si>
  <si>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</si>
  <si>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</si>
  <si>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</si>
  <si>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</si>
  <si>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</si>
  <si>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</si>
  <si>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</si>
  <si>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</si>
  <si>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</si>
  <si>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</si>
  <si>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</si>
  <si>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</si>
  <si>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</si>
  <si>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</si>
  <si>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</si>
  <si>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</si>
  <si>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</si>
  <si>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</si>
  <si>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</si>
  <si>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</si>
  <si>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</si>
  <si>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</si>
  <si>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</si>
  <si>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</si>
  <si>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</si>
  <si>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</si>
  <si>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</si>
  <si>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</si>
  <si>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</si>
  <si>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</si>
  <si>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</si>
  <si>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</si>
  <si>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</si>
  <si>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</si>
  <si>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</si>
  <si>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</si>
  <si>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</si>
  <si>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</si>
  <si>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</si>
  <si>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</si>
  <si>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</si>
  <si>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</si>
  <si>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</si>
  <si>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</si>
  <si>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</si>
  <si>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</si>
  <si>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</si>
  <si>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</si>
  <si>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</si>
  <si>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</si>
  <si>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</si>
  <si>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</si>
  <si>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</si>
  <si>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</si>
  <si>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</si>
  <si>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</si>
  <si>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</si>
  <si>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</si>
  <si>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</si>
  <si>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</si>
  <si>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</si>
  <si>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</si>
  <si>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</si>
  <si>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</si>
  <si>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</si>
  <si>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</si>
  <si>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</si>
  <si>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</si>
  <si>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</si>
  <si>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</si>
  <si>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</si>
  <si>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</si>
  <si>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</si>
  <si>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</si>
  <si>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</si>
  <si>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</si>
  <si>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</si>
  <si>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</si>
  <si>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</si>
  <si>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</si>
  <si>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</si>
  <si>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</si>
  <si>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</si>
  <si>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</si>
  <si>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</si>
  <si>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</si>
  <si>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</si>
  <si>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</si>
  <si>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</si>
  <si>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</si>
  <si>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092-4</t>
  </si>
  <si>
    <t>092-3</t>
  </si>
  <si>
    <t>092-2</t>
  </si>
  <si>
    <t>092-1</t>
  </si>
  <si>
    <t>091-4</t>
  </si>
  <si>
    <t>091-3</t>
  </si>
  <si>
    <t>091-2</t>
  </si>
  <si>
    <t>091-1</t>
  </si>
  <si>
    <t>089-4</t>
  </si>
  <si>
    <t>089-3</t>
  </si>
  <si>
    <t>089-2</t>
  </si>
  <si>
    <t>089-1</t>
  </si>
  <si>
    <t>082-4</t>
  </si>
  <si>
    <t>082-3</t>
  </si>
  <si>
    <t>082-2</t>
  </si>
  <si>
    <t>082-1</t>
  </si>
  <si>
    <t>073-4</t>
  </si>
  <si>
    <t>073-3</t>
  </si>
  <si>
    <t>073-2</t>
  </si>
  <si>
    <t>073-1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</si>
  <si>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</si>
  <si>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</si>
  <si>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</si>
  <si>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</si>
  <si>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</si>
  <si>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</si>
  <si>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</si>
  <si>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</si>
  <si>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</si>
  <si>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</si>
  <si>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</si>
  <si>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</si>
  <si>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</si>
  <si>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</si>
  <si>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</si>
  <si>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</si>
  <si>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</si>
  <si>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</si>
  <si>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</si>
  <si>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</si>
  <si>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</si>
  <si>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</si>
  <si>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</si>
  <si>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</si>
  <si>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</si>
  <si>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</si>
  <si>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</si>
  <si>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</si>
  <si>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</si>
  <si>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</si>
  <si>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</si>
  <si>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</si>
  <si>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</si>
  <si>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</si>
  <si>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</si>
  <si>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</si>
  <si>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</si>
  <si>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</si>
  <si>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</si>
  <si>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</si>
  <si>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</si>
  <si>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</si>
  <si>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</si>
  <si>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</si>
  <si>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</si>
  <si>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</si>
  <si>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</si>
  <si>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</si>
  <si>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</si>
  <si>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</si>
  <si>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</si>
  <si>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</si>
  <si>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</si>
  <si>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</si>
  <si>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</si>
  <si>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</si>
  <si>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</si>
  <si>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</si>
  <si>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</si>
  <si>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</si>
  <si>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</si>
  <si>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</si>
  <si>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</si>
  <si>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</si>
  <si>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</si>
  <si>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</si>
  <si>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</si>
  <si>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</si>
  <si>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</si>
  <si>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</si>
  <si>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</si>
  <si>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</si>
  <si>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</si>
  <si>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</si>
  <si>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</si>
  <si>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</si>
  <si>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</si>
  <si>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</si>
  <si>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</si>
  <si>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</si>
  <si>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</si>
  <si>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</si>
  <si>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</si>
  <si>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</si>
  <si>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</si>
  <si>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</si>
  <si>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</si>
  <si>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</si>
  <si>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</si>
  <si>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</si>
  <si>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</si>
  <si>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</si>
  <si>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</si>
  <si>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</si>
  <si>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</si>
  <si>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</si>
  <si>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</si>
  <si>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</si>
  <si>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</si>
  <si>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</si>
  <si>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</si>
  <si>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</si>
  <si>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</si>
  <si>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</si>
  <si>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</si>
  <si>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</si>
  <si>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</si>
  <si>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</si>
  <si>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</si>
  <si>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</si>
  <si>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</si>
  <si>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</si>
  <si>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002-4</t>
  </si>
  <si>
    <t>002-3</t>
  </si>
  <si>
    <t>002-2</t>
  </si>
  <si>
    <t>002-1</t>
  </si>
  <si>
    <t>001-4</t>
  </si>
  <si>
    <t>001-3</t>
  </si>
  <si>
    <t>001-2</t>
  </si>
  <si>
    <t>001-1</t>
  </si>
  <si>
    <t>APR-DRG</t>
  </si>
  <si>
    <t>D</t>
  </si>
  <si>
    <t>E</t>
  </si>
  <si>
    <t>Values for input boxes</t>
  </si>
  <si>
    <t>Covered charges</t>
  </si>
  <si>
    <t>Hospital-specific cost-to-charge ratio</t>
  </si>
  <si>
    <t>Length of stay</t>
  </si>
  <si>
    <t>Used for transfer pricing adjustment</t>
  </si>
  <si>
    <t>No</t>
  </si>
  <si>
    <t>Yes</t>
  </si>
  <si>
    <t>Patient age (in years)</t>
  </si>
  <si>
    <t>Is discharge status equal to 30?</t>
  </si>
  <si>
    <t>Indicates an interim claim</t>
  </si>
  <si>
    <t>From separate APR-DRG grouping software</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</si>
  <si>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</si>
  <si>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</si>
  <si>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</si>
  <si>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</si>
  <si>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</si>
  <si>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</si>
  <si>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</si>
  <si>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</si>
  <si>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</si>
  <si>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</si>
  <si>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</si>
  <si>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CALCULATION OF ALLOWED AMOUNT AND REIMBURSEMENT AMOUNT</t>
  </si>
  <si>
    <t>Allowed amount</t>
  </si>
  <si>
    <t>Payment amount</t>
  </si>
  <si>
    <t>Mississippi Division of Medicaid DRG Pricing Calculator</t>
  </si>
  <si>
    <t>Interim claim per diem amount</t>
  </si>
  <si>
    <t>Interim claim day threshold</t>
  </si>
  <si>
    <t>Cost outlier threshold</t>
  </si>
  <si>
    <t>Marginal cost percentage</t>
  </si>
  <si>
    <t>Base DRG w/o SOI</t>
  </si>
  <si>
    <t xml:space="preserve">Pediatric mental health policy adjustor </t>
  </si>
  <si>
    <t>Adult mental health policy adjustor</t>
  </si>
  <si>
    <t xml:space="preserve">Rehab policy adjustor </t>
  </si>
  <si>
    <t>Applies to DRGs 860-1 to 860-4 only</t>
  </si>
  <si>
    <t>IS OUTLIER ADJUSTMENT MADE?</t>
  </si>
  <si>
    <t xml:space="preserve">Day Outlier Adjustment </t>
  </si>
  <si>
    <t>Day outlier amount</t>
  </si>
  <si>
    <t xml:space="preserve">DRG Payment After Outlier Adjustment </t>
  </si>
  <si>
    <t xml:space="preserve">DRG Payment After Prorated Adjustment </t>
  </si>
  <si>
    <t>Cost Outlier Adjustment</t>
  </si>
  <si>
    <t>Allowed amount at this point</t>
  </si>
  <si>
    <t>The age of the beneficiary</t>
  </si>
  <si>
    <t>National Average LOS</t>
  </si>
  <si>
    <t>Pediatric Policy Adjustor</t>
  </si>
  <si>
    <t>Adult Policy Adjustor</t>
  </si>
  <si>
    <t>T</t>
  </si>
  <si>
    <t>NA</t>
  </si>
  <si>
    <t>APR-DRG Description</t>
  </si>
  <si>
    <t>Third party liability</t>
  </si>
  <si>
    <t>Patient cost-sharing</t>
  </si>
  <si>
    <t>Is discharge status equal to 30 (still a patient)?</t>
  </si>
  <si>
    <t>Applies to transplant DRGs as shown in the attached DRG table</t>
  </si>
  <si>
    <t>Applies to mental health DRGs as shown in the attached DRG table</t>
  </si>
  <si>
    <t>Base DRG (Without Severity)</t>
  </si>
  <si>
    <t>DRG base price</t>
  </si>
  <si>
    <t xml:space="preserve">These values are unique for each claim and are input by the hospital </t>
  </si>
  <si>
    <t xml:space="preserve">DRG Base Payment Pediatric </t>
  </si>
  <si>
    <t xml:space="preserve">DRG Base Payment Adult </t>
  </si>
  <si>
    <t>Medicaid Provider #</t>
  </si>
  <si>
    <t>Medicare Provider #</t>
  </si>
  <si>
    <t>Charge Mode</t>
  </si>
  <si>
    <t>State</t>
  </si>
  <si>
    <t>AK</t>
  </si>
  <si>
    <t>AL</t>
  </si>
  <si>
    <t>AR</t>
  </si>
  <si>
    <t>AZ</t>
  </si>
  <si>
    <t>CA</t>
  </si>
  <si>
    <t>CO</t>
  </si>
  <si>
    <t>CT</t>
  </si>
  <si>
    <t>DC</t>
  </si>
  <si>
    <t>FL</t>
  </si>
  <si>
    <t>GA</t>
  </si>
  <si>
    <t>HI</t>
  </si>
  <si>
    <t>IA</t>
  </si>
  <si>
    <t>ID</t>
  </si>
  <si>
    <t>IL</t>
  </si>
  <si>
    <t>IN</t>
  </si>
  <si>
    <t>KY</t>
  </si>
  <si>
    <t>LA</t>
  </si>
  <si>
    <t>MA</t>
  </si>
  <si>
    <t>MD</t>
  </si>
  <si>
    <t>MI</t>
  </si>
  <si>
    <t>MN</t>
  </si>
  <si>
    <t>MO</t>
  </si>
  <si>
    <t>02472258</t>
  </si>
  <si>
    <t>Allegiance Specialty Hospital of Greenville</t>
  </si>
  <si>
    <t>MS</t>
  </si>
  <si>
    <t>00020237</t>
  </si>
  <si>
    <t>00220621</t>
  </si>
  <si>
    <t>Alliance Healthcare System</t>
  </si>
  <si>
    <t>00020046</t>
  </si>
  <si>
    <t>00220495</t>
  </si>
  <si>
    <t>Anderson Regional Medical Center - South Campus</t>
  </si>
  <si>
    <t>00220809</t>
  </si>
  <si>
    <t>Baptist Medical Center - Leake</t>
  </si>
  <si>
    <t>00020084</t>
  </si>
  <si>
    <t>Baptist Memorial Hospital - Booneville</t>
  </si>
  <si>
    <t>00020143</t>
  </si>
  <si>
    <t>Baptist Memorial Hospital - Desoto County</t>
  </si>
  <si>
    <t>00220136</t>
  </si>
  <si>
    <t>Baptist Memorial Hospital - Golden Triangle</t>
  </si>
  <si>
    <t>00020016</t>
  </si>
  <si>
    <t>Baptist Memorial Hospital - North Ms.</t>
  </si>
  <si>
    <t>00020010</t>
  </si>
  <si>
    <t>Baptist Memorial Hospital - Union County</t>
  </si>
  <si>
    <t>00020043</t>
  </si>
  <si>
    <t>00020182</t>
  </si>
  <si>
    <t>00220606</t>
  </si>
  <si>
    <t>Bolivar Medical Center</t>
  </si>
  <si>
    <t>00220625</t>
  </si>
  <si>
    <t>Brentwood Behavioral Healthcare of MS</t>
  </si>
  <si>
    <t>00020213</t>
  </si>
  <si>
    <t>00220630</t>
  </si>
  <si>
    <t>00431215</t>
  </si>
  <si>
    <t>00020140</t>
  </si>
  <si>
    <t>00020079</t>
  </si>
  <si>
    <t>00020133</t>
  </si>
  <si>
    <t>Covington County Hospital</t>
  </si>
  <si>
    <t>00220417</t>
  </si>
  <si>
    <t>00020145</t>
  </si>
  <si>
    <t>Delta Regional Medical Center</t>
  </si>
  <si>
    <t>00220411</t>
  </si>
  <si>
    <t>00020012</t>
  </si>
  <si>
    <t>Field Memorial Community Hospital</t>
  </si>
  <si>
    <t>00020007</t>
  </si>
  <si>
    <t>Forrest General Hospital</t>
  </si>
  <si>
    <t>00020130</t>
  </si>
  <si>
    <t>Franklin County Memorial Hospital</t>
  </si>
  <si>
    <t>00220734</t>
  </si>
  <si>
    <t>00020290</t>
  </si>
  <si>
    <t>George County Hospital</t>
  </si>
  <si>
    <t>00020003</t>
  </si>
  <si>
    <t>06200741</t>
  </si>
  <si>
    <t>Greene County Hospital</t>
  </si>
  <si>
    <t>00020025</t>
  </si>
  <si>
    <t>Greenwood Leflore Hospital</t>
  </si>
  <si>
    <t>00020026</t>
  </si>
  <si>
    <t>00020214</t>
  </si>
  <si>
    <t>00020166</t>
  </si>
  <si>
    <t>00020115</t>
  </si>
  <si>
    <t>00220682</t>
  </si>
  <si>
    <t>Highland Community Hospital</t>
  </si>
  <si>
    <t>00220609</t>
  </si>
  <si>
    <t>Holmes County Hospital &amp; Clinics</t>
  </si>
  <si>
    <t>00020177</t>
  </si>
  <si>
    <t>Jasper General Hospital</t>
  </si>
  <si>
    <t>00020193</t>
  </si>
  <si>
    <t>Jefferson County Hospital</t>
  </si>
  <si>
    <t>00220441</t>
  </si>
  <si>
    <t>02934741</t>
  </si>
  <si>
    <t>John C. Stennis Memorial Hospital</t>
  </si>
  <si>
    <t>00020008</t>
  </si>
  <si>
    <t>King's Daughters Medical Center - Brookhaven</t>
  </si>
  <si>
    <t>00020082</t>
  </si>
  <si>
    <t>04125505</t>
  </si>
  <si>
    <t>Laird Hospital, Inc.</t>
  </si>
  <si>
    <t>00020170</t>
  </si>
  <si>
    <t>Lawrence County Hospital</t>
  </si>
  <si>
    <t>08087360</t>
  </si>
  <si>
    <t>00020042</t>
  </si>
  <si>
    <t>Magee General Hospital</t>
  </si>
  <si>
    <t>00020020</t>
  </si>
  <si>
    <t>Magnolia Regional Health Center</t>
  </si>
  <si>
    <t>00020116</t>
  </si>
  <si>
    <t>00020027</t>
  </si>
  <si>
    <t>Memorial Hospital at Gulfport</t>
  </si>
  <si>
    <t>00020223</t>
  </si>
  <si>
    <t>00220392</t>
  </si>
  <si>
    <t>Mississippi Baptist Medical Center</t>
  </si>
  <si>
    <t>00020035</t>
  </si>
  <si>
    <t>00020172</t>
  </si>
  <si>
    <t>00020181</t>
  </si>
  <si>
    <t>Neshoba County General Hospital</t>
  </si>
  <si>
    <t>00020081</t>
  </si>
  <si>
    <t>00020118</t>
  </si>
  <si>
    <t>00220380</t>
  </si>
  <si>
    <t>00020041</t>
  </si>
  <si>
    <t>00220338</t>
  </si>
  <si>
    <t>00020219</t>
  </si>
  <si>
    <t>Oktibbeha County Hospital</t>
  </si>
  <si>
    <t>00220612</t>
  </si>
  <si>
    <t>01956816</t>
  </si>
  <si>
    <t>Patients Choice Medical Center</t>
  </si>
  <si>
    <t>00220297</t>
  </si>
  <si>
    <t>Pearl River County Hospital</t>
  </si>
  <si>
    <t>00020191</t>
  </si>
  <si>
    <t>Perry County General Hospital</t>
  </si>
  <si>
    <t>00220692</t>
  </si>
  <si>
    <t>00020096</t>
  </si>
  <si>
    <t>Pontotoc Health Services, Inc.</t>
  </si>
  <si>
    <t>05337711</t>
  </si>
  <si>
    <t>07176518</t>
  </si>
  <si>
    <t>00220174</t>
  </si>
  <si>
    <t>00220467</t>
  </si>
  <si>
    <t>00220571</t>
  </si>
  <si>
    <t>00020049</t>
  </si>
  <si>
    <t>Rush Foundation Hospital</t>
  </si>
  <si>
    <t>00220324</t>
  </si>
  <si>
    <t>S. E. Lackey Memorial Hospital</t>
  </si>
  <si>
    <t>00220144</t>
  </si>
  <si>
    <t>05553701</t>
  </si>
  <si>
    <t>Select Specialty Hospital - Jackson</t>
  </si>
  <si>
    <t>00020129</t>
  </si>
  <si>
    <t>Sharkey Issaquena Community Hospital</t>
  </si>
  <si>
    <t>00020167</t>
  </si>
  <si>
    <t>00020059</t>
  </si>
  <si>
    <t>00020141</t>
  </si>
  <si>
    <t>South Central Regional Medical Center</t>
  </si>
  <si>
    <t>00020032</t>
  </si>
  <si>
    <t>South Sunflower County Hospital</t>
  </si>
  <si>
    <t>00020207</t>
  </si>
  <si>
    <t>Southwest MS Regional Medical Center</t>
  </si>
  <si>
    <t>00220723</t>
  </si>
  <si>
    <t>Specialty Hospital of Meridian</t>
  </si>
  <si>
    <t>00020034</t>
  </si>
  <si>
    <t>St. Dominic - Jackson Memorial Hospital</t>
  </si>
  <si>
    <t>00020161</t>
  </si>
  <si>
    <t>Tallahatchie General Hospital</t>
  </si>
  <si>
    <t>00020111</t>
  </si>
  <si>
    <t>Tippah County Hospital</t>
  </si>
  <si>
    <t>00020393</t>
  </si>
  <si>
    <t>Tishomingo Health Services</t>
  </si>
  <si>
    <t>00220415</t>
  </si>
  <si>
    <t>Trace Regional Hospital</t>
  </si>
  <si>
    <t>00020229</t>
  </si>
  <si>
    <t>00020156</t>
  </si>
  <si>
    <t>Tyler Holmes Memorial Hospital</t>
  </si>
  <si>
    <t>00020149</t>
  </si>
  <si>
    <t>University of MS Medical Center</t>
  </si>
  <si>
    <t>00020208</t>
  </si>
  <si>
    <t>00020131</t>
  </si>
  <si>
    <t>Wayne General Hospital</t>
  </si>
  <si>
    <t>00020178</t>
  </si>
  <si>
    <t>00220462</t>
  </si>
  <si>
    <t>00020011</t>
  </si>
  <si>
    <t>Whitfield Medical Surgical Hospital</t>
  </si>
  <si>
    <t>00220243</t>
  </si>
  <si>
    <t>00220466</t>
  </si>
  <si>
    <t>00020175</t>
  </si>
  <si>
    <t>Yalobusha General Hospital</t>
  </si>
  <si>
    <t>MT</t>
  </si>
  <si>
    <t>NC</t>
  </si>
  <si>
    <t>ND</t>
  </si>
  <si>
    <t>NE</t>
  </si>
  <si>
    <t>NJ</t>
  </si>
  <si>
    <t>NM</t>
  </si>
  <si>
    <t>NV</t>
  </si>
  <si>
    <t>NY</t>
  </si>
  <si>
    <t>OH</t>
  </si>
  <si>
    <t>OK</t>
  </si>
  <si>
    <t>OR</t>
  </si>
  <si>
    <t>PA</t>
  </si>
  <si>
    <t>RI</t>
  </si>
  <si>
    <t>SC</t>
  </si>
  <si>
    <t>SD</t>
  </si>
  <si>
    <t>TN</t>
  </si>
  <si>
    <t>TX</t>
  </si>
  <si>
    <t>UT</t>
  </si>
  <si>
    <t>VA</t>
  </si>
  <si>
    <t>WA</t>
  </si>
  <si>
    <t>WI</t>
  </si>
  <si>
    <t>WV</t>
  </si>
  <si>
    <t>Arkansas</t>
  </si>
  <si>
    <t>Alaska</t>
  </si>
  <si>
    <t>Alabama</t>
  </si>
  <si>
    <t>Arizona</t>
  </si>
  <si>
    <t>California</t>
  </si>
  <si>
    <t>Colorado</t>
  </si>
  <si>
    <t>Connecticut</t>
  </si>
  <si>
    <t>Florida</t>
  </si>
  <si>
    <t>Georgia</t>
  </si>
  <si>
    <t>Hawaii</t>
  </si>
  <si>
    <t>Iowa</t>
  </si>
  <si>
    <t>Idaho</t>
  </si>
  <si>
    <t>Illinois</t>
  </si>
  <si>
    <t>Kentucky</t>
  </si>
  <si>
    <t>Maine</t>
  </si>
  <si>
    <t>Maryland</t>
  </si>
  <si>
    <t>Michigan</t>
  </si>
  <si>
    <t>Minnesota</t>
  </si>
  <si>
    <t>Missouri</t>
  </si>
  <si>
    <t>Montana</t>
  </si>
  <si>
    <t>North Carolina</t>
  </si>
  <si>
    <t>Nebraska</t>
  </si>
  <si>
    <t>New Mexico</t>
  </si>
  <si>
    <t>Nevada</t>
  </si>
  <si>
    <t>New York</t>
  </si>
  <si>
    <t>Ohio</t>
  </si>
  <si>
    <t>Oklahoma</t>
  </si>
  <si>
    <t>South Carolina</t>
  </si>
  <si>
    <t>South Dakota</t>
  </si>
  <si>
    <t>North Dakota</t>
  </si>
  <si>
    <t>Texas</t>
  </si>
  <si>
    <t>Virginia</t>
  </si>
  <si>
    <t>Washington</t>
  </si>
  <si>
    <t>West Virginia</t>
  </si>
  <si>
    <t>Oregon</t>
  </si>
  <si>
    <t>Wisconsin</t>
  </si>
  <si>
    <t>Medicaid Care Category Pediatric</t>
  </si>
  <si>
    <t>001</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</si>
  <si>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</si>
  <si>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</si>
  <si>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</si>
  <si>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</si>
  <si>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</si>
  <si>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</si>
  <si>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</si>
  <si>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</si>
  <si>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</si>
  <si>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</si>
  <si>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</si>
  <si>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</si>
  <si>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</si>
  <si>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</si>
  <si>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</si>
  <si>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</si>
  <si>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</si>
  <si>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</si>
  <si>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</si>
  <si>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</si>
  <si>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</si>
  <si>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</si>
  <si>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</si>
  <si>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</si>
  <si>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</si>
  <si>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</si>
  <si>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</si>
  <si>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</si>
  <si>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</si>
  <si>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</si>
  <si>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</si>
  <si>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</si>
  <si>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</si>
  <si>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</si>
  <si>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</si>
  <si>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</si>
  <si>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</si>
  <si>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</si>
  <si>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</si>
  <si>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</si>
  <si>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</si>
  <si>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</si>
  <si>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</si>
  <si>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</si>
  <si>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</si>
  <si>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</si>
  <si>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</si>
  <si>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</si>
  <si>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</si>
  <si>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</si>
  <si>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</si>
  <si>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</si>
  <si>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</si>
  <si>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</si>
  <si>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</si>
  <si>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</si>
  <si>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</si>
  <si>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</si>
  <si>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</si>
  <si>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160</t>
  </si>
  <si>
    <t>161</t>
  </si>
  <si>
    <t>162</t>
  </si>
  <si>
    <t>163</t>
  </si>
  <si>
    <t>165</t>
  </si>
  <si>
    <t>166</t>
  </si>
  <si>
    <t>167</t>
  </si>
  <si>
    <t>169</t>
  </si>
  <si>
    <t>170</t>
  </si>
  <si>
    <t>171</t>
  </si>
  <si>
    <t>174</t>
  </si>
  <si>
    <t>175</t>
  </si>
  <si>
    <t>176</t>
  </si>
  <si>
    <t>177</t>
  </si>
  <si>
    <t>180</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</si>
  <si>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</si>
  <si>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</si>
  <si>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</si>
  <si>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</si>
  <si>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</si>
  <si>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</si>
  <si>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</si>
  <si>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</si>
  <si>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</si>
  <si>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</si>
  <si>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</si>
  <si>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</si>
  <si>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</si>
  <si>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</si>
  <si>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</si>
  <si>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</si>
  <si>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</si>
  <si>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</si>
  <si>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</si>
  <si>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</si>
  <si>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</si>
  <si>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</si>
  <si>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</si>
  <si>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</si>
  <si>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</si>
  <si>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</si>
  <si>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</si>
  <si>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</si>
  <si>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</si>
  <si>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</si>
  <si>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</si>
  <si>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</si>
  <si>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</si>
  <si>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</si>
  <si>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</si>
  <si>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</si>
  <si>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</si>
  <si>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</si>
  <si>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</si>
  <si>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</si>
  <si>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</si>
  <si>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</si>
  <si>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</si>
  <si>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</si>
  <si>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</si>
  <si>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</si>
  <si>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</si>
  <si>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</si>
  <si>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303</t>
  </si>
  <si>
    <t>304</t>
  </si>
  <si>
    <t>305</t>
  </si>
  <si>
    <t>308</t>
  </si>
  <si>
    <t>309</t>
  </si>
  <si>
    <t>310</t>
  </si>
  <si>
    <t>312</t>
  </si>
  <si>
    <t>313</t>
  </si>
  <si>
    <t>314</t>
  </si>
  <si>
    <t>315</t>
  </si>
  <si>
    <t>316</t>
  </si>
  <si>
    <t>317</t>
  </si>
  <si>
    <t>320</t>
  </si>
  <si>
    <t>321</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</si>
  <si>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</si>
  <si>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</si>
  <si>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</si>
  <si>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</si>
  <si>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</si>
  <si>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</si>
  <si>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</si>
  <si>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</si>
  <si>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</si>
  <si>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</si>
  <si>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</si>
  <si>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</si>
  <si>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</si>
  <si>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</si>
  <si>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</si>
  <si>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</si>
  <si>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</si>
  <si>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</si>
  <si>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</si>
  <si>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</si>
  <si>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</si>
  <si>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</si>
  <si>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</si>
  <si>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</si>
  <si>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</si>
  <si>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</si>
  <si>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</si>
  <si>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</si>
  <si>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</si>
  <si>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440</t>
  </si>
  <si>
    <t>441</t>
  </si>
  <si>
    <t>442</t>
  </si>
  <si>
    <t>443</t>
  </si>
  <si>
    <t>444</t>
  </si>
  <si>
    <t>445</t>
  </si>
  <si>
    <t>446</t>
  </si>
  <si>
    <t>447</t>
  </si>
  <si>
    <t>461</t>
  </si>
  <si>
    <t>462</t>
  </si>
  <si>
    <t>463</t>
  </si>
  <si>
    <t>465</t>
  </si>
  <si>
    <t>466</t>
  </si>
  <si>
    <t>468</t>
  </si>
  <si>
    <t>480</t>
  </si>
  <si>
    <t>482</t>
  </si>
  <si>
    <t>483</t>
  </si>
  <si>
    <t>484</t>
  </si>
  <si>
    <t>500</t>
  </si>
  <si>
    <t>501</t>
  </si>
  <si>
    <t>510</t>
  </si>
  <si>
    <t>511</t>
  </si>
  <si>
    <t>512</t>
  </si>
  <si>
    <t>513</t>
  </si>
  <si>
    <t>514</t>
  </si>
  <si>
    <t>517</t>
  </si>
  <si>
    <t>518</t>
  </si>
  <si>
    <t>519</t>
  </si>
  <si>
    <t>530</t>
  </si>
  <si>
    <t>531</t>
  </si>
  <si>
    <t>532</t>
  </si>
  <si>
    <t>540</t>
  </si>
  <si>
    <t>541</t>
  </si>
  <si>
    <t>542</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</si>
  <si>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</si>
  <si>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</si>
  <si>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</si>
  <si>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</si>
  <si>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</si>
  <si>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</si>
  <si>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</si>
  <si>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</si>
  <si>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</si>
  <si>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</si>
  <si>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</si>
  <si>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</si>
  <si>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</si>
  <si>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</si>
  <si>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</si>
  <si>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</si>
  <si>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</si>
  <si>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</si>
  <si>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</si>
  <si>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</si>
  <si>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</si>
  <si>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</si>
  <si>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</si>
  <si>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</si>
  <si>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</si>
  <si>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</si>
  <si>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</si>
  <si>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</si>
  <si>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</si>
  <si>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</si>
  <si>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</si>
  <si>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</si>
  <si>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</si>
  <si>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</si>
  <si>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</si>
  <si>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</si>
  <si>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</si>
  <si>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</si>
  <si>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</si>
  <si>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</si>
  <si>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</si>
  <si>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</si>
  <si>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</si>
  <si>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</si>
  <si>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</si>
  <si>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</si>
  <si>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</si>
  <si>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</si>
  <si>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</si>
  <si>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</si>
  <si>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</si>
  <si>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</si>
  <si>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</si>
  <si>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</si>
  <si>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</si>
  <si>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</si>
  <si>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</si>
  <si>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</si>
  <si>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</si>
  <si>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</si>
  <si>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</si>
  <si>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</si>
  <si>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</si>
  <si>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</si>
  <si>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</si>
  <si>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</si>
  <si>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</si>
  <si>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</si>
  <si>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</si>
  <si>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811</t>
  </si>
  <si>
    <t>812</t>
  </si>
  <si>
    <t>813</t>
  </si>
  <si>
    <t>815</t>
  </si>
  <si>
    <t>816</t>
  </si>
  <si>
    <t>841</t>
  </si>
  <si>
    <t>842</t>
  </si>
  <si>
    <t>843</t>
  </si>
  <si>
    <t>844</t>
  </si>
  <si>
    <t>850</t>
  </si>
  <si>
    <t>860</t>
  </si>
  <si>
    <t>861</t>
  </si>
  <si>
    <t>862</t>
  </si>
  <si>
    <t>863</t>
  </si>
  <si>
    <t>890</t>
  </si>
  <si>
    <t>892</t>
  </si>
  <si>
    <t>893</t>
  </si>
  <si>
    <t>894</t>
  </si>
  <si>
    <t>910</t>
  </si>
  <si>
    <t>911</t>
  </si>
  <si>
    <t>912</t>
  </si>
  <si>
    <t>930</t>
  </si>
  <si>
    <t>950</t>
  </si>
  <si>
    <t>951</t>
  </si>
  <si>
    <t>952</t>
  </si>
  <si>
    <t>955</t>
  </si>
  <si>
    <t>956</t>
  </si>
  <si>
    <t>Trnsplnt Indicator</t>
  </si>
  <si>
    <t>INPUT INFORMATION</t>
  </si>
  <si>
    <t>A</t>
  </si>
  <si>
    <t>B</t>
  </si>
  <si>
    <t>KS</t>
  </si>
  <si>
    <t>Methodist Healthcare - Olive Branch</t>
  </si>
  <si>
    <t>Wyoming</t>
  </si>
  <si>
    <t>Kansas</t>
  </si>
  <si>
    <t>Select hospital name or state</t>
  </si>
  <si>
    <t>Instructions:</t>
  </si>
  <si>
    <t>C</t>
  </si>
  <si>
    <t>Used for prorated pricing adjustment</t>
  </si>
  <si>
    <t>Neonate policy adjustor</t>
  </si>
  <si>
    <t>Look up C24</t>
  </si>
  <si>
    <t>Look up C22</t>
  </si>
  <si>
    <t>C16 * C19</t>
  </si>
  <si>
    <t>Is this stay eligible for a day outlier payment?</t>
  </si>
  <si>
    <t>Third party liability responsibility (input by hospital)</t>
  </si>
  <si>
    <t>Co-pay or other patient liability (input by hospital)</t>
  </si>
  <si>
    <t>Relative Weight</t>
  </si>
  <si>
    <t>01701363</t>
  </si>
  <si>
    <t>Choctaw Regional Medical Center</t>
  </si>
  <si>
    <t>H. C. Watkins Memorial Hospital</t>
  </si>
  <si>
    <t>Marion General Hospital</t>
  </si>
  <si>
    <t>Merit Health Biloxi</t>
  </si>
  <si>
    <t>Merit Health Central</t>
  </si>
  <si>
    <t>Merit Health Madison</t>
  </si>
  <si>
    <t>Merit Health Rankin</t>
  </si>
  <si>
    <t>Merit Health River Oaks</t>
  </si>
  <si>
    <t>Merit Health Wesley</t>
  </si>
  <si>
    <t>Merit Health Woman's Hospital</t>
  </si>
  <si>
    <t>University of MS Medical Center - Grenada</t>
  </si>
  <si>
    <t>Walthall County General Hospital</t>
  </si>
  <si>
    <t>ME</t>
  </si>
  <si>
    <t>NH</t>
  </si>
  <si>
    <t>VT</t>
  </si>
  <si>
    <t>WY</t>
  </si>
  <si>
    <t>Massachusetts</t>
  </si>
  <si>
    <t>New Hampshire</t>
  </si>
  <si>
    <t>Vermont</t>
  </si>
  <si>
    <t>Medicaid covered days</t>
  </si>
  <si>
    <t>Calculated transfer payment adjustment</t>
  </si>
  <si>
    <t>Cost outlier payment amount</t>
  </si>
  <si>
    <t>Look up from CCR table</t>
  </si>
  <si>
    <t>Used to calculate the DRG base payment</t>
  </si>
  <si>
    <t>Used in the cost outlier calculation</t>
  </si>
  <si>
    <t>Used to determine eligibility for a day outlier payment for mental health stays</t>
  </si>
  <si>
    <t>Used in the mental health outlier calculation</t>
  </si>
  <si>
    <t>The relative weight with no adjustment for policy adjustors</t>
  </si>
  <si>
    <t>Used in prorated and transfer payment adjustment</t>
  </si>
  <si>
    <t>Eligibility for outlier payment does not guarantee an outlier payment amount</t>
  </si>
  <si>
    <t>Converts loss to a positive value if applicable</t>
  </si>
  <si>
    <t>Eligibility for outlier payment does not guarantee outlier payment</t>
  </si>
  <si>
    <t>Mississippi</t>
  </si>
  <si>
    <t>Mississippi Division of Medicaid DRG Pricing Calculator -- Hospital Cost-to-Charge Ratios</t>
  </si>
  <si>
    <t>2. Charge mode = D indicates that the hospital is paid by DRG.</t>
  </si>
  <si>
    <t>UB-04 Field Locator (FL) 47 minus FL 48</t>
  </si>
  <si>
    <t>Mental health long stay threshold (in days)</t>
  </si>
  <si>
    <t>Mental health outlier per diem amount</t>
  </si>
  <si>
    <t>Transplant policy adjustor</t>
  </si>
  <si>
    <t xml:space="preserve">Transplant indicator </t>
  </si>
  <si>
    <t>Casemix relative weight</t>
  </si>
  <si>
    <t>Payment relative weight</t>
  </si>
  <si>
    <t>National average length of stay (ALOS)</t>
  </si>
  <si>
    <t>Is transfer payment adjustment &gt; base payment?</t>
  </si>
  <si>
    <t>The transfer payment must be less than the base payment in order for the transfer adjustment to apply</t>
  </si>
  <si>
    <t>Estimated gain (+) or loss (-)</t>
  </si>
  <si>
    <t>Estimated loss</t>
  </si>
  <si>
    <t>Difference between estimated loss and cost outlier threshold</t>
  </si>
  <si>
    <t>DRG payment at this point</t>
  </si>
  <si>
    <t>Are MCD covered days less than length of stay (LOS)?</t>
  </si>
  <si>
    <t>Partial eligibility adjustment</t>
  </si>
  <si>
    <t>Is partial eligibility adjustment &lt; DRG payment?</t>
  </si>
  <si>
    <t>The relative weight including any applicable policy adjustors</t>
  </si>
  <si>
    <t>Used to calculate payment for interim stays; bill types 2 or 3 only</t>
  </si>
  <si>
    <t xml:space="preserve">Interim claim payment is calculated when C24 = Yes and C21 &gt; C28 </t>
  </si>
  <si>
    <t xml:space="preserve">For interim payment, the length of stay must exceed this value </t>
  </si>
  <si>
    <t>25-2013</t>
  </si>
  <si>
    <t>25-0151</t>
  </si>
  <si>
    <t>25-0012</t>
  </si>
  <si>
    <t>25-0104</t>
  </si>
  <si>
    <t>25-0081</t>
  </si>
  <si>
    <t>25-1315</t>
  </si>
  <si>
    <t>25-0044</t>
  </si>
  <si>
    <t>25-0141</t>
  </si>
  <si>
    <t>25-0100</t>
  </si>
  <si>
    <t>25-0034</t>
  </si>
  <si>
    <t>25-0006</t>
  </si>
  <si>
    <t>25-0049</t>
  </si>
  <si>
    <t>25-0093</t>
  </si>
  <si>
    <t>25-4007</t>
  </si>
  <si>
    <t>25-0112</t>
  </si>
  <si>
    <t>25-0164</t>
  </si>
  <si>
    <t>25-1320</t>
  </si>
  <si>
    <t>25-0067</t>
  </si>
  <si>
    <t>25-1325</t>
  </si>
  <si>
    <t>25-0082</t>
  </si>
  <si>
    <t>NONE</t>
  </si>
  <si>
    <t>25-1309</t>
  </si>
  <si>
    <t>25-0078</t>
  </si>
  <si>
    <t>25-0035</t>
  </si>
  <si>
    <t>25-0123</t>
  </si>
  <si>
    <t>25-0036</t>
  </si>
  <si>
    <t>25-1329</t>
  </si>
  <si>
    <t>25-0099</t>
  </si>
  <si>
    <t>25-1316</t>
  </si>
  <si>
    <t>25-0162</t>
  </si>
  <si>
    <t>25-1327</t>
  </si>
  <si>
    <t>25-0117</t>
  </si>
  <si>
    <t>25-1319</t>
  </si>
  <si>
    <t>25-0018</t>
  </si>
  <si>
    <t>25-0060</t>
  </si>
  <si>
    <t>25-1326</t>
  </si>
  <si>
    <t>25-0165</t>
  </si>
  <si>
    <t>25-1313</t>
  </si>
  <si>
    <t>25-0057</t>
  </si>
  <si>
    <t>25-1322</t>
  </si>
  <si>
    <t>25-1305</t>
  </si>
  <si>
    <t>25-0124</t>
  </si>
  <si>
    <t>25-0009</t>
  </si>
  <si>
    <t>25-0085</t>
  </si>
  <si>
    <t>25-0019</t>
  </si>
  <si>
    <t>25-0128</t>
  </si>
  <si>
    <t>25-0007</t>
  </si>
  <si>
    <t>25-0072</t>
  </si>
  <si>
    <t>25-0025</t>
  </si>
  <si>
    <t>25-0038</t>
  </si>
  <si>
    <t>25-0084</t>
  </si>
  <si>
    <t>25-0042</t>
  </si>
  <si>
    <t>25-0096</t>
  </si>
  <si>
    <t>25-0138</t>
  </si>
  <si>
    <t>25-0094</t>
  </si>
  <si>
    <t>25-0136</t>
  </si>
  <si>
    <t>25-0031</t>
  </si>
  <si>
    <t>25-0167</t>
  </si>
  <si>
    <t>25-0152</t>
  </si>
  <si>
    <t>25-0102</t>
  </si>
  <si>
    <t>25-0059</t>
  </si>
  <si>
    <t>25-0043</t>
  </si>
  <si>
    <t>25-0004</t>
  </si>
  <si>
    <t>25-1318</t>
  </si>
  <si>
    <t>25-1307</t>
  </si>
  <si>
    <t>22-0338</t>
  </si>
  <si>
    <t>25-0050</t>
  </si>
  <si>
    <t>25-4005</t>
  </si>
  <si>
    <t>25-0163</t>
  </si>
  <si>
    <t>25-0023</t>
  </si>
  <si>
    <t>25-1306</t>
  </si>
  <si>
    <t>25-1302</t>
  </si>
  <si>
    <t>25-1308</t>
  </si>
  <si>
    <t>25-2008</t>
  </si>
  <si>
    <t>25-2006</t>
  </si>
  <si>
    <t>25-2003</t>
  </si>
  <si>
    <t>25-0069</t>
  </si>
  <si>
    <t>25-1300</t>
  </si>
  <si>
    <t>25-1323</t>
  </si>
  <si>
    <t>25-2007</t>
  </si>
  <si>
    <t>25-0079</t>
  </si>
  <si>
    <t>25-1317</t>
  </si>
  <si>
    <t>25-0040</t>
  </si>
  <si>
    <t>25-0058</t>
  </si>
  <si>
    <t>25-0095</t>
  </si>
  <si>
    <t>25-0097</t>
  </si>
  <si>
    <t>25-2004</t>
  </si>
  <si>
    <t>25-0048</t>
  </si>
  <si>
    <t>25-1304</t>
  </si>
  <si>
    <t>25-0002</t>
  </si>
  <si>
    <t>25-0017</t>
  </si>
  <si>
    <t>25-1312</t>
  </si>
  <si>
    <t>25-0001</t>
  </si>
  <si>
    <t>25-0168</t>
  </si>
  <si>
    <t>25-1324</t>
  </si>
  <si>
    <t>25-0077</t>
  </si>
  <si>
    <t>25-0020</t>
  </si>
  <si>
    <t>25-0134</t>
  </si>
  <si>
    <t>25-0027</t>
  </si>
  <si>
    <t>25-0061</t>
  </si>
  <si>
    <t>Indiana</t>
  </si>
  <si>
    <t>Louisiana</t>
  </si>
  <si>
    <t>Pennsylvania</t>
  </si>
  <si>
    <t>Tennessee</t>
  </si>
  <si>
    <t>Utah</t>
  </si>
  <si>
    <t>This calculator spreadsheet is intended to be helpful to users, but it cannot capture all the editing and pricing complexity of the Medicaid claims processing system. In cases of difference, the claims processing system is correct.</t>
  </si>
  <si>
    <t>Notes:</t>
  </si>
  <si>
    <t>Medicaid Care Category Adult</t>
  </si>
  <si>
    <t>Delaware</t>
  </si>
  <si>
    <t>District of Columbia</t>
  </si>
  <si>
    <t>New Jersey</t>
  </si>
  <si>
    <t>Rhode Island</t>
  </si>
  <si>
    <t>DE</t>
  </si>
  <si>
    <t>Intracranial Hemorrhage</t>
  </si>
  <si>
    <t>Transient Ischemia</t>
  </si>
  <si>
    <t>Viral Meningitis</t>
  </si>
  <si>
    <t>Seizure</t>
  </si>
  <si>
    <t>Pulmonary Embolism</t>
  </si>
  <si>
    <t>Asthma</t>
  </si>
  <si>
    <t>181-1</t>
  </si>
  <si>
    <t>181</t>
  </si>
  <si>
    <t>Lower Extremity Arterial Procedures</t>
  </si>
  <si>
    <t>181-2</t>
  </si>
  <si>
    <t>181-3</t>
  </si>
  <si>
    <t>181-4</t>
  </si>
  <si>
    <t>182-1</t>
  </si>
  <si>
    <t>182</t>
  </si>
  <si>
    <t>Other Peripheral Vascular Procedures</t>
  </si>
  <si>
    <t>182-2</t>
  </si>
  <si>
    <t>182-3</t>
  </si>
  <si>
    <t>182-4</t>
  </si>
  <si>
    <t>Acute Myocardial Infarction</t>
  </si>
  <si>
    <t>Heart Failure</t>
  </si>
  <si>
    <t>Hypertension</t>
  </si>
  <si>
    <t>Chest Pain</t>
  </si>
  <si>
    <t>Cardiomyopathy</t>
  </si>
  <si>
    <t>Peritoneal Adhesiolysis</t>
  </si>
  <si>
    <t>Inflammatory Bowel Disease</t>
  </si>
  <si>
    <t>Intestinal Obstruction</t>
  </si>
  <si>
    <t>Abdominal Pain</t>
  </si>
  <si>
    <t>Alcoholic Liver Disease</t>
  </si>
  <si>
    <t>322-1</t>
  </si>
  <si>
    <t>322</t>
  </si>
  <si>
    <t>322-2</t>
  </si>
  <si>
    <t>322-3</t>
  </si>
  <si>
    <t>322-4</t>
  </si>
  <si>
    <t>Skin Ulcers</t>
  </si>
  <si>
    <t>Diabetes</t>
  </si>
  <si>
    <t>469-1</t>
  </si>
  <si>
    <t>469</t>
  </si>
  <si>
    <t>Acute Kidney Injury</t>
  </si>
  <si>
    <t>469-2</t>
  </si>
  <si>
    <t>469-3</t>
  </si>
  <si>
    <t>469-4</t>
  </si>
  <si>
    <t>470-1</t>
  </si>
  <si>
    <t>470</t>
  </si>
  <si>
    <t>Chronic Kidney Disease</t>
  </si>
  <si>
    <t>470-2</t>
  </si>
  <si>
    <t>470-3</t>
  </si>
  <si>
    <t>470-4</t>
  </si>
  <si>
    <t>Transurethral Prostatectomy</t>
  </si>
  <si>
    <t>Splenectomy</t>
  </si>
  <si>
    <t>Sickle Cell Anemia Crisis</t>
  </si>
  <si>
    <t>Acute Leukemia</t>
  </si>
  <si>
    <t>695-1</t>
  </si>
  <si>
    <t>695</t>
  </si>
  <si>
    <t>695-2</t>
  </si>
  <si>
    <t>695-3</t>
  </si>
  <si>
    <t>695-4</t>
  </si>
  <si>
    <t>696-1</t>
  </si>
  <si>
    <t>696</t>
  </si>
  <si>
    <t>Other Chemotherapy</t>
  </si>
  <si>
    <t>696-2</t>
  </si>
  <si>
    <t>696-3</t>
  </si>
  <si>
    <t>696-4</t>
  </si>
  <si>
    <t>Viral Illness</t>
  </si>
  <si>
    <t>Schizophrenia</t>
  </si>
  <si>
    <t>Behavioral Disorders</t>
  </si>
  <si>
    <t>Allergic Reactions</t>
  </si>
  <si>
    <t>Rehabilitation</t>
  </si>
  <si>
    <t>Neonatal Aftercare</t>
  </si>
  <si>
    <t>Ungroupable</t>
  </si>
  <si>
    <t>Estimated gain (G) or loss (L)</t>
  </si>
  <si>
    <t>G = Gain and L = Loss</t>
  </si>
  <si>
    <t>Outlier Elig</t>
  </si>
  <si>
    <t>C = Cost and D = Day</t>
  </si>
  <si>
    <t>Is C21 &gt; C31? 1 = Yes, 0 = No</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</si>
  <si>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</si>
  <si>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</si>
  <si>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Are MCD covered days &gt; interim claim threshold?</t>
  </si>
  <si>
    <t xml:space="preserve">WHAT APR-DRG CODE DOES MEDICAID ASSIGN? </t>
  </si>
  <si>
    <t>Merit Health River Region</t>
  </si>
  <si>
    <t>25-1337</t>
  </si>
  <si>
    <t>Applies if the Medicaid Care Category is Neonate</t>
  </si>
  <si>
    <t>007-1</t>
  </si>
  <si>
    <t>007-2</t>
  </si>
  <si>
    <t>007-3</t>
  </si>
  <si>
    <t>007-4</t>
  </si>
  <si>
    <t>008-1</t>
  </si>
  <si>
    <t>008-2</t>
  </si>
  <si>
    <t>008-3</t>
  </si>
  <si>
    <t>008-4</t>
  </si>
  <si>
    <t>009-1</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</si>
  <si>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</si>
  <si>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</si>
  <si>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</si>
  <si>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</si>
  <si>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</si>
  <si>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</si>
  <si>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</si>
  <si>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</si>
  <si>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</si>
  <si>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</si>
  <si>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</si>
  <si>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</si>
  <si>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</si>
  <si>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</si>
  <si>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</si>
  <si>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</si>
  <si>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</si>
  <si>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</si>
  <si>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</si>
  <si>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</si>
  <si>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</si>
  <si>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</si>
  <si>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</si>
  <si>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</si>
  <si>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</si>
  <si>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</si>
  <si>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</si>
  <si>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</si>
  <si>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</si>
  <si>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</si>
  <si>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</si>
  <si>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</si>
  <si>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</si>
  <si>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</si>
  <si>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</si>
  <si>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</si>
  <si>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</si>
  <si>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</si>
  <si>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</si>
  <si>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</si>
  <si>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</si>
  <si>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</si>
  <si>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</si>
  <si>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</si>
  <si>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</si>
  <si>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</si>
  <si>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</si>
  <si>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</si>
  <si>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</si>
  <si>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</si>
  <si>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</si>
  <si>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</si>
  <si>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</si>
  <si>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</si>
  <si>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</si>
  <si>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</si>
  <si>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</si>
  <si>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</si>
  <si>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</si>
  <si>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</si>
  <si>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007</t>
  </si>
  <si>
    <t>008</t>
  </si>
  <si>
    <t>009</t>
  </si>
  <si>
    <t>059</t>
  </si>
  <si>
    <t>145</t>
  </si>
  <si>
    <t>230</t>
  </si>
  <si>
    <t>231</t>
  </si>
  <si>
    <t>232</t>
  </si>
  <si>
    <t>233</t>
  </si>
  <si>
    <t>234</t>
  </si>
  <si>
    <t>426</t>
  </si>
  <si>
    <t>427</t>
  </si>
  <si>
    <t>792</t>
  </si>
  <si>
    <t>793</t>
  </si>
  <si>
    <t>794</t>
  </si>
  <si>
    <t>810</t>
  </si>
  <si>
    <t>817</t>
  </si>
  <si>
    <t xml:space="preserve">Payment Rel. Wt. Pediatric </t>
  </si>
  <si>
    <t>Payment Rel. Wt. Adult</t>
  </si>
  <si>
    <t>Medicaid Care Category</t>
  </si>
  <si>
    <t>Cost on a given stay must exceed this amount to be considered for outlier payment</t>
  </si>
  <si>
    <t>Is this stay eligible for a day outlier payment or a cost outlier payment?</t>
  </si>
  <si>
    <t>These values are set by Medicaid and should not be changed</t>
  </si>
  <si>
    <t>These values are returned by the claims processing system</t>
  </si>
  <si>
    <t>C21 &gt; C28</t>
  </si>
  <si>
    <t xml:space="preserve">Outlier eligible </t>
  </si>
  <si>
    <t>Charge cap</t>
  </si>
  <si>
    <t>Out of state facilities should select the state where the service was rendered in the drop down window</t>
  </si>
  <si>
    <t>Determines which CCR to use; update to values will occur October 1 of each year</t>
  </si>
  <si>
    <t>Provider Name
(Out-of-State at Bottom of List)</t>
  </si>
  <si>
    <t>Pediatric Transplant</t>
  </si>
  <si>
    <t>Adult Transplant</t>
  </si>
  <si>
    <t>Pediatric Misc</t>
  </si>
  <si>
    <t>Adult Misc</t>
  </si>
  <si>
    <t>Pediatric Respiratory</t>
  </si>
  <si>
    <t>Adult Respiratory</t>
  </si>
  <si>
    <t>Adult Circulatory</t>
  </si>
  <si>
    <t>Adult Gastrointestinal</t>
  </si>
  <si>
    <t>Normal Newborn</t>
  </si>
  <si>
    <t>Pediatric Mental Health</t>
  </si>
  <si>
    <t>Adult Mental Health</t>
  </si>
  <si>
    <t>Pediatric Rehab</t>
  </si>
  <si>
    <t>Adult Rehab</t>
  </si>
  <si>
    <t>Error Drg</t>
  </si>
  <si>
    <t>01384536</t>
  </si>
  <si>
    <t>25-3027</t>
  </si>
  <si>
    <t>1= Prorated adjustment is applied, 0 = Prorated adjustment does not apply</t>
  </si>
  <si>
    <t>Mental health policy adjustor eligible, Y = 1, N= 0</t>
  </si>
  <si>
    <t>Look up from DRG table, T = Transplant, 0 = Not a Transplant</t>
  </si>
  <si>
    <t>(C21-C31)*C32, If negative, the day outlier does not apply</t>
  </si>
  <si>
    <t>A "Frequently Asked Questions" document is available and is essential in understanding the payment method. This DRG Pricing Calculator is available in both Excel and PDF formats. To download these documents, go to http://www.medicaid.ms.gov/provider/reimbursement.</t>
  </si>
  <si>
    <t>Does estimated loss exceed cost outlier threshold? Y = 1, N= 0</t>
  </si>
  <si>
    <r>
      <t xml:space="preserve">Are MCD covered days greater than </t>
    </r>
    <r>
      <rPr>
        <sz val="10"/>
        <color theme="1"/>
        <rFont val="Arial"/>
        <family val="2"/>
      </rPr>
      <t>the</t>
    </r>
    <r>
      <rPr>
        <sz val="10"/>
        <rFont val="Arial"/>
        <family val="2"/>
      </rPr>
      <t xml:space="preserve"> MH long stay threshold? Y = 1, N= 0</t>
    </r>
  </si>
  <si>
    <t xml:space="preserve">3. The calculator will show the predicted allowed amount and paid amounts in cells C86 and C89. </t>
  </si>
  <si>
    <t>Interim claim payment, skip to line C89 for final interim payment</t>
  </si>
  <si>
    <t>09730779</t>
  </si>
  <si>
    <t>25-4011</t>
  </si>
  <si>
    <t>Gulfport Behavioral Health System</t>
  </si>
  <si>
    <t>Patient discharge status = 02, 05, 07, 63, 65, 66, 82, 85, 91, 93, 94</t>
  </si>
  <si>
    <t>01150230</t>
  </si>
  <si>
    <t>25-4012</t>
  </si>
  <si>
    <t>Gulf Oaks Behavioral Hospital</t>
  </si>
  <si>
    <t>North MS Medical Center - Gilmore-Amory</t>
  </si>
  <si>
    <t>Ochsner Medical Center - Hancock</t>
  </si>
  <si>
    <t>Copiah County Medical Center</t>
  </si>
  <si>
    <t>Encompass Health Rehabilitation Hospital</t>
  </si>
  <si>
    <t>Effective with discharge dates on or after July 1, 2021</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</si>
  <si>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38. </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</si>
  <si>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</si>
  <si>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</si>
  <si>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</si>
  <si>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</si>
  <si>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</si>
  <si>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</si>
  <si>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</si>
  <si>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</si>
  <si>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</si>
  <si>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</si>
  <si>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</si>
  <si>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</si>
  <si>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</si>
  <si>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</si>
  <si>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</si>
  <si>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</si>
  <si>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</si>
  <si>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</si>
  <si>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</si>
  <si>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</si>
  <si>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</si>
  <si>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</si>
  <si>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</si>
  <si>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</si>
  <si>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</si>
  <si>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</si>
  <si>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</si>
  <si>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</si>
  <si>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</si>
  <si>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</si>
  <si>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Nervous System Malignancy</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</si>
  <si>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</si>
  <si>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</si>
  <si>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</si>
  <si>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</si>
  <si>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</si>
  <si>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</si>
  <si>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</si>
  <si>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Alteration In Consciousness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</si>
  <si>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</si>
  <si>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</si>
  <si>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</si>
  <si>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</si>
  <si>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</si>
  <si>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</si>
  <si>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</si>
  <si>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</si>
  <si>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</si>
  <si>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</si>
  <si>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</si>
  <si>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</si>
  <si>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</si>
  <si>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</si>
  <si>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</si>
  <si>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</si>
  <si>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</si>
  <si>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</si>
  <si>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</si>
  <si>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</si>
  <si>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</si>
  <si>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</si>
  <si>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</si>
  <si>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</si>
  <si>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</si>
  <si>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Major Chest And Respiratory Trauma</t>
  </si>
  <si>
    <t>Respiratory Malignancy</t>
  </si>
  <si>
    <t>Major Respiratory Infections And Inflammations</t>
  </si>
  <si>
    <t>Bronchiolitis And Rsv Pneumonia</t>
  </si>
  <si>
    <t>Other Pneumonia</t>
  </si>
  <si>
    <t>Chronic Obstructive Pulmonary Disease</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</si>
  <si>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</si>
  <si>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</si>
  <si>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</si>
  <si>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</si>
  <si>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</si>
  <si>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</si>
  <si>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</si>
  <si>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</si>
  <si>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</si>
  <si>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</si>
  <si>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</si>
  <si>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</si>
  <si>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</si>
  <si>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</si>
  <si>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</si>
  <si>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</si>
  <si>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</si>
  <si>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</si>
  <si>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</si>
  <si>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</si>
  <si>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</si>
  <si>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</si>
  <si>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</si>
  <si>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</si>
  <si>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</si>
  <si>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</si>
  <si>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</si>
  <si>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</si>
  <si>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Circulatory System Procedures</t>
  </si>
  <si>
    <t>183-1</t>
  </si>
  <si>
    <t>Percutaneous Structural Cardiac Procedures</t>
  </si>
  <si>
    <t>183-2</t>
  </si>
  <si>
    <t>183-3</t>
  </si>
  <si>
    <t>183-4</t>
  </si>
  <si>
    <t>Cardiac Catheterization For Coronary Artery Disease</t>
  </si>
  <si>
    <t>Cardiac Catheterization For Other Non-Coronary Conditions</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</si>
  <si>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</si>
  <si>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</si>
  <si>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</si>
  <si>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</si>
  <si>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</si>
  <si>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</si>
  <si>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</si>
  <si>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</si>
  <si>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</si>
  <si>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</si>
  <si>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</si>
  <si>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</si>
  <si>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</si>
  <si>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</si>
  <si>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</si>
  <si>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</si>
  <si>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</si>
  <si>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</si>
  <si>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</si>
  <si>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</si>
  <si>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</si>
  <si>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</si>
  <si>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</si>
  <si>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</si>
  <si>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</si>
  <si>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</si>
  <si>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Gastrointestinal Vascular Insufficiency</t>
  </si>
  <si>
    <t>Major Gastrointestinal And Peritoneal Infections</t>
  </si>
  <si>
    <t>Other Gastroenteritis, Nausea And Vomiting</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</si>
  <si>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</si>
  <si>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</si>
  <si>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</si>
  <si>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</si>
  <si>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</si>
  <si>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</si>
  <si>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</si>
  <si>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</si>
  <si>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</si>
  <si>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</si>
  <si>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</si>
  <si>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</si>
  <si>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</si>
  <si>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</si>
  <si>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</si>
  <si>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</si>
  <si>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</si>
  <si>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</si>
  <si>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</si>
  <si>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</si>
  <si>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</si>
  <si>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</si>
  <si>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</si>
  <si>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</si>
  <si>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</si>
  <si>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</si>
  <si>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</si>
  <si>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</si>
  <si>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</si>
  <si>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</si>
  <si>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</si>
  <si>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</si>
  <si>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</si>
  <si>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</si>
  <si>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</si>
  <si>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</si>
  <si>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</si>
  <si>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</si>
  <si>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</si>
  <si>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</si>
  <si>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</si>
  <si>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</si>
  <si>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</si>
  <si>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</si>
  <si>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</si>
  <si>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</si>
  <si>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</si>
  <si>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</si>
  <si>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</si>
  <si>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</si>
  <si>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</si>
  <si>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</si>
  <si>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</si>
  <si>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</si>
  <si>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</si>
  <si>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</si>
  <si>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</si>
  <si>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</si>
  <si>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</si>
  <si>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</si>
  <si>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</si>
  <si>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</si>
  <si>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</si>
  <si>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</si>
  <si>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</si>
  <si>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</si>
  <si>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</si>
  <si>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</si>
  <si>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</si>
  <si>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</si>
  <si>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</si>
  <si>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</si>
  <si>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</si>
  <si>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</si>
  <si>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</si>
  <si>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</si>
  <si>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</si>
  <si>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</si>
  <si>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</si>
  <si>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</si>
  <si>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</si>
  <si>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</si>
  <si>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</si>
  <si>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</si>
  <si>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</si>
  <si>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</si>
  <si>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</si>
  <si>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</si>
  <si>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</si>
  <si>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Major Male Pelvic Procedures</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</si>
  <si>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</si>
  <si>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</si>
  <si>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</si>
  <si>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</si>
  <si>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</si>
  <si>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</si>
  <si>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</si>
  <si>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</si>
  <si>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</si>
  <si>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</si>
  <si>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</si>
  <si>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</si>
  <si>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</si>
  <si>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</si>
  <si>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</si>
  <si>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</si>
  <si>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</si>
  <si>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</si>
  <si>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</si>
  <si>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</si>
  <si>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</si>
  <si>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</si>
  <si>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</si>
  <si>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</si>
  <si>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</si>
  <si>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</si>
  <si>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</si>
  <si>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</si>
  <si>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</si>
  <si>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</si>
  <si>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</si>
  <si>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</si>
  <si>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</si>
  <si>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</si>
  <si>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</si>
  <si>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</si>
  <si>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</si>
  <si>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</si>
  <si>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</si>
  <si>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</si>
  <si>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</si>
  <si>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</si>
  <si>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</si>
  <si>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</si>
  <si>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</si>
  <si>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</si>
  <si>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</si>
  <si>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</si>
  <si>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</si>
  <si>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</si>
  <si>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</si>
  <si>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</si>
  <si>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</si>
  <si>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</si>
  <si>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</si>
  <si>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</si>
  <si>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</si>
  <si>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</si>
  <si>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</si>
  <si>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</si>
  <si>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</si>
  <si>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</si>
  <si>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</si>
  <si>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</si>
  <si>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</si>
  <si>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</si>
  <si>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</si>
  <si>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</si>
  <si>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</si>
  <si>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</si>
  <si>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</si>
  <si>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</si>
  <si>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</si>
  <si>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</si>
  <si>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</si>
  <si>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</si>
  <si>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</si>
  <si>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Radiotherapy</t>
  </si>
  <si>
    <t>Lymphatic And Other Malignancies And Neoplasms Of Uncertain Behavior</t>
  </si>
  <si>
    <t>Chemotherapy For Acute Leukemia</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</si>
  <si>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</si>
  <si>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</si>
  <si>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</si>
  <si>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</si>
  <si>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</si>
  <si>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</si>
  <si>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</si>
  <si>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</si>
  <si>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</si>
  <si>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</si>
  <si>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</si>
  <si>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</si>
  <si>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</si>
  <si>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</si>
  <si>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</si>
  <si>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</si>
  <si>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</si>
  <si>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</si>
  <si>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</si>
  <si>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</si>
  <si>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</si>
  <si>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</si>
  <si>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</si>
  <si>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</si>
  <si>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</si>
  <si>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</si>
  <si>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</si>
  <si>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</si>
  <si>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</si>
  <si>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</si>
  <si>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</si>
  <si>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</si>
  <si>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</si>
  <si>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</si>
  <si>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</si>
  <si>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</si>
  <si>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</si>
  <si>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</si>
  <si>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</si>
  <si>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</si>
  <si>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</si>
  <si>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</si>
  <si>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</si>
  <si>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</si>
  <si>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</si>
  <si>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</si>
  <si>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</si>
  <si>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</si>
  <si>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</si>
  <si>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</si>
  <si>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Mississippi Medicaid Table of APR-DRGs and Relative Weights Effective 7/1/2021 (Version 38)</t>
  </si>
  <si>
    <t>1. The DRG base price, policy adjustor values, and other specific payment policy parameters are final for update July 1, 2021.</t>
  </si>
  <si>
    <t>027</t>
  </si>
  <si>
    <t>029</t>
  </si>
  <si>
    <t>030</t>
  </si>
  <si>
    <t>178</t>
  </si>
  <si>
    <t>179</t>
  </si>
  <si>
    <t>183</t>
  </si>
  <si>
    <t>323</t>
  </si>
  <si>
    <t>324</t>
  </si>
  <si>
    <t>325</t>
  </si>
  <si>
    <t>326</t>
  </si>
  <si>
    <t>539</t>
  </si>
  <si>
    <t>543</t>
  </si>
  <si>
    <t>547</t>
  </si>
  <si>
    <t>548</t>
  </si>
  <si>
    <t>Obstetric policy adjustor</t>
  </si>
  <si>
    <t>09/18/20 Final Rule</t>
  </si>
  <si>
    <t>2019 Average for the Bed Class</t>
  </si>
  <si>
    <t>Alliance Health Center (Laurelwood)</t>
  </si>
  <si>
    <t>Cost Report Year End 2019</t>
  </si>
  <si>
    <t>Anderson Regional Medical Center</t>
  </si>
  <si>
    <t>Baptist Medical Center - Attala</t>
  </si>
  <si>
    <t>Baptist Medical Center - Yazoo</t>
  </si>
  <si>
    <t xml:space="preserve">Baptist Memorial Hospital - Calhoun </t>
  </si>
  <si>
    <t xml:space="preserve">Claiborne County Hospital </t>
  </si>
  <si>
    <t>Clay County Medical Corporation - North MS West Point</t>
  </si>
  <si>
    <t>Diamond Grove Center for Children &amp; Adolescents</t>
  </si>
  <si>
    <t>Garden Park Hospital</t>
  </si>
  <si>
    <t>Jefferson Davis Community Hospital (Prentiss)</t>
  </si>
  <si>
    <t xml:space="preserve">KPC Promise Hospital of Vicksburg </t>
  </si>
  <si>
    <t>Merit Health Natchez (Regional)</t>
  </si>
  <si>
    <t xml:space="preserve">Monroe Regional Hospital </t>
  </si>
  <si>
    <t xml:space="preserve">North MS Medical Center </t>
  </si>
  <si>
    <t>North Sunflower County Hospital</t>
  </si>
  <si>
    <t xml:space="preserve">Northwest MS Regional Medical Center </t>
  </si>
  <si>
    <t>Noxubee General Critical Access Hospital</t>
  </si>
  <si>
    <t>Oak Circle Center / MS State Hospital</t>
  </si>
  <si>
    <t>Parkwood Behavioral Healthcare</t>
  </si>
  <si>
    <t>Progressive Medical Management of Batesville - Panola</t>
  </si>
  <si>
    <t>REGENCY HOSPITAL OF MERIDIAN LLC</t>
  </si>
  <si>
    <t>Scott (Morton) Regional Medical Center</t>
  </si>
  <si>
    <t>Select Specialty Hospital-Belhaven</t>
  </si>
  <si>
    <t xml:space="preserve">Simpson General Hospital </t>
  </si>
  <si>
    <t>Singing River Hospital System</t>
  </si>
  <si>
    <t>Webster Health Services, Inc.</t>
  </si>
  <si>
    <t>Winston County Community Hospital</t>
  </si>
  <si>
    <t>Normal newborn policy adjustor</t>
  </si>
  <si>
    <t>Applies if the Medicaid Care Category is Normal Newborn</t>
  </si>
  <si>
    <t>Applies if the Medicaid Care Category is Obstetric</t>
  </si>
  <si>
    <t>All DRGs (1,328 DRGs + 2 error DRGs)</t>
  </si>
  <si>
    <t>Actual 10/1/2020 CCR Based on Federal Register or Cost Report</t>
  </si>
  <si>
    <t>Is the last date of service on or after 10/1/2021?</t>
  </si>
  <si>
    <t>Used to determine the applicable policy adjustor</t>
  </si>
  <si>
    <t>If C43 is between 740 and 776, return a value of 1 (yes), else return a value of 0 (no)</t>
  </si>
  <si>
    <t>C26 * C48</t>
  </si>
  <si>
    <t>The lower-of between C56 and C59, if the transfer adjustment calculation is performed, else use C56</t>
  </si>
  <si>
    <t xml:space="preserve">C56 - C65, or C61 - C65 if transfer adjustment applicable </t>
  </si>
  <si>
    <t>Is the estimated loss greater than outlier threshold and C63 equal to "Cost Outlier"? 1 = Yes, 0 = No</t>
  </si>
  <si>
    <t>C68 - C29 ( True loss)</t>
  </si>
  <si>
    <t>C70 * C30 (True loss times marginal cost percentage)</t>
  </si>
  <si>
    <t>IF C79= 1,(C77/C49)*(C21+1),"NA")</t>
  </si>
  <si>
    <t xml:space="preserve">Lower-of between C77 and C80, if applicable </t>
  </si>
  <si>
    <t>C81</t>
  </si>
  <si>
    <t>Lower-of between C83 and C16 (Charge Cap)</t>
  </si>
  <si>
    <t>Source of CCR 7/1/2021</t>
  </si>
  <si>
    <t>APR-DRG (Version 38)</t>
  </si>
  <si>
    <t>1. The hospital or other user inputs data in cells C16-C18, C20-C24, C41, C87, C88.</t>
  </si>
  <si>
    <t>2. Mississippi Medicaid payment policy parameters have already been entered in cells C26-C39.</t>
  </si>
  <si>
    <t xml:space="preserve">If (C52="Yes",C54,(C85)) (Interim Payment or DRG Payment Determination) </t>
  </si>
  <si>
    <t>IF(C86-C87-C88)&gt;0,C86-C87-C88,0); cannot be negative</t>
  </si>
  <si>
    <t>If (C58="Yes,"(C56/C49)*(C21 + 1))</t>
  </si>
  <si>
    <t>IF(AND(C50="C",C69=1),(C61+C71),IF(AND(C50="D",C74=1),(C61+C75),C61))</t>
  </si>
  <si>
    <t>Updated 04/23/21</t>
  </si>
  <si>
    <t>3. National average length of stay (untrimmed arithmetic) values apply to Version 38 of All Patient Refined Diagnosis Related Groups (APR-DRGs).</t>
  </si>
  <si>
    <r>
      <t>4.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</si>
  <si>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5. A "Frequently Asked Questions" document is available and is essential in understanding the payment method. This DRG Pricing Calculator is available in Excel and PDF formats. To download these documents, go to www.medicaid.ms.gov/provider/reimbursement.</t>
  </si>
  <si>
    <t>6. Inclusion of an APR-DRG on this table does not necessarily imply coverage by Mississippi Medicaid. For example, pancreas transplants are not a covered service.</t>
  </si>
  <si>
    <r>
      <t>7</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t>
    </r>
  </si>
  <si>
    <t xml:space="preserve">2. Relative Weights are based on Version 38 of 3M's hospital-specific relative value weights and then re-centered to a MS Medicid population average of 1.0. </t>
  </si>
  <si>
    <t>8. Outlier eligibility column: C = Cost outlier, D = Day outlier</t>
  </si>
  <si>
    <t>9. This DRG Pricing Calculator was developed by Conduent, the claims processing contractor for the Mississippi Division of Medicaid.</t>
  </si>
  <si>
    <t>Beacham Memorial Hospital (South Pike)</t>
  </si>
  <si>
    <t>Mississippi Methodist Hospital &amp; Rehabilitation Center</t>
  </si>
  <si>
    <t>1. This table was updated in April 2021, from sources as noted.</t>
  </si>
  <si>
    <t>CCRs in effect as of July 1, 2021</t>
  </si>
  <si>
    <t>Source of CCR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</si>
</sst>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s>
  <fonts count="12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s>
  <fills count="6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64473">
    <xf numFmtId="0" fontId="0"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4" fillId="0" borderId="0" applyFont="0" applyFill="0" applyBorder="0" applyAlignment="0" applyProtection="0"/>
    <xf numFmtId="0" fontId="14" fillId="0" borderId="0"/>
    <xf numFmtId="0" fontId="19" fillId="0" borderId="0"/>
    <xf numFmtId="0" fontId="14" fillId="0" borderId="0"/>
    <xf numFmtId="9" fontId="14"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25" fillId="0" borderId="0"/>
    <xf numFmtId="0" fontId="14" fillId="0" borderId="0"/>
    <xf numFmtId="0" fontId="13" fillId="0" borderId="0"/>
    <xf numFmtId="9" fontId="13" fillId="0" borderId="0" applyFont="0" applyFill="0" applyBorder="0" applyAlignment="0" applyProtection="0"/>
    <xf numFmtId="0" fontId="38" fillId="0" borderId="0"/>
    <xf numFmtId="43" fontId="36" fillId="0" borderId="0" applyFont="0" applyFill="0" applyBorder="0" applyAlignment="0" applyProtection="0"/>
    <xf numFmtId="43" fontId="14" fillId="0" borderId="0" applyFont="0" applyFill="0" applyBorder="0" applyAlignment="0" applyProtection="0"/>
    <xf numFmtId="44" fontId="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6" fillId="0" borderId="0"/>
    <xf numFmtId="0" fontId="38" fillId="0" borderId="0"/>
    <xf numFmtId="43" fontId="13" fillId="0" borderId="0" applyFont="0" applyFill="0" applyBorder="0" applyAlignment="0" applyProtection="0"/>
    <xf numFmtId="0" fontId="36" fillId="0" borderId="0"/>
    <xf numFmtId="0" fontId="14" fillId="0" borderId="0"/>
    <xf numFmtId="43" fontId="36" fillId="0" borderId="0" applyFont="0" applyFill="0" applyBorder="0" applyAlignment="0" applyProtection="0"/>
    <xf numFmtId="44" fontId="36" fillId="0" borderId="0" applyFont="0" applyFill="0" applyBorder="0" applyAlignment="0" applyProtection="0"/>
    <xf numFmtId="0" fontId="36" fillId="0" borderId="0"/>
    <xf numFmtId="44" fontId="13" fillId="0" borderId="0" applyFont="0" applyFill="0" applyBorder="0" applyAlignment="0" applyProtection="0"/>
    <xf numFmtId="0" fontId="36" fillId="0" borderId="0"/>
    <xf numFmtId="0" fontId="36"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0" fontId="38" fillId="0" borderId="0"/>
    <xf numFmtId="44" fontId="1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8" fillId="0" borderId="0" applyFont="0" applyFill="0" applyBorder="0" applyAlignment="0" applyProtection="0"/>
    <xf numFmtId="0" fontId="8" fillId="0" borderId="0"/>
    <xf numFmtId="0" fontId="7" fillId="0" borderId="0"/>
    <xf numFmtId="9" fontId="8" fillId="0" borderId="0" applyFont="0" applyFill="0" applyBorder="0" applyAlignment="0" applyProtection="0"/>
    <xf numFmtId="0" fontId="8" fillId="0" borderId="0"/>
    <xf numFmtId="0" fontId="14" fillId="0" borderId="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34" fillId="41" borderId="0" applyNumberFormat="0" applyBorder="0" applyAlignment="0" applyProtection="0"/>
    <xf numFmtId="173" fontId="34"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34" fillId="42" borderId="0" applyNumberFormat="0" applyBorder="0" applyAlignment="0" applyProtection="0"/>
    <xf numFmtId="173" fontId="34"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34" fillId="43" borderId="0" applyNumberFormat="0" applyBorder="0" applyAlignment="0" applyProtection="0"/>
    <xf numFmtId="173"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34" fillId="44" borderId="0" applyNumberFormat="0" applyBorder="0" applyAlignment="0" applyProtection="0"/>
    <xf numFmtId="173" fontId="34" fillId="44" borderId="0" applyNumberFormat="0" applyBorder="0" applyAlignment="0" applyProtection="0"/>
    <xf numFmtId="0" fontId="6" fillId="30" borderId="0" applyNumberFormat="0" applyBorder="0" applyAlignment="0" applyProtection="0"/>
    <xf numFmtId="173" fontId="6" fillId="30" borderId="0" applyNumberFormat="0" applyBorder="0" applyAlignment="0" applyProtection="0"/>
    <xf numFmtId="173" fontId="6" fillId="30" borderId="0" applyNumberFormat="0" applyBorder="0" applyAlignment="0" applyProtection="0"/>
    <xf numFmtId="0" fontId="6" fillId="3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34" fillId="45" borderId="0" applyNumberFormat="0" applyBorder="0" applyAlignment="0" applyProtection="0"/>
    <xf numFmtId="173"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34" fillId="46" borderId="0" applyNumberFormat="0" applyBorder="0" applyAlignment="0" applyProtection="0"/>
    <xf numFmtId="173" fontId="34"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34" fillId="47" borderId="0" applyNumberFormat="0" applyBorder="0" applyAlignment="0" applyProtection="0"/>
    <xf numFmtId="173" fontId="34"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34" fillId="48" borderId="0" applyNumberFormat="0" applyBorder="0" applyAlignment="0" applyProtection="0"/>
    <xf numFmtId="173" fontId="34"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34" fillId="49" borderId="0" applyNumberFormat="0" applyBorder="0" applyAlignment="0" applyProtection="0"/>
    <xf numFmtId="173" fontId="34"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34" fillId="44" borderId="0" applyNumberFormat="0" applyBorder="0" applyAlignment="0" applyProtection="0"/>
    <xf numFmtId="173" fontId="34"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34" fillId="47" borderId="0" applyNumberFormat="0" applyBorder="0" applyAlignment="0" applyProtection="0"/>
    <xf numFmtId="173" fontId="34"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34" fillId="50" borderId="0" applyNumberFormat="0" applyBorder="0" applyAlignment="0" applyProtection="0"/>
    <xf numFmtId="173" fontId="34"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6" fillId="20" borderId="0" applyNumberFormat="0" applyBorder="0" applyAlignment="0" applyProtection="0"/>
    <xf numFmtId="0" fontId="42"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173" fontId="69" fillId="51" borderId="0" applyNumberFormat="0" applyBorder="0" applyAlignment="0" applyProtection="0"/>
    <xf numFmtId="0" fontId="69" fillId="51" borderId="0" applyNumberFormat="0" applyBorder="0" applyAlignment="0" applyProtection="0"/>
    <xf numFmtId="173" fontId="69" fillId="51" borderId="0" applyNumberFormat="0" applyBorder="0" applyAlignment="0" applyProtection="0"/>
    <xf numFmtId="0" fontId="44" fillId="51" borderId="0" applyNumberFormat="0" applyBorder="0" applyAlignment="0" applyProtection="0"/>
    <xf numFmtId="173" fontId="44"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6" fillId="24" borderId="0" applyNumberFormat="0" applyBorder="0" applyAlignment="0" applyProtection="0"/>
    <xf numFmtId="0" fontId="42"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173" fontId="69" fillId="48" borderId="0" applyNumberFormat="0" applyBorder="0" applyAlignment="0" applyProtection="0"/>
    <xf numFmtId="0" fontId="69" fillId="48" borderId="0" applyNumberFormat="0" applyBorder="0" applyAlignment="0" applyProtection="0"/>
    <xf numFmtId="173" fontId="69" fillId="48" borderId="0" applyNumberFormat="0" applyBorder="0" applyAlignment="0" applyProtection="0"/>
    <xf numFmtId="0" fontId="44" fillId="48" borderId="0" applyNumberFormat="0" applyBorder="0" applyAlignment="0" applyProtection="0"/>
    <xf numFmtId="173" fontId="44"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6" fillId="28" borderId="0" applyNumberFormat="0" applyBorder="0" applyAlignment="0" applyProtection="0"/>
    <xf numFmtId="0" fontId="42"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173" fontId="69" fillId="49" borderId="0" applyNumberFormat="0" applyBorder="0" applyAlignment="0" applyProtection="0"/>
    <xf numFmtId="0" fontId="69" fillId="49" borderId="0" applyNumberFormat="0" applyBorder="0" applyAlignment="0" applyProtection="0"/>
    <xf numFmtId="173" fontId="69" fillId="49" borderId="0" applyNumberFormat="0" applyBorder="0" applyAlignment="0" applyProtection="0"/>
    <xf numFmtId="0" fontId="44" fillId="49" borderId="0" applyNumberFormat="0" applyBorder="0" applyAlignment="0" applyProtection="0"/>
    <xf numFmtId="173" fontId="44"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6" fillId="32" borderId="0" applyNumberFormat="0" applyBorder="0" applyAlignment="0" applyProtection="0"/>
    <xf numFmtId="0" fontId="42"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173" fontId="69" fillId="52" borderId="0" applyNumberFormat="0" applyBorder="0" applyAlignment="0" applyProtection="0"/>
    <xf numFmtId="0" fontId="69" fillId="52" borderId="0" applyNumberFormat="0" applyBorder="0" applyAlignment="0" applyProtection="0"/>
    <xf numFmtId="173" fontId="69" fillId="52" borderId="0" applyNumberFormat="0" applyBorder="0" applyAlignment="0" applyProtection="0"/>
    <xf numFmtId="0" fontId="44" fillId="52" borderId="0" applyNumberFormat="0" applyBorder="0" applyAlignment="0" applyProtection="0"/>
    <xf numFmtId="173" fontId="44"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6" fillId="36" borderId="0" applyNumberFormat="0" applyBorder="0" applyAlignment="0" applyProtection="0"/>
    <xf numFmtId="0" fontId="42"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173" fontId="69" fillId="53" borderId="0" applyNumberFormat="0" applyBorder="0" applyAlignment="0" applyProtection="0"/>
    <xf numFmtId="0" fontId="69" fillId="53" borderId="0" applyNumberFormat="0" applyBorder="0" applyAlignment="0" applyProtection="0"/>
    <xf numFmtId="173" fontId="69" fillId="53" borderId="0" applyNumberFormat="0" applyBorder="0" applyAlignment="0" applyProtection="0"/>
    <xf numFmtId="0" fontId="44" fillId="53" borderId="0" applyNumberFormat="0" applyBorder="0" applyAlignment="0" applyProtection="0"/>
    <xf numFmtId="173" fontId="44"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6" fillId="40" borderId="0" applyNumberFormat="0" applyBorder="0" applyAlignment="0" applyProtection="0"/>
    <xf numFmtId="0" fontId="42"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173" fontId="69" fillId="54" borderId="0" applyNumberFormat="0" applyBorder="0" applyAlignment="0" applyProtection="0"/>
    <xf numFmtId="0" fontId="69" fillId="54" borderId="0" applyNumberFormat="0" applyBorder="0" applyAlignment="0" applyProtection="0"/>
    <xf numFmtId="173" fontId="69" fillId="54" borderId="0" applyNumberFormat="0" applyBorder="0" applyAlignment="0" applyProtection="0"/>
    <xf numFmtId="0" fontId="44" fillId="54" borderId="0" applyNumberFormat="0" applyBorder="0" applyAlignment="0" applyProtection="0"/>
    <xf numFmtId="173" fontId="44"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6" fillId="17" borderId="0" applyNumberFormat="0" applyBorder="0" applyAlignment="0" applyProtection="0"/>
    <xf numFmtId="0" fontId="42"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173" fontId="69" fillId="55" borderId="0" applyNumberFormat="0" applyBorder="0" applyAlignment="0" applyProtection="0"/>
    <xf numFmtId="0" fontId="69" fillId="55" borderId="0" applyNumberFormat="0" applyBorder="0" applyAlignment="0" applyProtection="0"/>
    <xf numFmtId="173" fontId="69" fillId="55" borderId="0" applyNumberFormat="0" applyBorder="0" applyAlignment="0" applyProtection="0"/>
    <xf numFmtId="0" fontId="44" fillId="55" borderId="0" applyNumberFormat="0" applyBorder="0" applyAlignment="0" applyProtection="0"/>
    <xf numFmtId="173" fontId="44"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6" fillId="21" borderId="0" applyNumberFormat="0" applyBorder="0" applyAlignment="0" applyProtection="0"/>
    <xf numFmtId="0" fontId="42"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173" fontId="69" fillId="56" borderId="0" applyNumberFormat="0" applyBorder="0" applyAlignment="0" applyProtection="0"/>
    <xf numFmtId="0" fontId="69" fillId="56" borderId="0" applyNumberFormat="0" applyBorder="0" applyAlignment="0" applyProtection="0"/>
    <xf numFmtId="173" fontId="69" fillId="56" borderId="0" applyNumberFormat="0" applyBorder="0" applyAlignment="0" applyProtection="0"/>
    <xf numFmtId="0" fontId="44" fillId="56" borderId="0" applyNumberFormat="0" applyBorder="0" applyAlignment="0" applyProtection="0"/>
    <xf numFmtId="173" fontId="44"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6" fillId="25" borderId="0" applyNumberFormat="0" applyBorder="0" applyAlignment="0" applyProtection="0"/>
    <xf numFmtId="0" fontId="42"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173" fontId="69" fillId="57" borderId="0" applyNumberFormat="0" applyBorder="0" applyAlignment="0" applyProtection="0"/>
    <xf numFmtId="0" fontId="69" fillId="57" borderId="0" applyNumberFormat="0" applyBorder="0" applyAlignment="0" applyProtection="0"/>
    <xf numFmtId="173" fontId="69" fillId="57" borderId="0" applyNumberFormat="0" applyBorder="0" applyAlignment="0" applyProtection="0"/>
    <xf numFmtId="0" fontId="44" fillId="57" borderId="0" applyNumberFormat="0" applyBorder="0" applyAlignment="0" applyProtection="0"/>
    <xf numFmtId="173" fontId="44"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6" fillId="29" borderId="0" applyNumberFormat="0" applyBorder="0" applyAlignment="0" applyProtection="0"/>
    <xf numFmtId="0" fontId="42"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173" fontId="69" fillId="52" borderId="0" applyNumberFormat="0" applyBorder="0" applyAlignment="0" applyProtection="0"/>
    <xf numFmtId="0" fontId="69" fillId="52" borderId="0" applyNumberFormat="0" applyBorder="0" applyAlignment="0" applyProtection="0"/>
    <xf numFmtId="173" fontId="69" fillId="52" borderId="0" applyNumberFormat="0" applyBorder="0" applyAlignment="0" applyProtection="0"/>
    <xf numFmtId="0" fontId="44" fillId="52" borderId="0" applyNumberFormat="0" applyBorder="0" applyAlignment="0" applyProtection="0"/>
    <xf numFmtId="173" fontId="44" fillId="52" borderId="0" applyNumberFormat="0" applyBorder="0" applyAlignment="0" applyProtection="0"/>
    <xf numFmtId="0" fontId="66" fillId="29" borderId="0" applyNumberFormat="0" applyBorder="0" applyAlignment="0" applyProtection="0"/>
    <xf numFmtId="173" fontId="66" fillId="29" borderId="0" applyNumberFormat="0" applyBorder="0" applyAlignment="0" applyProtection="0"/>
    <xf numFmtId="0" fontId="66" fillId="2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6" fillId="33" borderId="0" applyNumberFormat="0" applyBorder="0" applyAlignment="0" applyProtection="0"/>
    <xf numFmtId="0" fontId="42"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173" fontId="69" fillId="53" borderId="0" applyNumberFormat="0" applyBorder="0" applyAlignment="0" applyProtection="0"/>
    <xf numFmtId="0" fontId="69" fillId="53" borderId="0" applyNumberFormat="0" applyBorder="0" applyAlignment="0" applyProtection="0"/>
    <xf numFmtId="173" fontId="69" fillId="53" borderId="0" applyNumberFormat="0" applyBorder="0" applyAlignment="0" applyProtection="0"/>
    <xf numFmtId="0" fontId="44" fillId="53" borderId="0" applyNumberFormat="0" applyBorder="0" applyAlignment="0" applyProtection="0"/>
    <xf numFmtId="173" fontId="44"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6" fillId="37" borderId="0" applyNumberFormat="0" applyBorder="0" applyAlignment="0" applyProtection="0"/>
    <xf numFmtId="0" fontId="42"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173" fontId="69" fillId="58" borderId="0" applyNumberFormat="0" applyBorder="0" applyAlignment="0" applyProtection="0"/>
    <xf numFmtId="0" fontId="69" fillId="58" borderId="0" applyNumberFormat="0" applyBorder="0" applyAlignment="0" applyProtection="0"/>
    <xf numFmtId="173" fontId="69" fillId="58" borderId="0" applyNumberFormat="0" applyBorder="0" applyAlignment="0" applyProtection="0"/>
    <xf numFmtId="0" fontId="44" fillId="58" borderId="0" applyNumberFormat="0" applyBorder="0" applyAlignment="0" applyProtection="0"/>
    <xf numFmtId="173" fontId="44"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56" fillId="11" borderId="0" applyNumberFormat="0" applyBorder="0" applyAlignment="0" applyProtection="0"/>
    <xf numFmtId="0" fontId="71"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173" fontId="70" fillId="42" borderId="0" applyNumberFormat="0" applyBorder="0" applyAlignment="0" applyProtection="0"/>
    <xf numFmtId="0" fontId="70" fillId="42" borderId="0" applyNumberFormat="0" applyBorder="0" applyAlignment="0" applyProtection="0"/>
    <xf numFmtId="173" fontId="70" fillId="42" borderId="0" applyNumberFormat="0" applyBorder="0" applyAlignment="0" applyProtection="0"/>
    <xf numFmtId="0" fontId="72" fillId="42" borderId="0" applyNumberFormat="0" applyBorder="0" applyAlignment="0" applyProtection="0"/>
    <xf numFmtId="173" fontId="72"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60" fillId="14" borderId="21" applyNumberFormat="0" applyAlignment="0" applyProtection="0"/>
    <xf numFmtId="0" fontId="74" fillId="14" borderId="21" applyNumberFormat="0" applyAlignment="0" applyProtection="0"/>
    <xf numFmtId="0" fontId="60" fillId="14" borderId="21" applyNumberFormat="0" applyAlignment="0" applyProtection="0"/>
    <xf numFmtId="0" fontId="60" fillId="14" borderId="21"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5" fillId="59" borderId="27" applyNumberFormat="0" applyAlignment="0" applyProtection="0"/>
    <xf numFmtId="0" fontId="75" fillId="59" borderId="27" applyNumberFormat="0" applyAlignment="0" applyProtection="0"/>
    <xf numFmtId="173" fontId="75" fillId="59" borderId="27" applyNumberFormat="0" applyAlignment="0" applyProtection="0"/>
    <xf numFmtId="0" fontId="75" fillId="59" borderId="27" applyNumberFormat="0" applyAlignment="0" applyProtection="0"/>
    <xf numFmtId="173" fontId="75" fillId="59" borderId="27" applyNumberFormat="0" applyAlignment="0" applyProtection="0"/>
    <xf numFmtId="173" fontId="75"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3" fillId="59" borderId="27"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62" fillId="15" borderId="24" applyNumberFormat="0" applyAlignment="0" applyProtection="0"/>
    <xf numFmtId="0" fontId="39" fillId="15" borderId="24" applyNumberFormat="0" applyAlignment="0" applyProtection="0"/>
    <xf numFmtId="0" fontId="62" fillId="15" borderId="24" applyNumberFormat="0" applyAlignment="0" applyProtection="0"/>
    <xf numFmtId="0" fontId="62" fillId="15" borderId="24" applyNumberFormat="0" applyAlignment="0" applyProtection="0"/>
    <xf numFmtId="173" fontId="76" fillId="60" borderId="28" applyNumberFormat="0" applyAlignment="0" applyProtection="0"/>
    <xf numFmtId="0" fontId="76" fillId="60" borderId="28" applyNumberFormat="0" applyAlignment="0" applyProtection="0"/>
    <xf numFmtId="173" fontId="76" fillId="60" borderId="28" applyNumberFormat="0" applyAlignment="0" applyProtection="0"/>
    <xf numFmtId="0" fontId="43" fillId="60" borderId="28" applyNumberFormat="0" applyAlignment="0" applyProtection="0"/>
    <xf numFmtId="173" fontId="43"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0" fontId="76" fillId="60" borderId="28"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3"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9"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0" fontId="78" fillId="0" borderId="29">
      <alignment horizontal="left"/>
    </xf>
    <xf numFmtId="173" fontId="78" fillId="0" borderId="29">
      <alignment horizontal="left"/>
    </xf>
    <xf numFmtId="0" fontId="79" fillId="0" borderId="30">
      <alignment horizontal="left"/>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1"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3" fontId="80" fillId="0" borderId="0" applyNumberFormat="0" applyFill="0" applyBorder="0" applyAlignment="0" applyProtection="0"/>
    <xf numFmtId="0" fontId="80" fillId="0" borderId="0" applyNumberFormat="0" applyFill="0" applyBorder="0" applyAlignment="0" applyProtection="0"/>
    <xf numFmtId="173" fontId="80" fillId="0" borderId="0" applyNumberFormat="0" applyFill="0" applyBorder="0" applyAlignment="0" applyProtection="0"/>
    <xf numFmtId="0" fontId="82" fillId="0" borderId="0" applyNumberFormat="0" applyFill="0" applyBorder="0" applyAlignment="0" applyProtection="0"/>
    <xf numFmtId="173" fontId="8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3" fillId="0" borderId="0" applyNumberFormat="0" applyFill="0" applyBorder="0" applyAlignment="0" applyProtection="0"/>
    <xf numFmtId="173" fontId="83" fillId="0" borderId="0" applyNumberFormat="0" applyFill="0" applyBorder="0" applyAlignment="0" applyProtection="0"/>
    <xf numFmtId="0" fontId="83" fillId="0" borderId="0" applyNumberFormat="0" applyFill="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55" fillId="10" borderId="0" applyNumberFormat="0" applyBorder="0" applyAlignment="0" applyProtection="0"/>
    <xf numFmtId="0" fontId="8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173" fontId="84" fillId="43" borderId="0" applyNumberFormat="0" applyBorder="0" applyAlignment="0" applyProtection="0"/>
    <xf numFmtId="0" fontId="84" fillId="43" borderId="0" applyNumberFormat="0" applyBorder="0" applyAlignment="0" applyProtection="0"/>
    <xf numFmtId="173" fontId="84" fillId="43" borderId="0" applyNumberFormat="0" applyBorder="0" applyAlignment="0" applyProtection="0"/>
    <xf numFmtId="0" fontId="86" fillId="43" borderId="0" applyNumberFormat="0" applyBorder="0" applyAlignment="0" applyProtection="0"/>
    <xf numFmtId="173" fontId="86"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52" fillId="0" borderId="18" applyNumberFormat="0" applyFill="0" applyAlignment="0" applyProtection="0"/>
    <xf numFmtId="0" fontId="88"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73" fontId="87" fillId="0" borderId="31" applyNumberFormat="0" applyFill="0" applyAlignment="0" applyProtection="0"/>
    <xf numFmtId="0" fontId="87" fillId="0" borderId="31" applyNumberFormat="0" applyFill="0" applyAlignment="0" applyProtection="0"/>
    <xf numFmtId="173" fontId="87" fillId="0" borderId="31" applyNumberFormat="0" applyFill="0" applyAlignment="0" applyProtection="0"/>
    <xf numFmtId="0" fontId="89" fillId="0" borderId="31" applyNumberFormat="0" applyFill="0" applyAlignment="0" applyProtection="0"/>
    <xf numFmtId="173" fontId="89"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53" fillId="0" borderId="19" applyNumberFormat="0" applyFill="0" applyAlignment="0" applyProtection="0"/>
    <xf numFmtId="0" fontId="91"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173" fontId="90" fillId="0" borderId="32" applyNumberFormat="0" applyFill="0" applyAlignment="0" applyProtection="0"/>
    <xf numFmtId="0" fontId="90" fillId="0" borderId="32" applyNumberFormat="0" applyFill="0" applyAlignment="0" applyProtection="0"/>
    <xf numFmtId="173" fontId="90" fillId="0" borderId="32" applyNumberFormat="0" applyFill="0" applyAlignment="0" applyProtection="0"/>
    <xf numFmtId="0" fontId="92" fillId="0" borderId="32" applyNumberFormat="0" applyFill="0" applyAlignment="0" applyProtection="0"/>
    <xf numFmtId="173" fontId="92"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0" fillId="0" borderId="32"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54" fillId="0" borderId="20" applyNumberFormat="0" applyFill="0" applyAlignment="0" applyProtection="0"/>
    <xf numFmtId="0" fontId="9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173" fontId="93" fillId="0" borderId="33" applyNumberFormat="0" applyFill="0" applyAlignment="0" applyProtection="0"/>
    <xf numFmtId="0" fontId="93" fillId="0" borderId="33" applyNumberFormat="0" applyFill="0" applyAlignment="0" applyProtection="0"/>
    <xf numFmtId="173" fontId="93" fillId="0" borderId="33" applyNumberFormat="0" applyFill="0" applyAlignment="0" applyProtection="0"/>
    <xf numFmtId="0" fontId="95" fillId="0" borderId="33" applyNumberFormat="0" applyFill="0" applyAlignment="0" applyProtection="0"/>
    <xf numFmtId="173" fontId="95"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4" fillId="0" borderId="0" applyNumberFormat="0" applyFill="0" applyBorder="0" applyAlignment="0" applyProtection="0"/>
    <xf numFmtId="0" fontId="9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3" fontId="93" fillId="0" borderId="0" applyNumberFormat="0" applyFill="0" applyBorder="0" applyAlignment="0" applyProtection="0"/>
    <xf numFmtId="0" fontId="95" fillId="0" borderId="0" applyNumberFormat="0" applyFill="0" applyBorder="0" applyAlignment="0" applyProtection="0"/>
    <xf numFmtId="173" fontId="9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xf numFmtId="173"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73"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73"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58" fillId="13" borderId="21" applyNumberFormat="0" applyAlignment="0" applyProtection="0"/>
    <xf numFmtId="0" fontId="103" fillId="13" borderId="21" applyNumberFormat="0" applyAlignment="0" applyProtection="0"/>
    <xf numFmtId="0" fontId="58" fillId="13" borderId="21" applyNumberFormat="0" applyAlignment="0" applyProtection="0"/>
    <xf numFmtId="0" fontId="58" fillId="13" borderId="21"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4" fillId="46" borderId="27" applyNumberFormat="0" applyAlignment="0" applyProtection="0"/>
    <xf numFmtId="0" fontId="104" fillId="46" borderId="27" applyNumberFormat="0" applyAlignment="0" applyProtection="0"/>
    <xf numFmtId="173" fontId="104" fillId="46" borderId="27" applyNumberFormat="0" applyAlignment="0" applyProtection="0"/>
    <xf numFmtId="0" fontId="104" fillId="46" borderId="27" applyNumberFormat="0" applyAlignment="0" applyProtection="0"/>
    <xf numFmtId="173" fontId="104" fillId="46" borderId="27" applyNumberFormat="0" applyAlignment="0" applyProtection="0"/>
    <xf numFmtId="173" fontId="104"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2" fillId="46" borderId="27"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61" fillId="0" borderId="23" applyNumberFormat="0" applyFill="0" applyAlignment="0" applyProtection="0"/>
    <xf numFmtId="0" fontId="106"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173" fontId="105" fillId="0" borderId="34" applyNumberFormat="0" applyFill="0" applyAlignment="0" applyProtection="0"/>
    <xf numFmtId="0" fontId="105" fillId="0" borderId="34" applyNumberFormat="0" applyFill="0" applyAlignment="0" applyProtection="0"/>
    <xf numFmtId="173" fontId="105" fillId="0" borderId="34" applyNumberFormat="0" applyFill="0" applyAlignment="0" applyProtection="0"/>
    <xf numFmtId="0" fontId="107" fillId="0" borderId="34" applyNumberFormat="0" applyFill="0" applyAlignment="0" applyProtection="0"/>
    <xf numFmtId="173" fontId="107"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57" fillId="12" borderId="0" applyNumberFormat="0" applyBorder="0" applyAlignment="0" applyProtection="0"/>
    <xf numFmtId="0" fontId="109"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173" fontId="108" fillId="61" borderId="0" applyNumberFormat="0" applyBorder="0" applyAlignment="0" applyProtection="0"/>
    <xf numFmtId="0" fontId="108" fillId="61" borderId="0" applyNumberFormat="0" applyBorder="0" applyAlignment="0" applyProtection="0"/>
    <xf numFmtId="173" fontId="108" fillId="61" borderId="0" applyNumberFormat="0" applyBorder="0" applyAlignment="0" applyProtection="0"/>
    <xf numFmtId="0" fontId="110" fillId="61" borderId="0" applyNumberFormat="0" applyBorder="0" applyAlignment="0" applyProtection="0"/>
    <xf numFmtId="173" fontId="110"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6" fillId="0" borderId="0"/>
    <xf numFmtId="0" fontId="6" fillId="0" borderId="0"/>
    <xf numFmtId="0" fontId="68"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4" fillId="0" borderId="0"/>
    <xf numFmtId="0" fontId="6" fillId="0" borderId="0"/>
    <xf numFmtId="0" fontId="8" fillId="0" borderId="0"/>
    <xf numFmtId="0" fontId="8" fillId="0" borderId="0"/>
    <xf numFmtId="0" fontId="6" fillId="0" borderId="0"/>
    <xf numFmtId="0" fontId="14" fillId="0" borderId="0"/>
    <xf numFmtId="0" fontId="14" fillId="0" borderId="0"/>
    <xf numFmtId="0" fontId="6" fillId="0" borderId="0"/>
    <xf numFmtId="0" fontId="14"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14" fillId="0" borderId="0"/>
    <xf numFmtId="173" fontId="6" fillId="0" borderId="0"/>
    <xf numFmtId="0" fontId="6" fillId="0" borderId="0"/>
    <xf numFmtId="0" fontId="14" fillId="0" borderId="0"/>
    <xf numFmtId="173" fontId="14" fillId="0" borderId="0"/>
    <xf numFmtId="173" fontId="14" fillId="0" borderId="0"/>
    <xf numFmtId="0" fontId="19" fillId="0" borderId="0"/>
    <xf numFmtId="0" fontId="14" fillId="0" borderId="0"/>
    <xf numFmtId="0" fontId="18" fillId="0" borderId="0"/>
    <xf numFmtId="173" fontId="14" fillId="0" borderId="0"/>
    <xf numFmtId="0" fontId="3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38" fillId="0" borderId="0"/>
    <xf numFmtId="0" fontId="6" fillId="0" borderId="0"/>
    <xf numFmtId="0" fontId="6" fillId="0" borderId="0"/>
    <xf numFmtId="0" fontId="38" fillId="0" borderId="0"/>
    <xf numFmtId="0" fontId="6" fillId="0" borderId="0"/>
    <xf numFmtId="0" fontId="14" fillId="0" borderId="0"/>
    <xf numFmtId="0" fontId="8" fillId="0" borderId="0"/>
    <xf numFmtId="0" fontId="38" fillId="0" borderId="0"/>
    <xf numFmtId="0" fontId="77"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3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113" fillId="0" borderId="0"/>
    <xf numFmtId="0" fontId="113" fillId="0" borderId="0"/>
    <xf numFmtId="0" fontId="6" fillId="0" borderId="0"/>
    <xf numFmtId="0" fontId="6"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4"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8" fillId="0" borderId="0"/>
    <xf numFmtId="0" fontId="14"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8" fillId="0" borderId="0"/>
    <xf numFmtId="0" fontId="111"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16" borderId="25" applyNumberFormat="0" applyFont="0" applyAlignment="0" applyProtection="0"/>
    <xf numFmtId="0" fontId="8" fillId="16" borderId="25" applyNumberFormat="0" applyFont="0" applyAlignment="0" applyProtection="0"/>
    <xf numFmtId="0" fontId="8" fillId="16" borderId="25" applyNumberFormat="0" applyFont="0" applyAlignment="0" applyProtection="0"/>
    <xf numFmtId="0" fontId="8" fillId="16" borderId="25" applyNumberFormat="0" applyFont="0" applyAlignment="0" applyProtection="0"/>
    <xf numFmtId="0" fontId="68" fillId="16" borderId="25" applyNumberFormat="0" applyFont="0" applyAlignment="0" applyProtection="0"/>
    <xf numFmtId="0" fontId="68" fillId="16" borderId="2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68"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0" borderId="0"/>
    <xf numFmtId="0" fontId="14" fillId="0" borderId="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4" fillId="62" borderId="35" applyNumberFormat="0" applyFon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59" fillId="14" borderId="22" applyNumberFormat="0" applyAlignment="0" applyProtection="0"/>
    <xf numFmtId="0" fontId="115" fillId="14" borderId="22" applyNumberFormat="0" applyAlignment="0" applyProtection="0"/>
    <xf numFmtId="0" fontId="59" fillId="14" borderId="22" applyNumberFormat="0" applyAlignment="0" applyProtection="0"/>
    <xf numFmtId="0" fontId="59" fillId="14" borderId="22"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6" fillId="59" borderId="36" applyNumberFormat="0" applyAlignment="0" applyProtection="0"/>
    <xf numFmtId="0" fontId="116" fillId="59" borderId="36" applyNumberFormat="0" applyAlignment="0" applyProtection="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4" fillId="0" borderId="0"/>
    <xf numFmtId="0" fontId="14" fillId="0" borderId="0"/>
    <xf numFmtId="0" fontId="114" fillId="59" borderId="36" applyNumberFormat="0" applyAlignment="0" applyProtection="0"/>
    <xf numFmtId="0" fontId="114" fillId="59" borderId="36" applyNumberFormat="0" applyAlignment="0" applyProtection="0"/>
    <xf numFmtId="0" fontId="114" fillId="59" borderId="36" applyNumberFormat="0" applyAlignment="0" applyProtection="0"/>
    <xf numFmtId="9" fontId="8"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0" fontId="14" fillId="0" borderId="0"/>
    <xf numFmtId="0" fontId="14" fillId="0" borderId="0"/>
    <xf numFmtId="9" fontId="68" fillId="0" borderId="0" applyFont="0" applyFill="0" applyBorder="0" applyAlignment="0" applyProtection="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34" fillId="0" borderId="0" applyFont="0" applyFill="0" applyBorder="0" applyAlignment="0" applyProtection="0"/>
    <xf numFmtId="9" fontId="6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0" fontId="14" fillId="0" borderId="0"/>
    <xf numFmtId="0" fontId="14" fillId="0" borderId="0"/>
    <xf numFmtId="9" fontId="68"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0" fontId="14" fillId="0" borderId="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7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14" fillId="0" borderId="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0" fontId="117" fillId="0" borderId="0"/>
    <xf numFmtId="41" fontId="34" fillId="0" borderId="37">
      <alignment horizontal="left"/>
    </xf>
    <xf numFmtId="41" fontId="34" fillId="0" borderId="37">
      <alignment horizontal="left"/>
    </xf>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51" fillId="0" borderId="0" applyNumberFormat="0" applyFill="0" applyBorder="0" applyAlignment="0" applyProtection="0"/>
    <xf numFmtId="0" fontId="14" fillId="0" borderId="0"/>
    <xf numFmtId="0" fontId="5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8" fillId="0" borderId="0" applyNumberFormat="0" applyFill="0" applyBorder="0" applyAlignment="0" applyProtection="0"/>
    <xf numFmtId="0" fontId="14" fillId="0" borderId="0"/>
    <xf numFmtId="0" fontId="14" fillId="0" borderId="0"/>
    <xf numFmtId="0" fontId="118" fillId="0" borderId="0" applyNumberFormat="0" applyFill="0" applyBorder="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65" fillId="0" borderId="26" applyNumberFormat="0" applyFill="0" applyAlignment="0" applyProtection="0"/>
    <xf numFmtId="0" fontId="41"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4"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4" fillId="0" borderId="0"/>
    <xf numFmtId="0" fontId="14"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2"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1" fillId="0" borderId="0" applyNumberFormat="0" applyFill="0" applyBorder="0" applyAlignment="0" applyProtection="0"/>
    <xf numFmtId="0" fontId="14" fillId="0" borderId="0"/>
    <xf numFmtId="0" fontId="14" fillId="0" borderId="0"/>
    <xf numFmtId="0" fontId="121" fillId="0" borderId="0" applyNumberFormat="0" applyFill="0" applyBorder="0" applyAlignment="0" applyProtection="0"/>
    <xf numFmtId="0" fontId="123" fillId="0" borderId="0"/>
    <xf numFmtId="43" fontId="123" fillId="0" borderId="0" applyFont="0" applyFill="0" applyBorder="0" applyAlignment="0" applyProtection="0"/>
    <xf numFmtId="0" fontId="8" fillId="0" borderId="0"/>
    <xf numFmtId="9" fontId="123" fillId="0" borderId="0" applyFont="0" applyFill="0" applyBorder="0" applyAlignment="0" applyProtection="0"/>
    <xf numFmtId="0" fontId="123" fillId="0" borderId="0"/>
    <xf numFmtId="0" fontId="5" fillId="0" borderId="0"/>
    <xf numFmtId="0" fontId="127" fillId="0" borderId="0" applyNumberFormat="0" applyFill="0" applyBorder="0" applyAlignment="0" applyProtection="0"/>
    <xf numFmtId="0" fontId="4" fillId="0" borderId="0"/>
    <xf numFmtId="0" fontId="3"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0" fontId="1" fillId="0" borderId="0"/>
  </cellStyleXfs>
  <cellXfs count="311">
    <xf numFmtId="0" fontId="0" fillId="0" borderId="0" xfId="0"/>
    <xf numFmtId="0" fontId="15" fillId="0" borderId="0" xfId="0" applyFont="1"/>
    <xf numFmtId="169" fontId="23" fillId="0" borderId="0" xfId="0" applyNumberFormat="1" applyFont="1" applyBorder="1" applyAlignment="1">
      <alignment wrapText="1"/>
    </xf>
    <xf numFmtId="0" fontId="0" fillId="0" borderId="0" xfId="0" applyBorder="1" applyAlignment="1"/>
    <xf numFmtId="0" fontId="0" fillId="0" borderId="0" xfId="0" applyFont="1" applyFill="1"/>
    <xf numFmtId="0" fontId="28" fillId="0" borderId="0" xfId="0" applyFont="1" applyBorder="1"/>
    <xf numFmtId="0" fontId="0" fillId="0" borderId="0" xfId="0" applyFont="1"/>
    <xf numFmtId="0" fontId="21" fillId="0" borderId="0" xfId="0" applyFont="1" applyBorder="1" applyAlignment="1">
      <alignment horizontal="left"/>
    </xf>
    <xf numFmtId="49" fontId="15" fillId="0" borderId="9" xfId="6" quotePrefix="1" applyNumberFormat="1" applyFont="1" applyFill="1" applyBorder="1"/>
    <xf numFmtId="49" fontId="15" fillId="0" borderId="9" xfId="6" applyNumberFormat="1" applyFont="1" applyFill="1" applyBorder="1" applyAlignment="1">
      <alignment horizontal="center"/>
    </xf>
    <xf numFmtId="0" fontId="15" fillId="0" borderId="9" xfId="6" applyFont="1" applyFill="1" applyBorder="1"/>
    <xf numFmtId="10" fontId="15" fillId="0" borderId="9" xfId="6" applyNumberFormat="1" applyFont="1" applyFill="1" applyBorder="1" applyAlignment="1">
      <alignment horizontal="center" wrapText="1"/>
    </xf>
    <xf numFmtId="0" fontId="15" fillId="0" borderId="9" xfId="6" applyFont="1" applyFill="1" applyBorder="1" applyAlignment="1">
      <alignment horizontal="center"/>
    </xf>
    <xf numFmtId="0" fontId="15" fillId="0" borderId="9" xfId="6" applyFont="1" applyBorder="1" applyAlignment="1">
      <alignment wrapText="1"/>
    </xf>
    <xf numFmtId="49" fontId="15" fillId="0" borderId="9" xfId="6" applyNumberFormat="1" applyFont="1" applyFill="1" applyBorder="1"/>
    <xf numFmtId="0" fontId="15" fillId="0" borderId="9" xfId="6" applyNumberFormat="1" applyFont="1" applyFill="1" applyBorder="1" applyAlignment="1">
      <alignment horizontal="center"/>
    </xf>
    <xf numFmtId="0" fontId="15" fillId="3" borderId="9" xfId="6" applyNumberFormat="1" applyFont="1" applyFill="1" applyBorder="1" applyAlignment="1">
      <alignment horizontal="center"/>
    </xf>
    <xf numFmtId="0" fontId="15" fillId="3" borderId="9" xfId="6" applyFont="1" applyFill="1" applyBorder="1"/>
    <xf numFmtId="10" fontId="15" fillId="3" borderId="9" xfId="6" applyNumberFormat="1" applyFont="1" applyFill="1" applyBorder="1" applyAlignment="1">
      <alignment horizontal="center" wrapText="1"/>
    </xf>
    <xf numFmtId="0" fontId="15" fillId="3" borderId="9" xfId="6" applyFont="1" applyFill="1" applyBorder="1" applyAlignment="1">
      <alignment horizontal="center"/>
    </xf>
    <xf numFmtId="49" fontId="15" fillId="0" borderId="9" xfId="6" applyNumberFormat="1" applyFont="1" applyBorder="1" applyAlignment="1">
      <alignment horizontal="center"/>
    </xf>
    <xf numFmtId="0" fontId="15" fillId="0" borderId="9" xfId="6" applyFont="1" applyBorder="1"/>
    <xf numFmtId="10" fontId="15" fillId="0" borderId="9" xfId="6" applyNumberFormat="1" applyFont="1" applyBorder="1" applyAlignment="1">
      <alignment horizontal="center" wrapText="1"/>
    </xf>
    <xf numFmtId="0" fontId="15" fillId="0" borderId="9" xfId="6" applyFont="1" applyBorder="1" applyAlignment="1">
      <alignment horizontal="center"/>
    </xf>
    <xf numFmtId="0" fontId="15" fillId="0" borderId="9" xfId="6" applyFont="1" applyBorder="1" applyAlignment="1">
      <alignment horizontal="center" wrapText="1"/>
    </xf>
    <xf numFmtId="49" fontId="15" fillId="5" borderId="9" xfId="6" applyNumberFormat="1" applyFont="1" applyFill="1" applyBorder="1" applyAlignment="1">
      <alignment horizontal="center"/>
    </xf>
    <xf numFmtId="0" fontId="15" fillId="5" borderId="9" xfId="6" applyFont="1" applyFill="1" applyBorder="1"/>
    <xf numFmtId="0" fontId="15" fillId="5" borderId="9" xfId="6" applyFont="1" applyFill="1" applyBorder="1" applyAlignment="1">
      <alignment horizontal="center"/>
    </xf>
    <xf numFmtId="0" fontId="15" fillId="0" borderId="9" xfId="6" applyFont="1" applyFill="1" applyBorder="1" applyAlignment="1">
      <alignment wrapText="1"/>
    </xf>
    <xf numFmtId="0" fontId="15" fillId="0" borderId="9" xfId="6" applyNumberFormat="1" applyFont="1" applyBorder="1" applyAlignment="1">
      <alignment horizontal="center"/>
    </xf>
    <xf numFmtId="0" fontId="15" fillId="5" borderId="9" xfId="6" applyNumberFormat="1" applyFont="1" applyFill="1" applyBorder="1" applyAlignment="1">
      <alignment horizontal="center"/>
    </xf>
    <xf numFmtId="0" fontId="15" fillId="0" borderId="9" xfId="6" quotePrefix="1" applyFont="1" applyFill="1" applyBorder="1" applyAlignment="1">
      <alignment wrapText="1"/>
    </xf>
    <xf numFmtId="0" fontId="15" fillId="0" borderId="9" xfId="6" applyNumberFormat="1" applyFont="1" applyBorder="1" applyAlignment="1">
      <alignment horizontal="center" wrapText="1"/>
    </xf>
    <xf numFmtId="0" fontId="15" fillId="0" borderId="9" xfId="6" applyNumberFormat="1" applyFont="1" applyFill="1" applyBorder="1" applyAlignment="1">
      <alignment horizontal="center" wrapText="1"/>
    </xf>
    <xf numFmtId="0" fontId="15" fillId="0" borderId="9" xfId="6" applyFont="1" applyFill="1" applyBorder="1" applyAlignment="1">
      <alignment horizontal="center" wrapText="1"/>
    </xf>
    <xf numFmtId="10" fontId="15" fillId="3" borderId="9" xfId="6" applyNumberFormat="1" applyFont="1" applyFill="1" applyBorder="1" applyAlignment="1">
      <alignment horizontal="center"/>
    </xf>
    <xf numFmtId="0" fontId="0" fillId="0" borderId="0" xfId="0" applyFont="1" applyFill="1" applyBorder="1"/>
    <xf numFmtId="0" fontId="0" fillId="0" borderId="0" xfId="0" applyFont="1" applyBorder="1"/>
    <xf numFmtId="0" fontId="0" fillId="0" borderId="0" xfId="0" applyFont="1" applyBorder="1" applyAlignment="1">
      <alignment horizontal="center"/>
    </xf>
    <xf numFmtId="0" fontId="15" fillId="0" borderId="0" xfId="0" applyFont="1" applyFill="1" applyBorder="1"/>
    <xf numFmtId="0" fontId="15" fillId="0" borderId="0" xfId="0" applyFont="1" applyBorder="1"/>
    <xf numFmtId="0" fontId="15" fillId="0" borderId="0" xfId="0" applyFont="1" applyBorder="1" applyAlignment="1">
      <alignment horizontal="center"/>
    </xf>
    <xf numFmtId="0" fontId="0" fillId="0" borderId="0" xfId="0" applyFont="1" applyFill="1" applyAlignment="1">
      <alignment wrapText="1"/>
    </xf>
    <xf numFmtId="2" fontId="15" fillId="0" borderId="0" xfId="0" applyNumberFormat="1" applyFont="1" applyBorder="1"/>
    <xf numFmtId="0" fontId="0" fillId="0" borderId="0" xfId="0" applyFont="1" applyBorder="1" applyAlignment="1"/>
    <xf numFmtId="0" fontId="15" fillId="0" borderId="9" xfId="0" applyFont="1" applyBorder="1" applyAlignment="1">
      <alignment vertical="top" wrapText="1"/>
    </xf>
    <xf numFmtId="49" fontId="15" fillId="0" borderId="9" xfId="0" applyNumberFormat="1" applyFont="1" applyBorder="1" applyAlignment="1">
      <alignment vertical="top" wrapText="1"/>
    </xf>
    <xf numFmtId="170" fontId="15" fillId="0" borderId="9" xfId="0" applyNumberFormat="1" applyFont="1" applyBorder="1" applyAlignment="1">
      <alignment vertical="top" wrapText="1"/>
    </xf>
    <xf numFmtId="2" fontId="15" fillId="0" borderId="9" xfId="0" applyNumberFormat="1" applyFont="1" applyBorder="1" applyAlignment="1">
      <alignment vertical="top" wrapText="1"/>
    </xf>
    <xf numFmtId="171" fontId="15" fillId="0" borderId="9" xfId="0" applyNumberFormat="1" applyFont="1" applyBorder="1" applyAlignment="1">
      <alignment vertical="top" wrapText="1"/>
    </xf>
    <xf numFmtId="7" fontId="15" fillId="0" borderId="9" xfId="0" applyNumberFormat="1" applyFont="1" applyBorder="1" applyAlignment="1">
      <alignment vertical="top" wrapText="1"/>
    </xf>
    <xf numFmtId="0" fontId="15" fillId="0" borderId="0" xfId="0" applyFont="1" applyBorder="1" applyAlignment="1">
      <alignment vertical="top" wrapText="1"/>
    </xf>
    <xf numFmtId="0" fontId="15" fillId="0" borderId="9" xfId="0" applyFont="1" applyFill="1" applyBorder="1" applyAlignment="1">
      <alignment vertical="top" wrapText="1"/>
    </xf>
    <xf numFmtId="2" fontId="15" fillId="0" borderId="9" xfId="0" applyNumberFormat="1" applyFont="1" applyFill="1" applyBorder="1" applyAlignment="1">
      <alignment vertical="top" wrapText="1"/>
    </xf>
    <xf numFmtId="0" fontId="15" fillId="3" borderId="9" xfId="6" applyFont="1" applyFill="1" applyBorder="1" applyAlignment="1">
      <alignment wrapText="1"/>
    </xf>
    <xf numFmtId="7" fontId="42" fillId="6" borderId="0" xfId="0" applyNumberFormat="1" applyFont="1" applyFill="1" applyBorder="1" applyAlignment="1" applyProtection="1">
      <alignment horizontal="center" vertical="center" wrapText="1"/>
      <protection locked="0"/>
    </xf>
    <xf numFmtId="49" fontId="42" fillId="6" borderId="0" xfId="0" applyNumberFormat="1" applyFont="1" applyFill="1" applyBorder="1" applyAlignment="1" applyProtection="1">
      <alignment horizontal="center" vertical="center" wrapText="1"/>
      <protection locked="0"/>
    </xf>
    <xf numFmtId="37" fontId="42" fillId="6" borderId="0" xfId="1" applyNumberFormat="1" applyFont="1" applyFill="1" applyBorder="1" applyAlignment="1" applyProtection="1">
      <alignment horizontal="center" vertical="center"/>
      <protection locked="0"/>
    </xf>
    <xf numFmtId="0" fontId="42" fillId="6" borderId="0" xfId="0" applyFont="1" applyFill="1" applyBorder="1" applyAlignment="1" applyProtection="1">
      <alignment horizontal="center" vertical="center"/>
      <protection locked="0"/>
    </xf>
    <xf numFmtId="167" fontId="42" fillId="6" borderId="0" xfId="0" applyNumberFormat="1" applyFont="1" applyFill="1" applyBorder="1" applyAlignment="1" applyProtection="1">
      <alignment horizontal="center" vertical="center"/>
      <protection locked="0"/>
    </xf>
    <xf numFmtId="10" fontId="0" fillId="9" borderId="0" xfId="0" applyNumberFormat="1" applyFont="1" applyFill="1" applyBorder="1" applyAlignment="1" applyProtection="1">
      <alignment horizontal="center" vertical="center"/>
    </xf>
    <xf numFmtId="0" fontId="0" fillId="9" borderId="2" xfId="0" applyFill="1" applyBorder="1"/>
    <xf numFmtId="0" fontId="0" fillId="9" borderId="0" xfId="0" applyFill="1" applyBorder="1"/>
    <xf numFmtId="0" fontId="0" fillId="9" borderId="1" xfId="0" applyFill="1" applyBorder="1"/>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0" fontId="27" fillId="6" borderId="6" xfId="0" applyFont="1" applyFill="1" applyBorder="1" applyAlignment="1">
      <alignment horizontal="left" vertical="center"/>
    </xf>
    <xf numFmtId="0" fontId="27" fillId="6" borderId="6" xfId="0" applyFont="1" applyFill="1" applyBorder="1" applyAlignment="1">
      <alignment horizontal="center" vertical="center"/>
    </xf>
    <xf numFmtId="9" fontId="20" fillId="6" borderId="10" xfId="3" applyFont="1" applyFill="1" applyBorder="1" applyAlignment="1">
      <alignment horizontal="left" wrapText="1"/>
    </xf>
    <xf numFmtId="9" fontId="20" fillId="6" borderId="11" xfId="3" applyFont="1" applyFill="1" applyBorder="1" applyAlignment="1">
      <alignment horizontal="left" wrapText="1"/>
    </xf>
    <xf numFmtId="9" fontId="21" fillId="6" borderId="12" xfId="3" applyFont="1" applyFill="1" applyBorder="1" applyAlignment="1">
      <alignment horizontal="left"/>
    </xf>
    <xf numFmtId="169" fontId="33" fillId="9" borderId="0" xfId="0" applyNumberFormat="1" applyFont="1" applyFill="1" applyBorder="1" applyAlignment="1">
      <alignment horizontal="center"/>
    </xf>
    <xf numFmtId="0" fontId="34" fillId="9" borderId="0" xfId="0" applyFont="1" applyFill="1" applyBorder="1" applyAlignment="1">
      <alignment horizontal="center"/>
    </xf>
    <xf numFmtId="2" fontId="34" fillId="9" borderId="0" xfId="0" applyNumberFormat="1" applyFont="1" applyFill="1" applyBorder="1"/>
    <xf numFmtId="2" fontId="0" fillId="9" borderId="0" xfId="1" applyNumberFormat="1" applyFont="1" applyFill="1" applyBorder="1"/>
    <xf numFmtId="10" fontId="0" fillId="9" borderId="0" xfId="3" applyNumberFormat="1" applyFont="1" applyFill="1" applyBorder="1"/>
    <xf numFmtId="0" fontId="0" fillId="9" borderId="0" xfId="0" applyFont="1" applyFill="1" applyBorder="1"/>
    <xf numFmtId="169" fontId="0" fillId="9" borderId="2" xfId="0" applyNumberFormat="1" applyFont="1" applyFill="1" applyBorder="1" applyAlignment="1">
      <alignment horizontal="left"/>
    </xf>
    <xf numFmtId="169" fontId="0" fillId="9" borderId="0" xfId="0" applyNumberFormat="1" applyFont="1" applyFill="1" applyBorder="1" applyAlignment="1">
      <alignment horizontal="center"/>
    </xf>
    <xf numFmtId="0" fontId="0" fillId="9" borderId="0" xfId="0" applyFont="1" applyFill="1" applyBorder="1" applyAlignment="1">
      <alignment horizontal="center"/>
    </xf>
    <xf numFmtId="2" fontId="0" fillId="9" borderId="0" xfId="0" applyNumberFormat="1" applyFont="1" applyFill="1" applyBorder="1"/>
    <xf numFmtId="0" fontId="0" fillId="9" borderId="2" xfId="0" applyFont="1" applyFill="1" applyBorder="1"/>
    <xf numFmtId="0" fontId="20" fillId="6" borderId="11" xfId="3" applyNumberFormat="1" applyFont="1" applyFill="1" applyBorder="1" applyAlignment="1">
      <alignment horizontal="left" wrapText="1"/>
    </xf>
    <xf numFmtId="0" fontId="16" fillId="6" borderId="14" xfId="3" applyNumberFormat="1" applyFont="1" applyFill="1" applyBorder="1" applyAlignment="1">
      <alignment horizontal="left" wrapText="1"/>
    </xf>
    <xf numFmtId="9" fontId="20" fillId="6" borderId="15" xfId="3" applyFont="1" applyFill="1" applyBorder="1" applyAlignment="1">
      <alignment horizontal="left" wrapText="1"/>
    </xf>
    <xf numFmtId="9" fontId="20" fillId="6" borderId="16" xfId="3" applyFont="1" applyFill="1" applyBorder="1" applyAlignment="1">
      <alignment horizontal="left" wrapText="1"/>
    </xf>
    <xf numFmtId="9" fontId="20" fillId="6" borderId="17" xfId="3" applyFont="1" applyFill="1" applyBorder="1" applyAlignment="1">
      <alignment horizontal="left" wrapText="1"/>
    </xf>
    <xf numFmtId="9" fontId="16" fillId="6" borderId="17" xfId="3" applyFont="1" applyFill="1" applyBorder="1" applyAlignment="1">
      <alignment horizontal="left" wrapText="1"/>
    </xf>
    <xf numFmtId="9" fontId="20" fillId="6" borderId="13" xfId="3" applyFont="1" applyFill="1" applyBorder="1" applyAlignment="1">
      <alignment horizontal="left" wrapText="1"/>
    </xf>
    <xf numFmtId="0" fontId="15" fillId="0" borderId="9" xfId="0" applyFont="1" applyFill="1" applyBorder="1" applyAlignment="1">
      <alignment wrapText="1"/>
    </xf>
    <xf numFmtId="0" fontId="0" fillId="0" borderId="8" xfId="0" applyFont="1" applyBorder="1" applyAlignment="1">
      <alignment horizontal="left"/>
    </xf>
    <xf numFmtId="0" fontId="0" fillId="0" borderId="6" xfId="0" applyFont="1" applyBorder="1"/>
    <xf numFmtId="0" fontId="0" fillId="0" borderId="6" xfId="0" applyBorder="1"/>
    <xf numFmtId="0" fontId="0" fillId="0" borderId="7" xfId="0" applyFont="1" applyBorder="1" applyAlignment="1">
      <alignment wrapText="1"/>
    </xf>
    <xf numFmtId="0" fontId="0" fillId="0" borderId="2" xfId="0" applyFont="1" applyBorder="1" applyAlignment="1">
      <alignment horizontal="left"/>
    </xf>
    <xf numFmtId="0" fontId="0" fillId="0" borderId="0" xfId="0" applyBorder="1"/>
    <xf numFmtId="0" fontId="0" fillId="0" borderId="1" xfId="0" applyFont="1" applyBorder="1" applyAlignment="1">
      <alignment wrapText="1"/>
    </xf>
    <xf numFmtId="0" fontId="31" fillId="0" borderId="0" xfId="0" applyFont="1" applyBorder="1"/>
    <xf numFmtId="0" fontId="0" fillId="0" borderId="4" xfId="0" applyFont="1" applyBorder="1" applyAlignment="1">
      <alignment horizontal="left"/>
    </xf>
    <xf numFmtId="0" fontId="0" fillId="0" borderId="3" xfId="0" applyFont="1" applyBorder="1"/>
    <xf numFmtId="0" fontId="0" fillId="0" borderId="3" xfId="0" applyFont="1" applyBorder="1" applyAlignment="1">
      <alignment horizontal="center"/>
    </xf>
    <xf numFmtId="0" fontId="0" fillId="0" borderId="5" xfId="0" applyFont="1" applyBorder="1" applyAlignment="1">
      <alignment wrapText="1"/>
    </xf>
    <xf numFmtId="0" fontId="27" fillId="6" borderId="7" xfId="0" applyFont="1" applyFill="1" applyBorder="1" applyAlignment="1">
      <alignment horizontal="left" vertical="center"/>
    </xf>
    <xf numFmtId="10" fontId="0" fillId="9" borderId="1" xfId="3" applyNumberFormat="1" applyFont="1" applyFill="1" applyBorder="1"/>
    <xf numFmtId="0" fontId="29" fillId="3" borderId="4" xfId="6" applyFont="1" applyFill="1" applyBorder="1" applyAlignment="1">
      <alignment vertical="center"/>
    </xf>
    <xf numFmtId="0" fontId="30" fillId="3" borderId="3" xfId="6" applyNumberFormat="1" applyFont="1" applyFill="1" applyBorder="1"/>
    <xf numFmtId="0" fontId="30" fillId="3" borderId="3" xfId="6" applyFont="1" applyFill="1" applyBorder="1"/>
    <xf numFmtId="0" fontId="25" fillId="3" borderId="3" xfId="23" applyFont="1" applyFill="1" applyBorder="1"/>
    <xf numFmtId="0" fontId="25" fillId="3" borderId="5" xfId="23" applyFont="1" applyFill="1" applyBorder="1"/>
    <xf numFmtId="0" fontId="15" fillId="0" borderId="9" xfId="0" applyNumberFormat="1" applyFont="1" applyBorder="1" applyAlignment="1">
      <alignment horizontal="center" vertical="top" wrapText="1"/>
    </xf>
    <xf numFmtId="169" fontId="26" fillId="6" borderId="8" xfId="0" applyNumberFormat="1" applyFont="1" applyFill="1" applyBorder="1" applyAlignment="1">
      <alignment horizontal="left" vertical="center"/>
    </xf>
    <xf numFmtId="169" fontId="26" fillId="6" borderId="6" xfId="0" applyNumberFormat="1" applyFont="1" applyFill="1" applyBorder="1" applyAlignment="1">
      <alignment horizontal="left" vertical="center"/>
    </xf>
    <xf numFmtId="0" fontId="21" fillId="0" borderId="12" xfId="0" applyFont="1" applyBorder="1" applyAlignment="1">
      <alignment vertical="top"/>
    </xf>
    <xf numFmtId="49" fontId="21" fillId="0" borderId="39" xfId="0" applyNumberFormat="1" applyFont="1" applyBorder="1" applyAlignment="1">
      <alignment horizontal="center" vertical="top"/>
    </xf>
    <xf numFmtId="0" fontId="21" fillId="0" borderId="39" xfId="0" applyFont="1" applyBorder="1" applyAlignment="1">
      <alignment vertical="top"/>
    </xf>
    <xf numFmtId="170" fontId="15" fillId="0" borderId="39" xfId="0" applyNumberFormat="1" applyFont="1" applyBorder="1" applyAlignment="1">
      <alignment vertical="top" wrapText="1"/>
    </xf>
    <xf numFmtId="0" fontId="15" fillId="0" borderId="39" xfId="0" applyFont="1" applyBorder="1" applyAlignment="1">
      <alignment vertical="top" wrapText="1"/>
    </xf>
    <xf numFmtId="0" fontId="15" fillId="3" borderId="4" xfId="0" applyFont="1" applyFill="1" applyBorder="1"/>
    <xf numFmtId="0" fontId="21" fillId="3" borderId="3" xfId="0" applyFont="1" applyFill="1" applyBorder="1"/>
    <xf numFmtId="0" fontId="21" fillId="3" borderId="3" xfId="0" applyFont="1" applyFill="1" applyBorder="1" applyAlignment="1">
      <alignment horizontal="center"/>
    </xf>
    <xf numFmtId="165" fontId="21" fillId="3" borderId="3" xfId="1" applyNumberFormat="1" applyFont="1" applyFill="1" applyBorder="1"/>
    <xf numFmtId="2" fontId="20" fillId="3" borderId="3" xfId="0" applyNumberFormat="1" applyFont="1" applyFill="1" applyBorder="1"/>
    <xf numFmtId="0" fontId="20" fillId="3" borderId="3" xfId="0" applyFont="1" applyFill="1" applyBorder="1"/>
    <xf numFmtId="164" fontId="20" fillId="3" borderId="3" xfId="1" applyNumberFormat="1" applyFont="1" applyFill="1" applyBorder="1" applyAlignment="1">
      <alignment horizontal="center"/>
    </xf>
    <xf numFmtId="0" fontId="20" fillId="3" borderId="3" xfId="0" applyFont="1" applyFill="1" applyBorder="1" applyAlignment="1"/>
    <xf numFmtId="0" fontId="15" fillId="3" borderId="3" xfId="0" applyFont="1" applyFill="1" applyBorder="1"/>
    <xf numFmtId="169" fontId="120" fillId="9" borderId="2" xfId="0" applyNumberFormat="1" applyFont="1" applyFill="1" applyBorder="1" applyAlignment="1">
      <alignment horizontal="left"/>
    </xf>
    <xf numFmtId="0" fontId="0" fillId="9" borderId="40" xfId="0" applyFont="1" applyFill="1" applyBorder="1"/>
    <xf numFmtId="0" fontId="0" fillId="9" borderId="41" xfId="0" applyFont="1" applyFill="1" applyBorder="1"/>
    <xf numFmtId="0" fontId="0" fillId="9" borderId="42" xfId="0" applyFont="1" applyFill="1" applyBorder="1"/>
    <xf numFmtId="0" fontId="27" fillId="6" borderId="6" xfId="0" applyFont="1" applyFill="1" applyBorder="1" applyAlignment="1">
      <alignment horizontal="left" vertical="center" wrapText="1"/>
    </xf>
    <xf numFmtId="0" fontId="25" fillId="3" borderId="3" xfId="23" applyFont="1" applyFill="1" applyBorder="1" applyAlignment="1">
      <alignment wrapText="1"/>
    </xf>
    <xf numFmtId="10" fontId="0" fillId="9" borderId="0" xfId="3" applyNumberFormat="1" applyFont="1" applyFill="1" applyBorder="1" applyAlignment="1">
      <alignment wrapText="1"/>
    </xf>
    <xf numFmtId="0" fontId="127" fillId="0" borderId="0" xfId="64465"/>
    <xf numFmtId="49" fontId="15" fillId="0" borderId="9" xfId="6" quotePrefix="1" applyNumberFormat="1" applyFont="1" applyFill="1" applyBorder="1" applyAlignment="1">
      <alignment horizontal="left" wrapText="1"/>
    </xf>
    <xf numFmtId="49" fontId="15" fillId="0" borderId="9" xfId="6" applyNumberFormat="1" applyFont="1" applyFill="1" applyBorder="1" applyAlignment="1">
      <alignment horizontal="left" wrapText="1"/>
    </xf>
    <xf numFmtId="0" fontId="14" fillId="0" borderId="0" xfId="0" applyFont="1"/>
    <xf numFmtId="10" fontId="15" fillId="0" borderId="9" xfId="6" applyNumberFormat="1" applyFont="1" applyFill="1" applyBorder="1" applyAlignment="1" applyProtection="1">
      <alignment wrapText="1"/>
    </xf>
    <xf numFmtId="10" fontId="15" fillId="0" borderId="9" xfId="6" applyNumberFormat="1" applyFont="1" applyFill="1" applyBorder="1" applyAlignment="1" applyProtection="1">
      <alignment horizontal="right" wrapText="1"/>
    </xf>
    <xf numFmtId="0" fontId="15" fillId="0" borderId="9" xfId="0" applyFont="1" applyFill="1" applyBorder="1" applyAlignment="1">
      <alignment horizontal="right" wrapText="1"/>
    </xf>
    <xf numFmtId="0" fontId="8" fillId="3" borderId="0" xfId="0" applyFont="1" applyFill="1"/>
    <xf numFmtId="0" fontId="15" fillId="0" borderId="9" xfId="0" applyNumberFormat="1" applyFont="1" applyBorder="1" applyAlignment="1">
      <alignment vertical="top" wrapText="1"/>
    </xf>
    <xf numFmtId="0" fontId="15" fillId="0" borderId="43" xfId="0" applyFont="1" applyBorder="1" applyAlignment="1">
      <alignment vertical="top" wrapText="1"/>
    </xf>
    <xf numFmtId="10" fontId="15" fillId="3" borderId="9" xfId="6" applyNumberFormat="1" applyFont="1" applyFill="1" applyBorder="1" applyAlignment="1" applyProtection="1">
      <alignment wrapText="1"/>
    </xf>
    <xf numFmtId="0" fontId="15" fillId="3" borderId="9" xfId="0" applyFont="1" applyFill="1" applyBorder="1" applyAlignment="1">
      <alignment wrapText="1"/>
    </xf>
    <xf numFmtId="170" fontId="15" fillId="0" borderId="0" xfId="0" applyNumberFormat="1" applyFont="1" applyBorder="1"/>
    <xf numFmtId="0" fontId="0" fillId="3" borderId="8" xfId="0" applyFont="1" applyFill="1" applyBorder="1" applyAlignment="1" applyProtection="1">
      <alignment horizontal="left"/>
    </xf>
    <xf numFmtId="0" fontId="0" fillId="3" borderId="6" xfId="0" applyFont="1" applyFill="1" applyBorder="1" applyProtection="1"/>
    <xf numFmtId="0" fontId="0" fillId="3" borderId="6" xfId="0" applyFont="1" applyFill="1" applyBorder="1" applyAlignment="1" applyProtection="1">
      <alignment horizontal="center"/>
    </xf>
    <xf numFmtId="0" fontId="0" fillId="3" borderId="7"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0" fillId="3" borderId="2" xfId="0" applyFont="1" applyFill="1" applyBorder="1" applyAlignment="1" applyProtection="1">
      <alignment horizontal="left"/>
    </xf>
    <xf numFmtId="0" fontId="0" fillId="3" borderId="0" xfId="0" applyFont="1" applyFill="1" applyBorder="1" applyProtection="1"/>
    <xf numFmtId="0" fontId="0" fillId="3" borderId="0" xfId="0" applyFont="1" applyFill="1" applyBorder="1" applyAlignment="1" applyProtection="1">
      <alignment horizontal="center"/>
    </xf>
    <xf numFmtId="0" fontId="0" fillId="3" borderId="1" xfId="0" applyFont="1" applyFill="1" applyBorder="1" applyAlignment="1" applyProtection="1">
      <alignment wrapText="1"/>
    </xf>
    <xf numFmtId="0" fontId="0" fillId="0" borderId="0" xfId="0" applyProtection="1"/>
    <xf numFmtId="0" fontId="31" fillId="3" borderId="0" xfId="0" applyFont="1" applyFill="1" applyBorder="1" applyProtection="1"/>
    <xf numFmtId="0" fontId="0" fillId="3" borderId="0" xfId="0" applyFill="1" applyBorder="1" applyProtection="1"/>
    <xf numFmtId="0" fontId="35" fillId="7" borderId="2" xfId="0" applyFont="1" applyFill="1" applyBorder="1" applyAlignment="1" applyProtection="1"/>
    <xf numFmtId="0" fontId="0" fillId="7" borderId="0" xfId="0" applyFont="1" applyFill="1" applyBorder="1" applyAlignment="1" applyProtection="1">
      <alignment horizontal="left" vertical="center"/>
    </xf>
    <xf numFmtId="0" fontId="0" fillId="7" borderId="0" xfId="0" applyFont="1" applyFill="1" applyBorder="1" applyAlignment="1" applyProtection="1"/>
    <xf numFmtId="166" fontId="34" fillId="7" borderId="0" xfId="1" applyNumberFormat="1" applyFont="1" applyFill="1" applyBorder="1" applyAlignment="1" applyProtection="1"/>
    <xf numFmtId="0" fontId="0" fillId="7" borderId="1" xfId="0" applyFont="1" applyFill="1" applyBorder="1" applyAlignment="1" applyProtection="1"/>
    <xf numFmtId="0" fontId="49" fillId="2" borderId="8" xfId="0" applyFont="1" applyFill="1" applyBorder="1" applyAlignment="1" applyProtection="1">
      <alignment horizontal="center" vertical="center"/>
    </xf>
    <xf numFmtId="0" fontId="49" fillId="2" borderId="6" xfId="0" applyFont="1" applyFill="1" applyBorder="1" applyAlignment="1" applyProtection="1">
      <alignment horizontal="center"/>
    </xf>
    <xf numFmtId="166" fontId="50" fillId="2" borderId="6" xfId="1" applyNumberFormat="1" applyFont="1" applyFill="1" applyBorder="1" applyAlignment="1" applyProtection="1">
      <alignment horizontal="center"/>
    </xf>
    <xf numFmtId="0" fontId="49" fillId="2" borderId="7" xfId="0" applyFont="1" applyFill="1" applyBorder="1" applyAlignment="1" applyProtection="1">
      <alignment horizontal="center"/>
    </xf>
    <xf numFmtId="0" fontId="37" fillId="0" borderId="0" xfId="0" applyFont="1" applyAlignment="1" applyProtection="1">
      <alignment horizontal="center"/>
    </xf>
    <xf numFmtId="1" fontId="0" fillId="2" borderId="2" xfId="0" applyNumberFormat="1" applyFont="1" applyFill="1" applyBorder="1" applyAlignment="1" applyProtection="1">
      <alignment horizontal="left" vertical="center"/>
    </xf>
    <xf numFmtId="0" fontId="39" fillId="7" borderId="0" xfId="0" applyFont="1" applyFill="1" applyBorder="1" applyAlignment="1" applyProtection="1">
      <alignment horizontal="center" vertical="center"/>
    </xf>
    <xf numFmtId="166" fontId="40" fillId="7" borderId="0" xfId="1" applyNumberFormat="1" applyFont="1" applyFill="1" applyBorder="1" applyAlignment="1" applyProtection="1">
      <alignment horizontal="left" vertical="center"/>
    </xf>
    <xf numFmtId="0" fontId="39" fillId="7" borderId="1" xfId="0" applyFont="1" applyFill="1" applyBorder="1" applyAlignment="1" applyProtection="1">
      <alignment horizontal="center" vertical="center" wrapText="1"/>
    </xf>
    <xf numFmtId="1" fontId="37" fillId="2" borderId="2" xfId="0" applyNumberFormat="1" applyFont="1" applyFill="1" applyBorder="1" applyAlignment="1" applyProtection="1">
      <alignment horizontal="left" vertical="center"/>
    </xf>
    <xf numFmtId="0" fontId="41" fillId="7" borderId="0" xfId="0" applyFont="1" applyFill="1" applyBorder="1" applyAlignment="1" applyProtection="1">
      <alignment horizontal="left" vertical="center"/>
    </xf>
    <xf numFmtId="0" fontId="41" fillId="7" borderId="0" xfId="0" applyFont="1" applyFill="1" applyBorder="1" applyAlignment="1" applyProtection="1">
      <alignment horizontal="center" vertical="center"/>
    </xf>
    <xf numFmtId="166" fontId="41" fillId="7" borderId="0" xfId="1" applyNumberFormat="1" applyFont="1" applyFill="1" applyBorder="1" applyAlignment="1" applyProtection="1">
      <alignment horizontal="left" vertical="center"/>
    </xf>
    <xf numFmtId="0" fontId="41" fillId="7" borderId="1" xfId="0" applyFont="1" applyFill="1" applyBorder="1" applyAlignment="1" applyProtection="1">
      <alignment horizontal="left" vertical="center" wrapText="1"/>
    </xf>
    <xf numFmtId="0" fontId="35" fillId="0" borderId="0" xfId="0" applyFont="1" applyFill="1" applyAlignment="1" applyProtection="1">
      <alignment wrapText="1"/>
    </xf>
    <xf numFmtId="0" fontId="0" fillId="3" borderId="0" xfId="0" applyFont="1" applyFill="1" applyBorder="1" applyAlignment="1" applyProtection="1">
      <alignment horizontal="left" vertical="center"/>
    </xf>
    <xf numFmtId="166" fontId="44" fillId="3" borderId="0" xfId="1" applyNumberFormat="1" applyFont="1" applyFill="1" applyBorder="1" applyAlignment="1" applyProtection="1">
      <alignment horizontal="left" vertical="center"/>
    </xf>
    <xf numFmtId="0" fontId="9" fillId="3" borderId="1" xfId="0" applyFont="1" applyFill="1" applyBorder="1" applyAlignment="1" applyProtection="1">
      <alignment horizontal="left" vertical="center" wrapText="1"/>
    </xf>
    <xf numFmtId="0" fontId="0" fillId="9" borderId="0" xfId="0" applyFont="1" applyFill="1" applyAlignment="1" applyProtection="1">
      <alignment horizontal="center"/>
    </xf>
    <xf numFmtId="0" fontId="0" fillId="3" borderId="1" xfId="0" applyFont="1" applyFill="1" applyBorder="1" applyAlignment="1" applyProtection="1">
      <alignment horizontal="left" vertical="center" wrapText="1"/>
    </xf>
    <xf numFmtId="0" fontId="0" fillId="0" borderId="0" xfId="0" applyFont="1" applyFill="1" applyAlignment="1" applyProtection="1">
      <alignment horizontal="center"/>
    </xf>
    <xf numFmtId="0" fontId="8" fillId="3" borderId="0" xfId="0" applyFont="1" applyFill="1" applyBorder="1" applyAlignment="1" applyProtection="1">
      <alignment horizontal="left" vertical="center"/>
    </xf>
    <xf numFmtId="166" fontId="0" fillId="3" borderId="0" xfId="1" applyNumberFormat="1" applyFont="1" applyFill="1" applyBorder="1" applyAlignment="1" applyProtection="1">
      <alignment horizontal="left" vertical="center"/>
    </xf>
    <xf numFmtId="0" fontId="41" fillId="7" borderId="0" xfId="0" applyFont="1" applyFill="1" applyBorder="1" applyAlignment="1" applyProtection="1">
      <alignment horizontal="center" vertical="center" wrapText="1"/>
    </xf>
    <xf numFmtId="5" fontId="12" fillId="9" borderId="0" xfId="2" applyNumberFormat="1" applyFont="1" applyFill="1" applyBorder="1" applyAlignment="1" applyProtection="1">
      <alignment horizontal="center" vertical="center" wrapText="1"/>
    </xf>
    <xf numFmtId="37" fontId="12" fillId="9" borderId="0" xfId="2" applyNumberFormat="1" applyFont="1" applyFill="1" applyBorder="1" applyAlignment="1" applyProtection="1">
      <alignment horizontal="center" vertical="center" wrapText="1"/>
    </xf>
    <xf numFmtId="168" fontId="12" fillId="9" borderId="0" xfId="3" applyNumberFormat="1"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9" fontId="12" fillId="9" borderId="0" xfId="3" applyNumberFormat="1" applyFont="1" applyFill="1" applyBorder="1" applyAlignment="1" applyProtection="1">
      <alignment horizontal="center" vertical="center" wrapText="1"/>
    </xf>
    <xf numFmtId="0" fontId="12" fillId="9" borderId="0" xfId="3" applyNumberFormat="1" applyFont="1" applyFill="1" applyBorder="1" applyAlignment="1" applyProtection="1">
      <alignment horizontal="center" vertical="center" wrapText="1"/>
    </xf>
    <xf numFmtId="4" fontId="14" fillId="9" borderId="0" xfId="2" applyNumberFormat="1"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4" fontId="12" fillId="9" borderId="0" xfId="2"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0" fontId="41" fillId="7" borderId="0" xfId="0" applyFont="1" applyFill="1" applyBorder="1" applyAlignment="1" applyProtection="1">
      <alignment horizontal="left" vertical="center" wrapText="1"/>
    </xf>
    <xf numFmtId="0" fontId="43" fillId="7" borderId="0" xfId="0" applyFont="1" applyFill="1" applyBorder="1" applyAlignment="1" applyProtection="1">
      <alignment horizontal="center" vertical="center"/>
    </xf>
    <xf numFmtId="166" fontId="44" fillId="7" borderId="0" xfId="1" applyNumberFormat="1" applyFont="1" applyFill="1" applyBorder="1" applyAlignment="1" applyProtection="1">
      <alignment horizontal="left" vertical="center"/>
    </xf>
    <xf numFmtId="0" fontId="35" fillId="7" borderId="1" xfId="0" applyFont="1" applyFill="1" applyBorder="1" applyAlignment="1" applyProtection="1">
      <alignment horizontal="left" vertical="center" wrapText="1"/>
    </xf>
    <xf numFmtId="166" fontId="44" fillId="0" borderId="0" xfId="1" applyNumberFormat="1" applyFont="1" applyBorder="1" applyAlignment="1" applyProtection="1">
      <alignment horizontal="left" vertical="center"/>
    </xf>
    <xf numFmtId="0" fontId="0" fillId="3" borderId="0" xfId="0" applyFont="1" applyFill="1" applyBorder="1" applyAlignment="1" applyProtection="1">
      <alignment horizontal="center" vertical="center" wrapText="1"/>
    </xf>
    <xf numFmtId="0" fontId="0" fillId="0" borderId="0" xfId="0" applyFont="1" applyFill="1" applyAlignment="1" applyProtection="1">
      <alignment vertical="center" wrapText="1"/>
    </xf>
    <xf numFmtId="0" fontId="0" fillId="3" borderId="0" xfId="0" applyNumberFormat="1" applyFont="1" applyFill="1" applyBorder="1" applyAlignment="1" applyProtection="1">
      <alignment horizontal="center" vertical="center" wrapText="1"/>
    </xf>
    <xf numFmtId="172" fontId="0" fillId="3" borderId="0" xfId="1" applyNumberFormat="1" applyFont="1" applyFill="1" applyBorder="1" applyAlignment="1" applyProtection="1">
      <alignment horizontal="center" vertical="center"/>
    </xf>
    <xf numFmtId="4" fontId="0" fillId="0" borderId="0" xfId="0" applyNumberFormat="1" applyFont="1" applyFill="1" applyAlignment="1" applyProtection="1">
      <alignment wrapText="1"/>
    </xf>
    <xf numFmtId="2" fontId="0" fillId="3" borderId="0" xfId="0" applyNumberFormat="1" applyFont="1" applyFill="1" applyBorder="1" applyAlignment="1" applyProtection="1">
      <alignment horizontal="center" vertical="center" wrapText="1"/>
    </xf>
    <xf numFmtId="166" fontId="12" fillId="7" borderId="0" xfId="1" applyNumberFormat="1" applyFont="1" applyFill="1" applyBorder="1" applyAlignment="1" applyProtection="1">
      <alignment horizontal="left" vertical="center"/>
    </xf>
    <xf numFmtId="0" fontId="12" fillId="7" borderId="1"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xf>
    <xf numFmtId="9" fontId="12" fillId="3" borderId="0" xfId="3" applyFont="1" applyFill="1" applyBorder="1" applyAlignment="1" applyProtection="1">
      <alignment horizontal="center" vertical="center" wrapText="1"/>
    </xf>
    <xf numFmtId="0" fontId="12" fillId="0" borderId="0" xfId="0" applyFont="1" applyFill="1" applyProtection="1"/>
    <xf numFmtId="167" fontId="12" fillId="3" borderId="0" xfId="3" applyNumberFormat="1" applyFont="1" applyFill="1" applyBorder="1" applyAlignment="1" applyProtection="1">
      <alignment horizontal="center" vertical="center" wrapText="1"/>
    </xf>
    <xf numFmtId="167" fontId="35" fillId="3" borderId="0" xfId="2" applyNumberFormat="1" applyFont="1" applyFill="1" applyBorder="1" applyAlignment="1" applyProtection="1">
      <alignment horizontal="center" vertical="center"/>
    </xf>
    <xf numFmtId="167" fontId="0" fillId="3" borderId="1" xfId="2" applyNumberFormat="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166" fontId="12" fillId="3" borderId="0" xfId="1" applyNumberFormat="1" applyFont="1" applyFill="1" applyBorder="1" applyAlignment="1" applyProtection="1">
      <alignment horizontal="left" vertical="center"/>
    </xf>
    <xf numFmtId="0" fontId="11" fillId="3" borderId="1" xfId="0" applyFont="1" applyFill="1" applyBorder="1" applyAlignment="1" applyProtection="1">
      <alignment horizontal="left" vertical="center" wrapText="1"/>
    </xf>
    <xf numFmtId="0" fontId="12" fillId="0" borderId="0" xfId="0" applyFont="1" applyFill="1" applyAlignment="1" applyProtection="1">
      <alignment wrapText="1"/>
    </xf>
    <xf numFmtId="167" fontId="0" fillId="3" borderId="0" xfId="0" applyNumberFormat="1" applyFont="1" applyFill="1" applyBorder="1" applyAlignment="1" applyProtection="1">
      <alignment horizontal="center" vertical="center"/>
    </xf>
    <xf numFmtId="7" fontId="8" fillId="3" borderId="1" xfId="0" applyNumberFormat="1" applyFont="1" applyFill="1" applyBorder="1" applyAlignment="1" applyProtection="1">
      <alignment horizontal="left" vertical="center" wrapText="1"/>
    </xf>
    <xf numFmtId="7" fontId="0" fillId="3" borderId="0" xfId="0" applyNumberFormat="1" applyFont="1" applyFill="1" applyBorder="1" applyAlignment="1" applyProtection="1">
      <alignment horizontal="left" vertical="center"/>
    </xf>
    <xf numFmtId="7" fontId="0" fillId="3" borderId="0" xfId="0" applyNumberFormat="1" applyFont="1" applyFill="1" applyBorder="1" applyAlignment="1" applyProtection="1">
      <alignment horizontal="center" vertical="center" wrapText="1"/>
    </xf>
    <xf numFmtId="7" fontId="9" fillId="3" borderId="1" xfId="0" applyNumberFormat="1" applyFont="1" applyFill="1" applyBorder="1" applyAlignment="1" applyProtection="1">
      <alignment horizontal="left" vertical="center" wrapText="1"/>
    </xf>
    <xf numFmtId="7" fontId="35" fillId="3" borderId="0" xfId="0" applyNumberFormat="1" applyFont="1" applyFill="1" applyBorder="1" applyAlignment="1" applyProtection="1">
      <alignment horizontal="center" vertical="center"/>
    </xf>
    <xf numFmtId="7" fontId="0" fillId="3" borderId="1" xfId="0" applyNumberFormat="1" applyFont="1" applyFill="1" applyBorder="1" applyAlignment="1" applyProtection="1">
      <alignment horizontal="left" vertical="center" wrapText="1"/>
    </xf>
    <xf numFmtId="7" fontId="0" fillId="0" borderId="0" xfId="0" applyNumberFormat="1" applyFont="1" applyFill="1" applyAlignment="1" applyProtection="1">
      <alignment wrapText="1"/>
    </xf>
    <xf numFmtId="0" fontId="35" fillId="3" borderId="0" xfId="0" applyFont="1" applyFill="1" applyBorder="1" applyAlignment="1" applyProtection="1">
      <alignment horizontal="center" vertical="center"/>
    </xf>
    <xf numFmtId="0" fontId="45" fillId="7" borderId="0" xfId="0" applyFont="1" applyFill="1" applyBorder="1" applyAlignment="1" applyProtection="1">
      <alignment horizontal="left" vertical="center" indent="2"/>
    </xf>
    <xf numFmtId="7" fontId="0" fillId="3" borderId="0" xfId="0" applyNumberFormat="1" applyFont="1" applyFill="1" applyBorder="1" applyAlignment="1" applyProtection="1">
      <alignment horizontal="center" vertical="center"/>
    </xf>
    <xf numFmtId="3" fontId="0" fillId="3" borderId="0" xfId="0" applyNumberFormat="1" applyFont="1" applyFill="1" applyBorder="1" applyAlignment="1" applyProtection="1">
      <alignment horizontal="center" vertical="center"/>
    </xf>
    <xf numFmtId="167" fontId="0" fillId="3" borderId="1" xfId="0" applyNumberFormat="1" applyFont="1" applyFill="1" applyBorder="1" applyAlignment="1" applyProtection="1">
      <alignment horizontal="left" vertical="center" wrapText="1"/>
    </xf>
    <xf numFmtId="167" fontId="35" fillId="3" borderId="0" xfId="0" applyNumberFormat="1" applyFont="1" applyFill="1" applyBorder="1" applyAlignment="1" applyProtection="1">
      <alignment horizontal="center" vertical="center"/>
    </xf>
    <xf numFmtId="0" fontId="41" fillId="7" borderId="1" xfId="0" applyFont="1" applyFill="1" applyBorder="1" applyAlignment="1" applyProtection="1">
      <alignment horizontal="left" vertical="center"/>
    </xf>
    <xf numFmtId="0" fontId="0" fillId="3" borderId="0" xfId="0" applyFont="1" applyFill="1" applyBorder="1" applyAlignment="1" applyProtection="1">
      <alignment horizontal="center" vertical="center"/>
    </xf>
    <xf numFmtId="37" fontId="0" fillId="3" borderId="0" xfId="0" applyNumberFormat="1" applyFont="1" applyFill="1" applyBorder="1" applyAlignment="1" applyProtection="1">
      <alignment horizontal="center" vertical="center"/>
    </xf>
    <xf numFmtId="0" fontId="40" fillId="3" borderId="0" xfId="0" applyFont="1" applyFill="1" applyAlignment="1" applyProtection="1">
      <alignment horizontal="left" wrapText="1"/>
    </xf>
    <xf numFmtId="7" fontId="0" fillId="3" borderId="0" xfId="0" applyNumberFormat="1" applyFont="1" applyFill="1" applyBorder="1" applyAlignment="1" applyProtection="1">
      <alignment horizontal="left" vertical="center" wrapText="1"/>
    </xf>
    <xf numFmtId="0" fontId="35" fillId="7" borderId="0" xfId="0" applyFont="1" applyFill="1" applyBorder="1" applyAlignment="1" applyProtection="1">
      <alignment horizontal="left" vertical="center"/>
    </xf>
    <xf numFmtId="0" fontId="0" fillId="7" borderId="1" xfId="0" applyFont="1" applyFill="1" applyBorder="1" applyAlignment="1" applyProtection="1">
      <alignment horizontal="left" vertical="center" wrapText="1"/>
    </xf>
    <xf numFmtId="0" fontId="0" fillId="3" borderId="0" xfId="0" applyFont="1" applyFill="1" applyAlignment="1" applyProtection="1">
      <alignment wrapText="1"/>
    </xf>
    <xf numFmtId="0" fontId="0" fillId="3" borderId="0" xfId="0" applyFont="1" applyFill="1" applyProtection="1"/>
    <xf numFmtId="167" fontId="12" fillId="3" borderId="0" xfId="0" applyNumberFormat="1" applyFont="1" applyFill="1" applyBorder="1" applyAlignment="1" applyProtection="1">
      <alignment horizontal="center" vertical="center"/>
    </xf>
    <xf numFmtId="167" fontId="8" fillId="3" borderId="1" xfId="0" applyNumberFormat="1" applyFont="1" applyFill="1" applyBorder="1" applyAlignment="1" applyProtection="1">
      <alignment horizontal="left" vertical="center" wrapText="1"/>
    </xf>
    <xf numFmtId="167" fontId="10" fillId="3" borderId="1" xfId="0" applyNumberFormat="1" applyFont="1" applyFill="1" applyBorder="1" applyAlignment="1" applyProtection="1">
      <alignment horizontal="left" vertical="center" wrapText="1"/>
    </xf>
    <xf numFmtId="167" fontId="43" fillId="4" borderId="0" xfId="0" applyNumberFormat="1" applyFont="1" applyFill="1" applyBorder="1" applyAlignment="1" applyProtection="1">
      <alignment horizontal="center" vertical="center"/>
    </xf>
    <xf numFmtId="0" fontId="0" fillId="0" borderId="0" xfId="0" applyFont="1" applyBorder="1" applyAlignment="1" applyProtection="1">
      <alignment horizontal="left"/>
    </xf>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wrapText="1"/>
    </xf>
    <xf numFmtId="0" fontId="0" fillId="0" borderId="0" xfId="0" applyFont="1" applyFill="1" applyBorder="1" applyAlignment="1" applyProtection="1">
      <alignment wrapText="1"/>
    </xf>
    <xf numFmtId="0" fontId="0" fillId="0" borderId="0" xfId="0" applyFont="1" applyAlignment="1" applyProtection="1">
      <alignment horizontal="left"/>
    </xf>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wrapText="1"/>
    </xf>
    <xf numFmtId="169" fontId="32" fillId="9" borderId="4" xfId="0" applyNumberFormat="1" applyFont="1" applyFill="1" applyBorder="1" applyAlignment="1">
      <alignment horizontal="left" wrapText="1"/>
    </xf>
    <xf numFmtId="169" fontId="32" fillId="9" borderId="3" xfId="0" applyNumberFormat="1" applyFont="1" applyFill="1" applyBorder="1" applyAlignment="1">
      <alignment horizontal="left" wrapText="1"/>
    </xf>
    <xf numFmtId="169" fontId="32" fillId="9" borderId="5" xfId="0" applyNumberFormat="1" applyFont="1" applyFill="1" applyBorder="1" applyAlignment="1">
      <alignment horizontal="left" wrapText="1"/>
    </xf>
    <xf numFmtId="0" fontId="24" fillId="6" borderId="8" xfId="0" applyFont="1" applyFill="1" applyBorder="1" applyAlignment="1">
      <alignment horizontal="left" vertical="center"/>
    </xf>
    <xf numFmtId="0" fontId="24" fillId="6" borderId="6" xfId="0" applyFont="1" applyFill="1" applyBorder="1" applyAlignment="1">
      <alignment horizontal="left" vertical="center"/>
    </xf>
    <xf numFmtId="0" fontId="24" fillId="6" borderId="7" xfId="0" applyFont="1" applyFill="1" applyBorder="1" applyAlignment="1">
      <alignment horizontal="left" vertical="center"/>
    </xf>
    <xf numFmtId="0" fontId="16" fillId="8" borderId="2" xfId="0" applyFont="1" applyFill="1" applyBorder="1" applyAlignment="1">
      <alignment horizontal="left" vertical="center" wrapText="1"/>
    </xf>
    <xf numFmtId="0" fontId="16" fillId="8" borderId="0"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0" fillId="9" borderId="2" xfId="0" applyFont="1" applyFill="1" applyBorder="1" applyAlignment="1">
      <alignment wrapText="1"/>
    </xf>
    <xf numFmtId="0" fontId="0" fillId="9" borderId="0" xfId="0" applyFont="1" applyFill="1" applyBorder="1" applyAlignment="1">
      <alignment wrapText="1"/>
    </xf>
    <xf numFmtId="0" fontId="0" fillId="9" borderId="1" xfId="0" applyFont="1" applyFill="1" applyBorder="1" applyAlignment="1">
      <alignment wrapText="1"/>
    </xf>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15" fontId="0" fillId="8" borderId="4" xfId="0" applyNumberFormat="1" applyFont="1" applyFill="1" applyBorder="1" applyAlignment="1" applyProtection="1">
      <alignment horizontal="left" vertical="center"/>
    </xf>
    <xf numFmtId="15" fontId="14" fillId="8" borderId="3" xfId="0" applyNumberFormat="1" applyFont="1" applyFill="1" applyBorder="1" applyAlignment="1" applyProtection="1">
      <alignment horizontal="left" vertical="center"/>
    </xf>
    <xf numFmtId="15" fontId="14" fillId="8" borderId="5" xfId="0" applyNumberFormat="1" applyFont="1" applyFill="1" applyBorder="1" applyAlignment="1" applyProtection="1">
      <alignment horizontal="left" vertical="center"/>
    </xf>
    <xf numFmtId="0" fontId="46" fillId="6" borderId="2" xfId="0" applyFont="1" applyFill="1" applyBorder="1" applyAlignment="1" applyProtection="1">
      <alignment vertical="center"/>
    </xf>
    <xf numFmtId="0" fontId="46" fillId="6" borderId="0" xfId="0" applyFont="1" applyFill="1" applyBorder="1" applyAlignment="1" applyProtection="1">
      <alignment vertical="center"/>
    </xf>
    <xf numFmtId="0" fontId="46" fillId="6" borderId="1" xfId="0" applyFont="1" applyFill="1" applyBorder="1" applyAlignment="1" applyProtection="1">
      <alignment vertical="center"/>
    </xf>
    <xf numFmtId="0" fontId="39" fillId="6" borderId="2" xfId="0" applyFont="1" applyFill="1" applyBorder="1" applyAlignment="1" applyProtection="1">
      <alignment vertical="center" wrapText="1"/>
    </xf>
    <xf numFmtId="0" fontId="43" fillId="6" borderId="0" xfId="0" applyFont="1" applyFill="1" applyBorder="1" applyAlignment="1" applyProtection="1">
      <alignment vertical="center" wrapText="1"/>
    </xf>
    <xf numFmtId="0" fontId="43" fillId="6" borderId="1" xfId="0" applyFont="1" applyFill="1" applyBorder="1" applyAlignment="1" applyProtection="1">
      <alignment vertical="center" wrapText="1"/>
    </xf>
    <xf numFmtId="0" fontId="39" fillId="6" borderId="0" xfId="0" applyFont="1" applyFill="1" applyAlignment="1" applyProtection="1">
      <alignment horizontal="center"/>
    </xf>
    <xf numFmtId="0" fontId="0" fillId="7" borderId="2"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1" xfId="0" applyFont="1" applyFill="1" applyBorder="1" applyAlignment="1" applyProtection="1">
      <alignment horizontal="left"/>
    </xf>
    <xf numFmtId="0" fontId="0" fillId="7" borderId="4" xfId="0" applyFont="1" applyFill="1" applyBorder="1" applyAlignment="1" applyProtection="1">
      <alignment horizontal="left"/>
    </xf>
    <xf numFmtId="0" fontId="0" fillId="7" borderId="3" xfId="0" applyFont="1" applyFill="1" applyBorder="1" applyAlignment="1" applyProtection="1">
      <alignment horizontal="left"/>
    </xf>
    <xf numFmtId="0" fontId="0" fillId="7" borderId="5" xfId="0" applyFont="1" applyFill="1" applyBorder="1" applyAlignment="1" applyProtection="1">
      <alignment horizontal="left"/>
    </xf>
    <xf numFmtId="169" fontId="125" fillId="9" borderId="40" xfId="0" applyNumberFormat="1" applyFont="1" applyFill="1" applyBorder="1" applyAlignment="1">
      <alignment horizontal="left" vertical="top"/>
    </xf>
    <xf numFmtId="169" fontId="125" fillId="9" borderId="41" xfId="0" applyNumberFormat="1" applyFont="1" applyFill="1" applyBorder="1" applyAlignment="1">
      <alignment horizontal="left" vertical="top"/>
    </xf>
    <xf numFmtId="169" fontId="26" fillId="6" borderId="8" xfId="0" applyNumberFormat="1" applyFont="1" applyFill="1" applyBorder="1" applyAlignment="1">
      <alignment horizontal="left" vertical="center"/>
    </xf>
    <xf numFmtId="169" fontId="26" fillId="6" borderId="6" xfId="0" applyNumberFormat="1" applyFont="1" applyFill="1" applyBorder="1" applyAlignment="1">
      <alignment horizontal="left" vertical="center"/>
    </xf>
    <xf numFmtId="169" fontId="50" fillId="9" borderId="8" xfId="0" applyNumberFormat="1" applyFont="1" applyFill="1" applyBorder="1" applyAlignment="1">
      <alignment horizontal="left"/>
    </xf>
    <xf numFmtId="169" fontId="50" fillId="9" borderId="6" xfId="0" applyNumberFormat="1" applyFont="1" applyFill="1" applyBorder="1" applyAlignment="1">
      <alignment horizontal="left"/>
    </xf>
    <xf numFmtId="169" fontId="37" fillId="9" borderId="2" xfId="0" applyNumberFormat="1" applyFont="1" applyFill="1" applyBorder="1" applyAlignment="1">
      <alignment horizontal="left"/>
    </xf>
    <xf numFmtId="169" fontId="37" fillId="9" borderId="0" xfId="0" applyNumberFormat="1" applyFont="1" applyFill="1" applyBorder="1" applyAlignment="1">
      <alignment horizontal="left"/>
    </xf>
    <xf numFmtId="0" fontId="37" fillId="9" borderId="2" xfId="0" applyFont="1" applyFill="1" applyBorder="1"/>
    <xf numFmtId="0" fontId="37" fillId="9" borderId="0" xfId="0" applyFont="1" applyFill="1" applyBorder="1"/>
    <xf numFmtId="0" fontId="37" fillId="9" borderId="2" xfId="0" applyFont="1" applyFill="1" applyBorder="1" applyAlignment="1">
      <alignment wrapText="1"/>
    </xf>
    <xf numFmtId="0" fontId="37" fillId="9" borderId="0" xfId="0" applyFont="1" applyFill="1" applyBorder="1" applyAlignment="1">
      <alignment wrapText="1"/>
    </xf>
    <xf numFmtId="169" fontId="125" fillId="9" borderId="2" xfId="0" applyNumberFormat="1" applyFont="1" applyFill="1" applyBorder="1" applyAlignment="1">
      <alignment horizontal="left"/>
    </xf>
    <xf numFmtId="169" fontId="125" fillId="9" borderId="0" xfId="0" applyNumberFormat="1" applyFont="1" applyFill="1" applyBorder="1" applyAlignment="1">
      <alignment horizontal="left"/>
    </xf>
    <xf numFmtId="169" fontId="125" fillId="9" borderId="2" xfId="0" applyNumberFormat="1" applyFont="1" applyFill="1" applyBorder="1" applyAlignment="1">
      <alignment horizontal="left" vertical="top" wrapText="1"/>
    </xf>
    <xf numFmtId="169" fontId="125" fillId="9" borderId="0" xfId="0" applyNumberFormat="1" applyFont="1" applyFill="1" applyBorder="1" applyAlignment="1">
      <alignment horizontal="left" vertical="top" wrapText="1"/>
    </xf>
  </cellXfs>
  <cellStyles count="64473">
    <cellStyle name="£Z_x0004_Ç_x0006_^_x0004_" xfId="71" xr:uid="{00000000-0005-0000-0000-000000000000}"/>
    <cellStyle name="20% - Accent1 10" xfId="72" xr:uid="{00000000-0005-0000-0000-000001000000}"/>
    <cellStyle name="20% - Accent1 11" xfId="73" xr:uid="{00000000-0005-0000-0000-000002000000}"/>
    <cellStyle name="20% - Accent1 2" xfId="74" xr:uid="{00000000-0005-0000-0000-000003000000}"/>
    <cellStyle name="20% - Accent1 2 2" xfId="75" xr:uid="{00000000-0005-0000-0000-000004000000}"/>
    <cellStyle name="20% - Accent1 2 2 2" xfId="76" xr:uid="{00000000-0005-0000-0000-000005000000}"/>
    <cellStyle name="20% - Accent1 2 2 2 2" xfId="77" xr:uid="{00000000-0005-0000-0000-000006000000}"/>
    <cellStyle name="20% - Accent1 2 2 2 3" xfId="78" xr:uid="{00000000-0005-0000-0000-000007000000}"/>
    <cellStyle name="20% - Accent1 2 2 3" xfId="79" xr:uid="{00000000-0005-0000-0000-000008000000}"/>
    <cellStyle name="20% - Accent1 2 2_T-straight with PEDs adjustor" xfId="80" xr:uid="{00000000-0005-0000-0000-000009000000}"/>
    <cellStyle name="20% - Accent1 2 3" xfId="81" xr:uid="{00000000-0005-0000-0000-00000A000000}"/>
    <cellStyle name="20% - Accent1 2 3 2" xfId="82" xr:uid="{00000000-0005-0000-0000-00000B000000}"/>
    <cellStyle name="20% - Accent1 2 4" xfId="83" xr:uid="{00000000-0005-0000-0000-00000C000000}"/>
    <cellStyle name="20% - Accent1 3" xfId="84" xr:uid="{00000000-0005-0000-0000-00000D000000}"/>
    <cellStyle name="20% - Accent1 3 2" xfId="85" xr:uid="{00000000-0005-0000-0000-00000E000000}"/>
    <cellStyle name="20% - Accent1 3 2 2" xfId="86" xr:uid="{00000000-0005-0000-0000-00000F000000}"/>
    <cellStyle name="20% - Accent1 3 3" xfId="87" xr:uid="{00000000-0005-0000-0000-000010000000}"/>
    <cellStyle name="20% - Accent1 4" xfId="88" xr:uid="{00000000-0005-0000-0000-000011000000}"/>
    <cellStyle name="20% - Accent1 4 2" xfId="89" xr:uid="{00000000-0005-0000-0000-000012000000}"/>
    <cellStyle name="20% - Accent1 5" xfId="90" xr:uid="{00000000-0005-0000-0000-000013000000}"/>
    <cellStyle name="20% - Accent1 6" xfId="91" xr:uid="{00000000-0005-0000-0000-000014000000}"/>
    <cellStyle name="20% - Accent1 7" xfId="92" xr:uid="{00000000-0005-0000-0000-000015000000}"/>
    <cellStyle name="20% - Accent1 8" xfId="93" xr:uid="{00000000-0005-0000-0000-000016000000}"/>
    <cellStyle name="20% - Accent1 9" xfId="94" xr:uid="{00000000-0005-0000-0000-000017000000}"/>
    <cellStyle name="20% - Accent2 10" xfId="95" xr:uid="{00000000-0005-0000-0000-000018000000}"/>
    <cellStyle name="20% - Accent2 11" xfId="96" xr:uid="{00000000-0005-0000-0000-000019000000}"/>
    <cellStyle name="20% - Accent2 2" xfId="97" xr:uid="{00000000-0005-0000-0000-00001A000000}"/>
    <cellStyle name="20% - Accent2 2 2" xfId="98" xr:uid="{00000000-0005-0000-0000-00001B000000}"/>
    <cellStyle name="20% - Accent2 2 2 2" xfId="99" xr:uid="{00000000-0005-0000-0000-00001C000000}"/>
    <cellStyle name="20% - Accent2 2 2 2 2" xfId="100" xr:uid="{00000000-0005-0000-0000-00001D000000}"/>
    <cellStyle name="20% - Accent2 2 2 2 3" xfId="101" xr:uid="{00000000-0005-0000-0000-00001E000000}"/>
    <cellStyle name="20% - Accent2 2 2 3" xfId="102" xr:uid="{00000000-0005-0000-0000-00001F000000}"/>
    <cellStyle name="20% - Accent2 2 2_T-straight with PEDs adjustor" xfId="103" xr:uid="{00000000-0005-0000-0000-000020000000}"/>
    <cellStyle name="20% - Accent2 2 3" xfId="104" xr:uid="{00000000-0005-0000-0000-000021000000}"/>
    <cellStyle name="20% - Accent2 2 3 2" xfId="105" xr:uid="{00000000-0005-0000-0000-000022000000}"/>
    <cellStyle name="20% - Accent2 2 4" xfId="106" xr:uid="{00000000-0005-0000-0000-000023000000}"/>
    <cellStyle name="20% - Accent2 3" xfId="107" xr:uid="{00000000-0005-0000-0000-000024000000}"/>
    <cellStyle name="20% - Accent2 3 2" xfId="108" xr:uid="{00000000-0005-0000-0000-000025000000}"/>
    <cellStyle name="20% - Accent2 3 2 2" xfId="109" xr:uid="{00000000-0005-0000-0000-000026000000}"/>
    <cellStyle name="20% - Accent2 3 3" xfId="110" xr:uid="{00000000-0005-0000-0000-000027000000}"/>
    <cellStyle name="20% - Accent2 4" xfId="111" xr:uid="{00000000-0005-0000-0000-000028000000}"/>
    <cellStyle name="20% - Accent2 4 2" xfId="112" xr:uid="{00000000-0005-0000-0000-000029000000}"/>
    <cellStyle name="20% - Accent2 5" xfId="113" xr:uid="{00000000-0005-0000-0000-00002A000000}"/>
    <cellStyle name="20% - Accent2 6" xfId="114" xr:uid="{00000000-0005-0000-0000-00002B000000}"/>
    <cellStyle name="20% - Accent2 7" xfId="115" xr:uid="{00000000-0005-0000-0000-00002C000000}"/>
    <cellStyle name="20% - Accent2 8" xfId="116" xr:uid="{00000000-0005-0000-0000-00002D000000}"/>
    <cellStyle name="20% - Accent2 9" xfId="117" xr:uid="{00000000-0005-0000-0000-00002E000000}"/>
    <cellStyle name="20% - Accent3 10" xfId="118" xr:uid="{00000000-0005-0000-0000-00002F000000}"/>
    <cellStyle name="20% - Accent3 11" xfId="119" xr:uid="{00000000-0005-0000-0000-000030000000}"/>
    <cellStyle name="20% - Accent3 2" xfId="120" xr:uid="{00000000-0005-0000-0000-000031000000}"/>
    <cellStyle name="20% - Accent3 2 2" xfId="121" xr:uid="{00000000-0005-0000-0000-000032000000}"/>
    <cellStyle name="20% - Accent3 2 2 2" xfId="122" xr:uid="{00000000-0005-0000-0000-000033000000}"/>
    <cellStyle name="20% - Accent3 2 2 2 2" xfId="123" xr:uid="{00000000-0005-0000-0000-000034000000}"/>
    <cellStyle name="20% - Accent3 2 2 2 3" xfId="124" xr:uid="{00000000-0005-0000-0000-000035000000}"/>
    <cellStyle name="20% - Accent3 2 2 3" xfId="125" xr:uid="{00000000-0005-0000-0000-000036000000}"/>
    <cellStyle name="20% - Accent3 2 2_T-straight with PEDs adjustor" xfId="126" xr:uid="{00000000-0005-0000-0000-000037000000}"/>
    <cellStyle name="20% - Accent3 2 3" xfId="127" xr:uid="{00000000-0005-0000-0000-000038000000}"/>
    <cellStyle name="20% - Accent3 2 3 2" xfId="128" xr:uid="{00000000-0005-0000-0000-000039000000}"/>
    <cellStyle name="20% - Accent3 2 4" xfId="129" xr:uid="{00000000-0005-0000-0000-00003A000000}"/>
    <cellStyle name="20% - Accent3 3" xfId="130" xr:uid="{00000000-0005-0000-0000-00003B000000}"/>
    <cellStyle name="20% - Accent3 3 2" xfId="131" xr:uid="{00000000-0005-0000-0000-00003C000000}"/>
    <cellStyle name="20% - Accent3 3 2 2" xfId="132" xr:uid="{00000000-0005-0000-0000-00003D000000}"/>
    <cellStyle name="20% - Accent3 3 3" xfId="133" xr:uid="{00000000-0005-0000-0000-00003E000000}"/>
    <cellStyle name="20% - Accent3 4" xfId="134" xr:uid="{00000000-0005-0000-0000-00003F000000}"/>
    <cellStyle name="20% - Accent3 4 2" xfId="135" xr:uid="{00000000-0005-0000-0000-000040000000}"/>
    <cellStyle name="20% - Accent3 5" xfId="136" xr:uid="{00000000-0005-0000-0000-000041000000}"/>
    <cellStyle name="20% - Accent3 6" xfId="137" xr:uid="{00000000-0005-0000-0000-000042000000}"/>
    <cellStyle name="20% - Accent3 7" xfId="138" xr:uid="{00000000-0005-0000-0000-000043000000}"/>
    <cellStyle name="20% - Accent3 8" xfId="139" xr:uid="{00000000-0005-0000-0000-000044000000}"/>
    <cellStyle name="20% - Accent3 9" xfId="140" xr:uid="{00000000-0005-0000-0000-000045000000}"/>
    <cellStyle name="20% - Accent4 10" xfId="141" xr:uid="{00000000-0005-0000-0000-000046000000}"/>
    <cellStyle name="20% - Accent4 11" xfId="142" xr:uid="{00000000-0005-0000-0000-000047000000}"/>
    <cellStyle name="20% - Accent4 2" xfId="143" xr:uid="{00000000-0005-0000-0000-000048000000}"/>
    <cellStyle name="20% - Accent4 2 2" xfId="144" xr:uid="{00000000-0005-0000-0000-000049000000}"/>
    <cellStyle name="20% - Accent4 2 2 2" xfId="145" xr:uid="{00000000-0005-0000-0000-00004A000000}"/>
    <cellStyle name="20% - Accent4 2 2 2 2" xfId="146" xr:uid="{00000000-0005-0000-0000-00004B000000}"/>
    <cellStyle name="20% - Accent4 2 2 2 3" xfId="147" xr:uid="{00000000-0005-0000-0000-00004C000000}"/>
    <cellStyle name="20% - Accent4 2 2 3" xfId="148" xr:uid="{00000000-0005-0000-0000-00004D000000}"/>
    <cellStyle name="20% - Accent4 2 2_T-straight with PEDs adjustor" xfId="149" xr:uid="{00000000-0005-0000-0000-00004E000000}"/>
    <cellStyle name="20% - Accent4 2 3" xfId="150" xr:uid="{00000000-0005-0000-0000-00004F000000}"/>
    <cellStyle name="20% - Accent4 2 3 2" xfId="151" xr:uid="{00000000-0005-0000-0000-000050000000}"/>
    <cellStyle name="20% - Accent4 2 4" xfId="152" xr:uid="{00000000-0005-0000-0000-000051000000}"/>
    <cellStyle name="20% - Accent4 3" xfId="153" xr:uid="{00000000-0005-0000-0000-000052000000}"/>
    <cellStyle name="20% - Accent4 3 2" xfId="154" xr:uid="{00000000-0005-0000-0000-000053000000}"/>
    <cellStyle name="20% - Accent4 3 2 2" xfId="155" xr:uid="{00000000-0005-0000-0000-000054000000}"/>
    <cellStyle name="20% - Accent4 3 3" xfId="156" xr:uid="{00000000-0005-0000-0000-000055000000}"/>
    <cellStyle name="20% - Accent4 4" xfId="157" xr:uid="{00000000-0005-0000-0000-000056000000}"/>
    <cellStyle name="20% - Accent4 4 2" xfId="158" xr:uid="{00000000-0005-0000-0000-000057000000}"/>
    <cellStyle name="20% - Accent4 5" xfId="159" xr:uid="{00000000-0005-0000-0000-000058000000}"/>
    <cellStyle name="20% - Accent4 5 2" xfId="160" xr:uid="{00000000-0005-0000-0000-000059000000}"/>
    <cellStyle name="20% - Accent4 5 2 2" xfId="161" xr:uid="{00000000-0005-0000-0000-00005A000000}"/>
    <cellStyle name="20% - Accent4 5_T-straight with PEDs adjustor" xfId="162" xr:uid="{00000000-0005-0000-0000-00005B000000}"/>
    <cellStyle name="20% - Accent4 6" xfId="163" xr:uid="{00000000-0005-0000-0000-00005C000000}"/>
    <cellStyle name="20% - Accent4 7" xfId="164" xr:uid="{00000000-0005-0000-0000-00005D000000}"/>
    <cellStyle name="20% - Accent4 8" xfId="165" xr:uid="{00000000-0005-0000-0000-00005E000000}"/>
    <cellStyle name="20% - Accent4 9" xfId="166" xr:uid="{00000000-0005-0000-0000-00005F000000}"/>
    <cellStyle name="20% - Accent5 10" xfId="167" xr:uid="{00000000-0005-0000-0000-000060000000}"/>
    <cellStyle name="20% - Accent5 11" xfId="168" xr:uid="{00000000-0005-0000-0000-000061000000}"/>
    <cellStyle name="20% - Accent5 2" xfId="169" xr:uid="{00000000-0005-0000-0000-000062000000}"/>
    <cellStyle name="20% - Accent5 2 2" xfId="170" xr:uid="{00000000-0005-0000-0000-000063000000}"/>
    <cellStyle name="20% - Accent5 2 2 2" xfId="171" xr:uid="{00000000-0005-0000-0000-000064000000}"/>
    <cellStyle name="20% - Accent5 2 2 2 2" xfId="172" xr:uid="{00000000-0005-0000-0000-000065000000}"/>
    <cellStyle name="20% - Accent5 2 2 2 3" xfId="173" xr:uid="{00000000-0005-0000-0000-000066000000}"/>
    <cellStyle name="20% - Accent5 2 2 3" xfId="174" xr:uid="{00000000-0005-0000-0000-000067000000}"/>
    <cellStyle name="20% - Accent5 2 2_T-straight with PEDs adjustor" xfId="175" xr:uid="{00000000-0005-0000-0000-000068000000}"/>
    <cellStyle name="20% - Accent5 2 3" xfId="176" xr:uid="{00000000-0005-0000-0000-000069000000}"/>
    <cellStyle name="20% - Accent5 2 3 2" xfId="177" xr:uid="{00000000-0005-0000-0000-00006A000000}"/>
    <cellStyle name="20% - Accent5 2 4" xfId="178" xr:uid="{00000000-0005-0000-0000-00006B000000}"/>
    <cellStyle name="20% - Accent5 3" xfId="179" xr:uid="{00000000-0005-0000-0000-00006C000000}"/>
    <cellStyle name="20% - Accent5 3 2" xfId="180" xr:uid="{00000000-0005-0000-0000-00006D000000}"/>
    <cellStyle name="20% - Accent5 3 2 2" xfId="181" xr:uid="{00000000-0005-0000-0000-00006E000000}"/>
    <cellStyle name="20% - Accent5 3 3" xfId="182" xr:uid="{00000000-0005-0000-0000-00006F000000}"/>
    <cellStyle name="20% - Accent5 4" xfId="183" xr:uid="{00000000-0005-0000-0000-000070000000}"/>
    <cellStyle name="20% - Accent5 4 2" xfId="184" xr:uid="{00000000-0005-0000-0000-000071000000}"/>
    <cellStyle name="20% - Accent5 5" xfId="185" xr:uid="{00000000-0005-0000-0000-000072000000}"/>
    <cellStyle name="20% - Accent5 6" xfId="186" xr:uid="{00000000-0005-0000-0000-000073000000}"/>
    <cellStyle name="20% - Accent5 7" xfId="187" xr:uid="{00000000-0005-0000-0000-000074000000}"/>
    <cellStyle name="20% - Accent5 8" xfId="188" xr:uid="{00000000-0005-0000-0000-000075000000}"/>
    <cellStyle name="20% - Accent5 9" xfId="189" xr:uid="{00000000-0005-0000-0000-000076000000}"/>
    <cellStyle name="20% - Accent6 10" xfId="190" xr:uid="{00000000-0005-0000-0000-000077000000}"/>
    <cellStyle name="20% - Accent6 11" xfId="191" xr:uid="{00000000-0005-0000-0000-000078000000}"/>
    <cellStyle name="20% - Accent6 2" xfId="192" xr:uid="{00000000-0005-0000-0000-000079000000}"/>
    <cellStyle name="20% - Accent6 2 2" xfId="193" xr:uid="{00000000-0005-0000-0000-00007A000000}"/>
    <cellStyle name="20% - Accent6 2 2 2" xfId="194" xr:uid="{00000000-0005-0000-0000-00007B000000}"/>
    <cellStyle name="20% - Accent6 2 2 2 2" xfId="195" xr:uid="{00000000-0005-0000-0000-00007C000000}"/>
    <cellStyle name="20% - Accent6 2 2 2 3" xfId="196" xr:uid="{00000000-0005-0000-0000-00007D000000}"/>
    <cellStyle name="20% - Accent6 2 2 3" xfId="197" xr:uid="{00000000-0005-0000-0000-00007E000000}"/>
    <cellStyle name="20% - Accent6 2 2_T-straight with PEDs adjustor" xfId="198" xr:uid="{00000000-0005-0000-0000-00007F000000}"/>
    <cellStyle name="20% - Accent6 2 3" xfId="199" xr:uid="{00000000-0005-0000-0000-000080000000}"/>
    <cellStyle name="20% - Accent6 2 3 2" xfId="200" xr:uid="{00000000-0005-0000-0000-000081000000}"/>
    <cellStyle name="20% - Accent6 2 4" xfId="201" xr:uid="{00000000-0005-0000-0000-000082000000}"/>
    <cellStyle name="20% - Accent6 3" xfId="202" xr:uid="{00000000-0005-0000-0000-000083000000}"/>
    <cellStyle name="20% - Accent6 3 2" xfId="203" xr:uid="{00000000-0005-0000-0000-000084000000}"/>
    <cellStyle name="20% - Accent6 3 2 2" xfId="204" xr:uid="{00000000-0005-0000-0000-000085000000}"/>
    <cellStyle name="20% - Accent6 3 3" xfId="205" xr:uid="{00000000-0005-0000-0000-000086000000}"/>
    <cellStyle name="20% - Accent6 4" xfId="206" xr:uid="{00000000-0005-0000-0000-000087000000}"/>
    <cellStyle name="20% - Accent6 4 2" xfId="207" xr:uid="{00000000-0005-0000-0000-000088000000}"/>
    <cellStyle name="20% - Accent6 5" xfId="208" xr:uid="{00000000-0005-0000-0000-000089000000}"/>
    <cellStyle name="20% - Accent6 6" xfId="209" xr:uid="{00000000-0005-0000-0000-00008A000000}"/>
    <cellStyle name="20% - Accent6 7" xfId="210" xr:uid="{00000000-0005-0000-0000-00008B000000}"/>
    <cellStyle name="20% - Accent6 8" xfId="211" xr:uid="{00000000-0005-0000-0000-00008C000000}"/>
    <cellStyle name="20% - Accent6 9" xfId="212" xr:uid="{00000000-0005-0000-0000-00008D000000}"/>
    <cellStyle name="40% - Accent1 10" xfId="213" xr:uid="{00000000-0005-0000-0000-00008E000000}"/>
    <cellStyle name="40% - Accent1 11" xfId="214" xr:uid="{00000000-0005-0000-0000-00008F000000}"/>
    <cellStyle name="40% - Accent1 2" xfId="215" xr:uid="{00000000-0005-0000-0000-000090000000}"/>
    <cellStyle name="40% - Accent1 2 2" xfId="216" xr:uid="{00000000-0005-0000-0000-000091000000}"/>
    <cellStyle name="40% - Accent1 2 2 2" xfId="217" xr:uid="{00000000-0005-0000-0000-000092000000}"/>
    <cellStyle name="40% - Accent1 2 2 2 2" xfId="218" xr:uid="{00000000-0005-0000-0000-000093000000}"/>
    <cellStyle name="40% - Accent1 2 2 2 3" xfId="219" xr:uid="{00000000-0005-0000-0000-000094000000}"/>
    <cellStyle name="40% - Accent1 2 2 3" xfId="220" xr:uid="{00000000-0005-0000-0000-000095000000}"/>
    <cellStyle name="40% - Accent1 2 2_T-straight with PEDs adjustor" xfId="221" xr:uid="{00000000-0005-0000-0000-000096000000}"/>
    <cellStyle name="40% - Accent1 2 3" xfId="222" xr:uid="{00000000-0005-0000-0000-000097000000}"/>
    <cellStyle name="40% - Accent1 2 3 2" xfId="223" xr:uid="{00000000-0005-0000-0000-000098000000}"/>
    <cellStyle name="40% - Accent1 2 4" xfId="224" xr:uid="{00000000-0005-0000-0000-000099000000}"/>
    <cellStyle name="40% - Accent1 3" xfId="225" xr:uid="{00000000-0005-0000-0000-00009A000000}"/>
    <cellStyle name="40% - Accent1 3 2" xfId="226" xr:uid="{00000000-0005-0000-0000-00009B000000}"/>
    <cellStyle name="40% - Accent1 3 2 2" xfId="227" xr:uid="{00000000-0005-0000-0000-00009C000000}"/>
    <cellStyle name="40% - Accent1 3 3" xfId="228" xr:uid="{00000000-0005-0000-0000-00009D000000}"/>
    <cellStyle name="40% - Accent1 4" xfId="229" xr:uid="{00000000-0005-0000-0000-00009E000000}"/>
    <cellStyle name="40% - Accent1 4 2" xfId="230" xr:uid="{00000000-0005-0000-0000-00009F000000}"/>
    <cellStyle name="40% - Accent1 5" xfId="231" xr:uid="{00000000-0005-0000-0000-0000A0000000}"/>
    <cellStyle name="40% - Accent1 6" xfId="232" xr:uid="{00000000-0005-0000-0000-0000A1000000}"/>
    <cellStyle name="40% - Accent1 7" xfId="233" xr:uid="{00000000-0005-0000-0000-0000A2000000}"/>
    <cellStyle name="40% - Accent1 8" xfId="234" xr:uid="{00000000-0005-0000-0000-0000A3000000}"/>
    <cellStyle name="40% - Accent1 9" xfId="235" xr:uid="{00000000-0005-0000-0000-0000A4000000}"/>
    <cellStyle name="40% - Accent2 10" xfId="236" xr:uid="{00000000-0005-0000-0000-0000A5000000}"/>
    <cellStyle name="40% - Accent2 11" xfId="237" xr:uid="{00000000-0005-0000-0000-0000A6000000}"/>
    <cellStyle name="40% - Accent2 2" xfId="238" xr:uid="{00000000-0005-0000-0000-0000A7000000}"/>
    <cellStyle name="40% - Accent2 2 2" xfId="239" xr:uid="{00000000-0005-0000-0000-0000A8000000}"/>
    <cellStyle name="40% - Accent2 2 2 2" xfId="240" xr:uid="{00000000-0005-0000-0000-0000A9000000}"/>
    <cellStyle name="40% - Accent2 2 2 2 2" xfId="241" xr:uid="{00000000-0005-0000-0000-0000AA000000}"/>
    <cellStyle name="40% - Accent2 2 2 2 3" xfId="242" xr:uid="{00000000-0005-0000-0000-0000AB000000}"/>
    <cellStyle name="40% - Accent2 2 2 3" xfId="243" xr:uid="{00000000-0005-0000-0000-0000AC000000}"/>
    <cellStyle name="40% - Accent2 2 2_T-straight with PEDs adjustor" xfId="244" xr:uid="{00000000-0005-0000-0000-0000AD000000}"/>
    <cellStyle name="40% - Accent2 2 3" xfId="245" xr:uid="{00000000-0005-0000-0000-0000AE000000}"/>
    <cellStyle name="40% - Accent2 2 3 2" xfId="246" xr:uid="{00000000-0005-0000-0000-0000AF000000}"/>
    <cellStyle name="40% - Accent2 2 4" xfId="247" xr:uid="{00000000-0005-0000-0000-0000B0000000}"/>
    <cellStyle name="40% - Accent2 3" xfId="248" xr:uid="{00000000-0005-0000-0000-0000B1000000}"/>
    <cellStyle name="40% - Accent2 3 2" xfId="249" xr:uid="{00000000-0005-0000-0000-0000B2000000}"/>
    <cellStyle name="40% - Accent2 3 2 2" xfId="250" xr:uid="{00000000-0005-0000-0000-0000B3000000}"/>
    <cellStyle name="40% - Accent2 3 3" xfId="251" xr:uid="{00000000-0005-0000-0000-0000B4000000}"/>
    <cellStyle name="40% - Accent2 4" xfId="252" xr:uid="{00000000-0005-0000-0000-0000B5000000}"/>
    <cellStyle name="40% - Accent2 4 2" xfId="253" xr:uid="{00000000-0005-0000-0000-0000B6000000}"/>
    <cellStyle name="40% - Accent2 5" xfId="254" xr:uid="{00000000-0005-0000-0000-0000B7000000}"/>
    <cellStyle name="40% - Accent2 6" xfId="255" xr:uid="{00000000-0005-0000-0000-0000B8000000}"/>
    <cellStyle name="40% - Accent2 7" xfId="256" xr:uid="{00000000-0005-0000-0000-0000B9000000}"/>
    <cellStyle name="40% - Accent2 8" xfId="257" xr:uid="{00000000-0005-0000-0000-0000BA000000}"/>
    <cellStyle name="40% - Accent2 9" xfId="258" xr:uid="{00000000-0005-0000-0000-0000BB000000}"/>
    <cellStyle name="40% - Accent3 10" xfId="259" xr:uid="{00000000-0005-0000-0000-0000BC000000}"/>
    <cellStyle name="40% - Accent3 11" xfId="260" xr:uid="{00000000-0005-0000-0000-0000BD000000}"/>
    <cellStyle name="40% - Accent3 2" xfId="261" xr:uid="{00000000-0005-0000-0000-0000BE000000}"/>
    <cellStyle name="40% - Accent3 2 2" xfId="262" xr:uid="{00000000-0005-0000-0000-0000BF000000}"/>
    <cellStyle name="40% - Accent3 2 2 2" xfId="263" xr:uid="{00000000-0005-0000-0000-0000C0000000}"/>
    <cellStyle name="40% - Accent3 2 2 2 2" xfId="264" xr:uid="{00000000-0005-0000-0000-0000C1000000}"/>
    <cellStyle name="40% - Accent3 2 2 2 3" xfId="265" xr:uid="{00000000-0005-0000-0000-0000C2000000}"/>
    <cellStyle name="40% - Accent3 2 2 3" xfId="266" xr:uid="{00000000-0005-0000-0000-0000C3000000}"/>
    <cellStyle name="40% - Accent3 2 2_T-straight with PEDs adjustor" xfId="267" xr:uid="{00000000-0005-0000-0000-0000C4000000}"/>
    <cellStyle name="40% - Accent3 2 3" xfId="268" xr:uid="{00000000-0005-0000-0000-0000C5000000}"/>
    <cellStyle name="40% - Accent3 2 3 2" xfId="269" xr:uid="{00000000-0005-0000-0000-0000C6000000}"/>
    <cellStyle name="40% - Accent3 2 4" xfId="270" xr:uid="{00000000-0005-0000-0000-0000C7000000}"/>
    <cellStyle name="40% - Accent3 3" xfId="271" xr:uid="{00000000-0005-0000-0000-0000C8000000}"/>
    <cellStyle name="40% - Accent3 3 2" xfId="272" xr:uid="{00000000-0005-0000-0000-0000C9000000}"/>
    <cellStyle name="40% - Accent3 3 2 2" xfId="273" xr:uid="{00000000-0005-0000-0000-0000CA000000}"/>
    <cellStyle name="40% - Accent3 3 3" xfId="274" xr:uid="{00000000-0005-0000-0000-0000CB000000}"/>
    <cellStyle name="40% - Accent3 4" xfId="275" xr:uid="{00000000-0005-0000-0000-0000CC000000}"/>
    <cellStyle name="40% - Accent3 4 2" xfId="276" xr:uid="{00000000-0005-0000-0000-0000CD000000}"/>
    <cellStyle name="40% - Accent3 5" xfId="277" xr:uid="{00000000-0005-0000-0000-0000CE000000}"/>
    <cellStyle name="40% - Accent3 6" xfId="278" xr:uid="{00000000-0005-0000-0000-0000CF000000}"/>
    <cellStyle name="40% - Accent3 7" xfId="279" xr:uid="{00000000-0005-0000-0000-0000D0000000}"/>
    <cellStyle name="40% - Accent3 8" xfId="280" xr:uid="{00000000-0005-0000-0000-0000D1000000}"/>
    <cellStyle name="40% - Accent3 9" xfId="281" xr:uid="{00000000-0005-0000-0000-0000D2000000}"/>
    <cellStyle name="40% - Accent4 10" xfId="282" xr:uid="{00000000-0005-0000-0000-0000D3000000}"/>
    <cellStyle name="40% - Accent4 11" xfId="283" xr:uid="{00000000-0005-0000-0000-0000D4000000}"/>
    <cellStyle name="40% - Accent4 2" xfId="284" xr:uid="{00000000-0005-0000-0000-0000D5000000}"/>
    <cellStyle name="40% - Accent4 2 2" xfId="285" xr:uid="{00000000-0005-0000-0000-0000D6000000}"/>
    <cellStyle name="40% - Accent4 2 2 2" xfId="286" xr:uid="{00000000-0005-0000-0000-0000D7000000}"/>
    <cellStyle name="40% - Accent4 2 2 2 2" xfId="287" xr:uid="{00000000-0005-0000-0000-0000D8000000}"/>
    <cellStyle name="40% - Accent4 2 2 2 3" xfId="288" xr:uid="{00000000-0005-0000-0000-0000D9000000}"/>
    <cellStyle name="40% - Accent4 2 2 3" xfId="289" xr:uid="{00000000-0005-0000-0000-0000DA000000}"/>
    <cellStyle name="40% - Accent4 2 2_T-straight with PEDs adjustor" xfId="290" xr:uid="{00000000-0005-0000-0000-0000DB000000}"/>
    <cellStyle name="40% - Accent4 2 3" xfId="291" xr:uid="{00000000-0005-0000-0000-0000DC000000}"/>
    <cellStyle name="40% - Accent4 2 3 2" xfId="292" xr:uid="{00000000-0005-0000-0000-0000DD000000}"/>
    <cellStyle name="40% - Accent4 2 4" xfId="293" xr:uid="{00000000-0005-0000-0000-0000DE000000}"/>
    <cellStyle name="40% - Accent4 3" xfId="294" xr:uid="{00000000-0005-0000-0000-0000DF000000}"/>
    <cellStyle name="40% - Accent4 3 2" xfId="295" xr:uid="{00000000-0005-0000-0000-0000E0000000}"/>
    <cellStyle name="40% - Accent4 3 2 2" xfId="296" xr:uid="{00000000-0005-0000-0000-0000E1000000}"/>
    <cellStyle name="40% - Accent4 3 3" xfId="297" xr:uid="{00000000-0005-0000-0000-0000E2000000}"/>
    <cellStyle name="40% - Accent4 4" xfId="298" xr:uid="{00000000-0005-0000-0000-0000E3000000}"/>
    <cellStyle name="40% - Accent4 4 2" xfId="299" xr:uid="{00000000-0005-0000-0000-0000E4000000}"/>
    <cellStyle name="40% - Accent4 5" xfId="300" xr:uid="{00000000-0005-0000-0000-0000E5000000}"/>
    <cellStyle name="40% - Accent4 6" xfId="301" xr:uid="{00000000-0005-0000-0000-0000E6000000}"/>
    <cellStyle name="40% - Accent4 7" xfId="302" xr:uid="{00000000-0005-0000-0000-0000E7000000}"/>
    <cellStyle name="40% - Accent4 8" xfId="303" xr:uid="{00000000-0005-0000-0000-0000E8000000}"/>
    <cellStyle name="40% - Accent4 9" xfId="304" xr:uid="{00000000-0005-0000-0000-0000E9000000}"/>
    <cellStyle name="40% - Accent5 10" xfId="305" xr:uid="{00000000-0005-0000-0000-0000EA000000}"/>
    <cellStyle name="40% - Accent5 11" xfId="306" xr:uid="{00000000-0005-0000-0000-0000EB000000}"/>
    <cellStyle name="40% - Accent5 2" xfId="307" xr:uid="{00000000-0005-0000-0000-0000EC000000}"/>
    <cellStyle name="40% - Accent5 2 2" xfId="308" xr:uid="{00000000-0005-0000-0000-0000ED000000}"/>
    <cellStyle name="40% - Accent5 2 2 2" xfId="309" xr:uid="{00000000-0005-0000-0000-0000EE000000}"/>
    <cellStyle name="40% - Accent5 2 2 2 2" xfId="310" xr:uid="{00000000-0005-0000-0000-0000EF000000}"/>
    <cellStyle name="40% - Accent5 2 2 2 3" xfId="311" xr:uid="{00000000-0005-0000-0000-0000F0000000}"/>
    <cellStyle name="40% - Accent5 2 2 3" xfId="312" xr:uid="{00000000-0005-0000-0000-0000F1000000}"/>
    <cellStyle name="40% - Accent5 2 2_T-straight with PEDs adjustor" xfId="313" xr:uid="{00000000-0005-0000-0000-0000F2000000}"/>
    <cellStyle name="40% - Accent5 2 3" xfId="314" xr:uid="{00000000-0005-0000-0000-0000F3000000}"/>
    <cellStyle name="40% - Accent5 2 3 2" xfId="315" xr:uid="{00000000-0005-0000-0000-0000F4000000}"/>
    <cellStyle name="40% - Accent5 2 4" xfId="316" xr:uid="{00000000-0005-0000-0000-0000F5000000}"/>
    <cellStyle name="40% - Accent5 3" xfId="317" xr:uid="{00000000-0005-0000-0000-0000F6000000}"/>
    <cellStyle name="40% - Accent5 3 2" xfId="318" xr:uid="{00000000-0005-0000-0000-0000F7000000}"/>
    <cellStyle name="40% - Accent5 3 2 2" xfId="319" xr:uid="{00000000-0005-0000-0000-0000F8000000}"/>
    <cellStyle name="40% - Accent5 3 3" xfId="320" xr:uid="{00000000-0005-0000-0000-0000F9000000}"/>
    <cellStyle name="40% - Accent5 4" xfId="321" xr:uid="{00000000-0005-0000-0000-0000FA000000}"/>
    <cellStyle name="40% - Accent5 4 2" xfId="322" xr:uid="{00000000-0005-0000-0000-0000FB000000}"/>
    <cellStyle name="40% - Accent5 5" xfId="323" xr:uid="{00000000-0005-0000-0000-0000FC000000}"/>
    <cellStyle name="40% - Accent5 6" xfId="324" xr:uid="{00000000-0005-0000-0000-0000FD000000}"/>
    <cellStyle name="40% - Accent5 7" xfId="325" xr:uid="{00000000-0005-0000-0000-0000FE000000}"/>
    <cellStyle name="40% - Accent5 8" xfId="326" xr:uid="{00000000-0005-0000-0000-0000FF000000}"/>
    <cellStyle name="40% - Accent5 9" xfId="327" xr:uid="{00000000-0005-0000-0000-000000010000}"/>
    <cellStyle name="40% - Accent6 10" xfId="328" xr:uid="{00000000-0005-0000-0000-000001010000}"/>
    <cellStyle name="40% - Accent6 11" xfId="329" xr:uid="{00000000-0005-0000-0000-000002010000}"/>
    <cellStyle name="40% - Accent6 2" xfId="330" xr:uid="{00000000-0005-0000-0000-000003010000}"/>
    <cellStyle name="40% - Accent6 2 2" xfId="331" xr:uid="{00000000-0005-0000-0000-000004010000}"/>
    <cellStyle name="40% - Accent6 2 2 2" xfId="332" xr:uid="{00000000-0005-0000-0000-000005010000}"/>
    <cellStyle name="40% - Accent6 2 2 2 2" xfId="333" xr:uid="{00000000-0005-0000-0000-000006010000}"/>
    <cellStyle name="40% - Accent6 2 2 2 3" xfId="334" xr:uid="{00000000-0005-0000-0000-000007010000}"/>
    <cellStyle name="40% - Accent6 2 2 3" xfId="335" xr:uid="{00000000-0005-0000-0000-000008010000}"/>
    <cellStyle name="40% - Accent6 2 2_T-straight with PEDs adjustor" xfId="336" xr:uid="{00000000-0005-0000-0000-000009010000}"/>
    <cellStyle name="40% - Accent6 2 3" xfId="337" xr:uid="{00000000-0005-0000-0000-00000A010000}"/>
    <cellStyle name="40% - Accent6 2 3 2" xfId="338" xr:uid="{00000000-0005-0000-0000-00000B010000}"/>
    <cellStyle name="40% - Accent6 2 4" xfId="339" xr:uid="{00000000-0005-0000-0000-00000C010000}"/>
    <cellStyle name="40% - Accent6 3" xfId="340" xr:uid="{00000000-0005-0000-0000-00000D010000}"/>
    <cellStyle name="40% - Accent6 3 2" xfId="341" xr:uid="{00000000-0005-0000-0000-00000E010000}"/>
    <cellStyle name="40% - Accent6 3 2 2" xfId="342" xr:uid="{00000000-0005-0000-0000-00000F010000}"/>
    <cellStyle name="40% - Accent6 3 3" xfId="343" xr:uid="{00000000-0005-0000-0000-000010010000}"/>
    <cellStyle name="40% - Accent6 4" xfId="344" xr:uid="{00000000-0005-0000-0000-000011010000}"/>
    <cellStyle name="40% - Accent6 4 2" xfId="345" xr:uid="{00000000-0005-0000-0000-000012010000}"/>
    <cellStyle name="40% - Accent6 5" xfId="346" xr:uid="{00000000-0005-0000-0000-000013010000}"/>
    <cellStyle name="40% - Accent6 6" xfId="347" xr:uid="{00000000-0005-0000-0000-000014010000}"/>
    <cellStyle name="40% - Accent6 7" xfId="348" xr:uid="{00000000-0005-0000-0000-000015010000}"/>
    <cellStyle name="40% - Accent6 8" xfId="349" xr:uid="{00000000-0005-0000-0000-000016010000}"/>
    <cellStyle name="40% - Accent6 9" xfId="350" xr:uid="{00000000-0005-0000-0000-000017010000}"/>
    <cellStyle name="60% - Accent1 10" xfId="351" xr:uid="{00000000-0005-0000-0000-000018010000}"/>
    <cellStyle name="60% - Accent1 11" xfId="352" xr:uid="{00000000-0005-0000-0000-000019010000}"/>
    <cellStyle name="60% - Accent1 2" xfId="353" xr:uid="{00000000-0005-0000-0000-00001A010000}"/>
    <cellStyle name="60% - Accent1 2 2" xfId="354" xr:uid="{00000000-0005-0000-0000-00001B010000}"/>
    <cellStyle name="60% - Accent1 2 2 2" xfId="355" xr:uid="{00000000-0005-0000-0000-00001C010000}"/>
    <cellStyle name="60% - Accent1 2 2 3" xfId="356" xr:uid="{00000000-0005-0000-0000-00001D010000}"/>
    <cellStyle name="60% - Accent1 2 2_T-straight with PEDs adjustor" xfId="357" xr:uid="{00000000-0005-0000-0000-00001E010000}"/>
    <cellStyle name="60% - Accent1 2 3" xfId="358" xr:uid="{00000000-0005-0000-0000-00001F010000}"/>
    <cellStyle name="60% - Accent1 3" xfId="359" xr:uid="{00000000-0005-0000-0000-000020010000}"/>
    <cellStyle name="60% - Accent1 3 2" xfId="360" xr:uid="{00000000-0005-0000-0000-000021010000}"/>
    <cellStyle name="60% - Accent1 4" xfId="361" xr:uid="{00000000-0005-0000-0000-000022010000}"/>
    <cellStyle name="60% - Accent1 4 2" xfId="362" xr:uid="{00000000-0005-0000-0000-000023010000}"/>
    <cellStyle name="60% - Accent1 5" xfId="363" xr:uid="{00000000-0005-0000-0000-000024010000}"/>
    <cellStyle name="60% - Accent1 6" xfId="364" xr:uid="{00000000-0005-0000-0000-000025010000}"/>
    <cellStyle name="60% - Accent1 7" xfId="365" xr:uid="{00000000-0005-0000-0000-000026010000}"/>
    <cellStyle name="60% - Accent1 8" xfId="366" xr:uid="{00000000-0005-0000-0000-000027010000}"/>
    <cellStyle name="60% - Accent1 9" xfId="367" xr:uid="{00000000-0005-0000-0000-000028010000}"/>
    <cellStyle name="60% - Accent2 10" xfId="368" xr:uid="{00000000-0005-0000-0000-000029010000}"/>
    <cellStyle name="60% - Accent2 11" xfId="369" xr:uid="{00000000-0005-0000-0000-00002A010000}"/>
    <cellStyle name="60% - Accent2 2" xfId="370" xr:uid="{00000000-0005-0000-0000-00002B010000}"/>
    <cellStyle name="60% - Accent2 2 2" xfId="371" xr:uid="{00000000-0005-0000-0000-00002C010000}"/>
    <cellStyle name="60% - Accent2 2 2 2" xfId="372" xr:uid="{00000000-0005-0000-0000-00002D010000}"/>
    <cellStyle name="60% - Accent2 2 2 3" xfId="373" xr:uid="{00000000-0005-0000-0000-00002E010000}"/>
    <cellStyle name="60% - Accent2 2 2_T-straight with PEDs adjustor" xfId="374" xr:uid="{00000000-0005-0000-0000-00002F010000}"/>
    <cellStyle name="60% - Accent2 2 3" xfId="375" xr:uid="{00000000-0005-0000-0000-000030010000}"/>
    <cellStyle name="60% - Accent2 3" xfId="376" xr:uid="{00000000-0005-0000-0000-000031010000}"/>
    <cellStyle name="60% - Accent2 3 2" xfId="377" xr:uid="{00000000-0005-0000-0000-000032010000}"/>
    <cellStyle name="60% - Accent2 4" xfId="378" xr:uid="{00000000-0005-0000-0000-000033010000}"/>
    <cellStyle name="60% - Accent2 4 2" xfId="379" xr:uid="{00000000-0005-0000-0000-000034010000}"/>
    <cellStyle name="60% - Accent2 5" xfId="380" xr:uid="{00000000-0005-0000-0000-000035010000}"/>
    <cellStyle name="60% - Accent2 6" xfId="381" xr:uid="{00000000-0005-0000-0000-000036010000}"/>
    <cellStyle name="60% - Accent2 7" xfId="382" xr:uid="{00000000-0005-0000-0000-000037010000}"/>
    <cellStyle name="60% - Accent2 8" xfId="383" xr:uid="{00000000-0005-0000-0000-000038010000}"/>
    <cellStyle name="60% - Accent2 9" xfId="384" xr:uid="{00000000-0005-0000-0000-000039010000}"/>
    <cellStyle name="60% - Accent3 10" xfId="385" xr:uid="{00000000-0005-0000-0000-00003A010000}"/>
    <cellStyle name="60% - Accent3 11" xfId="386" xr:uid="{00000000-0005-0000-0000-00003B010000}"/>
    <cellStyle name="60% - Accent3 2" xfId="387" xr:uid="{00000000-0005-0000-0000-00003C010000}"/>
    <cellStyle name="60% - Accent3 2 2" xfId="388" xr:uid="{00000000-0005-0000-0000-00003D010000}"/>
    <cellStyle name="60% - Accent3 2 2 2" xfId="389" xr:uid="{00000000-0005-0000-0000-00003E010000}"/>
    <cellStyle name="60% - Accent3 2 2 3" xfId="390" xr:uid="{00000000-0005-0000-0000-00003F010000}"/>
    <cellStyle name="60% - Accent3 2 2_T-straight with PEDs adjustor" xfId="391" xr:uid="{00000000-0005-0000-0000-000040010000}"/>
    <cellStyle name="60% - Accent3 2 3" xfId="392" xr:uid="{00000000-0005-0000-0000-000041010000}"/>
    <cellStyle name="60% - Accent3 3" xfId="393" xr:uid="{00000000-0005-0000-0000-000042010000}"/>
    <cellStyle name="60% - Accent3 3 2" xfId="394" xr:uid="{00000000-0005-0000-0000-000043010000}"/>
    <cellStyle name="60% - Accent3 4" xfId="395" xr:uid="{00000000-0005-0000-0000-000044010000}"/>
    <cellStyle name="60% - Accent3 4 2" xfId="396" xr:uid="{00000000-0005-0000-0000-000045010000}"/>
    <cellStyle name="60% - Accent3 5" xfId="397" xr:uid="{00000000-0005-0000-0000-000046010000}"/>
    <cellStyle name="60% - Accent3 6" xfId="398" xr:uid="{00000000-0005-0000-0000-000047010000}"/>
    <cellStyle name="60% - Accent3 7" xfId="399" xr:uid="{00000000-0005-0000-0000-000048010000}"/>
    <cellStyle name="60% - Accent3 8" xfId="400" xr:uid="{00000000-0005-0000-0000-000049010000}"/>
    <cellStyle name="60% - Accent3 9" xfId="401" xr:uid="{00000000-0005-0000-0000-00004A010000}"/>
    <cellStyle name="60% - Accent4 10" xfId="402" xr:uid="{00000000-0005-0000-0000-00004B010000}"/>
    <cellStyle name="60% - Accent4 11" xfId="403" xr:uid="{00000000-0005-0000-0000-00004C010000}"/>
    <cellStyle name="60% - Accent4 2" xfId="404" xr:uid="{00000000-0005-0000-0000-00004D010000}"/>
    <cellStyle name="60% - Accent4 2 2" xfId="405" xr:uid="{00000000-0005-0000-0000-00004E010000}"/>
    <cellStyle name="60% - Accent4 2 2 2" xfId="406" xr:uid="{00000000-0005-0000-0000-00004F010000}"/>
    <cellStyle name="60% - Accent4 2 2 3" xfId="407" xr:uid="{00000000-0005-0000-0000-000050010000}"/>
    <cellStyle name="60% - Accent4 2 2_T-straight with PEDs adjustor" xfId="408" xr:uid="{00000000-0005-0000-0000-000051010000}"/>
    <cellStyle name="60% - Accent4 2 3" xfId="409" xr:uid="{00000000-0005-0000-0000-000052010000}"/>
    <cellStyle name="60% - Accent4 3" xfId="410" xr:uid="{00000000-0005-0000-0000-000053010000}"/>
    <cellStyle name="60% - Accent4 3 2" xfId="411" xr:uid="{00000000-0005-0000-0000-000054010000}"/>
    <cellStyle name="60% - Accent4 4" xfId="412" xr:uid="{00000000-0005-0000-0000-000055010000}"/>
    <cellStyle name="60% - Accent4 4 2" xfId="413" xr:uid="{00000000-0005-0000-0000-000056010000}"/>
    <cellStyle name="60% - Accent4 5" xfId="414" xr:uid="{00000000-0005-0000-0000-000057010000}"/>
    <cellStyle name="60% - Accent4 6" xfId="415" xr:uid="{00000000-0005-0000-0000-000058010000}"/>
    <cellStyle name="60% - Accent4 7" xfId="416" xr:uid="{00000000-0005-0000-0000-000059010000}"/>
    <cellStyle name="60% - Accent4 8" xfId="417" xr:uid="{00000000-0005-0000-0000-00005A010000}"/>
    <cellStyle name="60% - Accent4 9" xfId="418" xr:uid="{00000000-0005-0000-0000-00005B010000}"/>
    <cellStyle name="60% - Accent5 10" xfId="419" xr:uid="{00000000-0005-0000-0000-00005C010000}"/>
    <cellStyle name="60% - Accent5 11" xfId="420" xr:uid="{00000000-0005-0000-0000-00005D010000}"/>
    <cellStyle name="60% - Accent5 2" xfId="421" xr:uid="{00000000-0005-0000-0000-00005E010000}"/>
    <cellStyle name="60% - Accent5 2 2" xfId="422" xr:uid="{00000000-0005-0000-0000-00005F010000}"/>
    <cellStyle name="60% - Accent5 2 2 2" xfId="423" xr:uid="{00000000-0005-0000-0000-000060010000}"/>
    <cellStyle name="60% - Accent5 2 2 3" xfId="424" xr:uid="{00000000-0005-0000-0000-000061010000}"/>
    <cellStyle name="60% - Accent5 2 2_T-straight with PEDs adjustor" xfId="425" xr:uid="{00000000-0005-0000-0000-000062010000}"/>
    <cellStyle name="60% - Accent5 2 3" xfId="426" xr:uid="{00000000-0005-0000-0000-000063010000}"/>
    <cellStyle name="60% - Accent5 3" xfId="427" xr:uid="{00000000-0005-0000-0000-000064010000}"/>
    <cellStyle name="60% - Accent5 3 2" xfId="428" xr:uid="{00000000-0005-0000-0000-000065010000}"/>
    <cellStyle name="60% - Accent5 4" xfId="429" xr:uid="{00000000-0005-0000-0000-000066010000}"/>
    <cellStyle name="60% - Accent5 4 2" xfId="430" xr:uid="{00000000-0005-0000-0000-000067010000}"/>
    <cellStyle name="60% - Accent5 5" xfId="431" xr:uid="{00000000-0005-0000-0000-000068010000}"/>
    <cellStyle name="60% - Accent5 6" xfId="432" xr:uid="{00000000-0005-0000-0000-000069010000}"/>
    <cellStyle name="60% - Accent5 7" xfId="433" xr:uid="{00000000-0005-0000-0000-00006A010000}"/>
    <cellStyle name="60% - Accent5 8" xfId="434" xr:uid="{00000000-0005-0000-0000-00006B010000}"/>
    <cellStyle name="60% - Accent5 9" xfId="435" xr:uid="{00000000-0005-0000-0000-00006C010000}"/>
    <cellStyle name="60% - Accent6 10" xfId="436" xr:uid="{00000000-0005-0000-0000-00006D010000}"/>
    <cellStyle name="60% - Accent6 11" xfId="437" xr:uid="{00000000-0005-0000-0000-00006E010000}"/>
    <cellStyle name="60% - Accent6 2" xfId="438" xr:uid="{00000000-0005-0000-0000-00006F010000}"/>
    <cellStyle name="60% - Accent6 2 2" xfId="439" xr:uid="{00000000-0005-0000-0000-000070010000}"/>
    <cellStyle name="60% - Accent6 2 2 2" xfId="440" xr:uid="{00000000-0005-0000-0000-000071010000}"/>
    <cellStyle name="60% - Accent6 2 2 3" xfId="441" xr:uid="{00000000-0005-0000-0000-000072010000}"/>
    <cellStyle name="60% - Accent6 2 2_T-straight with PEDs adjustor" xfId="442" xr:uid="{00000000-0005-0000-0000-000073010000}"/>
    <cellStyle name="60% - Accent6 2 3" xfId="443" xr:uid="{00000000-0005-0000-0000-000074010000}"/>
    <cellStyle name="60% - Accent6 3" xfId="444" xr:uid="{00000000-0005-0000-0000-000075010000}"/>
    <cellStyle name="60% - Accent6 3 2" xfId="445" xr:uid="{00000000-0005-0000-0000-000076010000}"/>
    <cellStyle name="60% - Accent6 4" xfId="446" xr:uid="{00000000-0005-0000-0000-000077010000}"/>
    <cellStyle name="60% - Accent6 4 2" xfId="447" xr:uid="{00000000-0005-0000-0000-000078010000}"/>
    <cellStyle name="60% - Accent6 5" xfId="448" xr:uid="{00000000-0005-0000-0000-000079010000}"/>
    <cellStyle name="60% - Accent6 6" xfId="449" xr:uid="{00000000-0005-0000-0000-00007A010000}"/>
    <cellStyle name="60% - Accent6 7" xfId="450" xr:uid="{00000000-0005-0000-0000-00007B010000}"/>
    <cellStyle name="60% - Accent6 8" xfId="451" xr:uid="{00000000-0005-0000-0000-00007C010000}"/>
    <cellStyle name="60% - Accent6 9" xfId="452" xr:uid="{00000000-0005-0000-0000-00007D010000}"/>
    <cellStyle name="Accent1 10" xfId="453" xr:uid="{00000000-0005-0000-0000-00007E010000}"/>
    <cellStyle name="Accent1 11" xfId="454" xr:uid="{00000000-0005-0000-0000-00007F010000}"/>
    <cellStyle name="Accent1 2" xfId="455" xr:uid="{00000000-0005-0000-0000-000080010000}"/>
    <cellStyle name="Accent1 2 2" xfId="456" xr:uid="{00000000-0005-0000-0000-000081010000}"/>
    <cellStyle name="Accent1 2 2 2" xfId="457" xr:uid="{00000000-0005-0000-0000-000082010000}"/>
    <cellStyle name="Accent1 2 2 3" xfId="458" xr:uid="{00000000-0005-0000-0000-000083010000}"/>
    <cellStyle name="Accent1 2 2_T-straight with PEDs adjustor" xfId="459" xr:uid="{00000000-0005-0000-0000-000084010000}"/>
    <cellStyle name="Accent1 2 3" xfId="460" xr:uid="{00000000-0005-0000-0000-000085010000}"/>
    <cellStyle name="Accent1 3" xfId="461" xr:uid="{00000000-0005-0000-0000-000086010000}"/>
    <cellStyle name="Accent1 3 2" xfId="462" xr:uid="{00000000-0005-0000-0000-000087010000}"/>
    <cellStyle name="Accent1 4" xfId="463" xr:uid="{00000000-0005-0000-0000-000088010000}"/>
    <cellStyle name="Accent1 4 2" xfId="464" xr:uid="{00000000-0005-0000-0000-000089010000}"/>
    <cellStyle name="Accent1 5" xfId="465" xr:uid="{00000000-0005-0000-0000-00008A010000}"/>
    <cellStyle name="Accent1 6" xfId="466" xr:uid="{00000000-0005-0000-0000-00008B010000}"/>
    <cellStyle name="Accent1 7" xfId="467" xr:uid="{00000000-0005-0000-0000-00008C010000}"/>
    <cellStyle name="Accent1 8" xfId="468" xr:uid="{00000000-0005-0000-0000-00008D010000}"/>
    <cellStyle name="Accent1 9" xfId="469" xr:uid="{00000000-0005-0000-0000-00008E010000}"/>
    <cellStyle name="Accent2 10" xfId="470" xr:uid="{00000000-0005-0000-0000-00008F010000}"/>
    <cellStyle name="Accent2 11" xfId="471" xr:uid="{00000000-0005-0000-0000-000090010000}"/>
    <cellStyle name="Accent2 2" xfId="472" xr:uid="{00000000-0005-0000-0000-000091010000}"/>
    <cellStyle name="Accent2 2 2" xfId="473" xr:uid="{00000000-0005-0000-0000-000092010000}"/>
    <cellStyle name="Accent2 2 2 2" xfId="474" xr:uid="{00000000-0005-0000-0000-000093010000}"/>
    <cellStyle name="Accent2 2 2 3" xfId="475" xr:uid="{00000000-0005-0000-0000-000094010000}"/>
    <cellStyle name="Accent2 2 2_T-straight with PEDs adjustor" xfId="476" xr:uid="{00000000-0005-0000-0000-000095010000}"/>
    <cellStyle name="Accent2 2 3" xfId="477" xr:uid="{00000000-0005-0000-0000-000096010000}"/>
    <cellStyle name="Accent2 3" xfId="478" xr:uid="{00000000-0005-0000-0000-000097010000}"/>
    <cellStyle name="Accent2 3 2" xfId="479" xr:uid="{00000000-0005-0000-0000-000098010000}"/>
    <cellStyle name="Accent2 4" xfId="480" xr:uid="{00000000-0005-0000-0000-000099010000}"/>
    <cellStyle name="Accent2 4 2" xfId="481" xr:uid="{00000000-0005-0000-0000-00009A010000}"/>
    <cellStyle name="Accent2 5" xfId="482" xr:uid="{00000000-0005-0000-0000-00009B010000}"/>
    <cellStyle name="Accent2 6" xfId="483" xr:uid="{00000000-0005-0000-0000-00009C010000}"/>
    <cellStyle name="Accent2 7" xfId="484" xr:uid="{00000000-0005-0000-0000-00009D010000}"/>
    <cellStyle name="Accent2 8" xfId="485" xr:uid="{00000000-0005-0000-0000-00009E010000}"/>
    <cellStyle name="Accent2 9" xfId="486" xr:uid="{00000000-0005-0000-0000-00009F010000}"/>
    <cellStyle name="Accent3 10" xfId="487" xr:uid="{00000000-0005-0000-0000-0000A0010000}"/>
    <cellStyle name="Accent3 11" xfId="488" xr:uid="{00000000-0005-0000-0000-0000A1010000}"/>
    <cellStyle name="Accent3 2" xfId="489" xr:uid="{00000000-0005-0000-0000-0000A2010000}"/>
    <cellStyle name="Accent3 2 2" xfId="490" xr:uid="{00000000-0005-0000-0000-0000A3010000}"/>
    <cellStyle name="Accent3 2 2 2" xfId="491" xr:uid="{00000000-0005-0000-0000-0000A4010000}"/>
    <cellStyle name="Accent3 2 2 3" xfId="492" xr:uid="{00000000-0005-0000-0000-0000A5010000}"/>
    <cellStyle name="Accent3 2 2_T-straight with PEDs adjustor" xfId="493" xr:uid="{00000000-0005-0000-0000-0000A6010000}"/>
    <cellStyle name="Accent3 2 3" xfId="494" xr:uid="{00000000-0005-0000-0000-0000A7010000}"/>
    <cellStyle name="Accent3 3" xfId="495" xr:uid="{00000000-0005-0000-0000-0000A8010000}"/>
    <cellStyle name="Accent3 3 2" xfId="496" xr:uid="{00000000-0005-0000-0000-0000A9010000}"/>
    <cellStyle name="Accent3 4" xfId="497" xr:uid="{00000000-0005-0000-0000-0000AA010000}"/>
    <cellStyle name="Accent3 4 2" xfId="498" xr:uid="{00000000-0005-0000-0000-0000AB010000}"/>
    <cellStyle name="Accent3 5" xfId="499" xr:uid="{00000000-0005-0000-0000-0000AC010000}"/>
    <cellStyle name="Accent3 6" xfId="500" xr:uid="{00000000-0005-0000-0000-0000AD010000}"/>
    <cellStyle name="Accent3 7" xfId="501" xr:uid="{00000000-0005-0000-0000-0000AE010000}"/>
    <cellStyle name="Accent3 8" xfId="502" xr:uid="{00000000-0005-0000-0000-0000AF010000}"/>
    <cellStyle name="Accent3 9" xfId="503" xr:uid="{00000000-0005-0000-0000-0000B0010000}"/>
    <cellStyle name="Accent4 10" xfId="504" xr:uid="{00000000-0005-0000-0000-0000B1010000}"/>
    <cellStyle name="Accent4 11" xfId="505" xr:uid="{00000000-0005-0000-0000-0000B2010000}"/>
    <cellStyle name="Accent4 2" xfId="506" xr:uid="{00000000-0005-0000-0000-0000B3010000}"/>
    <cellStyle name="Accent4 2 2" xfId="507" xr:uid="{00000000-0005-0000-0000-0000B4010000}"/>
    <cellStyle name="Accent4 2 2 2" xfId="508" xr:uid="{00000000-0005-0000-0000-0000B5010000}"/>
    <cellStyle name="Accent4 2 2 3" xfId="509" xr:uid="{00000000-0005-0000-0000-0000B6010000}"/>
    <cellStyle name="Accent4 2 2_T-straight with PEDs adjustor" xfId="510" xr:uid="{00000000-0005-0000-0000-0000B7010000}"/>
    <cellStyle name="Accent4 2 3" xfId="511" xr:uid="{00000000-0005-0000-0000-0000B8010000}"/>
    <cellStyle name="Accent4 3" xfId="512" xr:uid="{00000000-0005-0000-0000-0000B9010000}"/>
    <cellStyle name="Accent4 3 2" xfId="513" xr:uid="{00000000-0005-0000-0000-0000BA010000}"/>
    <cellStyle name="Accent4 4" xfId="514" xr:uid="{00000000-0005-0000-0000-0000BB010000}"/>
    <cellStyle name="Accent4 4 2" xfId="515" xr:uid="{00000000-0005-0000-0000-0000BC010000}"/>
    <cellStyle name="Accent4 5" xfId="516" xr:uid="{00000000-0005-0000-0000-0000BD010000}"/>
    <cellStyle name="Accent4 5 2" xfId="517" xr:uid="{00000000-0005-0000-0000-0000BE010000}"/>
    <cellStyle name="Accent4 5_T-straight with PEDs adjustor" xfId="518" xr:uid="{00000000-0005-0000-0000-0000BF010000}"/>
    <cellStyle name="Accent4 6" xfId="519" xr:uid="{00000000-0005-0000-0000-0000C0010000}"/>
    <cellStyle name="Accent4 7" xfId="520" xr:uid="{00000000-0005-0000-0000-0000C1010000}"/>
    <cellStyle name="Accent4 8" xfId="521" xr:uid="{00000000-0005-0000-0000-0000C2010000}"/>
    <cellStyle name="Accent4 9" xfId="522" xr:uid="{00000000-0005-0000-0000-0000C3010000}"/>
    <cellStyle name="Accent5 10" xfId="523" xr:uid="{00000000-0005-0000-0000-0000C4010000}"/>
    <cellStyle name="Accent5 11" xfId="524" xr:uid="{00000000-0005-0000-0000-0000C5010000}"/>
    <cellStyle name="Accent5 2" xfId="525" xr:uid="{00000000-0005-0000-0000-0000C6010000}"/>
    <cellStyle name="Accent5 2 2" xfId="526" xr:uid="{00000000-0005-0000-0000-0000C7010000}"/>
    <cellStyle name="Accent5 2 2 2" xfId="527" xr:uid="{00000000-0005-0000-0000-0000C8010000}"/>
    <cellStyle name="Accent5 2 2 3" xfId="528" xr:uid="{00000000-0005-0000-0000-0000C9010000}"/>
    <cellStyle name="Accent5 2 2_T-straight with PEDs adjustor" xfId="529" xr:uid="{00000000-0005-0000-0000-0000CA010000}"/>
    <cellStyle name="Accent5 2 3" xfId="530" xr:uid="{00000000-0005-0000-0000-0000CB010000}"/>
    <cellStyle name="Accent5 3" xfId="531" xr:uid="{00000000-0005-0000-0000-0000CC010000}"/>
    <cellStyle name="Accent5 3 2" xfId="532" xr:uid="{00000000-0005-0000-0000-0000CD010000}"/>
    <cellStyle name="Accent5 4" xfId="533" xr:uid="{00000000-0005-0000-0000-0000CE010000}"/>
    <cellStyle name="Accent5 4 2" xfId="534" xr:uid="{00000000-0005-0000-0000-0000CF010000}"/>
    <cellStyle name="Accent5 5" xfId="535" xr:uid="{00000000-0005-0000-0000-0000D0010000}"/>
    <cellStyle name="Accent5 6" xfId="536" xr:uid="{00000000-0005-0000-0000-0000D1010000}"/>
    <cellStyle name="Accent5 7" xfId="537" xr:uid="{00000000-0005-0000-0000-0000D2010000}"/>
    <cellStyle name="Accent5 8" xfId="538" xr:uid="{00000000-0005-0000-0000-0000D3010000}"/>
    <cellStyle name="Accent5 9" xfId="539" xr:uid="{00000000-0005-0000-0000-0000D4010000}"/>
    <cellStyle name="Accent6 10" xfId="540" xr:uid="{00000000-0005-0000-0000-0000D5010000}"/>
    <cellStyle name="Accent6 11" xfId="541" xr:uid="{00000000-0005-0000-0000-0000D6010000}"/>
    <cellStyle name="Accent6 2" xfId="542" xr:uid="{00000000-0005-0000-0000-0000D7010000}"/>
    <cellStyle name="Accent6 2 2" xfId="543" xr:uid="{00000000-0005-0000-0000-0000D8010000}"/>
    <cellStyle name="Accent6 2 2 2" xfId="544" xr:uid="{00000000-0005-0000-0000-0000D9010000}"/>
    <cellStyle name="Accent6 2 2 3" xfId="545" xr:uid="{00000000-0005-0000-0000-0000DA010000}"/>
    <cellStyle name="Accent6 2 2_T-straight with PEDs adjustor" xfId="546" xr:uid="{00000000-0005-0000-0000-0000DB010000}"/>
    <cellStyle name="Accent6 2 3" xfId="547" xr:uid="{00000000-0005-0000-0000-0000DC010000}"/>
    <cellStyle name="Accent6 3" xfId="548" xr:uid="{00000000-0005-0000-0000-0000DD010000}"/>
    <cellStyle name="Accent6 3 2" xfId="549" xr:uid="{00000000-0005-0000-0000-0000DE010000}"/>
    <cellStyle name="Accent6 4" xfId="550" xr:uid="{00000000-0005-0000-0000-0000DF010000}"/>
    <cellStyle name="Accent6 4 2" xfId="551" xr:uid="{00000000-0005-0000-0000-0000E0010000}"/>
    <cellStyle name="Accent6 5" xfId="552" xr:uid="{00000000-0005-0000-0000-0000E1010000}"/>
    <cellStyle name="Accent6 6" xfId="553" xr:uid="{00000000-0005-0000-0000-0000E2010000}"/>
    <cellStyle name="Accent6 7" xfId="554" xr:uid="{00000000-0005-0000-0000-0000E3010000}"/>
    <cellStyle name="Accent6 8" xfId="555" xr:uid="{00000000-0005-0000-0000-0000E4010000}"/>
    <cellStyle name="Accent6 9" xfId="556" xr:uid="{00000000-0005-0000-0000-0000E5010000}"/>
    <cellStyle name="Bad 10" xfId="557" xr:uid="{00000000-0005-0000-0000-0000E6010000}"/>
    <cellStyle name="Bad 11" xfId="558" xr:uid="{00000000-0005-0000-0000-0000E7010000}"/>
    <cellStyle name="Bad 2" xfId="559" xr:uid="{00000000-0005-0000-0000-0000E8010000}"/>
    <cellStyle name="Bad 2 2" xfId="560" xr:uid="{00000000-0005-0000-0000-0000E9010000}"/>
    <cellStyle name="Bad 2 2 2" xfId="561" xr:uid="{00000000-0005-0000-0000-0000EA010000}"/>
    <cellStyle name="Bad 2 2 3" xfId="562" xr:uid="{00000000-0005-0000-0000-0000EB010000}"/>
    <cellStyle name="Bad 2 2_T-straight with PEDs adjustor" xfId="563" xr:uid="{00000000-0005-0000-0000-0000EC010000}"/>
    <cellStyle name="Bad 2 3" xfId="564" xr:uid="{00000000-0005-0000-0000-0000ED010000}"/>
    <cellStyle name="Bad 3" xfId="565" xr:uid="{00000000-0005-0000-0000-0000EE010000}"/>
    <cellStyle name="Bad 3 2" xfId="566" xr:uid="{00000000-0005-0000-0000-0000EF010000}"/>
    <cellStyle name="Bad 4" xfId="567" xr:uid="{00000000-0005-0000-0000-0000F0010000}"/>
    <cellStyle name="Bad 4 2" xfId="568" xr:uid="{00000000-0005-0000-0000-0000F1010000}"/>
    <cellStyle name="Bad 5" xfId="569" xr:uid="{00000000-0005-0000-0000-0000F2010000}"/>
    <cellStyle name="Bad 6" xfId="570" xr:uid="{00000000-0005-0000-0000-0000F3010000}"/>
    <cellStyle name="Bad 7" xfId="571" xr:uid="{00000000-0005-0000-0000-0000F4010000}"/>
    <cellStyle name="Bad 8" xfId="572" xr:uid="{00000000-0005-0000-0000-0000F5010000}"/>
    <cellStyle name="Bad 9" xfId="573" xr:uid="{00000000-0005-0000-0000-0000F6010000}"/>
    <cellStyle name="Calculation 10" xfId="574" xr:uid="{00000000-0005-0000-0000-0000F7010000}"/>
    <cellStyle name="Calculation 10 2" xfId="575" xr:uid="{00000000-0005-0000-0000-0000F8010000}"/>
    <cellStyle name="Calculation 11" xfId="576" xr:uid="{00000000-0005-0000-0000-0000F9010000}"/>
    <cellStyle name="Calculation 11 2" xfId="577" xr:uid="{00000000-0005-0000-0000-0000FA010000}"/>
    <cellStyle name="Calculation 2" xfId="578" xr:uid="{00000000-0005-0000-0000-0000FB010000}"/>
    <cellStyle name="Calculation 2 2" xfId="579" xr:uid="{00000000-0005-0000-0000-0000FC010000}"/>
    <cellStyle name="Calculation 2 2 2" xfId="580" xr:uid="{00000000-0005-0000-0000-0000FD010000}"/>
    <cellStyle name="Calculation 2 2 2 2" xfId="581" xr:uid="{00000000-0005-0000-0000-0000FE010000}"/>
    <cellStyle name="Calculation 2 2 2 2 10" xfId="582" xr:uid="{00000000-0005-0000-0000-0000FF010000}"/>
    <cellStyle name="Calculation 2 2 2 2 10 2" xfId="583" xr:uid="{00000000-0005-0000-0000-000000020000}"/>
    <cellStyle name="Calculation 2 2 2 2 10 2 2" xfId="584" xr:uid="{00000000-0005-0000-0000-000001020000}"/>
    <cellStyle name="Calculation 2 2 2 2 10 2 2 2" xfId="585" xr:uid="{00000000-0005-0000-0000-000002020000}"/>
    <cellStyle name="Calculation 2 2 2 2 10 2 2 3" xfId="586" xr:uid="{00000000-0005-0000-0000-000003020000}"/>
    <cellStyle name="Calculation 2 2 2 2 10 2 2 4" xfId="587" xr:uid="{00000000-0005-0000-0000-000004020000}"/>
    <cellStyle name="Calculation 2 2 2 2 10 2 2 5" xfId="588" xr:uid="{00000000-0005-0000-0000-000005020000}"/>
    <cellStyle name="Calculation 2 2 2 2 10 2 3" xfId="589" xr:uid="{00000000-0005-0000-0000-000006020000}"/>
    <cellStyle name="Calculation 2 2 2 2 10 2 3 2" xfId="590" xr:uid="{00000000-0005-0000-0000-000007020000}"/>
    <cellStyle name="Calculation 2 2 2 2 10 2 3 3" xfId="591" xr:uid="{00000000-0005-0000-0000-000008020000}"/>
    <cellStyle name="Calculation 2 2 2 2 10 2 3 4" xfId="592" xr:uid="{00000000-0005-0000-0000-000009020000}"/>
    <cellStyle name="Calculation 2 2 2 2 10 2 3 5" xfId="593" xr:uid="{00000000-0005-0000-0000-00000A020000}"/>
    <cellStyle name="Calculation 2 2 2 2 10 2 4" xfId="594" xr:uid="{00000000-0005-0000-0000-00000B020000}"/>
    <cellStyle name="Calculation 2 2 2 2 10 2 4 2" xfId="595" xr:uid="{00000000-0005-0000-0000-00000C020000}"/>
    <cellStyle name="Calculation 2 2 2 2 10 2 5" xfId="596" xr:uid="{00000000-0005-0000-0000-00000D020000}"/>
    <cellStyle name="Calculation 2 2 2 2 10 2 5 2" xfId="597" xr:uid="{00000000-0005-0000-0000-00000E020000}"/>
    <cellStyle name="Calculation 2 2 2 2 10 2 6" xfId="598" xr:uid="{00000000-0005-0000-0000-00000F020000}"/>
    <cellStyle name="Calculation 2 2 2 2 10 2 7" xfId="599" xr:uid="{00000000-0005-0000-0000-000010020000}"/>
    <cellStyle name="Calculation 2 2 2 2 10 3" xfId="600" xr:uid="{00000000-0005-0000-0000-000011020000}"/>
    <cellStyle name="Calculation 2 2 2 2 10 3 2" xfId="601" xr:uid="{00000000-0005-0000-0000-000012020000}"/>
    <cellStyle name="Calculation 2 2 2 2 10 3 3" xfId="602" xr:uid="{00000000-0005-0000-0000-000013020000}"/>
    <cellStyle name="Calculation 2 2 2 2 10 3 4" xfId="603" xr:uid="{00000000-0005-0000-0000-000014020000}"/>
    <cellStyle name="Calculation 2 2 2 2 10 3 5" xfId="604" xr:uid="{00000000-0005-0000-0000-000015020000}"/>
    <cellStyle name="Calculation 2 2 2 2 10 4" xfId="605" xr:uid="{00000000-0005-0000-0000-000016020000}"/>
    <cellStyle name="Calculation 2 2 2 2 10 4 2" xfId="606" xr:uid="{00000000-0005-0000-0000-000017020000}"/>
    <cellStyle name="Calculation 2 2 2 2 10 4 3" xfId="607" xr:uid="{00000000-0005-0000-0000-000018020000}"/>
    <cellStyle name="Calculation 2 2 2 2 10 4 4" xfId="608" xr:uid="{00000000-0005-0000-0000-000019020000}"/>
    <cellStyle name="Calculation 2 2 2 2 10 4 5" xfId="609" xr:uid="{00000000-0005-0000-0000-00001A020000}"/>
    <cellStyle name="Calculation 2 2 2 2 10 5" xfId="610" xr:uid="{00000000-0005-0000-0000-00001B020000}"/>
    <cellStyle name="Calculation 2 2 2 2 10 5 2" xfId="611" xr:uid="{00000000-0005-0000-0000-00001C020000}"/>
    <cellStyle name="Calculation 2 2 2 2 10 6" xfId="612" xr:uid="{00000000-0005-0000-0000-00001D020000}"/>
    <cellStyle name="Calculation 2 2 2 2 10 6 2" xfId="613" xr:uid="{00000000-0005-0000-0000-00001E020000}"/>
    <cellStyle name="Calculation 2 2 2 2 10 7" xfId="614" xr:uid="{00000000-0005-0000-0000-00001F020000}"/>
    <cellStyle name="Calculation 2 2 2 2 10 8" xfId="615" xr:uid="{00000000-0005-0000-0000-000020020000}"/>
    <cellStyle name="Calculation 2 2 2 2 11" xfId="616" xr:uid="{00000000-0005-0000-0000-000021020000}"/>
    <cellStyle name="Calculation 2 2 2 2 11 2" xfId="617" xr:uid="{00000000-0005-0000-0000-000022020000}"/>
    <cellStyle name="Calculation 2 2 2 2 11 2 2" xfId="618" xr:uid="{00000000-0005-0000-0000-000023020000}"/>
    <cellStyle name="Calculation 2 2 2 2 11 2 2 2" xfId="619" xr:uid="{00000000-0005-0000-0000-000024020000}"/>
    <cellStyle name="Calculation 2 2 2 2 11 2 2 3" xfId="620" xr:uid="{00000000-0005-0000-0000-000025020000}"/>
    <cellStyle name="Calculation 2 2 2 2 11 2 2 4" xfId="621" xr:uid="{00000000-0005-0000-0000-000026020000}"/>
    <cellStyle name="Calculation 2 2 2 2 11 2 2 5" xfId="622" xr:uid="{00000000-0005-0000-0000-000027020000}"/>
    <cellStyle name="Calculation 2 2 2 2 11 2 3" xfId="623" xr:uid="{00000000-0005-0000-0000-000028020000}"/>
    <cellStyle name="Calculation 2 2 2 2 11 2 3 2" xfId="624" xr:uid="{00000000-0005-0000-0000-000029020000}"/>
    <cellStyle name="Calculation 2 2 2 2 11 2 3 3" xfId="625" xr:uid="{00000000-0005-0000-0000-00002A020000}"/>
    <cellStyle name="Calculation 2 2 2 2 11 2 3 4" xfId="626" xr:uid="{00000000-0005-0000-0000-00002B020000}"/>
    <cellStyle name="Calculation 2 2 2 2 11 2 3 5" xfId="627" xr:uid="{00000000-0005-0000-0000-00002C020000}"/>
    <cellStyle name="Calculation 2 2 2 2 11 2 4" xfId="628" xr:uid="{00000000-0005-0000-0000-00002D020000}"/>
    <cellStyle name="Calculation 2 2 2 2 11 2 4 2" xfId="629" xr:uid="{00000000-0005-0000-0000-00002E020000}"/>
    <cellStyle name="Calculation 2 2 2 2 11 2 5" xfId="630" xr:uid="{00000000-0005-0000-0000-00002F020000}"/>
    <cellStyle name="Calculation 2 2 2 2 11 2 5 2" xfId="631" xr:uid="{00000000-0005-0000-0000-000030020000}"/>
    <cellStyle name="Calculation 2 2 2 2 11 2 6" xfId="632" xr:uid="{00000000-0005-0000-0000-000031020000}"/>
    <cellStyle name="Calculation 2 2 2 2 11 2 7" xfId="633" xr:uid="{00000000-0005-0000-0000-000032020000}"/>
    <cellStyle name="Calculation 2 2 2 2 11 3" xfId="634" xr:uid="{00000000-0005-0000-0000-000033020000}"/>
    <cellStyle name="Calculation 2 2 2 2 11 3 2" xfId="635" xr:uid="{00000000-0005-0000-0000-000034020000}"/>
    <cellStyle name="Calculation 2 2 2 2 11 3 3" xfId="636" xr:uid="{00000000-0005-0000-0000-000035020000}"/>
    <cellStyle name="Calculation 2 2 2 2 11 3 4" xfId="637" xr:uid="{00000000-0005-0000-0000-000036020000}"/>
    <cellStyle name="Calculation 2 2 2 2 11 3 5" xfId="638" xr:uid="{00000000-0005-0000-0000-000037020000}"/>
    <cellStyle name="Calculation 2 2 2 2 11 4" xfId="639" xr:uid="{00000000-0005-0000-0000-000038020000}"/>
    <cellStyle name="Calculation 2 2 2 2 11 4 2" xfId="640" xr:uid="{00000000-0005-0000-0000-000039020000}"/>
    <cellStyle name="Calculation 2 2 2 2 11 4 3" xfId="641" xr:uid="{00000000-0005-0000-0000-00003A020000}"/>
    <cellStyle name="Calculation 2 2 2 2 11 4 4" xfId="642" xr:uid="{00000000-0005-0000-0000-00003B020000}"/>
    <cellStyle name="Calculation 2 2 2 2 11 4 5" xfId="643" xr:uid="{00000000-0005-0000-0000-00003C020000}"/>
    <cellStyle name="Calculation 2 2 2 2 11 5" xfId="644" xr:uid="{00000000-0005-0000-0000-00003D020000}"/>
    <cellStyle name="Calculation 2 2 2 2 11 5 2" xfId="645" xr:uid="{00000000-0005-0000-0000-00003E020000}"/>
    <cellStyle name="Calculation 2 2 2 2 11 6" xfId="646" xr:uid="{00000000-0005-0000-0000-00003F020000}"/>
    <cellStyle name="Calculation 2 2 2 2 11 6 2" xfId="647" xr:uid="{00000000-0005-0000-0000-000040020000}"/>
    <cellStyle name="Calculation 2 2 2 2 11 7" xfId="648" xr:uid="{00000000-0005-0000-0000-000041020000}"/>
    <cellStyle name="Calculation 2 2 2 2 11 8" xfId="649" xr:uid="{00000000-0005-0000-0000-000042020000}"/>
    <cellStyle name="Calculation 2 2 2 2 12" xfId="650" xr:uid="{00000000-0005-0000-0000-000043020000}"/>
    <cellStyle name="Calculation 2 2 2 2 12 2" xfId="651" xr:uid="{00000000-0005-0000-0000-000044020000}"/>
    <cellStyle name="Calculation 2 2 2 2 12 2 2" xfId="652" xr:uid="{00000000-0005-0000-0000-000045020000}"/>
    <cellStyle name="Calculation 2 2 2 2 12 2 2 2" xfId="653" xr:uid="{00000000-0005-0000-0000-000046020000}"/>
    <cellStyle name="Calculation 2 2 2 2 12 2 2 3" xfId="654" xr:uid="{00000000-0005-0000-0000-000047020000}"/>
    <cellStyle name="Calculation 2 2 2 2 12 2 2 4" xfId="655" xr:uid="{00000000-0005-0000-0000-000048020000}"/>
    <cellStyle name="Calculation 2 2 2 2 12 2 2 5" xfId="656" xr:uid="{00000000-0005-0000-0000-000049020000}"/>
    <cellStyle name="Calculation 2 2 2 2 12 2 3" xfId="657" xr:uid="{00000000-0005-0000-0000-00004A020000}"/>
    <cellStyle name="Calculation 2 2 2 2 12 2 3 2" xfId="658" xr:uid="{00000000-0005-0000-0000-00004B020000}"/>
    <cellStyle name="Calculation 2 2 2 2 12 2 3 3" xfId="659" xr:uid="{00000000-0005-0000-0000-00004C020000}"/>
    <cellStyle name="Calculation 2 2 2 2 12 2 3 4" xfId="660" xr:uid="{00000000-0005-0000-0000-00004D020000}"/>
    <cellStyle name="Calculation 2 2 2 2 12 2 3 5" xfId="661" xr:uid="{00000000-0005-0000-0000-00004E020000}"/>
    <cellStyle name="Calculation 2 2 2 2 12 2 4" xfId="662" xr:uid="{00000000-0005-0000-0000-00004F020000}"/>
    <cellStyle name="Calculation 2 2 2 2 12 2 4 2" xfId="663" xr:uid="{00000000-0005-0000-0000-000050020000}"/>
    <cellStyle name="Calculation 2 2 2 2 12 2 5" xfId="664" xr:uid="{00000000-0005-0000-0000-000051020000}"/>
    <cellStyle name="Calculation 2 2 2 2 12 2 5 2" xfId="665" xr:uid="{00000000-0005-0000-0000-000052020000}"/>
    <cellStyle name="Calculation 2 2 2 2 12 2 6" xfId="666" xr:uid="{00000000-0005-0000-0000-000053020000}"/>
    <cellStyle name="Calculation 2 2 2 2 12 2 7" xfId="667" xr:uid="{00000000-0005-0000-0000-000054020000}"/>
    <cellStyle name="Calculation 2 2 2 2 12 3" xfId="668" xr:uid="{00000000-0005-0000-0000-000055020000}"/>
    <cellStyle name="Calculation 2 2 2 2 12 3 2" xfId="669" xr:uid="{00000000-0005-0000-0000-000056020000}"/>
    <cellStyle name="Calculation 2 2 2 2 12 3 3" xfId="670" xr:uid="{00000000-0005-0000-0000-000057020000}"/>
    <cellStyle name="Calculation 2 2 2 2 12 3 4" xfId="671" xr:uid="{00000000-0005-0000-0000-000058020000}"/>
    <cellStyle name="Calculation 2 2 2 2 12 3 5" xfId="672" xr:uid="{00000000-0005-0000-0000-000059020000}"/>
    <cellStyle name="Calculation 2 2 2 2 12 4" xfId="673" xr:uid="{00000000-0005-0000-0000-00005A020000}"/>
    <cellStyle name="Calculation 2 2 2 2 12 4 2" xfId="674" xr:uid="{00000000-0005-0000-0000-00005B020000}"/>
    <cellStyle name="Calculation 2 2 2 2 12 4 3" xfId="675" xr:uid="{00000000-0005-0000-0000-00005C020000}"/>
    <cellStyle name="Calculation 2 2 2 2 12 4 4" xfId="676" xr:uid="{00000000-0005-0000-0000-00005D020000}"/>
    <cellStyle name="Calculation 2 2 2 2 12 4 5" xfId="677" xr:uid="{00000000-0005-0000-0000-00005E020000}"/>
    <cellStyle name="Calculation 2 2 2 2 12 5" xfId="678" xr:uid="{00000000-0005-0000-0000-00005F020000}"/>
    <cellStyle name="Calculation 2 2 2 2 12 5 2" xfId="679" xr:uid="{00000000-0005-0000-0000-000060020000}"/>
    <cellStyle name="Calculation 2 2 2 2 12 6" xfId="680" xr:uid="{00000000-0005-0000-0000-000061020000}"/>
    <cellStyle name="Calculation 2 2 2 2 12 6 2" xfId="681" xr:uid="{00000000-0005-0000-0000-000062020000}"/>
    <cellStyle name="Calculation 2 2 2 2 12 7" xfId="682" xr:uid="{00000000-0005-0000-0000-000063020000}"/>
    <cellStyle name="Calculation 2 2 2 2 12 8" xfId="683" xr:uid="{00000000-0005-0000-0000-000064020000}"/>
    <cellStyle name="Calculation 2 2 2 2 13" xfId="684" xr:uid="{00000000-0005-0000-0000-000065020000}"/>
    <cellStyle name="Calculation 2 2 2 2 13 2" xfId="685" xr:uid="{00000000-0005-0000-0000-000066020000}"/>
    <cellStyle name="Calculation 2 2 2 2 13 2 2" xfId="686" xr:uid="{00000000-0005-0000-0000-000067020000}"/>
    <cellStyle name="Calculation 2 2 2 2 13 2 2 2" xfId="687" xr:uid="{00000000-0005-0000-0000-000068020000}"/>
    <cellStyle name="Calculation 2 2 2 2 13 2 2 3" xfId="688" xr:uid="{00000000-0005-0000-0000-000069020000}"/>
    <cellStyle name="Calculation 2 2 2 2 13 2 2 4" xfId="689" xr:uid="{00000000-0005-0000-0000-00006A020000}"/>
    <cellStyle name="Calculation 2 2 2 2 13 2 2 5" xfId="690" xr:uid="{00000000-0005-0000-0000-00006B020000}"/>
    <cellStyle name="Calculation 2 2 2 2 13 2 3" xfId="691" xr:uid="{00000000-0005-0000-0000-00006C020000}"/>
    <cellStyle name="Calculation 2 2 2 2 13 2 3 2" xfId="692" xr:uid="{00000000-0005-0000-0000-00006D020000}"/>
    <cellStyle name="Calculation 2 2 2 2 13 2 3 3" xfId="693" xr:uid="{00000000-0005-0000-0000-00006E020000}"/>
    <cellStyle name="Calculation 2 2 2 2 13 2 3 4" xfId="694" xr:uid="{00000000-0005-0000-0000-00006F020000}"/>
    <cellStyle name="Calculation 2 2 2 2 13 2 3 5" xfId="695" xr:uid="{00000000-0005-0000-0000-000070020000}"/>
    <cellStyle name="Calculation 2 2 2 2 13 2 4" xfId="696" xr:uid="{00000000-0005-0000-0000-000071020000}"/>
    <cellStyle name="Calculation 2 2 2 2 13 2 4 2" xfId="697" xr:uid="{00000000-0005-0000-0000-000072020000}"/>
    <cellStyle name="Calculation 2 2 2 2 13 2 5" xfId="698" xr:uid="{00000000-0005-0000-0000-000073020000}"/>
    <cellStyle name="Calculation 2 2 2 2 13 2 5 2" xfId="699" xr:uid="{00000000-0005-0000-0000-000074020000}"/>
    <cellStyle name="Calculation 2 2 2 2 13 2 6" xfId="700" xr:uid="{00000000-0005-0000-0000-000075020000}"/>
    <cellStyle name="Calculation 2 2 2 2 13 2 7" xfId="701" xr:uid="{00000000-0005-0000-0000-000076020000}"/>
    <cellStyle name="Calculation 2 2 2 2 13 3" xfId="702" xr:uid="{00000000-0005-0000-0000-000077020000}"/>
    <cellStyle name="Calculation 2 2 2 2 13 3 2" xfId="703" xr:uid="{00000000-0005-0000-0000-000078020000}"/>
    <cellStyle name="Calculation 2 2 2 2 13 3 3" xfId="704" xr:uid="{00000000-0005-0000-0000-000079020000}"/>
    <cellStyle name="Calculation 2 2 2 2 13 3 4" xfId="705" xr:uid="{00000000-0005-0000-0000-00007A020000}"/>
    <cellStyle name="Calculation 2 2 2 2 13 3 5" xfId="706" xr:uid="{00000000-0005-0000-0000-00007B020000}"/>
    <cellStyle name="Calculation 2 2 2 2 13 4" xfId="707" xr:uid="{00000000-0005-0000-0000-00007C020000}"/>
    <cellStyle name="Calculation 2 2 2 2 13 4 2" xfId="708" xr:uid="{00000000-0005-0000-0000-00007D020000}"/>
    <cellStyle name="Calculation 2 2 2 2 13 4 3" xfId="709" xr:uid="{00000000-0005-0000-0000-00007E020000}"/>
    <cellStyle name="Calculation 2 2 2 2 13 4 4" xfId="710" xr:uid="{00000000-0005-0000-0000-00007F020000}"/>
    <cellStyle name="Calculation 2 2 2 2 13 4 5" xfId="711" xr:uid="{00000000-0005-0000-0000-000080020000}"/>
    <cellStyle name="Calculation 2 2 2 2 13 5" xfId="712" xr:uid="{00000000-0005-0000-0000-000081020000}"/>
    <cellStyle name="Calculation 2 2 2 2 13 5 2" xfId="713" xr:uid="{00000000-0005-0000-0000-000082020000}"/>
    <cellStyle name="Calculation 2 2 2 2 13 6" xfId="714" xr:uid="{00000000-0005-0000-0000-000083020000}"/>
    <cellStyle name="Calculation 2 2 2 2 13 6 2" xfId="715" xr:uid="{00000000-0005-0000-0000-000084020000}"/>
    <cellStyle name="Calculation 2 2 2 2 13 7" xfId="716" xr:uid="{00000000-0005-0000-0000-000085020000}"/>
    <cellStyle name="Calculation 2 2 2 2 13 8" xfId="717" xr:uid="{00000000-0005-0000-0000-000086020000}"/>
    <cellStyle name="Calculation 2 2 2 2 14" xfId="718" xr:uid="{00000000-0005-0000-0000-000087020000}"/>
    <cellStyle name="Calculation 2 2 2 2 14 2" xfId="719" xr:uid="{00000000-0005-0000-0000-000088020000}"/>
    <cellStyle name="Calculation 2 2 2 2 14 2 2" xfId="720" xr:uid="{00000000-0005-0000-0000-000089020000}"/>
    <cellStyle name="Calculation 2 2 2 2 14 2 2 2" xfId="721" xr:uid="{00000000-0005-0000-0000-00008A020000}"/>
    <cellStyle name="Calculation 2 2 2 2 14 2 2 3" xfId="722" xr:uid="{00000000-0005-0000-0000-00008B020000}"/>
    <cellStyle name="Calculation 2 2 2 2 14 2 2 4" xfId="723" xr:uid="{00000000-0005-0000-0000-00008C020000}"/>
    <cellStyle name="Calculation 2 2 2 2 14 2 2 5" xfId="724" xr:uid="{00000000-0005-0000-0000-00008D020000}"/>
    <cellStyle name="Calculation 2 2 2 2 14 2 3" xfId="725" xr:uid="{00000000-0005-0000-0000-00008E020000}"/>
    <cellStyle name="Calculation 2 2 2 2 14 2 3 2" xfId="726" xr:uid="{00000000-0005-0000-0000-00008F020000}"/>
    <cellStyle name="Calculation 2 2 2 2 14 2 3 3" xfId="727" xr:uid="{00000000-0005-0000-0000-000090020000}"/>
    <cellStyle name="Calculation 2 2 2 2 14 2 3 4" xfId="728" xr:uid="{00000000-0005-0000-0000-000091020000}"/>
    <cellStyle name="Calculation 2 2 2 2 14 2 3 5" xfId="729" xr:uid="{00000000-0005-0000-0000-000092020000}"/>
    <cellStyle name="Calculation 2 2 2 2 14 2 4" xfId="730" xr:uid="{00000000-0005-0000-0000-000093020000}"/>
    <cellStyle name="Calculation 2 2 2 2 14 2 4 2" xfId="731" xr:uid="{00000000-0005-0000-0000-000094020000}"/>
    <cellStyle name="Calculation 2 2 2 2 14 2 5" xfId="732" xr:uid="{00000000-0005-0000-0000-000095020000}"/>
    <cellStyle name="Calculation 2 2 2 2 14 2 5 2" xfId="733" xr:uid="{00000000-0005-0000-0000-000096020000}"/>
    <cellStyle name="Calculation 2 2 2 2 14 2 6" xfId="734" xr:uid="{00000000-0005-0000-0000-000097020000}"/>
    <cellStyle name="Calculation 2 2 2 2 14 2 7" xfId="735" xr:uid="{00000000-0005-0000-0000-000098020000}"/>
    <cellStyle name="Calculation 2 2 2 2 14 3" xfId="736" xr:uid="{00000000-0005-0000-0000-000099020000}"/>
    <cellStyle name="Calculation 2 2 2 2 14 3 2" xfId="737" xr:uid="{00000000-0005-0000-0000-00009A020000}"/>
    <cellStyle name="Calculation 2 2 2 2 14 3 3" xfId="738" xr:uid="{00000000-0005-0000-0000-00009B020000}"/>
    <cellStyle name="Calculation 2 2 2 2 14 3 4" xfId="739" xr:uid="{00000000-0005-0000-0000-00009C020000}"/>
    <cellStyle name="Calculation 2 2 2 2 14 3 5" xfId="740" xr:uid="{00000000-0005-0000-0000-00009D020000}"/>
    <cellStyle name="Calculation 2 2 2 2 14 4" xfId="741" xr:uid="{00000000-0005-0000-0000-00009E020000}"/>
    <cellStyle name="Calculation 2 2 2 2 14 4 2" xfId="742" xr:uid="{00000000-0005-0000-0000-00009F020000}"/>
    <cellStyle name="Calculation 2 2 2 2 14 4 3" xfId="743" xr:uid="{00000000-0005-0000-0000-0000A0020000}"/>
    <cellStyle name="Calculation 2 2 2 2 14 4 4" xfId="744" xr:uid="{00000000-0005-0000-0000-0000A1020000}"/>
    <cellStyle name="Calculation 2 2 2 2 14 4 5" xfId="745" xr:uid="{00000000-0005-0000-0000-0000A2020000}"/>
    <cellStyle name="Calculation 2 2 2 2 14 5" xfId="746" xr:uid="{00000000-0005-0000-0000-0000A3020000}"/>
    <cellStyle name="Calculation 2 2 2 2 14 5 2" xfId="747" xr:uid="{00000000-0005-0000-0000-0000A4020000}"/>
    <cellStyle name="Calculation 2 2 2 2 14 6" xfId="748" xr:uid="{00000000-0005-0000-0000-0000A5020000}"/>
    <cellStyle name="Calculation 2 2 2 2 14 6 2" xfId="749" xr:uid="{00000000-0005-0000-0000-0000A6020000}"/>
    <cellStyle name="Calculation 2 2 2 2 14 7" xfId="750" xr:uid="{00000000-0005-0000-0000-0000A7020000}"/>
    <cellStyle name="Calculation 2 2 2 2 14 8" xfId="751" xr:uid="{00000000-0005-0000-0000-0000A8020000}"/>
    <cellStyle name="Calculation 2 2 2 2 15" xfId="752" xr:uid="{00000000-0005-0000-0000-0000A9020000}"/>
    <cellStyle name="Calculation 2 2 2 2 15 2" xfId="753" xr:uid="{00000000-0005-0000-0000-0000AA020000}"/>
    <cellStyle name="Calculation 2 2 2 2 15 2 2" xfId="754" xr:uid="{00000000-0005-0000-0000-0000AB020000}"/>
    <cellStyle name="Calculation 2 2 2 2 15 2 3" xfId="755" xr:uid="{00000000-0005-0000-0000-0000AC020000}"/>
    <cellStyle name="Calculation 2 2 2 2 15 2 4" xfId="756" xr:uid="{00000000-0005-0000-0000-0000AD020000}"/>
    <cellStyle name="Calculation 2 2 2 2 15 2 5" xfId="757" xr:uid="{00000000-0005-0000-0000-0000AE020000}"/>
    <cellStyle name="Calculation 2 2 2 2 15 3" xfId="758" xr:uid="{00000000-0005-0000-0000-0000AF020000}"/>
    <cellStyle name="Calculation 2 2 2 2 15 3 2" xfId="759" xr:uid="{00000000-0005-0000-0000-0000B0020000}"/>
    <cellStyle name="Calculation 2 2 2 2 15 3 3" xfId="760" xr:uid="{00000000-0005-0000-0000-0000B1020000}"/>
    <cellStyle name="Calculation 2 2 2 2 15 3 4" xfId="761" xr:uid="{00000000-0005-0000-0000-0000B2020000}"/>
    <cellStyle name="Calculation 2 2 2 2 15 3 5" xfId="762" xr:uid="{00000000-0005-0000-0000-0000B3020000}"/>
    <cellStyle name="Calculation 2 2 2 2 15 4" xfId="763" xr:uid="{00000000-0005-0000-0000-0000B4020000}"/>
    <cellStyle name="Calculation 2 2 2 2 15 4 2" xfId="764" xr:uid="{00000000-0005-0000-0000-0000B5020000}"/>
    <cellStyle name="Calculation 2 2 2 2 15 5" xfId="765" xr:uid="{00000000-0005-0000-0000-0000B6020000}"/>
    <cellStyle name="Calculation 2 2 2 2 15 5 2" xfId="766" xr:uid="{00000000-0005-0000-0000-0000B7020000}"/>
    <cellStyle name="Calculation 2 2 2 2 15 6" xfId="767" xr:uid="{00000000-0005-0000-0000-0000B8020000}"/>
    <cellStyle name="Calculation 2 2 2 2 15 7" xfId="768" xr:uid="{00000000-0005-0000-0000-0000B9020000}"/>
    <cellStyle name="Calculation 2 2 2 2 16" xfId="769" xr:uid="{00000000-0005-0000-0000-0000BA020000}"/>
    <cellStyle name="Calculation 2 2 2 2 16 2" xfId="770" xr:uid="{00000000-0005-0000-0000-0000BB020000}"/>
    <cellStyle name="Calculation 2 2 2 2 16 3" xfId="771" xr:uid="{00000000-0005-0000-0000-0000BC020000}"/>
    <cellStyle name="Calculation 2 2 2 2 16 4" xfId="772" xr:uid="{00000000-0005-0000-0000-0000BD020000}"/>
    <cellStyle name="Calculation 2 2 2 2 16 5" xfId="773" xr:uid="{00000000-0005-0000-0000-0000BE020000}"/>
    <cellStyle name="Calculation 2 2 2 2 17" xfId="774" xr:uid="{00000000-0005-0000-0000-0000BF020000}"/>
    <cellStyle name="Calculation 2 2 2 2 17 2" xfId="775" xr:uid="{00000000-0005-0000-0000-0000C0020000}"/>
    <cellStyle name="Calculation 2 2 2 2 17 3" xfId="776" xr:uid="{00000000-0005-0000-0000-0000C1020000}"/>
    <cellStyle name="Calculation 2 2 2 2 17 4" xfId="777" xr:uid="{00000000-0005-0000-0000-0000C2020000}"/>
    <cellStyle name="Calculation 2 2 2 2 17 5" xfId="778" xr:uid="{00000000-0005-0000-0000-0000C3020000}"/>
    <cellStyle name="Calculation 2 2 2 2 18" xfId="779" xr:uid="{00000000-0005-0000-0000-0000C4020000}"/>
    <cellStyle name="Calculation 2 2 2 2 18 2" xfId="780" xr:uid="{00000000-0005-0000-0000-0000C5020000}"/>
    <cellStyle name="Calculation 2 2 2 2 19" xfId="781" xr:uid="{00000000-0005-0000-0000-0000C6020000}"/>
    <cellStyle name="Calculation 2 2 2 2 19 2" xfId="782" xr:uid="{00000000-0005-0000-0000-0000C7020000}"/>
    <cellStyle name="Calculation 2 2 2 2 2" xfId="783" xr:uid="{00000000-0005-0000-0000-0000C8020000}"/>
    <cellStyle name="Calculation 2 2 2 2 2 2" xfId="784" xr:uid="{00000000-0005-0000-0000-0000C9020000}"/>
    <cellStyle name="Calculation 2 2 2 2 2 2 2" xfId="785" xr:uid="{00000000-0005-0000-0000-0000CA020000}"/>
    <cellStyle name="Calculation 2 2 2 2 2 2 2 2" xfId="786" xr:uid="{00000000-0005-0000-0000-0000CB020000}"/>
    <cellStyle name="Calculation 2 2 2 2 2 2 2 3" xfId="787" xr:uid="{00000000-0005-0000-0000-0000CC020000}"/>
    <cellStyle name="Calculation 2 2 2 2 2 2 2 4" xfId="788" xr:uid="{00000000-0005-0000-0000-0000CD020000}"/>
    <cellStyle name="Calculation 2 2 2 2 2 2 2 5" xfId="789" xr:uid="{00000000-0005-0000-0000-0000CE020000}"/>
    <cellStyle name="Calculation 2 2 2 2 2 2 3" xfId="790" xr:uid="{00000000-0005-0000-0000-0000CF020000}"/>
    <cellStyle name="Calculation 2 2 2 2 2 2 3 2" xfId="791" xr:uid="{00000000-0005-0000-0000-0000D0020000}"/>
    <cellStyle name="Calculation 2 2 2 2 2 2 3 3" xfId="792" xr:uid="{00000000-0005-0000-0000-0000D1020000}"/>
    <cellStyle name="Calculation 2 2 2 2 2 2 3 4" xfId="793" xr:uid="{00000000-0005-0000-0000-0000D2020000}"/>
    <cellStyle name="Calculation 2 2 2 2 2 2 3 5" xfId="794" xr:uid="{00000000-0005-0000-0000-0000D3020000}"/>
    <cellStyle name="Calculation 2 2 2 2 2 2 4" xfId="795" xr:uid="{00000000-0005-0000-0000-0000D4020000}"/>
    <cellStyle name="Calculation 2 2 2 2 2 2 4 2" xfId="796" xr:uid="{00000000-0005-0000-0000-0000D5020000}"/>
    <cellStyle name="Calculation 2 2 2 2 2 2 5" xfId="797" xr:uid="{00000000-0005-0000-0000-0000D6020000}"/>
    <cellStyle name="Calculation 2 2 2 2 2 2 5 2" xfId="798" xr:uid="{00000000-0005-0000-0000-0000D7020000}"/>
    <cellStyle name="Calculation 2 2 2 2 2 2 6" xfId="799" xr:uid="{00000000-0005-0000-0000-0000D8020000}"/>
    <cellStyle name="Calculation 2 2 2 2 2 2 7" xfId="800" xr:uid="{00000000-0005-0000-0000-0000D9020000}"/>
    <cellStyle name="Calculation 2 2 2 2 2 3" xfId="801" xr:uid="{00000000-0005-0000-0000-0000DA020000}"/>
    <cellStyle name="Calculation 2 2 2 2 2 3 2" xfId="802" xr:uid="{00000000-0005-0000-0000-0000DB020000}"/>
    <cellStyle name="Calculation 2 2 2 2 2 3 3" xfId="803" xr:uid="{00000000-0005-0000-0000-0000DC020000}"/>
    <cellStyle name="Calculation 2 2 2 2 2 3 4" xfId="804" xr:uid="{00000000-0005-0000-0000-0000DD020000}"/>
    <cellStyle name="Calculation 2 2 2 2 2 3 5" xfId="805" xr:uid="{00000000-0005-0000-0000-0000DE020000}"/>
    <cellStyle name="Calculation 2 2 2 2 2 4" xfId="806" xr:uid="{00000000-0005-0000-0000-0000DF020000}"/>
    <cellStyle name="Calculation 2 2 2 2 2 4 2" xfId="807" xr:uid="{00000000-0005-0000-0000-0000E0020000}"/>
    <cellStyle name="Calculation 2 2 2 2 2 4 3" xfId="808" xr:uid="{00000000-0005-0000-0000-0000E1020000}"/>
    <cellStyle name="Calculation 2 2 2 2 2 4 4" xfId="809" xr:uid="{00000000-0005-0000-0000-0000E2020000}"/>
    <cellStyle name="Calculation 2 2 2 2 2 4 5" xfId="810" xr:uid="{00000000-0005-0000-0000-0000E3020000}"/>
    <cellStyle name="Calculation 2 2 2 2 2 5" xfId="811" xr:uid="{00000000-0005-0000-0000-0000E4020000}"/>
    <cellStyle name="Calculation 2 2 2 2 2 5 2" xfId="812" xr:uid="{00000000-0005-0000-0000-0000E5020000}"/>
    <cellStyle name="Calculation 2 2 2 2 2 6" xfId="813" xr:uid="{00000000-0005-0000-0000-0000E6020000}"/>
    <cellStyle name="Calculation 2 2 2 2 2 6 2" xfId="814" xr:uid="{00000000-0005-0000-0000-0000E7020000}"/>
    <cellStyle name="Calculation 2 2 2 2 2 7" xfId="815" xr:uid="{00000000-0005-0000-0000-0000E8020000}"/>
    <cellStyle name="Calculation 2 2 2 2 2 8" xfId="816" xr:uid="{00000000-0005-0000-0000-0000E9020000}"/>
    <cellStyle name="Calculation 2 2 2 2 20" xfId="817" xr:uid="{00000000-0005-0000-0000-0000EA020000}"/>
    <cellStyle name="Calculation 2 2 2 2 21" xfId="818" xr:uid="{00000000-0005-0000-0000-0000EB020000}"/>
    <cellStyle name="Calculation 2 2 2 2 3" xfId="819" xr:uid="{00000000-0005-0000-0000-0000EC020000}"/>
    <cellStyle name="Calculation 2 2 2 2 3 2" xfId="820" xr:uid="{00000000-0005-0000-0000-0000ED020000}"/>
    <cellStyle name="Calculation 2 2 2 2 3 2 2" xfId="821" xr:uid="{00000000-0005-0000-0000-0000EE020000}"/>
    <cellStyle name="Calculation 2 2 2 2 3 2 2 2" xfId="822" xr:uid="{00000000-0005-0000-0000-0000EF020000}"/>
    <cellStyle name="Calculation 2 2 2 2 3 2 2 3" xfId="823" xr:uid="{00000000-0005-0000-0000-0000F0020000}"/>
    <cellStyle name="Calculation 2 2 2 2 3 2 2 4" xfId="824" xr:uid="{00000000-0005-0000-0000-0000F1020000}"/>
    <cellStyle name="Calculation 2 2 2 2 3 2 2 5" xfId="825" xr:uid="{00000000-0005-0000-0000-0000F2020000}"/>
    <cellStyle name="Calculation 2 2 2 2 3 2 3" xfId="826" xr:uid="{00000000-0005-0000-0000-0000F3020000}"/>
    <cellStyle name="Calculation 2 2 2 2 3 2 3 2" xfId="827" xr:uid="{00000000-0005-0000-0000-0000F4020000}"/>
    <cellStyle name="Calculation 2 2 2 2 3 2 3 3" xfId="828" xr:uid="{00000000-0005-0000-0000-0000F5020000}"/>
    <cellStyle name="Calculation 2 2 2 2 3 2 3 4" xfId="829" xr:uid="{00000000-0005-0000-0000-0000F6020000}"/>
    <cellStyle name="Calculation 2 2 2 2 3 2 3 5" xfId="830" xr:uid="{00000000-0005-0000-0000-0000F7020000}"/>
    <cellStyle name="Calculation 2 2 2 2 3 2 4" xfId="831" xr:uid="{00000000-0005-0000-0000-0000F8020000}"/>
    <cellStyle name="Calculation 2 2 2 2 3 2 4 2" xfId="832" xr:uid="{00000000-0005-0000-0000-0000F9020000}"/>
    <cellStyle name="Calculation 2 2 2 2 3 2 5" xfId="833" xr:uid="{00000000-0005-0000-0000-0000FA020000}"/>
    <cellStyle name="Calculation 2 2 2 2 3 2 5 2" xfId="834" xr:uid="{00000000-0005-0000-0000-0000FB020000}"/>
    <cellStyle name="Calculation 2 2 2 2 3 2 6" xfId="835" xr:uid="{00000000-0005-0000-0000-0000FC020000}"/>
    <cellStyle name="Calculation 2 2 2 2 3 2 7" xfId="836" xr:uid="{00000000-0005-0000-0000-0000FD020000}"/>
    <cellStyle name="Calculation 2 2 2 2 3 3" xfId="837" xr:uid="{00000000-0005-0000-0000-0000FE020000}"/>
    <cellStyle name="Calculation 2 2 2 2 3 3 2" xfId="838" xr:uid="{00000000-0005-0000-0000-0000FF020000}"/>
    <cellStyle name="Calculation 2 2 2 2 3 3 3" xfId="839" xr:uid="{00000000-0005-0000-0000-000000030000}"/>
    <cellStyle name="Calculation 2 2 2 2 3 3 4" xfId="840" xr:uid="{00000000-0005-0000-0000-000001030000}"/>
    <cellStyle name="Calculation 2 2 2 2 3 3 5" xfId="841" xr:uid="{00000000-0005-0000-0000-000002030000}"/>
    <cellStyle name="Calculation 2 2 2 2 3 4" xfId="842" xr:uid="{00000000-0005-0000-0000-000003030000}"/>
    <cellStyle name="Calculation 2 2 2 2 3 4 2" xfId="843" xr:uid="{00000000-0005-0000-0000-000004030000}"/>
    <cellStyle name="Calculation 2 2 2 2 3 4 3" xfId="844" xr:uid="{00000000-0005-0000-0000-000005030000}"/>
    <cellStyle name="Calculation 2 2 2 2 3 4 4" xfId="845" xr:uid="{00000000-0005-0000-0000-000006030000}"/>
    <cellStyle name="Calculation 2 2 2 2 3 4 5" xfId="846" xr:uid="{00000000-0005-0000-0000-000007030000}"/>
    <cellStyle name="Calculation 2 2 2 2 3 5" xfId="847" xr:uid="{00000000-0005-0000-0000-000008030000}"/>
    <cellStyle name="Calculation 2 2 2 2 3 5 2" xfId="848" xr:uid="{00000000-0005-0000-0000-000009030000}"/>
    <cellStyle name="Calculation 2 2 2 2 3 6" xfId="849" xr:uid="{00000000-0005-0000-0000-00000A030000}"/>
    <cellStyle name="Calculation 2 2 2 2 3 6 2" xfId="850" xr:uid="{00000000-0005-0000-0000-00000B030000}"/>
    <cellStyle name="Calculation 2 2 2 2 3 7" xfId="851" xr:uid="{00000000-0005-0000-0000-00000C030000}"/>
    <cellStyle name="Calculation 2 2 2 2 3 8" xfId="852" xr:uid="{00000000-0005-0000-0000-00000D030000}"/>
    <cellStyle name="Calculation 2 2 2 2 4" xfId="853" xr:uid="{00000000-0005-0000-0000-00000E030000}"/>
    <cellStyle name="Calculation 2 2 2 2 4 2" xfId="854" xr:uid="{00000000-0005-0000-0000-00000F030000}"/>
    <cellStyle name="Calculation 2 2 2 2 4 2 2" xfId="855" xr:uid="{00000000-0005-0000-0000-000010030000}"/>
    <cellStyle name="Calculation 2 2 2 2 4 2 2 2" xfId="856" xr:uid="{00000000-0005-0000-0000-000011030000}"/>
    <cellStyle name="Calculation 2 2 2 2 4 2 2 3" xfId="857" xr:uid="{00000000-0005-0000-0000-000012030000}"/>
    <cellStyle name="Calculation 2 2 2 2 4 2 2 4" xfId="858" xr:uid="{00000000-0005-0000-0000-000013030000}"/>
    <cellStyle name="Calculation 2 2 2 2 4 2 2 5" xfId="859" xr:uid="{00000000-0005-0000-0000-000014030000}"/>
    <cellStyle name="Calculation 2 2 2 2 4 2 3" xfId="860" xr:uid="{00000000-0005-0000-0000-000015030000}"/>
    <cellStyle name="Calculation 2 2 2 2 4 2 3 2" xfId="861" xr:uid="{00000000-0005-0000-0000-000016030000}"/>
    <cellStyle name="Calculation 2 2 2 2 4 2 3 3" xfId="862" xr:uid="{00000000-0005-0000-0000-000017030000}"/>
    <cellStyle name="Calculation 2 2 2 2 4 2 3 4" xfId="863" xr:uid="{00000000-0005-0000-0000-000018030000}"/>
    <cellStyle name="Calculation 2 2 2 2 4 2 3 5" xfId="864" xr:uid="{00000000-0005-0000-0000-000019030000}"/>
    <cellStyle name="Calculation 2 2 2 2 4 2 4" xfId="865" xr:uid="{00000000-0005-0000-0000-00001A030000}"/>
    <cellStyle name="Calculation 2 2 2 2 4 2 4 2" xfId="866" xr:uid="{00000000-0005-0000-0000-00001B030000}"/>
    <cellStyle name="Calculation 2 2 2 2 4 2 5" xfId="867" xr:uid="{00000000-0005-0000-0000-00001C030000}"/>
    <cellStyle name="Calculation 2 2 2 2 4 2 5 2" xfId="868" xr:uid="{00000000-0005-0000-0000-00001D030000}"/>
    <cellStyle name="Calculation 2 2 2 2 4 2 6" xfId="869" xr:uid="{00000000-0005-0000-0000-00001E030000}"/>
    <cellStyle name="Calculation 2 2 2 2 4 2 7" xfId="870" xr:uid="{00000000-0005-0000-0000-00001F030000}"/>
    <cellStyle name="Calculation 2 2 2 2 4 3" xfId="871" xr:uid="{00000000-0005-0000-0000-000020030000}"/>
    <cellStyle name="Calculation 2 2 2 2 4 3 2" xfId="872" xr:uid="{00000000-0005-0000-0000-000021030000}"/>
    <cellStyle name="Calculation 2 2 2 2 4 3 3" xfId="873" xr:uid="{00000000-0005-0000-0000-000022030000}"/>
    <cellStyle name="Calculation 2 2 2 2 4 3 4" xfId="874" xr:uid="{00000000-0005-0000-0000-000023030000}"/>
    <cellStyle name="Calculation 2 2 2 2 4 3 5" xfId="875" xr:uid="{00000000-0005-0000-0000-000024030000}"/>
    <cellStyle name="Calculation 2 2 2 2 4 4" xfId="876" xr:uid="{00000000-0005-0000-0000-000025030000}"/>
    <cellStyle name="Calculation 2 2 2 2 4 4 2" xfId="877" xr:uid="{00000000-0005-0000-0000-000026030000}"/>
    <cellStyle name="Calculation 2 2 2 2 4 4 3" xfId="878" xr:uid="{00000000-0005-0000-0000-000027030000}"/>
    <cellStyle name="Calculation 2 2 2 2 4 4 4" xfId="879" xr:uid="{00000000-0005-0000-0000-000028030000}"/>
    <cellStyle name="Calculation 2 2 2 2 4 4 5" xfId="880" xr:uid="{00000000-0005-0000-0000-000029030000}"/>
    <cellStyle name="Calculation 2 2 2 2 4 5" xfId="881" xr:uid="{00000000-0005-0000-0000-00002A030000}"/>
    <cellStyle name="Calculation 2 2 2 2 4 5 2" xfId="882" xr:uid="{00000000-0005-0000-0000-00002B030000}"/>
    <cellStyle name="Calculation 2 2 2 2 4 6" xfId="883" xr:uid="{00000000-0005-0000-0000-00002C030000}"/>
    <cellStyle name="Calculation 2 2 2 2 4 6 2" xfId="884" xr:uid="{00000000-0005-0000-0000-00002D030000}"/>
    <cellStyle name="Calculation 2 2 2 2 4 7" xfId="885" xr:uid="{00000000-0005-0000-0000-00002E030000}"/>
    <cellStyle name="Calculation 2 2 2 2 4 8" xfId="886" xr:uid="{00000000-0005-0000-0000-00002F030000}"/>
    <cellStyle name="Calculation 2 2 2 2 5" xfId="887" xr:uid="{00000000-0005-0000-0000-000030030000}"/>
    <cellStyle name="Calculation 2 2 2 2 5 2" xfId="888" xr:uid="{00000000-0005-0000-0000-000031030000}"/>
    <cellStyle name="Calculation 2 2 2 2 5 2 2" xfId="889" xr:uid="{00000000-0005-0000-0000-000032030000}"/>
    <cellStyle name="Calculation 2 2 2 2 5 2 2 2" xfId="890" xr:uid="{00000000-0005-0000-0000-000033030000}"/>
    <cellStyle name="Calculation 2 2 2 2 5 2 2 3" xfId="891" xr:uid="{00000000-0005-0000-0000-000034030000}"/>
    <cellStyle name="Calculation 2 2 2 2 5 2 2 4" xfId="892" xr:uid="{00000000-0005-0000-0000-000035030000}"/>
    <cellStyle name="Calculation 2 2 2 2 5 2 2 5" xfId="893" xr:uid="{00000000-0005-0000-0000-000036030000}"/>
    <cellStyle name="Calculation 2 2 2 2 5 2 3" xfId="894" xr:uid="{00000000-0005-0000-0000-000037030000}"/>
    <cellStyle name="Calculation 2 2 2 2 5 2 3 2" xfId="895" xr:uid="{00000000-0005-0000-0000-000038030000}"/>
    <cellStyle name="Calculation 2 2 2 2 5 2 3 3" xfId="896" xr:uid="{00000000-0005-0000-0000-000039030000}"/>
    <cellStyle name="Calculation 2 2 2 2 5 2 3 4" xfId="897" xr:uid="{00000000-0005-0000-0000-00003A030000}"/>
    <cellStyle name="Calculation 2 2 2 2 5 2 3 5" xfId="898" xr:uid="{00000000-0005-0000-0000-00003B030000}"/>
    <cellStyle name="Calculation 2 2 2 2 5 2 4" xfId="899" xr:uid="{00000000-0005-0000-0000-00003C030000}"/>
    <cellStyle name="Calculation 2 2 2 2 5 2 4 2" xfId="900" xr:uid="{00000000-0005-0000-0000-00003D030000}"/>
    <cellStyle name="Calculation 2 2 2 2 5 2 5" xfId="901" xr:uid="{00000000-0005-0000-0000-00003E030000}"/>
    <cellStyle name="Calculation 2 2 2 2 5 2 5 2" xfId="902" xr:uid="{00000000-0005-0000-0000-00003F030000}"/>
    <cellStyle name="Calculation 2 2 2 2 5 2 6" xfId="903" xr:uid="{00000000-0005-0000-0000-000040030000}"/>
    <cellStyle name="Calculation 2 2 2 2 5 2 7" xfId="904" xr:uid="{00000000-0005-0000-0000-000041030000}"/>
    <cellStyle name="Calculation 2 2 2 2 5 3" xfId="905" xr:uid="{00000000-0005-0000-0000-000042030000}"/>
    <cellStyle name="Calculation 2 2 2 2 5 3 2" xfId="906" xr:uid="{00000000-0005-0000-0000-000043030000}"/>
    <cellStyle name="Calculation 2 2 2 2 5 3 3" xfId="907" xr:uid="{00000000-0005-0000-0000-000044030000}"/>
    <cellStyle name="Calculation 2 2 2 2 5 3 4" xfId="908" xr:uid="{00000000-0005-0000-0000-000045030000}"/>
    <cellStyle name="Calculation 2 2 2 2 5 3 5" xfId="909" xr:uid="{00000000-0005-0000-0000-000046030000}"/>
    <cellStyle name="Calculation 2 2 2 2 5 4" xfId="910" xr:uid="{00000000-0005-0000-0000-000047030000}"/>
    <cellStyle name="Calculation 2 2 2 2 5 4 2" xfId="911" xr:uid="{00000000-0005-0000-0000-000048030000}"/>
    <cellStyle name="Calculation 2 2 2 2 5 4 3" xfId="912" xr:uid="{00000000-0005-0000-0000-000049030000}"/>
    <cellStyle name="Calculation 2 2 2 2 5 4 4" xfId="913" xr:uid="{00000000-0005-0000-0000-00004A030000}"/>
    <cellStyle name="Calculation 2 2 2 2 5 4 5" xfId="914" xr:uid="{00000000-0005-0000-0000-00004B030000}"/>
    <cellStyle name="Calculation 2 2 2 2 5 5" xfId="915" xr:uid="{00000000-0005-0000-0000-00004C030000}"/>
    <cellStyle name="Calculation 2 2 2 2 5 5 2" xfId="916" xr:uid="{00000000-0005-0000-0000-00004D030000}"/>
    <cellStyle name="Calculation 2 2 2 2 5 6" xfId="917" xr:uid="{00000000-0005-0000-0000-00004E030000}"/>
    <cellStyle name="Calculation 2 2 2 2 5 6 2" xfId="918" xr:uid="{00000000-0005-0000-0000-00004F030000}"/>
    <cellStyle name="Calculation 2 2 2 2 5 7" xfId="919" xr:uid="{00000000-0005-0000-0000-000050030000}"/>
    <cellStyle name="Calculation 2 2 2 2 5 8" xfId="920" xr:uid="{00000000-0005-0000-0000-000051030000}"/>
    <cellStyle name="Calculation 2 2 2 2 6" xfId="921" xr:uid="{00000000-0005-0000-0000-000052030000}"/>
    <cellStyle name="Calculation 2 2 2 2 6 2" xfId="922" xr:uid="{00000000-0005-0000-0000-000053030000}"/>
    <cellStyle name="Calculation 2 2 2 2 6 2 2" xfId="923" xr:uid="{00000000-0005-0000-0000-000054030000}"/>
    <cellStyle name="Calculation 2 2 2 2 6 2 2 2" xfId="924" xr:uid="{00000000-0005-0000-0000-000055030000}"/>
    <cellStyle name="Calculation 2 2 2 2 6 2 2 3" xfId="925" xr:uid="{00000000-0005-0000-0000-000056030000}"/>
    <cellStyle name="Calculation 2 2 2 2 6 2 2 4" xfId="926" xr:uid="{00000000-0005-0000-0000-000057030000}"/>
    <cellStyle name="Calculation 2 2 2 2 6 2 2 5" xfId="927" xr:uid="{00000000-0005-0000-0000-000058030000}"/>
    <cellStyle name="Calculation 2 2 2 2 6 2 3" xfId="928" xr:uid="{00000000-0005-0000-0000-000059030000}"/>
    <cellStyle name="Calculation 2 2 2 2 6 2 3 2" xfId="929" xr:uid="{00000000-0005-0000-0000-00005A030000}"/>
    <cellStyle name="Calculation 2 2 2 2 6 2 3 3" xfId="930" xr:uid="{00000000-0005-0000-0000-00005B030000}"/>
    <cellStyle name="Calculation 2 2 2 2 6 2 3 4" xfId="931" xr:uid="{00000000-0005-0000-0000-00005C030000}"/>
    <cellStyle name="Calculation 2 2 2 2 6 2 3 5" xfId="932" xr:uid="{00000000-0005-0000-0000-00005D030000}"/>
    <cellStyle name="Calculation 2 2 2 2 6 2 4" xfId="933" xr:uid="{00000000-0005-0000-0000-00005E030000}"/>
    <cellStyle name="Calculation 2 2 2 2 6 2 4 2" xfId="934" xr:uid="{00000000-0005-0000-0000-00005F030000}"/>
    <cellStyle name="Calculation 2 2 2 2 6 2 5" xfId="935" xr:uid="{00000000-0005-0000-0000-000060030000}"/>
    <cellStyle name="Calculation 2 2 2 2 6 2 5 2" xfId="936" xr:uid="{00000000-0005-0000-0000-000061030000}"/>
    <cellStyle name="Calculation 2 2 2 2 6 2 6" xfId="937" xr:uid="{00000000-0005-0000-0000-000062030000}"/>
    <cellStyle name="Calculation 2 2 2 2 6 2 7" xfId="938" xr:uid="{00000000-0005-0000-0000-000063030000}"/>
    <cellStyle name="Calculation 2 2 2 2 6 3" xfId="939" xr:uid="{00000000-0005-0000-0000-000064030000}"/>
    <cellStyle name="Calculation 2 2 2 2 6 3 2" xfId="940" xr:uid="{00000000-0005-0000-0000-000065030000}"/>
    <cellStyle name="Calculation 2 2 2 2 6 3 3" xfId="941" xr:uid="{00000000-0005-0000-0000-000066030000}"/>
    <cellStyle name="Calculation 2 2 2 2 6 3 4" xfId="942" xr:uid="{00000000-0005-0000-0000-000067030000}"/>
    <cellStyle name="Calculation 2 2 2 2 6 3 5" xfId="943" xr:uid="{00000000-0005-0000-0000-000068030000}"/>
    <cellStyle name="Calculation 2 2 2 2 6 4" xfId="944" xr:uid="{00000000-0005-0000-0000-000069030000}"/>
    <cellStyle name="Calculation 2 2 2 2 6 4 2" xfId="945" xr:uid="{00000000-0005-0000-0000-00006A030000}"/>
    <cellStyle name="Calculation 2 2 2 2 6 4 3" xfId="946" xr:uid="{00000000-0005-0000-0000-00006B030000}"/>
    <cellStyle name="Calculation 2 2 2 2 6 4 4" xfId="947" xr:uid="{00000000-0005-0000-0000-00006C030000}"/>
    <cellStyle name="Calculation 2 2 2 2 6 4 5" xfId="948" xr:uid="{00000000-0005-0000-0000-00006D030000}"/>
    <cellStyle name="Calculation 2 2 2 2 6 5" xfId="949" xr:uid="{00000000-0005-0000-0000-00006E030000}"/>
    <cellStyle name="Calculation 2 2 2 2 6 5 2" xfId="950" xr:uid="{00000000-0005-0000-0000-00006F030000}"/>
    <cellStyle name="Calculation 2 2 2 2 6 6" xfId="951" xr:uid="{00000000-0005-0000-0000-000070030000}"/>
    <cellStyle name="Calculation 2 2 2 2 6 6 2" xfId="952" xr:uid="{00000000-0005-0000-0000-000071030000}"/>
    <cellStyle name="Calculation 2 2 2 2 6 7" xfId="953" xr:uid="{00000000-0005-0000-0000-000072030000}"/>
    <cellStyle name="Calculation 2 2 2 2 6 8" xfId="954" xr:uid="{00000000-0005-0000-0000-000073030000}"/>
    <cellStyle name="Calculation 2 2 2 2 7" xfId="955" xr:uid="{00000000-0005-0000-0000-000074030000}"/>
    <cellStyle name="Calculation 2 2 2 2 7 2" xfId="956" xr:uid="{00000000-0005-0000-0000-000075030000}"/>
    <cellStyle name="Calculation 2 2 2 2 7 2 2" xfId="957" xr:uid="{00000000-0005-0000-0000-000076030000}"/>
    <cellStyle name="Calculation 2 2 2 2 7 2 2 2" xfId="958" xr:uid="{00000000-0005-0000-0000-000077030000}"/>
    <cellStyle name="Calculation 2 2 2 2 7 2 2 3" xfId="959" xr:uid="{00000000-0005-0000-0000-000078030000}"/>
    <cellStyle name="Calculation 2 2 2 2 7 2 2 4" xfId="960" xr:uid="{00000000-0005-0000-0000-000079030000}"/>
    <cellStyle name="Calculation 2 2 2 2 7 2 2 5" xfId="961" xr:uid="{00000000-0005-0000-0000-00007A030000}"/>
    <cellStyle name="Calculation 2 2 2 2 7 2 3" xfId="962" xr:uid="{00000000-0005-0000-0000-00007B030000}"/>
    <cellStyle name="Calculation 2 2 2 2 7 2 3 2" xfId="963" xr:uid="{00000000-0005-0000-0000-00007C030000}"/>
    <cellStyle name="Calculation 2 2 2 2 7 2 3 3" xfId="964" xr:uid="{00000000-0005-0000-0000-00007D030000}"/>
    <cellStyle name="Calculation 2 2 2 2 7 2 3 4" xfId="965" xr:uid="{00000000-0005-0000-0000-00007E030000}"/>
    <cellStyle name="Calculation 2 2 2 2 7 2 3 5" xfId="966" xr:uid="{00000000-0005-0000-0000-00007F030000}"/>
    <cellStyle name="Calculation 2 2 2 2 7 2 4" xfId="967" xr:uid="{00000000-0005-0000-0000-000080030000}"/>
    <cellStyle name="Calculation 2 2 2 2 7 2 4 2" xfId="968" xr:uid="{00000000-0005-0000-0000-000081030000}"/>
    <cellStyle name="Calculation 2 2 2 2 7 2 5" xfId="969" xr:uid="{00000000-0005-0000-0000-000082030000}"/>
    <cellStyle name="Calculation 2 2 2 2 7 2 5 2" xfId="970" xr:uid="{00000000-0005-0000-0000-000083030000}"/>
    <cellStyle name="Calculation 2 2 2 2 7 2 6" xfId="971" xr:uid="{00000000-0005-0000-0000-000084030000}"/>
    <cellStyle name="Calculation 2 2 2 2 7 2 7" xfId="972" xr:uid="{00000000-0005-0000-0000-000085030000}"/>
    <cellStyle name="Calculation 2 2 2 2 7 3" xfId="973" xr:uid="{00000000-0005-0000-0000-000086030000}"/>
    <cellStyle name="Calculation 2 2 2 2 7 3 2" xfId="974" xr:uid="{00000000-0005-0000-0000-000087030000}"/>
    <cellStyle name="Calculation 2 2 2 2 7 3 3" xfId="975" xr:uid="{00000000-0005-0000-0000-000088030000}"/>
    <cellStyle name="Calculation 2 2 2 2 7 3 4" xfId="976" xr:uid="{00000000-0005-0000-0000-000089030000}"/>
    <cellStyle name="Calculation 2 2 2 2 7 3 5" xfId="977" xr:uid="{00000000-0005-0000-0000-00008A030000}"/>
    <cellStyle name="Calculation 2 2 2 2 7 4" xfId="978" xr:uid="{00000000-0005-0000-0000-00008B030000}"/>
    <cellStyle name="Calculation 2 2 2 2 7 4 2" xfId="979" xr:uid="{00000000-0005-0000-0000-00008C030000}"/>
    <cellStyle name="Calculation 2 2 2 2 7 4 3" xfId="980" xr:uid="{00000000-0005-0000-0000-00008D030000}"/>
    <cellStyle name="Calculation 2 2 2 2 7 4 4" xfId="981" xr:uid="{00000000-0005-0000-0000-00008E030000}"/>
    <cellStyle name="Calculation 2 2 2 2 7 4 5" xfId="982" xr:uid="{00000000-0005-0000-0000-00008F030000}"/>
    <cellStyle name="Calculation 2 2 2 2 7 5" xfId="983" xr:uid="{00000000-0005-0000-0000-000090030000}"/>
    <cellStyle name="Calculation 2 2 2 2 7 5 2" xfId="984" xr:uid="{00000000-0005-0000-0000-000091030000}"/>
    <cellStyle name="Calculation 2 2 2 2 7 6" xfId="985" xr:uid="{00000000-0005-0000-0000-000092030000}"/>
    <cellStyle name="Calculation 2 2 2 2 7 6 2" xfId="986" xr:uid="{00000000-0005-0000-0000-000093030000}"/>
    <cellStyle name="Calculation 2 2 2 2 7 7" xfId="987" xr:uid="{00000000-0005-0000-0000-000094030000}"/>
    <cellStyle name="Calculation 2 2 2 2 7 8" xfId="988" xr:uid="{00000000-0005-0000-0000-000095030000}"/>
    <cellStyle name="Calculation 2 2 2 2 8" xfId="989" xr:uid="{00000000-0005-0000-0000-000096030000}"/>
    <cellStyle name="Calculation 2 2 2 2 8 2" xfId="990" xr:uid="{00000000-0005-0000-0000-000097030000}"/>
    <cellStyle name="Calculation 2 2 2 2 8 2 2" xfId="991" xr:uid="{00000000-0005-0000-0000-000098030000}"/>
    <cellStyle name="Calculation 2 2 2 2 8 2 2 2" xfId="992" xr:uid="{00000000-0005-0000-0000-000099030000}"/>
    <cellStyle name="Calculation 2 2 2 2 8 2 2 3" xfId="993" xr:uid="{00000000-0005-0000-0000-00009A030000}"/>
    <cellStyle name="Calculation 2 2 2 2 8 2 2 4" xfId="994" xr:uid="{00000000-0005-0000-0000-00009B030000}"/>
    <cellStyle name="Calculation 2 2 2 2 8 2 2 5" xfId="995" xr:uid="{00000000-0005-0000-0000-00009C030000}"/>
    <cellStyle name="Calculation 2 2 2 2 8 2 3" xfId="996" xr:uid="{00000000-0005-0000-0000-00009D030000}"/>
    <cellStyle name="Calculation 2 2 2 2 8 2 3 2" xfId="997" xr:uid="{00000000-0005-0000-0000-00009E030000}"/>
    <cellStyle name="Calculation 2 2 2 2 8 2 3 3" xfId="998" xr:uid="{00000000-0005-0000-0000-00009F030000}"/>
    <cellStyle name="Calculation 2 2 2 2 8 2 3 4" xfId="999" xr:uid="{00000000-0005-0000-0000-0000A0030000}"/>
    <cellStyle name="Calculation 2 2 2 2 8 2 3 5" xfId="1000" xr:uid="{00000000-0005-0000-0000-0000A1030000}"/>
    <cellStyle name="Calculation 2 2 2 2 8 2 4" xfId="1001" xr:uid="{00000000-0005-0000-0000-0000A2030000}"/>
    <cellStyle name="Calculation 2 2 2 2 8 2 4 2" xfId="1002" xr:uid="{00000000-0005-0000-0000-0000A3030000}"/>
    <cellStyle name="Calculation 2 2 2 2 8 2 5" xfId="1003" xr:uid="{00000000-0005-0000-0000-0000A4030000}"/>
    <cellStyle name="Calculation 2 2 2 2 8 2 5 2" xfId="1004" xr:uid="{00000000-0005-0000-0000-0000A5030000}"/>
    <cellStyle name="Calculation 2 2 2 2 8 2 6" xfId="1005" xr:uid="{00000000-0005-0000-0000-0000A6030000}"/>
    <cellStyle name="Calculation 2 2 2 2 8 2 7" xfId="1006" xr:uid="{00000000-0005-0000-0000-0000A7030000}"/>
    <cellStyle name="Calculation 2 2 2 2 8 3" xfId="1007" xr:uid="{00000000-0005-0000-0000-0000A8030000}"/>
    <cellStyle name="Calculation 2 2 2 2 8 3 2" xfId="1008" xr:uid="{00000000-0005-0000-0000-0000A9030000}"/>
    <cellStyle name="Calculation 2 2 2 2 8 3 3" xfId="1009" xr:uid="{00000000-0005-0000-0000-0000AA030000}"/>
    <cellStyle name="Calculation 2 2 2 2 8 3 4" xfId="1010" xr:uid="{00000000-0005-0000-0000-0000AB030000}"/>
    <cellStyle name="Calculation 2 2 2 2 8 3 5" xfId="1011" xr:uid="{00000000-0005-0000-0000-0000AC030000}"/>
    <cellStyle name="Calculation 2 2 2 2 8 4" xfId="1012" xr:uid="{00000000-0005-0000-0000-0000AD030000}"/>
    <cellStyle name="Calculation 2 2 2 2 8 4 2" xfId="1013" xr:uid="{00000000-0005-0000-0000-0000AE030000}"/>
    <cellStyle name="Calculation 2 2 2 2 8 4 3" xfId="1014" xr:uid="{00000000-0005-0000-0000-0000AF030000}"/>
    <cellStyle name="Calculation 2 2 2 2 8 4 4" xfId="1015" xr:uid="{00000000-0005-0000-0000-0000B0030000}"/>
    <cellStyle name="Calculation 2 2 2 2 8 4 5" xfId="1016" xr:uid="{00000000-0005-0000-0000-0000B1030000}"/>
    <cellStyle name="Calculation 2 2 2 2 8 5" xfId="1017" xr:uid="{00000000-0005-0000-0000-0000B2030000}"/>
    <cellStyle name="Calculation 2 2 2 2 8 5 2" xfId="1018" xr:uid="{00000000-0005-0000-0000-0000B3030000}"/>
    <cellStyle name="Calculation 2 2 2 2 8 6" xfId="1019" xr:uid="{00000000-0005-0000-0000-0000B4030000}"/>
    <cellStyle name="Calculation 2 2 2 2 8 6 2" xfId="1020" xr:uid="{00000000-0005-0000-0000-0000B5030000}"/>
    <cellStyle name="Calculation 2 2 2 2 8 7" xfId="1021" xr:uid="{00000000-0005-0000-0000-0000B6030000}"/>
    <cellStyle name="Calculation 2 2 2 2 8 8" xfId="1022" xr:uid="{00000000-0005-0000-0000-0000B7030000}"/>
    <cellStyle name="Calculation 2 2 2 2 9" xfId="1023" xr:uid="{00000000-0005-0000-0000-0000B8030000}"/>
    <cellStyle name="Calculation 2 2 2 2 9 2" xfId="1024" xr:uid="{00000000-0005-0000-0000-0000B9030000}"/>
    <cellStyle name="Calculation 2 2 2 2 9 2 2" xfId="1025" xr:uid="{00000000-0005-0000-0000-0000BA030000}"/>
    <cellStyle name="Calculation 2 2 2 2 9 2 2 2" xfId="1026" xr:uid="{00000000-0005-0000-0000-0000BB030000}"/>
    <cellStyle name="Calculation 2 2 2 2 9 2 2 3" xfId="1027" xr:uid="{00000000-0005-0000-0000-0000BC030000}"/>
    <cellStyle name="Calculation 2 2 2 2 9 2 2 4" xfId="1028" xr:uid="{00000000-0005-0000-0000-0000BD030000}"/>
    <cellStyle name="Calculation 2 2 2 2 9 2 2 5" xfId="1029" xr:uid="{00000000-0005-0000-0000-0000BE030000}"/>
    <cellStyle name="Calculation 2 2 2 2 9 2 3" xfId="1030" xr:uid="{00000000-0005-0000-0000-0000BF030000}"/>
    <cellStyle name="Calculation 2 2 2 2 9 2 3 2" xfId="1031" xr:uid="{00000000-0005-0000-0000-0000C0030000}"/>
    <cellStyle name="Calculation 2 2 2 2 9 2 3 3" xfId="1032" xr:uid="{00000000-0005-0000-0000-0000C1030000}"/>
    <cellStyle name="Calculation 2 2 2 2 9 2 3 4" xfId="1033" xr:uid="{00000000-0005-0000-0000-0000C2030000}"/>
    <cellStyle name="Calculation 2 2 2 2 9 2 3 5" xfId="1034" xr:uid="{00000000-0005-0000-0000-0000C3030000}"/>
    <cellStyle name="Calculation 2 2 2 2 9 2 4" xfId="1035" xr:uid="{00000000-0005-0000-0000-0000C4030000}"/>
    <cellStyle name="Calculation 2 2 2 2 9 2 4 2" xfId="1036" xr:uid="{00000000-0005-0000-0000-0000C5030000}"/>
    <cellStyle name="Calculation 2 2 2 2 9 2 5" xfId="1037" xr:uid="{00000000-0005-0000-0000-0000C6030000}"/>
    <cellStyle name="Calculation 2 2 2 2 9 2 5 2" xfId="1038" xr:uid="{00000000-0005-0000-0000-0000C7030000}"/>
    <cellStyle name="Calculation 2 2 2 2 9 2 6" xfId="1039" xr:uid="{00000000-0005-0000-0000-0000C8030000}"/>
    <cellStyle name="Calculation 2 2 2 2 9 2 7" xfId="1040" xr:uid="{00000000-0005-0000-0000-0000C9030000}"/>
    <cellStyle name="Calculation 2 2 2 2 9 3" xfId="1041" xr:uid="{00000000-0005-0000-0000-0000CA030000}"/>
    <cellStyle name="Calculation 2 2 2 2 9 3 2" xfId="1042" xr:uid="{00000000-0005-0000-0000-0000CB030000}"/>
    <cellStyle name="Calculation 2 2 2 2 9 3 3" xfId="1043" xr:uid="{00000000-0005-0000-0000-0000CC030000}"/>
    <cellStyle name="Calculation 2 2 2 2 9 3 4" xfId="1044" xr:uid="{00000000-0005-0000-0000-0000CD030000}"/>
    <cellStyle name="Calculation 2 2 2 2 9 3 5" xfId="1045" xr:uid="{00000000-0005-0000-0000-0000CE030000}"/>
    <cellStyle name="Calculation 2 2 2 2 9 4" xfId="1046" xr:uid="{00000000-0005-0000-0000-0000CF030000}"/>
    <cellStyle name="Calculation 2 2 2 2 9 4 2" xfId="1047" xr:uid="{00000000-0005-0000-0000-0000D0030000}"/>
    <cellStyle name="Calculation 2 2 2 2 9 4 3" xfId="1048" xr:uid="{00000000-0005-0000-0000-0000D1030000}"/>
    <cellStyle name="Calculation 2 2 2 2 9 4 4" xfId="1049" xr:uid="{00000000-0005-0000-0000-0000D2030000}"/>
    <cellStyle name="Calculation 2 2 2 2 9 4 5" xfId="1050" xr:uid="{00000000-0005-0000-0000-0000D3030000}"/>
    <cellStyle name="Calculation 2 2 2 2 9 5" xfId="1051" xr:uid="{00000000-0005-0000-0000-0000D4030000}"/>
    <cellStyle name="Calculation 2 2 2 2 9 5 2" xfId="1052" xr:uid="{00000000-0005-0000-0000-0000D5030000}"/>
    <cellStyle name="Calculation 2 2 2 2 9 6" xfId="1053" xr:uid="{00000000-0005-0000-0000-0000D6030000}"/>
    <cellStyle name="Calculation 2 2 2 2 9 6 2" xfId="1054" xr:uid="{00000000-0005-0000-0000-0000D7030000}"/>
    <cellStyle name="Calculation 2 2 2 2 9 7" xfId="1055" xr:uid="{00000000-0005-0000-0000-0000D8030000}"/>
    <cellStyle name="Calculation 2 2 2 2 9 8" xfId="1056" xr:uid="{00000000-0005-0000-0000-0000D9030000}"/>
    <cellStyle name="Calculation 2 2 2 3" xfId="1057" xr:uid="{00000000-0005-0000-0000-0000DA030000}"/>
    <cellStyle name="Calculation 2 2 2 3 2" xfId="1058" xr:uid="{00000000-0005-0000-0000-0000DB030000}"/>
    <cellStyle name="Calculation 2 2 2 4" xfId="1059" xr:uid="{00000000-0005-0000-0000-0000DC030000}"/>
    <cellStyle name="Calculation 2 2 2 4 2" xfId="1060" xr:uid="{00000000-0005-0000-0000-0000DD030000}"/>
    <cellStyle name="Calculation 2 2 2 5" xfId="1061" xr:uid="{00000000-0005-0000-0000-0000DE030000}"/>
    <cellStyle name="Calculation 2 2 2 6" xfId="1062" xr:uid="{00000000-0005-0000-0000-0000DF030000}"/>
    <cellStyle name="Calculation 2 2 2 6 2" xfId="1063" xr:uid="{00000000-0005-0000-0000-0000E0030000}"/>
    <cellStyle name="Calculation 2 2 2_T-straight with PEDs adjustor" xfId="1064" xr:uid="{00000000-0005-0000-0000-0000E1030000}"/>
    <cellStyle name="Calculation 2 2 3" xfId="1065" xr:uid="{00000000-0005-0000-0000-0000E2030000}"/>
    <cellStyle name="Calculation 2 2 3 10" xfId="1066" xr:uid="{00000000-0005-0000-0000-0000E3030000}"/>
    <cellStyle name="Calculation 2 2 3 10 2" xfId="1067" xr:uid="{00000000-0005-0000-0000-0000E4030000}"/>
    <cellStyle name="Calculation 2 2 3 10 2 2" xfId="1068" xr:uid="{00000000-0005-0000-0000-0000E5030000}"/>
    <cellStyle name="Calculation 2 2 3 10 2 2 2" xfId="1069" xr:uid="{00000000-0005-0000-0000-0000E6030000}"/>
    <cellStyle name="Calculation 2 2 3 10 2 2 3" xfId="1070" xr:uid="{00000000-0005-0000-0000-0000E7030000}"/>
    <cellStyle name="Calculation 2 2 3 10 2 2 4" xfId="1071" xr:uid="{00000000-0005-0000-0000-0000E8030000}"/>
    <cellStyle name="Calculation 2 2 3 10 2 2 5" xfId="1072" xr:uid="{00000000-0005-0000-0000-0000E9030000}"/>
    <cellStyle name="Calculation 2 2 3 10 2 3" xfId="1073" xr:uid="{00000000-0005-0000-0000-0000EA030000}"/>
    <cellStyle name="Calculation 2 2 3 10 2 3 2" xfId="1074" xr:uid="{00000000-0005-0000-0000-0000EB030000}"/>
    <cellStyle name="Calculation 2 2 3 10 2 3 3" xfId="1075" xr:uid="{00000000-0005-0000-0000-0000EC030000}"/>
    <cellStyle name="Calculation 2 2 3 10 2 3 4" xfId="1076" xr:uid="{00000000-0005-0000-0000-0000ED030000}"/>
    <cellStyle name="Calculation 2 2 3 10 2 3 5" xfId="1077" xr:uid="{00000000-0005-0000-0000-0000EE030000}"/>
    <cellStyle name="Calculation 2 2 3 10 2 4" xfId="1078" xr:uid="{00000000-0005-0000-0000-0000EF030000}"/>
    <cellStyle name="Calculation 2 2 3 10 2 4 2" xfId="1079" xr:uid="{00000000-0005-0000-0000-0000F0030000}"/>
    <cellStyle name="Calculation 2 2 3 10 2 5" xfId="1080" xr:uid="{00000000-0005-0000-0000-0000F1030000}"/>
    <cellStyle name="Calculation 2 2 3 10 2 5 2" xfId="1081" xr:uid="{00000000-0005-0000-0000-0000F2030000}"/>
    <cellStyle name="Calculation 2 2 3 10 2 6" xfId="1082" xr:uid="{00000000-0005-0000-0000-0000F3030000}"/>
    <cellStyle name="Calculation 2 2 3 10 2 7" xfId="1083" xr:uid="{00000000-0005-0000-0000-0000F4030000}"/>
    <cellStyle name="Calculation 2 2 3 10 3" xfId="1084" xr:uid="{00000000-0005-0000-0000-0000F5030000}"/>
    <cellStyle name="Calculation 2 2 3 10 3 2" xfId="1085" xr:uid="{00000000-0005-0000-0000-0000F6030000}"/>
    <cellStyle name="Calculation 2 2 3 10 3 3" xfId="1086" xr:uid="{00000000-0005-0000-0000-0000F7030000}"/>
    <cellStyle name="Calculation 2 2 3 10 3 4" xfId="1087" xr:uid="{00000000-0005-0000-0000-0000F8030000}"/>
    <cellStyle name="Calculation 2 2 3 10 3 5" xfId="1088" xr:uid="{00000000-0005-0000-0000-0000F9030000}"/>
    <cellStyle name="Calculation 2 2 3 10 4" xfId="1089" xr:uid="{00000000-0005-0000-0000-0000FA030000}"/>
    <cellStyle name="Calculation 2 2 3 10 4 2" xfId="1090" xr:uid="{00000000-0005-0000-0000-0000FB030000}"/>
    <cellStyle name="Calculation 2 2 3 10 4 3" xfId="1091" xr:uid="{00000000-0005-0000-0000-0000FC030000}"/>
    <cellStyle name="Calculation 2 2 3 10 4 4" xfId="1092" xr:uid="{00000000-0005-0000-0000-0000FD030000}"/>
    <cellStyle name="Calculation 2 2 3 10 4 5" xfId="1093" xr:uid="{00000000-0005-0000-0000-0000FE030000}"/>
    <cellStyle name="Calculation 2 2 3 10 5" xfId="1094" xr:uid="{00000000-0005-0000-0000-0000FF030000}"/>
    <cellStyle name="Calculation 2 2 3 10 5 2" xfId="1095" xr:uid="{00000000-0005-0000-0000-000000040000}"/>
    <cellStyle name="Calculation 2 2 3 10 6" xfId="1096" xr:uid="{00000000-0005-0000-0000-000001040000}"/>
    <cellStyle name="Calculation 2 2 3 10 6 2" xfId="1097" xr:uid="{00000000-0005-0000-0000-000002040000}"/>
    <cellStyle name="Calculation 2 2 3 10 7" xfId="1098" xr:uid="{00000000-0005-0000-0000-000003040000}"/>
    <cellStyle name="Calculation 2 2 3 10 8" xfId="1099" xr:uid="{00000000-0005-0000-0000-000004040000}"/>
    <cellStyle name="Calculation 2 2 3 11" xfId="1100" xr:uid="{00000000-0005-0000-0000-000005040000}"/>
    <cellStyle name="Calculation 2 2 3 11 2" xfId="1101" xr:uid="{00000000-0005-0000-0000-000006040000}"/>
    <cellStyle name="Calculation 2 2 3 11 2 2" xfId="1102" xr:uid="{00000000-0005-0000-0000-000007040000}"/>
    <cellStyle name="Calculation 2 2 3 11 2 2 2" xfId="1103" xr:uid="{00000000-0005-0000-0000-000008040000}"/>
    <cellStyle name="Calculation 2 2 3 11 2 2 3" xfId="1104" xr:uid="{00000000-0005-0000-0000-000009040000}"/>
    <cellStyle name="Calculation 2 2 3 11 2 2 4" xfId="1105" xr:uid="{00000000-0005-0000-0000-00000A040000}"/>
    <cellStyle name="Calculation 2 2 3 11 2 2 5" xfId="1106" xr:uid="{00000000-0005-0000-0000-00000B040000}"/>
    <cellStyle name="Calculation 2 2 3 11 2 3" xfId="1107" xr:uid="{00000000-0005-0000-0000-00000C040000}"/>
    <cellStyle name="Calculation 2 2 3 11 2 3 2" xfId="1108" xr:uid="{00000000-0005-0000-0000-00000D040000}"/>
    <cellStyle name="Calculation 2 2 3 11 2 3 3" xfId="1109" xr:uid="{00000000-0005-0000-0000-00000E040000}"/>
    <cellStyle name="Calculation 2 2 3 11 2 3 4" xfId="1110" xr:uid="{00000000-0005-0000-0000-00000F040000}"/>
    <cellStyle name="Calculation 2 2 3 11 2 3 5" xfId="1111" xr:uid="{00000000-0005-0000-0000-000010040000}"/>
    <cellStyle name="Calculation 2 2 3 11 2 4" xfId="1112" xr:uid="{00000000-0005-0000-0000-000011040000}"/>
    <cellStyle name="Calculation 2 2 3 11 2 4 2" xfId="1113" xr:uid="{00000000-0005-0000-0000-000012040000}"/>
    <cellStyle name="Calculation 2 2 3 11 2 5" xfId="1114" xr:uid="{00000000-0005-0000-0000-000013040000}"/>
    <cellStyle name="Calculation 2 2 3 11 2 5 2" xfId="1115" xr:uid="{00000000-0005-0000-0000-000014040000}"/>
    <cellStyle name="Calculation 2 2 3 11 2 6" xfId="1116" xr:uid="{00000000-0005-0000-0000-000015040000}"/>
    <cellStyle name="Calculation 2 2 3 11 2 7" xfId="1117" xr:uid="{00000000-0005-0000-0000-000016040000}"/>
    <cellStyle name="Calculation 2 2 3 11 3" xfId="1118" xr:uid="{00000000-0005-0000-0000-000017040000}"/>
    <cellStyle name="Calculation 2 2 3 11 3 2" xfId="1119" xr:uid="{00000000-0005-0000-0000-000018040000}"/>
    <cellStyle name="Calculation 2 2 3 11 3 3" xfId="1120" xr:uid="{00000000-0005-0000-0000-000019040000}"/>
    <cellStyle name="Calculation 2 2 3 11 3 4" xfId="1121" xr:uid="{00000000-0005-0000-0000-00001A040000}"/>
    <cellStyle name="Calculation 2 2 3 11 3 5" xfId="1122" xr:uid="{00000000-0005-0000-0000-00001B040000}"/>
    <cellStyle name="Calculation 2 2 3 11 4" xfId="1123" xr:uid="{00000000-0005-0000-0000-00001C040000}"/>
    <cellStyle name="Calculation 2 2 3 11 4 2" xfId="1124" xr:uid="{00000000-0005-0000-0000-00001D040000}"/>
    <cellStyle name="Calculation 2 2 3 11 4 3" xfId="1125" xr:uid="{00000000-0005-0000-0000-00001E040000}"/>
    <cellStyle name="Calculation 2 2 3 11 4 4" xfId="1126" xr:uid="{00000000-0005-0000-0000-00001F040000}"/>
    <cellStyle name="Calculation 2 2 3 11 4 5" xfId="1127" xr:uid="{00000000-0005-0000-0000-000020040000}"/>
    <cellStyle name="Calculation 2 2 3 11 5" xfId="1128" xr:uid="{00000000-0005-0000-0000-000021040000}"/>
    <cellStyle name="Calculation 2 2 3 11 5 2" xfId="1129" xr:uid="{00000000-0005-0000-0000-000022040000}"/>
    <cellStyle name="Calculation 2 2 3 11 6" xfId="1130" xr:uid="{00000000-0005-0000-0000-000023040000}"/>
    <cellStyle name="Calculation 2 2 3 11 6 2" xfId="1131" xr:uid="{00000000-0005-0000-0000-000024040000}"/>
    <cellStyle name="Calculation 2 2 3 11 7" xfId="1132" xr:uid="{00000000-0005-0000-0000-000025040000}"/>
    <cellStyle name="Calculation 2 2 3 11 8" xfId="1133" xr:uid="{00000000-0005-0000-0000-000026040000}"/>
    <cellStyle name="Calculation 2 2 3 12" xfId="1134" xr:uid="{00000000-0005-0000-0000-000027040000}"/>
    <cellStyle name="Calculation 2 2 3 12 2" xfId="1135" xr:uid="{00000000-0005-0000-0000-000028040000}"/>
    <cellStyle name="Calculation 2 2 3 12 2 2" xfId="1136" xr:uid="{00000000-0005-0000-0000-000029040000}"/>
    <cellStyle name="Calculation 2 2 3 12 2 2 2" xfId="1137" xr:uid="{00000000-0005-0000-0000-00002A040000}"/>
    <cellStyle name="Calculation 2 2 3 12 2 2 3" xfId="1138" xr:uid="{00000000-0005-0000-0000-00002B040000}"/>
    <cellStyle name="Calculation 2 2 3 12 2 2 4" xfId="1139" xr:uid="{00000000-0005-0000-0000-00002C040000}"/>
    <cellStyle name="Calculation 2 2 3 12 2 2 5" xfId="1140" xr:uid="{00000000-0005-0000-0000-00002D040000}"/>
    <cellStyle name="Calculation 2 2 3 12 2 3" xfId="1141" xr:uid="{00000000-0005-0000-0000-00002E040000}"/>
    <cellStyle name="Calculation 2 2 3 12 2 3 2" xfId="1142" xr:uid="{00000000-0005-0000-0000-00002F040000}"/>
    <cellStyle name="Calculation 2 2 3 12 2 3 3" xfId="1143" xr:uid="{00000000-0005-0000-0000-000030040000}"/>
    <cellStyle name="Calculation 2 2 3 12 2 3 4" xfId="1144" xr:uid="{00000000-0005-0000-0000-000031040000}"/>
    <cellStyle name="Calculation 2 2 3 12 2 3 5" xfId="1145" xr:uid="{00000000-0005-0000-0000-000032040000}"/>
    <cellStyle name="Calculation 2 2 3 12 2 4" xfId="1146" xr:uid="{00000000-0005-0000-0000-000033040000}"/>
    <cellStyle name="Calculation 2 2 3 12 2 4 2" xfId="1147" xr:uid="{00000000-0005-0000-0000-000034040000}"/>
    <cellStyle name="Calculation 2 2 3 12 2 5" xfId="1148" xr:uid="{00000000-0005-0000-0000-000035040000}"/>
    <cellStyle name="Calculation 2 2 3 12 2 5 2" xfId="1149" xr:uid="{00000000-0005-0000-0000-000036040000}"/>
    <cellStyle name="Calculation 2 2 3 12 2 6" xfId="1150" xr:uid="{00000000-0005-0000-0000-000037040000}"/>
    <cellStyle name="Calculation 2 2 3 12 2 7" xfId="1151" xr:uid="{00000000-0005-0000-0000-000038040000}"/>
    <cellStyle name="Calculation 2 2 3 12 3" xfId="1152" xr:uid="{00000000-0005-0000-0000-000039040000}"/>
    <cellStyle name="Calculation 2 2 3 12 3 2" xfId="1153" xr:uid="{00000000-0005-0000-0000-00003A040000}"/>
    <cellStyle name="Calculation 2 2 3 12 3 3" xfId="1154" xr:uid="{00000000-0005-0000-0000-00003B040000}"/>
    <cellStyle name="Calculation 2 2 3 12 3 4" xfId="1155" xr:uid="{00000000-0005-0000-0000-00003C040000}"/>
    <cellStyle name="Calculation 2 2 3 12 3 5" xfId="1156" xr:uid="{00000000-0005-0000-0000-00003D040000}"/>
    <cellStyle name="Calculation 2 2 3 12 4" xfId="1157" xr:uid="{00000000-0005-0000-0000-00003E040000}"/>
    <cellStyle name="Calculation 2 2 3 12 4 2" xfId="1158" xr:uid="{00000000-0005-0000-0000-00003F040000}"/>
    <cellStyle name="Calculation 2 2 3 12 4 3" xfId="1159" xr:uid="{00000000-0005-0000-0000-000040040000}"/>
    <cellStyle name="Calculation 2 2 3 12 4 4" xfId="1160" xr:uid="{00000000-0005-0000-0000-000041040000}"/>
    <cellStyle name="Calculation 2 2 3 12 4 5" xfId="1161" xr:uid="{00000000-0005-0000-0000-000042040000}"/>
    <cellStyle name="Calculation 2 2 3 12 5" xfId="1162" xr:uid="{00000000-0005-0000-0000-000043040000}"/>
    <cellStyle name="Calculation 2 2 3 12 5 2" xfId="1163" xr:uid="{00000000-0005-0000-0000-000044040000}"/>
    <cellStyle name="Calculation 2 2 3 12 6" xfId="1164" xr:uid="{00000000-0005-0000-0000-000045040000}"/>
    <cellStyle name="Calculation 2 2 3 12 6 2" xfId="1165" xr:uid="{00000000-0005-0000-0000-000046040000}"/>
    <cellStyle name="Calculation 2 2 3 12 7" xfId="1166" xr:uid="{00000000-0005-0000-0000-000047040000}"/>
    <cellStyle name="Calculation 2 2 3 12 8" xfId="1167" xr:uid="{00000000-0005-0000-0000-000048040000}"/>
    <cellStyle name="Calculation 2 2 3 13" xfId="1168" xr:uid="{00000000-0005-0000-0000-000049040000}"/>
    <cellStyle name="Calculation 2 2 3 13 2" xfId="1169" xr:uid="{00000000-0005-0000-0000-00004A040000}"/>
    <cellStyle name="Calculation 2 2 3 13 2 2" xfId="1170" xr:uid="{00000000-0005-0000-0000-00004B040000}"/>
    <cellStyle name="Calculation 2 2 3 13 2 2 2" xfId="1171" xr:uid="{00000000-0005-0000-0000-00004C040000}"/>
    <cellStyle name="Calculation 2 2 3 13 2 2 3" xfId="1172" xr:uid="{00000000-0005-0000-0000-00004D040000}"/>
    <cellStyle name="Calculation 2 2 3 13 2 2 4" xfId="1173" xr:uid="{00000000-0005-0000-0000-00004E040000}"/>
    <cellStyle name="Calculation 2 2 3 13 2 2 5" xfId="1174" xr:uid="{00000000-0005-0000-0000-00004F040000}"/>
    <cellStyle name="Calculation 2 2 3 13 2 3" xfId="1175" xr:uid="{00000000-0005-0000-0000-000050040000}"/>
    <cellStyle name="Calculation 2 2 3 13 2 3 2" xfId="1176" xr:uid="{00000000-0005-0000-0000-000051040000}"/>
    <cellStyle name="Calculation 2 2 3 13 2 3 3" xfId="1177" xr:uid="{00000000-0005-0000-0000-000052040000}"/>
    <cellStyle name="Calculation 2 2 3 13 2 3 4" xfId="1178" xr:uid="{00000000-0005-0000-0000-000053040000}"/>
    <cellStyle name="Calculation 2 2 3 13 2 3 5" xfId="1179" xr:uid="{00000000-0005-0000-0000-000054040000}"/>
    <cellStyle name="Calculation 2 2 3 13 2 4" xfId="1180" xr:uid="{00000000-0005-0000-0000-000055040000}"/>
    <cellStyle name="Calculation 2 2 3 13 2 4 2" xfId="1181" xr:uid="{00000000-0005-0000-0000-000056040000}"/>
    <cellStyle name="Calculation 2 2 3 13 2 5" xfId="1182" xr:uid="{00000000-0005-0000-0000-000057040000}"/>
    <cellStyle name="Calculation 2 2 3 13 2 5 2" xfId="1183" xr:uid="{00000000-0005-0000-0000-000058040000}"/>
    <cellStyle name="Calculation 2 2 3 13 2 6" xfId="1184" xr:uid="{00000000-0005-0000-0000-000059040000}"/>
    <cellStyle name="Calculation 2 2 3 13 2 7" xfId="1185" xr:uid="{00000000-0005-0000-0000-00005A040000}"/>
    <cellStyle name="Calculation 2 2 3 13 3" xfId="1186" xr:uid="{00000000-0005-0000-0000-00005B040000}"/>
    <cellStyle name="Calculation 2 2 3 13 3 2" xfId="1187" xr:uid="{00000000-0005-0000-0000-00005C040000}"/>
    <cellStyle name="Calculation 2 2 3 13 3 3" xfId="1188" xr:uid="{00000000-0005-0000-0000-00005D040000}"/>
    <cellStyle name="Calculation 2 2 3 13 3 4" xfId="1189" xr:uid="{00000000-0005-0000-0000-00005E040000}"/>
    <cellStyle name="Calculation 2 2 3 13 3 5" xfId="1190" xr:uid="{00000000-0005-0000-0000-00005F040000}"/>
    <cellStyle name="Calculation 2 2 3 13 4" xfId="1191" xr:uid="{00000000-0005-0000-0000-000060040000}"/>
    <cellStyle name="Calculation 2 2 3 13 4 2" xfId="1192" xr:uid="{00000000-0005-0000-0000-000061040000}"/>
    <cellStyle name="Calculation 2 2 3 13 4 3" xfId="1193" xr:uid="{00000000-0005-0000-0000-000062040000}"/>
    <cellStyle name="Calculation 2 2 3 13 4 4" xfId="1194" xr:uid="{00000000-0005-0000-0000-000063040000}"/>
    <cellStyle name="Calculation 2 2 3 13 4 5" xfId="1195" xr:uid="{00000000-0005-0000-0000-000064040000}"/>
    <cellStyle name="Calculation 2 2 3 13 5" xfId="1196" xr:uid="{00000000-0005-0000-0000-000065040000}"/>
    <cellStyle name="Calculation 2 2 3 13 5 2" xfId="1197" xr:uid="{00000000-0005-0000-0000-000066040000}"/>
    <cellStyle name="Calculation 2 2 3 13 6" xfId="1198" xr:uid="{00000000-0005-0000-0000-000067040000}"/>
    <cellStyle name="Calculation 2 2 3 13 6 2" xfId="1199" xr:uid="{00000000-0005-0000-0000-000068040000}"/>
    <cellStyle name="Calculation 2 2 3 13 7" xfId="1200" xr:uid="{00000000-0005-0000-0000-000069040000}"/>
    <cellStyle name="Calculation 2 2 3 13 8" xfId="1201" xr:uid="{00000000-0005-0000-0000-00006A040000}"/>
    <cellStyle name="Calculation 2 2 3 14" xfId="1202" xr:uid="{00000000-0005-0000-0000-00006B040000}"/>
    <cellStyle name="Calculation 2 2 3 14 2" xfId="1203" xr:uid="{00000000-0005-0000-0000-00006C040000}"/>
    <cellStyle name="Calculation 2 2 3 14 2 2" xfId="1204" xr:uid="{00000000-0005-0000-0000-00006D040000}"/>
    <cellStyle name="Calculation 2 2 3 14 2 2 2" xfId="1205" xr:uid="{00000000-0005-0000-0000-00006E040000}"/>
    <cellStyle name="Calculation 2 2 3 14 2 2 3" xfId="1206" xr:uid="{00000000-0005-0000-0000-00006F040000}"/>
    <cellStyle name="Calculation 2 2 3 14 2 2 4" xfId="1207" xr:uid="{00000000-0005-0000-0000-000070040000}"/>
    <cellStyle name="Calculation 2 2 3 14 2 2 5" xfId="1208" xr:uid="{00000000-0005-0000-0000-000071040000}"/>
    <cellStyle name="Calculation 2 2 3 14 2 3" xfId="1209" xr:uid="{00000000-0005-0000-0000-000072040000}"/>
    <cellStyle name="Calculation 2 2 3 14 2 3 2" xfId="1210" xr:uid="{00000000-0005-0000-0000-000073040000}"/>
    <cellStyle name="Calculation 2 2 3 14 2 3 3" xfId="1211" xr:uid="{00000000-0005-0000-0000-000074040000}"/>
    <cellStyle name="Calculation 2 2 3 14 2 3 4" xfId="1212" xr:uid="{00000000-0005-0000-0000-000075040000}"/>
    <cellStyle name="Calculation 2 2 3 14 2 3 5" xfId="1213" xr:uid="{00000000-0005-0000-0000-000076040000}"/>
    <cellStyle name="Calculation 2 2 3 14 2 4" xfId="1214" xr:uid="{00000000-0005-0000-0000-000077040000}"/>
    <cellStyle name="Calculation 2 2 3 14 2 4 2" xfId="1215" xr:uid="{00000000-0005-0000-0000-000078040000}"/>
    <cellStyle name="Calculation 2 2 3 14 2 5" xfId="1216" xr:uid="{00000000-0005-0000-0000-000079040000}"/>
    <cellStyle name="Calculation 2 2 3 14 2 5 2" xfId="1217" xr:uid="{00000000-0005-0000-0000-00007A040000}"/>
    <cellStyle name="Calculation 2 2 3 14 2 6" xfId="1218" xr:uid="{00000000-0005-0000-0000-00007B040000}"/>
    <cellStyle name="Calculation 2 2 3 14 2 7" xfId="1219" xr:uid="{00000000-0005-0000-0000-00007C040000}"/>
    <cellStyle name="Calculation 2 2 3 14 3" xfId="1220" xr:uid="{00000000-0005-0000-0000-00007D040000}"/>
    <cellStyle name="Calculation 2 2 3 14 3 2" xfId="1221" xr:uid="{00000000-0005-0000-0000-00007E040000}"/>
    <cellStyle name="Calculation 2 2 3 14 3 3" xfId="1222" xr:uid="{00000000-0005-0000-0000-00007F040000}"/>
    <cellStyle name="Calculation 2 2 3 14 3 4" xfId="1223" xr:uid="{00000000-0005-0000-0000-000080040000}"/>
    <cellStyle name="Calculation 2 2 3 14 3 5" xfId="1224" xr:uid="{00000000-0005-0000-0000-000081040000}"/>
    <cellStyle name="Calculation 2 2 3 14 4" xfId="1225" xr:uid="{00000000-0005-0000-0000-000082040000}"/>
    <cellStyle name="Calculation 2 2 3 14 4 2" xfId="1226" xr:uid="{00000000-0005-0000-0000-000083040000}"/>
    <cellStyle name="Calculation 2 2 3 14 4 3" xfId="1227" xr:uid="{00000000-0005-0000-0000-000084040000}"/>
    <cellStyle name="Calculation 2 2 3 14 4 4" xfId="1228" xr:uid="{00000000-0005-0000-0000-000085040000}"/>
    <cellStyle name="Calculation 2 2 3 14 4 5" xfId="1229" xr:uid="{00000000-0005-0000-0000-000086040000}"/>
    <cellStyle name="Calculation 2 2 3 14 5" xfId="1230" xr:uid="{00000000-0005-0000-0000-000087040000}"/>
    <cellStyle name="Calculation 2 2 3 14 5 2" xfId="1231" xr:uid="{00000000-0005-0000-0000-000088040000}"/>
    <cellStyle name="Calculation 2 2 3 14 6" xfId="1232" xr:uid="{00000000-0005-0000-0000-000089040000}"/>
    <cellStyle name="Calculation 2 2 3 14 6 2" xfId="1233" xr:uid="{00000000-0005-0000-0000-00008A040000}"/>
    <cellStyle name="Calculation 2 2 3 14 7" xfId="1234" xr:uid="{00000000-0005-0000-0000-00008B040000}"/>
    <cellStyle name="Calculation 2 2 3 14 8" xfId="1235" xr:uid="{00000000-0005-0000-0000-00008C040000}"/>
    <cellStyle name="Calculation 2 2 3 15" xfId="1236" xr:uid="{00000000-0005-0000-0000-00008D040000}"/>
    <cellStyle name="Calculation 2 2 3 15 2" xfId="1237" xr:uid="{00000000-0005-0000-0000-00008E040000}"/>
    <cellStyle name="Calculation 2 2 3 15 2 2" xfId="1238" xr:uid="{00000000-0005-0000-0000-00008F040000}"/>
    <cellStyle name="Calculation 2 2 3 15 2 3" xfId="1239" xr:uid="{00000000-0005-0000-0000-000090040000}"/>
    <cellStyle name="Calculation 2 2 3 15 2 4" xfId="1240" xr:uid="{00000000-0005-0000-0000-000091040000}"/>
    <cellStyle name="Calculation 2 2 3 15 2 5" xfId="1241" xr:uid="{00000000-0005-0000-0000-000092040000}"/>
    <cellStyle name="Calculation 2 2 3 15 3" xfId="1242" xr:uid="{00000000-0005-0000-0000-000093040000}"/>
    <cellStyle name="Calculation 2 2 3 15 3 2" xfId="1243" xr:uid="{00000000-0005-0000-0000-000094040000}"/>
    <cellStyle name="Calculation 2 2 3 15 3 3" xfId="1244" xr:uid="{00000000-0005-0000-0000-000095040000}"/>
    <cellStyle name="Calculation 2 2 3 15 3 4" xfId="1245" xr:uid="{00000000-0005-0000-0000-000096040000}"/>
    <cellStyle name="Calculation 2 2 3 15 3 5" xfId="1246" xr:uid="{00000000-0005-0000-0000-000097040000}"/>
    <cellStyle name="Calculation 2 2 3 15 4" xfId="1247" xr:uid="{00000000-0005-0000-0000-000098040000}"/>
    <cellStyle name="Calculation 2 2 3 15 4 2" xfId="1248" xr:uid="{00000000-0005-0000-0000-000099040000}"/>
    <cellStyle name="Calculation 2 2 3 15 5" xfId="1249" xr:uid="{00000000-0005-0000-0000-00009A040000}"/>
    <cellStyle name="Calculation 2 2 3 15 5 2" xfId="1250" xr:uid="{00000000-0005-0000-0000-00009B040000}"/>
    <cellStyle name="Calculation 2 2 3 15 6" xfId="1251" xr:uid="{00000000-0005-0000-0000-00009C040000}"/>
    <cellStyle name="Calculation 2 2 3 15 7" xfId="1252" xr:uid="{00000000-0005-0000-0000-00009D040000}"/>
    <cellStyle name="Calculation 2 2 3 16" xfId="1253" xr:uid="{00000000-0005-0000-0000-00009E040000}"/>
    <cellStyle name="Calculation 2 2 3 16 2" xfId="1254" xr:uid="{00000000-0005-0000-0000-00009F040000}"/>
    <cellStyle name="Calculation 2 2 3 16 3" xfId="1255" xr:uid="{00000000-0005-0000-0000-0000A0040000}"/>
    <cellStyle name="Calculation 2 2 3 16 4" xfId="1256" xr:uid="{00000000-0005-0000-0000-0000A1040000}"/>
    <cellStyle name="Calculation 2 2 3 16 5" xfId="1257" xr:uid="{00000000-0005-0000-0000-0000A2040000}"/>
    <cellStyle name="Calculation 2 2 3 17" xfId="1258" xr:uid="{00000000-0005-0000-0000-0000A3040000}"/>
    <cellStyle name="Calculation 2 2 3 17 2" xfId="1259" xr:uid="{00000000-0005-0000-0000-0000A4040000}"/>
    <cellStyle name="Calculation 2 2 3 17 3" xfId="1260" xr:uid="{00000000-0005-0000-0000-0000A5040000}"/>
    <cellStyle name="Calculation 2 2 3 17 4" xfId="1261" xr:uid="{00000000-0005-0000-0000-0000A6040000}"/>
    <cellStyle name="Calculation 2 2 3 17 5" xfId="1262" xr:uid="{00000000-0005-0000-0000-0000A7040000}"/>
    <cellStyle name="Calculation 2 2 3 18" xfId="1263" xr:uid="{00000000-0005-0000-0000-0000A8040000}"/>
    <cellStyle name="Calculation 2 2 3 18 2" xfId="1264" xr:uid="{00000000-0005-0000-0000-0000A9040000}"/>
    <cellStyle name="Calculation 2 2 3 19" xfId="1265" xr:uid="{00000000-0005-0000-0000-0000AA040000}"/>
    <cellStyle name="Calculation 2 2 3 19 2" xfId="1266" xr:uid="{00000000-0005-0000-0000-0000AB040000}"/>
    <cellStyle name="Calculation 2 2 3 2" xfId="1267" xr:uid="{00000000-0005-0000-0000-0000AC040000}"/>
    <cellStyle name="Calculation 2 2 3 2 2" xfId="1268" xr:uid="{00000000-0005-0000-0000-0000AD040000}"/>
    <cellStyle name="Calculation 2 2 3 2 2 2" xfId="1269" xr:uid="{00000000-0005-0000-0000-0000AE040000}"/>
    <cellStyle name="Calculation 2 2 3 2 2 2 2" xfId="1270" xr:uid="{00000000-0005-0000-0000-0000AF040000}"/>
    <cellStyle name="Calculation 2 2 3 2 2 2 3" xfId="1271" xr:uid="{00000000-0005-0000-0000-0000B0040000}"/>
    <cellStyle name="Calculation 2 2 3 2 2 2 4" xfId="1272" xr:uid="{00000000-0005-0000-0000-0000B1040000}"/>
    <cellStyle name="Calculation 2 2 3 2 2 2 5" xfId="1273" xr:uid="{00000000-0005-0000-0000-0000B2040000}"/>
    <cellStyle name="Calculation 2 2 3 2 2 3" xfId="1274" xr:uid="{00000000-0005-0000-0000-0000B3040000}"/>
    <cellStyle name="Calculation 2 2 3 2 2 3 2" xfId="1275" xr:uid="{00000000-0005-0000-0000-0000B4040000}"/>
    <cellStyle name="Calculation 2 2 3 2 2 3 3" xfId="1276" xr:uid="{00000000-0005-0000-0000-0000B5040000}"/>
    <cellStyle name="Calculation 2 2 3 2 2 3 4" xfId="1277" xr:uid="{00000000-0005-0000-0000-0000B6040000}"/>
    <cellStyle name="Calculation 2 2 3 2 2 3 5" xfId="1278" xr:uid="{00000000-0005-0000-0000-0000B7040000}"/>
    <cellStyle name="Calculation 2 2 3 2 2 4" xfId="1279" xr:uid="{00000000-0005-0000-0000-0000B8040000}"/>
    <cellStyle name="Calculation 2 2 3 2 2 4 2" xfId="1280" xr:uid="{00000000-0005-0000-0000-0000B9040000}"/>
    <cellStyle name="Calculation 2 2 3 2 2 5" xfId="1281" xr:uid="{00000000-0005-0000-0000-0000BA040000}"/>
    <cellStyle name="Calculation 2 2 3 2 2 5 2" xfId="1282" xr:uid="{00000000-0005-0000-0000-0000BB040000}"/>
    <cellStyle name="Calculation 2 2 3 2 2 6" xfId="1283" xr:uid="{00000000-0005-0000-0000-0000BC040000}"/>
    <cellStyle name="Calculation 2 2 3 2 2 7" xfId="1284" xr:uid="{00000000-0005-0000-0000-0000BD040000}"/>
    <cellStyle name="Calculation 2 2 3 2 3" xfId="1285" xr:uid="{00000000-0005-0000-0000-0000BE040000}"/>
    <cellStyle name="Calculation 2 2 3 2 3 2" xfId="1286" xr:uid="{00000000-0005-0000-0000-0000BF040000}"/>
    <cellStyle name="Calculation 2 2 3 2 3 3" xfId="1287" xr:uid="{00000000-0005-0000-0000-0000C0040000}"/>
    <cellStyle name="Calculation 2 2 3 2 3 4" xfId="1288" xr:uid="{00000000-0005-0000-0000-0000C1040000}"/>
    <cellStyle name="Calculation 2 2 3 2 3 5" xfId="1289" xr:uid="{00000000-0005-0000-0000-0000C2040000}"/>
    <cellStyle name="Calculation 2 2 3 2 4" xfId="1290" xr:uid="{00000000-0005-0000-0000-0000C3040000}"/>
    <cellStyle name="Calculation 2 2 3 2 4 2" xfId="1291" xr:uid="{00000000-0005-0000-0000-0000C4040000}"/>
    <cellStyle name="Calculation 2 2 3 2 4 3" xfId="1292" xr:uid="{00000000-0005-0000-0000-0000C5040000}"/>
    <cellStyle name="Calculation 2 2 3 2 4 4" xfId="1293" xr:uid="{00000000-0005-0000-0000-0000C6040000}"/>
    <cellStyle name="Calculation 2 2 3 2 4 5" xfId="1294" xr:uid="{00000000-0005-0000-0000-0000C7040000}"/>
    <cellStyle name="Calculation 2 2 3 2 5" xfId="1295" xr:uid="{00000000-0005-0000-0000-0000C8040000}"/>
    <cellStyle name="Calculation 2 2 3 2 5 2" xfId="1296" xr:uid="{00000000-0005-0000-0000-0000C9040000}"/>
    <cellStyle name="Calculation 2 2 3 2 6" xfId="1297" xr:uid="{00000000-0005-0000-0000-0000CA040000}"/>
    <cellStyle name="Calculation 2 2 3 2 6 2" xfId="1298" xr:uid="{00000000-0005-0000-0000-0000CB040000}"/>
    <cellStyle name="Calculation 2 2 3 2 7" xfId="1299" xr:uid="{00000000-0005-0000-0000-0000CC040000}"/>
    <cellStyle name="Calculation 2 2 3 2 8" xfId="1300" xr:uid="{00000000-0005-0000-0000-0000CD040000}"/>
    <cellStyle name="Calculation 2 2 3 20" xfId="1301" xr:uid="{00000000-0005-0000-0000-0000CE040000}"/>
    <cellStyle name="Calculation 2 2 3 21" xfId="1302" xr:uid="{00000000-0005-0000-0000-0000CF040000}"/>
    <cellStyle name="Calculation 2 2 3 3" xfId="1303" xr:uid="{00000000-0005-0000-0000-0000D0040000}"/>
    <cellStyle name="Calculation 2 2 3 3 2" xfId="1304" xr:uid="{00000000-0005-0000-0000-0000D1040000}"/>
    <cellStyle name="Calculation 2 2 3 3 2 2" xfId="1305" xr:uid="{00000000-0005-0000-0000-0000D2040000}"/>
    <cellStyle name="Calculation 2 2 3 3 2 2 2" xfId="1306" xr:uid="{00000000-0005-0000-0000-0000D3040000}"/>
    <cellStyle name="Calculation 2 2 3 3 2 2 3" xfId="1307" xr:uid="{00000000-0005-0000-0000-0000D4040000}"/>
    <cellStyle name="Calculation 2 2 3 3 2 2 4" xfId="1308" xr:uid="{00000000-0005-0000-0000-0000D5040000}"/>
    <cellStyle name="Calculation 2 2 3 3 2 2 5" xfId="1309" xr:uid="{00000000-0005-0000-0000-0000D6040000}"/>
    <cellStyle name="Calculation 2 2 3 3 2 3" xfId="1310" xr:uid="{00000000-0005-0000-0000-0000D7040000}"/>
    <cellStyle name="Calculation 2 2 3 3 2 3 2" xfId="1311" xr:uid="{00000000-0005-0000-0000-0000D8040000}"/>
    <cellStyle name="Calculation 2 2 3 3 2 3 3" xfId="1312" xr:uid="{00000000-0005-0000-0000-0000D9040000}"/>
    <cellStyle name="Calculation 2 2 3 3 2 3 4" xfId="1313" xr:uid="{00000000-0005-0000-0000-0000DA040000}"/>
    <cellStyle name="Calculation 2 2 3 3 2 3 5" xfId="1314" xr:uid="{00000000-0005-0000-0000-0000DB040000}"/>
    <cellStyle name="Calculation 2 2 3 3 2 4" xfId="1315" xr:uid="{00000000-0005-0000-0000-0000DC040000}"/>
    <cellStyle name="Calculation 2 2 3 3 2 4 2" xfId="1316" xr:uid="{00000000-0005-0000-0000-0000DD040000}"/>
    <cellStyle name="Calculation 2 2 3 3 2 5" xfId="1317" xr:uid="{00000000-0005-0000-0000-0000DE040000}"/>
    <cellStyle name="Calculation 2 2 3 3 2 5 2" xfId="1318" xr:uid="{00000000-0005-0000-0000-0000DF040000}"/>
    <cellStyle name="Calculation 2 2 3 3 2 6" xfId="1319" xr:uid="{00000000-0005-0000-0000-0000E0040000}"/>
    <cellStyle name="Calculation 2 2 3 3 2 7" xfId="1320" xr:uid="{00000000-0005-0000-0000-0000E1040000}"/>
    <cellStyle name="Calculation 2 2 3 3 3" xfId="1321" xr:uid="{00000000-0005-0000-0000-0000E2040000}"/>
    <cellStyle name="Calculation 2 2 3 3 3 2" xfId="1322" xr:uid="{00000000-0005-0000-0000-0000E3040000}"/>
    <cellStyle name="Calculation 2 2 3 3 3 3" xfId="1323" xr:uid="{00000000-0005-0000-0000-0000E4040000}"/>
    <cellStyle name="Calculation 2 2 3 3 3 4" xfId="1324" xr:uid="{00000000-0005-0000-0000-0000E5040000}"/>
    <cellStyle name="Calculation 2 2 3 3 3 5" xfId="1325" xr:uid="{00000000-0005-0000-0000-0000E6040000}"/>
    <cellStyle name="Calculation 2 2 3 3 4" xfId="1326" xr:uid="{00000000-0005-0000-0000-0000E7040000}"/>
    <cellStyle name="Calculation 2 2 3 3 4 2" xfId="1327" xr:uid="{00000000-0005-0000-0000-0000E8040000}"/>
    <cellStyle name="Calculation 2 2 3 3 4 3" xfId="1328" xr:uid="{00000000-0005-0000-0000-0000E9040000}"/>
    <cellStyle name="Calculation 2 2 3 3 4 4" xfId="1329" xr:uid="{00000000-0005-0000-0000-0000EA040000}"/>
    <cellStyle name="Calculation 2 2 3 3 4 5" xfId="1330" xr:uid="{00000000-0005-0000-0000-0000EB040000}"/>
    <cellStyle name="Calculation 2 2 3 3 5" xfId="1331" xr:uid="{00000000-0005-0000-0000-0000EC040000}"/>
    <cellStyle name="Calculation 2 2 3 3 5 2" xfId="1332" xr:uid="{00000000-0005-0000-0000-0000ED040000}"/>
    <cellStyle name="Calculation 2 2 3 3 6" xfId="1333" xr:uid="{00000000-0005-0000-0000-0000EE040000}"/>
    <cellStyle name="Calculation 2 2 3 3 6 2" xfId="1334" xr:uid="{00000000-0005-0000-0000-0000EF040000}"/>
    <cellStyle name="Calculation 2 2 3 3 7" xfId="1335" xr:uid="{00000000-0005-0000-0000-0000F0040000}"/>
    <cellStyle name="Calculation 2 2 3 3 8" xfId="1336" xr:uid="{00000000-0005-0000-0000-0000F1040000}"/>
    <cellStyle name="Calculation 2 2 3 4" xfId="1337" xr:uid="{00000000-0005-0000-0000-0000F2040000}"/>
    <cellStyle name="Calculation 2 2 3 4 2" xfId="1338" xr:uid="{00000000-0005-0000-0000-0000F3040000}"/>
    <cellStyle name="Calculation 2 2 3 4 2 2" xfId="1339" xr:uid="{00000000-0005-0000-0000-0000F4040000}"/>
    <cellStyle name="Calculation 2 2 3 4 2 2 2" xfId="1340" xr:uid="{00000000-0005-0000-0000-0000F5040000}"/>
    <cellStyle name="Calculation 2 2 3 4 2 2 3" xfId="1341" xr:uid="{00000000-0005-0000-0000-0000F6040000}"/>
    <cellStyle name="Calculation 2 2 3 4 2 2 4" xfId="1342" xr:uid="{00000000-0005-0000-0000-0000F7040000}"/>
    <cellStyle name="Calculation 2 2 3 4 2 2 5" xfId="1343" xr:uid="{00000000-0005-0000-0000-0000F8040000}"/>
    <cellStyle name="Calculation 2 2 3 4 2 3" xfId="1344" xr:uid="{00000000-0005-0000-0000-0000F9040000}"/>
    <cellStyle name="Calculation 2 2 3 4 2 3 2" xfId="1345" xr:uid="{00000000-0005-0000-0000-0000FA040000}"/>
    <cellStyle name="Calculation 2 2 3 4 2 3 3" xfId="1346" xr:uid="{00000000-0005-0000-0000-0000FB040000}"/>
    <cellStyle name="Calculation 2 2 3 4 2 3 4" xfId="1347" xr:uid="{00000000-0005-0000-0000-0000FC040000}"/>
    <cellStyle name="Calculation 2 2 3 4 2 3 5" xfId="1348" xr:uid="{00000000-0005-0000-0000-0000FD040000}"/>
    <cellStyle name="Calculation 2 2 3 4 2 4" xfId="1349" xr:uid="{00000000-0005-0000-0000-0000FE040000}"/>
    <cellStyle name="Calculation 2 2 3 4 2 4 2" xfId="1350" xr:uid="{00000000-0005-0000-0000-0000FF040000}"/>
    <cellStyle name="Calculation 2 2 3 4 2 5" xfId="1351" xr:uid="{00000000-0005-0000-0000-000000050000}"/>
    <cellStyle name="Calculation 2 2 3 4 2 5 2" xfId="1352" xr:uid="{00000000-0005-0000-0000-000001050000}"/>
    <cellStyle name="Calculation 2 2 3 4 2 6" xfId="1353" xr:uid="{00000000-0005-0000-0000-000002050000}"/>
    <cellStyle name="Calculation 2 2 3 4 2 7" xfId="1354" xr:uid="{00000000-0005-0000-0000-000003050000}"/>
    <cellStyle name="Calculation 2 2 3 4 3" xfId="1355" xr:uid="{00000000-0005-0000-0000-000004050000}"/>
    <cellStyle name="Calculation 2 2 3 4 3 2" xfId="1356" xr:uid="{00000000-0005-0000-0000-000005050000}"/>
    <cellStyle name="Calculation 2 2 3 4 3 3" xfId="1357" xr:uid="{00000000-0005-0000-0000-000006050000}"/>
    <cellStyle name="Calculation 2 2 3 4 3 4" xfId="1358" xr:uid="{00000000-0005-0000-0000-000007050000}"/>
    <cellStyle name="Calculation 2 2 3 4 3 5" xfId="1359" xr:uid="{00000000-0005-0000-0000-000008050000}"/>
    <cellStyle name="Calculation 2 2 3 4 4" xfId="1360" xr:uid="{00000000-0005-0000-0000-000009050000}"/>
    <cellStyle name="Calculation 2 2 3 4 4 2" xfId="1361" xr:uid="{00000000-0005-0000-0000-00000A050000}"/>
    <cellStyle name="Calculation 2 2 3 4 4 3" xfId="1362" xr:uid="{00000000-0005-0000-0000-00000B050000}"/>
    <cellStyle name="Calculation 2 2 3 4 4 4" xfId="1363" xr:uid="{00000000-0005-0000-0000-00000C050000}"/>
    <cellStyle name="Calculation 2 2 3 4 4 5" xfId="1364" xr:uid="{00000000-0005-0000-0000-00000D050000}"/>
    <cellStyle name="Calculation 2 2 3 4 5" xfId="1365" xr:uid="{00000000-0005-0000-0000-00000E050000}"/>
    <cellStyle name="Calculation 2 2 3 4 5 2" xfId="1366" xr:uid="{00000000-0005-0000-0000-00000F050000}"/>
    <cellStyle name="Calculation 2 2 3 4 6" xfId="1367" xr:uid="{00000000-0005-0000-0000-000010050000}"/>
    <cellStyle name="Calculation 2 2 3 4 6 2" xfId="1368" xr:uid="{00000000-0005-0000-0000-000011050000}"/>
    <cellStyle name="Calculation 2 2 3 4 7" xfId="1369" xr:uid="{00000000-0005-0000-0000-000012050000}"/>
    <cellStyle name="Calculation 2 2 3 4 8" xfId="1370" xr:uid="{00000000-0005-0000-0000-000013050000}"/>
    <cellStyle name="Calculation 2 2 3 5" xfId="1371" xr:uid="{00000000-0005-0000-0000-000014050000}"/>
    <cellStyle name="Calculation 2 2 3 5 2" xfId="1372" xr:uid="{00000000-0005-0000-0000-000015050000}"/>
    <cellStyle name="Calculation 2 2 3 5 2 2" xfId="1373" xr:uid="{00000000-0005-0000-0000-000016050000}"/>
    <cellStyle name="Calculation 2 2 3 5 2 2 2" xfId="1374" xr:uid="{00000000-0005-0000-0000-000017050000}"/>
    <cellStyle name="Calculation 2 2 3 5 2 2 3" xfId="1375" xr:uid="{00000000-0005-0000-0000-000018050000}"/>
    <cellStyle name="Calculation 2 2 3 5 2 2 4" xfId="1376" xr:uid="{00000000-0005-0000-0000-000019050000}"/>
    <cellStyle name="Calculation 2 2 3 5 2 2 5" xfId="1377" xr:uid="{00000000-0005-0000-0000-00001A050000}"/>
    <cellStyle name="Calculation 2 2 3 5 2 3" xfId="1378" xr:uid="{00000000-0005-0000-0000-00001B050000}"/>
    <cellStyle name="Calculation 2 2 3 5 2 3 2" xfId="1379" xr:uid="{00000000-0005-0000-0000-00001C050000}"/>
    <cellStyle name="Calculation 2 2 3 5 2 3 3" xfId="1380" xr:uid="{00000000-0005-0000-0000-00001D050000}"/>
    <cellStyle name="Calculation 2 2 3 5 2 3 4" xfId="1381" xr:uid="{00000000-0005-0000-0000-00001E050000}"/>
    <cellStyle name="Calculation 2 2 3 5 2 3 5" xfId="1382" xr:uid="{00000000-0005-0000-0000-00001F050000}"/>
    <cellStyle name="Calculation 2 2 3 5 2 4" xfId="1383" xr:uid="{00000000-0005-0000-0000-000020050000}"/>
    <cellStyle name="Calculation 2 2 3 5 2 4 2" xfId="1384" xr:uid="{00000000-0005-0000-0000-000021050000}"/>
    <cellStyle name="Calculation 2 2 3 5 2 5" xfId="1385" xr:uid="{00000000-0005-0000-0000-000022050000}"/>
    <cellStyle name="Calculation 2 2 3 5 2 5 2" xfId="1386" xr:uid="{00000000-0005-0000-0000-000023050000}"/>
    <cellStyle name="Calculation 2 2 3 5 2 6" xfId="1387" xr:uid="{00000000-0005-0000-0000-000024050000}"/>
    <cellStyle name="Calculation 2 2 3 5 2 7" xfId="1388" xr:uid="{00000000-0005-0000-0000-000025050000}"/>
    <cellStyle name="Calculation 2 2 3 5 3" xfId="1389" xr:uid="{00000000-0005-0000-0000-000026050000}"/>
    <cellStyle name="Calculation 2 2 3 5 3 2" xfId="1390" xr:uid="{00000000-0005-0000-0000-000027050000}"/>
    <cellStyle name="Calculation 2 2 3 5 3 3" xfId="1391" xr:uid="{00000000-0005-0000-0000-000028050000}"/>
    <cellStyle name="Calculation 2 2 3 5 3 4" xfId="1392" xr:uid="{00000000-0005-0000-0000-000029050000}"/>
    <cellStyle name="Calculation 2 2 3 5 3 5" xfId="1393" xr:uid="{00000000-0005-0000-0000-00002A050000}"/>
    <cellStyle name="Calculation 2 2 3 5 4" xfId="1394" xr:uid="{00000000-0005-0000-0000-00002B050000}"/>
    <cellStyle name="Calculation 2 2 3 5 4 2" xfId="1395" xr:uid="{00000000-0005-0000-0000-00002C050000}"/>
    <cellStyle name="Calculation 2 2 3 5 4 3" xfId="1396" xr:uid="{00000000-0005-0000-0000-00002D050000}"/>
    <cellStyle name="Calculation 2 2 3 5 4 4" xfId="1397" xr:uid="{00000000-0005-0000-0000-00002E050000}"/>
    <cellStyle name="Calculation 2 2 3 5 4 5" xfId="1398" xr:uid="{00000000-0005-0000-0000-00002F050000}"/>
    <cellStyle name="Calculation 2 2 3 5 5" xfId="1399" xr:uid="{00000000-0005-0000-0000-000030050000}"/>
    <cellStyle name="Calculation 2 2 3 5 5 2" xfId="1400" xr:uid="{00000000-0005-0000-0000-000031050000}"/>
    <cellStyle name="Calculation 2 2 3 5 6" xfId="1401" xr:uid="{00000000-0005-0000-0000-000032050000}"/>
    <cellStyle name="Calculation 2 2 3 5 6 2" xfId="1402" xr:uid="{00000000-0005-0000-0000-000033050000}"/>
    <cellStyle name="Calculation 2 2 3 5 7" xfId="1403" xr:uid="{00000000-0005-0000-0000-000034050000}"/>
    <cellStyle name="Calculation 2 2 3 5 8" xfId="1404" xr:uid="{00000000-0005-0000-0000-000035050000}"/>
    <cellStyle name="Calculation 2 2 3 6" xfId="1405" xr:uid="{00000000-0005-0000-0000-000036050000}"/>
    <cellStyle name="Calculation 2 2 3 6 2" xfId="1406" xr:uid="{00000000-0005-0000-0000-000037050000}"/>
    <cellStyle name="Calculation 2 2 3 6 2 2" xfId="1407" xr:uid="{00000000-0005-0000-0000-000038050000}"/>
    <cellStyle name="Calculation 2 2 3 6 2 2 2" xfId="1408" xr:uid="{00000000-0005-0000-0000-000039050000}"/>
    <cellStyle name="Calculation 2 2 3 6 2 2 3" xfId="1409" xr:uid="{00000000-0005-0000-0000-00003A050000}"/>
    <cellStyle name="Calculation 2 2 3 6 2 2 4" xfId="1410" xr:uid="{00000000-0005-0000-0000-00003B050000}"/>
    <cellStyle name="Calculation 2 2 3 6 2 2 5" xfId="1411" xr:uid="{00000000-0005-0000-0000-00003C050000}"/>
    <cellStyle name="Calculation 2 2 3 6 2 3" xfId="1412" xr:uid="{00000000-0005-0000-0000-00003D050000}"/>
    <cellStyle name="Calculation 2 2 3 6 2 3 2" xfId="1413" xr:uid="{00000000-0005-0000-0000-00003E050000}"/>
    <cellStyle name="Calculation 2 2 3 6 2 3 3" xfId="1414" xr:uid="{00000000-0005-0000-0000-00003F050000}"/>
    <cellStyle name="Calculation 2 2 3 6 2 3 4" xfId="1415" xr:uid="{00000000-0005-0000-0000-000040050000}"/>
    <cellStyle name="Calculation 2 2 3 6 2 3 5" xfId="1416" xr:uid="{00000000-0005-0000-0000-000041050000}"/>
    <cellStyle name="Calculation 2 2 3 6 2 4" xfId="1417" xr:uid="{00000000-0005-0000-0000-000042050000}"/>
    <cellStyle name="Calculation 2 2 3 6 2 4 2" xfId="1418" xr:uid="{00000000-0005-0000-0000-000043050000}"/>
    <cellStyle name="Calculation 2 2 3 6 2 5" xfId="1419" xr:uid="{00000000-0005-0000-0000-000044050000}"/>
    <cellStyle name="Calculation 2 2 3 6 2 5 2" xfId="1420" xr:uid="{00000000-0005-0000-0000-000045050000}"/>
    <cellStyle name="Calculation 2 2 3 6 2 6" xfId="1421" xr:uid="{00000000-0005-0000-0000-000046050000}"/>
    <cellStyle name="Calculation 2 2 3 6 2 7" xfId="1422" xr:uid="{00000000-0005-0000-0000-000047050000}"/>
    <cellStyle name="Calculation 2 2 3 6 3" xfId="1423" xr:uid="{00000000-0005-0000-0000-000048050000}"/>
    <cellStyle name="Calculation 2 2 3 6 3 2" xfId="1424" xr:uid="{00000000-0005-0000-0000-000049050000}"/>
    <cellStyle name="Calculation 2 2 3 6 3 3" xfId="1425" xr:uid="{00000000-0005-0000-0000-00004A050000}"/>
    <cellStyle name="Calculation 2 2 3 6 3 4" xfId="1426" xr:uid="{00000000-0005-0000-0000-00004B050000}"/>
    <cellStyle name="Calculation 2 2 3 6 3 5" xfId="1427" xr:uid="{00000000-0005-0000-0000-00004C050000}"/>
    <cellStyle name="Calculation 2 2 3 6 4" xfId="1428" xr:uid="{00000000-0005-0000-0000-00004D050000}"/>
    <cellStyle name="Calculation 2 2 3 6 4 2" xfId="1429" xr:uid="{00000000-0005-0000-0000-00004E050000}"/>
    <cellStyle name="Calculation 2 2 3 6 4 3" xfId="1430" xr:uid="{00000000-0005-0000-0000-00004F050000}"/>
    <cellStyle name="Calculation 2 2 3 6 4 4" xfId="1431" xr:uid="{00000000-0005-0000-0000-000050050000}"/>
    <cellStyle name="Calculation 2 2 3 6 4 5" xfId="1432" xr:uid="{00000000-0005-0000-0000-000051050000}"/>
    <cellStyle name="Calculation 2 2 3 6 5" xfId="1433" xr:uid="{00000000-0005-0000-0000-000052050000}"/>
    <cellStyle name="Calculation 2 2 3 6 5 2" xfId="1434" xr:uid="{00000000-0005-0000-0000-000053050000}"/>
    <cellStyle name="Calculation 2 2 3 6 6" xfId="1435" xr:uid="{00000000-0005-0000-0000-000054050000}"/>
    <cellStyle name="Calculation 2 2 3 6 6 2" xfId="1436" xr:uid="{00000000-0005-0000-0000-000055050000}"/>
    <cellStyle name="Calculation 2 2 3 6 7" xfId="1437" xr:uid="{00000000-0005-0000-0000-000056050000}"/>
    <cellStyle name="Calculation 2 2 3 6 8" xfId="1438" xr:uid="{00000000-0005-0000-0000-000057050000}"/>
    <cellStyle name="Calculation 2 2 3 7" xfId="1439" xr:uid="{00000000-0005-0000-0000-000058050000}"/>
    <cellStyle name="Calculation 2 2 3 7 2" xfId="1440" xr:uid="{00000000-0005-0000-0000-000059050000}"/>
    <cellStyle name="Calculation 2 2 3 7 2 2" xfId="1441" xr:uid="{00000000-0005-0000-0000-00005A050000}"/>
    <cellStyle name="Calculation 2 2 3 7 2 2 2" xfId="1442" xr:uid="{00000000-0005-0000-0000-00005B050000}"/>
    <cellStyle name="Calculation 2 2 3 7 2 2 3" xfId="1443" xr:uid="{00000000-0005-0000-0000-00005C050000}"/>
    <cellStyle name="Calculation 2 2 3 7 2 2 4" xfId="1444" xr:uid="{00000000-0005-0000-0000-00005D050000}"/>
    <cellStyle name="Calculation 2 2 3 7 2 2 5" xfId="1445" xr:uid="{00000000-0005-0000-0000-00005E050000}"/>
    <cellStyle name="Calculation 2 2 3 7 2 3" xfId="1446" xr:uid="{00000000-0005-0000-0000-00005F050000}"/>
    <cellStyle name="Calculation 2 2 3 7 2 3 2" xfId="1447" xr:uid="{00000000-0005-0000-0000-000060050000}"/>
    <cellStyle name="Calculation 2 2 3 7 2 3 3" xfId="1448" xr:uid="{00000000-0005-0000-0000-000061050000}"/>
    <cellStyle name="Calculation 2 2 3 7 2 3 4" xfId="1449" xr:uid="{00000000-0005-0000-0000-000062050000}"/>
    <cellStyle name="Calculation 2 2 3 7 2 3 5" xfId="1450" xr:uid="{00000000-0005-0000-0000-000063050000}"/>
    <cellStyle name="Calculation 2 2 3 7 2 4" xfId="1451" xr:uid="{00000000-0005-0000-0000-000064050000}"/>
    <cellStyle name="Calculation 2 2 3 7 2 4 2" xfId="1452" xr:uid="{00000000-0005-0000-0000-000065050000}"/>
    <cellStyle name="Calculation 2 2 3 7 2 5" xfId="1453" xr:uid="{00000000-0005-0000-0000-000066050000}"/>
    <cellStyle name="Calculation 2 2 3 7 2 5 2" xfId="1454" xr:uid="{00000000-0005-0000-0000-000067050000}"/>
    <cellStyle name="Calculation 2 2 3 7 2 6" xfId="1455" xr:uid="{00000000-0005-0000-0000-000068050000}"/>
    <cellStyle name="Calculation 2 2 3 7 2 7" xfId="1456" xr:uid="{00000000-0005-0000-0000-000069050000}"/>
    <cellStyle name="Calculation 2 2 3 7 3" xfId="1457" xr:uid="{00000000-0005-0000-0000-00006A050000}"/>
    <cellStyle name="Calculation 2 2 3 7 3 2" xfId="1458" xr:uid="{00000000-0005-0000-0000-00006B050000}"/>
    <cellStyle name="Calculation 2 2 3 7 3 3" xfId="1459" xr:uid="{00000000-0005-0000-0000-00006C050000}"/>
    <cellStyle name="Calculation 2 2 3 7 3 4" xfId="1460" xr:uid="{00000000-0005-0000-0000-00006D050000}"/>
    <cellStyle name="Calculation 2 2 3 7 3 5" xfId="1461" xr:uid="{00000000-0005-0000-0000-00006E050000}"/>
    <cellStyle name="Calculation 2 2 3 7 4" xfId="1462" xr:uid="{00000000-0005-0000-0000-00006F050000}"/>
    <cellStyle name="Calculation 2 2 3 7 4 2" xfId="1463" xr:uid="{00000000-0005-0000-0000-000070050000}"/>
    <cellStyle name="Calculation 2 2 3 7 4 3" xfId="1464" xr:uid="{00000000-0005-0000-0000-000071050000}"/>
    <cellStyle name="Calculation 2 2 3 7 4 4" xfId="1465" xr:uid="{00000000-0005-0000-0000-000072050000}"/>
    <cellStyle name="Calculation 2 2 3 7 4 5" xfId="1466" xr:uid="{00000000-0005-0000-0000-000073050000}"/>
    <cellStyle name="Calculation 2 2 3 7 5" xfId="1467" xr:uid="{00000000-0005-0000-0000-000074050000}"/>
    <cellStyle name="Calculation 2 2 3 7 5 2" xfId="1468" xr:uid="{00000000-0005-0000-0000-000075050000}"/>
    <cellStyle name="Calculation 2 2 3 7 6" xfId="1469" xr:uid="{00000000-0005-0000-0000-000076050000}"/>
    <cellStyle name="Calculation 2 2 3 7 6 2" xfId="1470" xr:uid="{00000000-0005-0000-0000-000077050000}"/>
    <cellStyle name="Calculation 2 2 3 7 7" xfId="1471" xr:uid="{00000000-0005-0000-0000-000078050000}"/>
    <cellStyle name="Calculation 2 2 3 7 8" xfId="1472" xr:uid="{00000000-0005-0000-0000-000079050000}"/>
    <cellStyle name="Calculation 2 2 3 8" xfId="1473" xr:uid="{00000000-0005-0000-0000-00007A050000}"/>
    <cellStyle name="Calculation 2 2 3 8 2" xfId="1474" xr:uid="{00000000-0005-0000-0000-00007B050000}"/>
    <cellStyle name="Calculation 2 2 3 8 2 2" xfId="1475" xr:uid="{00000000-0005-0000-0000-00007C050000}"/>
    <cellStyle name="Calculation 2 2 3 8 2 2 2" xfId="1476" xr:uid="{00000000-0005-0000-0000-00007D050000}"/>
    <cellStyle name="Calculation 2 2 3 8 2 2 3" xfId="1477" xr:uid="{00000000-0005-0000-0000-00007E050000}"/>
    <cellStyle name="Calculation 2 2 3 8 2 2 4" xfId="1478" xr:uid="{00000000-0005-0000-0000-00007F050000}"/>
    <cellStyle name="Calculation 2 2 3 8 2 2 5" xfId="1479" xr:uid="{00000000-0005-0000-0000-000080050000}"/>
    <cellStyle name="Calculation 2 2 3 8 2 3" xfId="1480" xr:uid="{00000000-0005-0000-0000-000081050000}"/>
    <cellStyle name="Calculation 2 2 3 8 2 3 2" xfId="1481" xr:uid="{00000000-0005-0000-0000-000082050000}"/>
    <cellStyle name="Calculation 2 2 3 8 2 3 3" xfId="1482" xr:uid="{00000000-0005-0000-0000-000083050000}"/>
    <cellStyle name="Calculation 2 2 3 8 2 3 4" xfId="1483" xr:uid="{00000000-0005-0000-0000-000084050000}"/>
    <cellStyle name="Calculation 2 2 3 8 2 3 5" xfId="1484" xr:uid="{00000000-0005-0000-0000-000085050000}"/>
    <cellStyle name="Calculation 2 2 3 8 2 4" xfId="1485" xr:uid="{00000000-0005-0000-0000-000086050000}"/>
    <cellStyle name="Calculation 2 2 3 8 2 4 2" xfId="1486" xr:uid="{00000000-0005-0000-0000-000087050000}"/>
    <cellStyle name="Calculation 2 2 3 8 2 5" xfId="1487" xr:uid="{00000000-0005-0000-0000-000088050000}"/>
    <cellStyle name="Calculation 2 2 3 8 2 5 2" xfId="1488" xr:uid="{00000000-0005-0000-0000-000089050000}"/>
    <cellStyle name="Calculation 2 2 3 8 2 6" xfId="1489" xr:uid="{00000000-0005-0000-0000-00008A050000}"/>
    <cellStyle name="Calculation 2 2 3 8 2 7" xfId="1490" xr:uid="{00000000-0005-0000-0000-00008B050000}"/>
    <cellStyle name="Calculation 2 2 3 8 3" xfId="1491" xr:uid="{00000000-0005-0000-0000-00008C050000}"/>
    <cellStyle name="Calculation 2 2 3 8 3 2" xfId="1492" xr:uid="{00000000-0005-0000-0000-00008D050000}"/>
    <cellStyle name="Calculation 2 2 3 8 3 3" xfId="1493" xr:uid="{00000000-0005-0000-0000-00008E050000}"/>
    <cellStyle name="Calculation 2 2 3 8 3 4" xfId="1494" xr:uid="{00000000-0005-0000-0000-00008F050000}"/>
    <cellStyle name="Calculation 2 2 3 8 3 5" xfId="1495" xr:uid="{00000000-0005-0000-0000-000090050000}"/>
    <cellStyle name="Calculation 2 2 3 8 4" xfId="1496" xr:uid="{00000000-0005-0000-0000-000091050000}"/>
    <cellStyle name="Calculation 2 2 3 8 4 2" xfId="1497" xr:uid="{00000000-0005-0000-0000-000092050000}"/>
    <cellStyle name="Calculation 2 2 3 8 4 3" xfId="1498" xr:uid="{00000000-0005-0000-0000-000093050000}"/>
    <cellStyle name="Calculation 2 2 3 8 4 4" xfId="1499" xr:uid="{00000000-0005-0000-0000-000094050000}"/>
    <cellStyle name="Calculation 2 2 3 8 4 5" xfId="1500" xr:uid="{00000000-0005-0000-0000-000095050000}"/>
    <cellStyle name="Calculation 2 2 3 8 5" xfId="1501" xr:uid="{00000000-0005-0000-0000-000096050000}"/>
    <cellStyle name="Calculation 2 2 3 8 5 2" xfId="1502" xr:uid="{00000000-0005-0000-0000-000097050000}"/>
    <cellStyle name="Calculation 2 2 3 8 6" xfId="1503" xr:uid="{00000000-0005-0000-0000-000098050000}"/>
    <cellStyle name="Calculation 2 2 3 8 6 2" xfId="1504" xr:uid="{00000000-0005-0000-0000-000099050000}"/>
    <cellStyle name="Calculation 2 2 3 8 7" xfId="1505" xr:uid="{00000000-0005-0000-0000-00009A050000}"/>
    <cellStyle name="Calculation 2 2 3 8 8" xfId="1506" xr:uid="{00000000-0005-0000-0000-00009B050000}"/>
    <cellStyle name="Calculation 2 2 3 9" xfId="1507" xr:uid="{00000000-0005-0000-0000-00009C050000}"/>
    <cellStyle name="Calculation 2 2 3 9 2" xfId="1508" xr:uid="{00000000-0005-0000-0000-00009D050000}"/>
    <cellStyle name="Calculation 2 2 3 9 2 2" xfId="1509" xr:uid="{00000000-0005-0000-0000-00009E050000}"/>
    <cellStyle name="Calculation 2 2 3 9 2 2 2" xfId="1510" xr:uid="{00000000-0005-0000-0000-00009F050000}"/>
    <cellStyle name="Calculation 2 2 3 9 2 2 3" xfId="1511" xr:uid="{00000000-0005-0000-0000-0000A0050000}"/>
    <cellStyle name="Calculation 2 2 3 9 2 2 4" xfId="1512" xr:uid="{00000000-0005-0000-0000-0000A1050000}"/>
    <cellStyle name="Calculation 2 2 3 9 2 2 5" xfId="1513" xr:uid="{00000000-0005-0000-0000-0000A2050000}"/>
    <cellStyle name="Calculation 2 2 3 9 2 3" xfId="1514" xr:uid="{00000000-0005-0000-0000-0000A3050000}"/>
    <cellStyle name="Calculation 2 2 3 9 2 3 2" xfId="1515" xr:uid="{00000000-0005-0000-0000-0000A4050000}"/>
    <cellStyle name="Calculation 2 2 3 9 2 3 3" xfId="1516" xr:uid="{00000000-0005-0000-0000-0000A5050000}"/>
    <cellStyle name="Calculation 2 2 3 9 2 3 4" xfId="1517" xr:uid="{00000000-0005-0000-0000-0000A6050000}"/>
    <cellStyle name="Calculation 2 2 3 9 2 3 5" xfId="1518" xr:uid="{00000000-0005-0000-0000-0000A7050000}"/>
    <cellStyle name="Calculation 2 2 3 9 2 4" xfId="1519" xr:uid="{00000000-0005-0000-0000-0000A8050000}"/>
    <cellStyle name="Calculation 2 2 3 9 2 4 2" xfId="1520" xr:uid="{00000000-0005-0000-0000-0000A9050000}"/>
    <cellStyle name="Calculation 2 2 3 9 2 5" xfId="1521" xr:uid="{00000000-0005-0000-0000-0000AA050000}"/>
    <cellStyle name="Calculation 2 2 3 9 2 5 2" xfId="1522" xr:uid="{00000000-0005-0000-0000-0000AB050000}"/>
    <cellStyle name="Calculation 2 2 3 9 2 6" xfId="1523" xr:uid="{00000000-0005-0000-0000-0000AC050000}"/>
    <cellStyle name="Calculation 2 2 3 9 2 7" xfId="1524" xr:uid="{00000000-0005-0000-0000-0000AD050000}"/>
    <cellStyle name="Calculation 2 2 3 9 3" xfId="1525" xr:uid="{00000000-0005-0000-0000-0000AE050000}"/>
    <cellStyle name="Calculation 2 2 3 9 3 2" xfId="1526" xr:uid="{00000000-0005-0000-0000-0000AF050000}"/>
    <cellStyle name="Calculation 2 2 3 9 3 3" xfId="1527" xr:uid="{00000000-0005-0000-0000-0000B0050000}"/>
    <cellStyle name="Calculation 2 2 3 9 3 4" xfId="1528" xr:uid="{00000000-0005-0000-0000-0000B1050000}"/>
    <cellStyle name="Calculation 2 2 3 9 3 5" xfId="1529" xr:uid="{00000000-0005-0000-0000-0000B2050000}"/>
    <cellStyle name="Calculation 2 2 3 9 4" xfId="1530" xr:uid="{00000000-0005-0000-0000-0000B3050000}"/>
    <cellStyle name="Calculation 2 2 3 9 4 2" xfId="1531" xr:uid="{00000000-0005-0000-0000-0000B4050000}"/>
    <cellStyle name="Calculation 2 2 3 9 4 3" xfId="1532" xr:uid="{00000000-0005-0000-0000-0000B5050000}"/>
    <cellStyle name="Calculation 2 2 3 9 4 4" xfId="1533" xr:uid="{00000000-0005-0000-0000-0000B6050000}"/>
    <cellStyle name="Calculation 2 2 3 9 4 5" xfId="1534" xr:uid="{00000000-0005-0000-0000-0000B7050000}"/>
    <cellStyle name="Calculation 2 2 3 9 5" xfId="1535" xr:uid="{00000000-0005-0000-0000-0000B8050000}"/>
    <cellStyle name="Calculation 2 2 3 9 5 2" xfId="1536" xr:uid="{00000000-0005-0000-0000-0000B9050000}"/>
    <cellStyle name="Calculation 2 2 3 9 6" xfId="1537" xr:uid="{00000000-0005-0000-0000-0000BA050000}"/>
    <cellStyle name="Calculation 2 2 3 9 6 2" xfId="1538" xr:uid="{00000000-0005-0000-0000-0000BB050000}"/>
    <cellStyle name="Calculation 2 2 3 9 7" xfId="1539" xr:uid="{00000000-0005-0000-0000-0000BC050000}"/>
    <cellStyle name="Calculation 2 2 3 9 8" xfId="1540" xr:uid="{00000000-0005-0000-0000-0000BD050000}"/>
    <cellStyle name="Calculation 2 2 4" xfId="1541" xr:uid="{00000000-0005-0000-0000-0000BE050000}"/>
    <cellStyle name="Calculation 2 2 4 2" xfId="1542" xr:uid="{00000000-0005-0000-0000-0000BF050000}"/>
    <cellStyle name="Calculation 2 2 5" xfId="1543" xr:uid="{00000000-0005-0000-0000-0000C0050000}"/>
    <cellStyle name="Calculation 2 2 5 2" xfId="1544" xr:uid="{00000000-0005-0000-0000-0000C1050000}"/>
    <cellStyle name="Calculation 2 2 6" xfId="1545" xr:uid="{00000000-0005-0000-0000-0000C2050000}"/>
    <cellStyle name="Calculation 2 2 7" xfId="1546" xr:uid="{00000000-0005-0000-0000-0000C3050000}"/>
    <cellStyle name="Calculation 2 2 7 2" xfId="1547" xr:uid="{00000000-0005-0000-0000-0000C4050000}"/>
    <cellStyle name="Calculation 2 2_T-straight with PEDs adjustor" xfId="1548" xr:uid="{00000000-0005-0000-0000-0000C5050000}"/>
    <cellStyle name="Calculation 2 3" xfId="1549" xr:uid="{00000000-0005-0000-0000-0000C6050000}"/>
    <cellStyle name="Calculation 2 3 2" xfId="1550" xr:uid="{00000000-0005-0000-0000-0000C7050000}"/>
    <cellStyle name="Calculation 2 3 2 10" xfId="1551" xr:uid="{00000000-0005-0000-0000-0000C8050000}"/>
    <cellStyle name="Calculation 2 3 2 10 2" xfId="1552" xr:uid="{00000000-0005-0000-0000-0000C9050000}"/>
    <cellStyle name="Calculation 2 3 2 10 2 2" xfId="1553" xr:uid="{00000000-0005-0000-0000-0000CA050000}"/>
    <cellStyle name="Calculation 2 3 2 10 2 2 2" xfId="1554" xr:uid="{00000000-0005-0000-0000-0000CB050000}"/>
    <cellStyle name="Calculation 2 3 2 10 2 2 3" xfId="1555" xr:uid="{00000000-0005-0000-0000-0000CC050000}"/>
    <cellStyle name="Calculation 2 3 2 10 2 2 4" xfId="1556" xr:uid="{00000000-0005-0000-0000-0000CD050000}"/>
    <cellStyle name="Calculation 2 3 2 10 2 2 5" xfId="1557" xr:uid="{00000000-0005-0000-0000-0000CE050000}"/>
    <cellStyle name="Calculation 2 3 2 10 2 3" xfId="1558" xr:uid="{00000000-0005-0000-0000-0000CF050000}"/>
    <cellStyle name="Calculation 2 3 2 10 2 3 2" xfId="1559" xr:uid="{00000000-0005-0000-0000-0000D0050000}"/>
    <cellStyle name="Calculation 2 3 2 10 2 3 3" xfId="1560" xr:uid="{00000000-0005-0000-0000-0000D1050000}"/>
    <cellStyle name="Calculation 2 3 2 10 2 3 4" xfId="1561" xr:uid="{00000000-0005-0000-0000-0000D2050000}"/>
    <cellStyle name="Calculation 2 3 2 10 2 3 5" xfId="1562" xr:uid="{00000000-0005-0000-0000-0000D3050000}"/>
    <cellStyle name="Calculation 2 3 2 10 2 4" xfId="1563" xr:uid="{00000000-0005-0000-0000-0000D4050000}"/>
    <cellStyle name="Calculation 2 3 2 10 2 4 2" xfId="1564" xr:uid="{00000000-0005-0000-0000-0000D5050000}"/>
    <cellStyle name="Calculation 2 3 2 10 2 5" xfId="1565" xr:uid="{00000000-0005-0000-0000-0000D6050000}"/>
    <cellStyle name="Calculation 2 3 2 10 2 5 2" xfId="1566" xr:uid="{00000000-0005-0000-0000-0000D7050000}"/>
    <cellStyle name="Calculation 2 3 2 10 2 6" xfId="1567" xr:uid="{00000000-0005-0000-0000-0000D8050000}"/>
    <cellStyle name="Calculation 2 3 2 10 2 7" xfId="1568" xr:uid="{00000000-0005-0000-0000-0000D9050000}"/>
    <cellStyle name="Calculation 2 3 2 10 3" xfId="1569" xr:uid="{00000000-0005-0000-0000-0000DA050000}"/>
    <cellStyle name="Calculation 2 3 2 10 3 2" xfId="1570" xr:uid="{00000000-0005-0000-0000-0000DB050000}"/>
    <cellStyle name="Calculation 2 3 2 10 3 3" xfId="1571" xr:uid="{00000000-0005-0000-0000-0000DC050000}"/>
    <cellStyle name="Calculation 2 3 2 10 3 4" xfId="1572" xr:uid="{00000000-0005-0000-0000-0000DD050000}"/>
    <cellStyle name="Calculation 2 3 2 10 3 5" xfId="1573" xr:uid="{00000000-0005-0000-0000-0000DE050000}"/>
    <cellStyle name="Calculation 2 3 2 10 4" xfId="1574" xr:uid="{00000000-0005-0000-0000-0000DF050000}"/>
    <cellStyle name="Calculation 2 3 2 10 4 2" xfId="1575" xr:uid="{00000000-0005-0000-0000-0000E0050000}"/>
    <cellStyle name="Calculation 2 3 2 10 4 3" xfId="1576" xr:uid="{00000000-0005-0000-0000-0000E1050000}"/>
    <cellStyle name="Calculation 2 3 2 10 4 4" xfId="1577" xr:uid="{00000000-0005-0000-0000-0000E2050000}"/>
    <cellStyle name="Calculation 2 3 2 10 4 5" xfId="1578" xr:uid="{00000000-0005-0000-0000-0000E3050000}"/>
    <cellStyle name="Calculation 2 3 2 10 5" xfId="1579" xr:uid="{00000000-0005-0000-0000-0000E4050000}"/>
    <cellStyle name="Calculation 2 3 2 10 5 2" xfId="1580" xr:uid="{00000000-0005-0000-0000-0000E5050000}"/>
    <cellStyle name="Calculation 2 3 2 10 6" xfId="1581" xr:uid="{00000000-0005-0000-0000-0000E6050000}"/>
    <cellStyle name="Calculation 2 3 2 10 6 2" xfId="1582" xr:uid="{00000000-0005-0000-0000-0000E7050000}"/>
    <cellStyle name="Calculation 2 3 2 10 7" xfId="1583" xr:uid="{00000000-0005-0000-0000-0000E8050000}"/>
    <cellStyle name="Calculation 2 3 2 10 8" xfId="1584" xr:uid="{00000000-0005-0000-0000-0000E9050000}"/>
    <cellStyle name="Calculation 2 3 2 11" xfId="1585" xr:uid="{00000000-0005-0000-0000-0000EA050000}"/>
    <cellStyle name="Calculation 2 3 2 11 2" xfId="1586" xr:uid="{00000000-0005-0000-0000-0000EB050000}"/>
    <cellStyle name="Calculation 2 3 2 11 2 2" xfId="1587" xr:uid="{00000000-0005-0000-0000-0000EC050000}"/>
    <cellStyle name="Calculation 2 3 2 11 2 2 2" xfId="1588" xr:uid="{00000000-0005-0000-0000-0000ED050000}"/>
    <cellStyle name="Calculation 2 3 2 11 2 2 3" xfId="1589" xr:uid="{00000000-0005-0000-0000-0000EE050000}"/>
    <cellStyle name="Calculation 2 3 2 11 2 2 4" xfId="1590" xr:uid="{00000000-0005-0000-0000-0000EF050000}"/>
    <cellStyle name="Calculation 2 3 2 11 2 2 5" xfId="1591" xr:uid="{00000000-0005-0000-0000-0000F0050000}"/>
    <cellStyle name="Calculation 2 3 2 11 2 3" xfId="1592" xr:uid="{00000000-0005-0000-0000-0000F1050000}"/>
    <cellStyle name="Calculation 2 3 2 11 2 3 2" xfId="1593" xr:uid="{00000000-0005-0000-0000-0000F2050000}"/>
    <cellStyle name="Calculation 2 3 2 11 2 3 3" xfId="1594" xr:uid="{00000000-0005-0000-0000-0000F3050000}"/>
    <cellStyle name="Calculation 2 3 2 11 2 3 4" xfId="1595" xr:uid="{00000000-0005-0000-0000-0000F4050000}"/>
    <cellStyle name="Calculation 2 3 2 11 2 3 5" xfId="1596" xr:uid="{00000000-0005-0000-0000-0000F5050000}"/>
    <cellStyle name="Calculation 2 3 2 11 2 4" xfId="1597" xr:uid="{00000000-0005-0000-0000-0000F6050000}"/>
    <cellStyle name="Calculation 2 3 2 11 2 4 2" xfId="1598" xr:uid="{00000000-0005-0000-0000-0000F7050000}"/>
    <cellStyle name="Calculation 2 3 2 11 2 5" xfId="1599" xr:uid="{00000000-0005-0000-0000-0000F8050000}"/>
    <cellStyle name="Calculation 2 3 2 11 2 5 2" xfId="1600" xr:uid="{00000000-0005-0000-0000-0000F9050000}"/>
    <cellStyle name="Calculation 2 3 2 11 2 6" xfId="1601" xr:uid="{00000000-0005-0000-0000-0000FA050000}"/>
    <cellStyle name="Calculation 2 3 2 11 2 7" xfId="1602" xr:uid="{00000000-0005-0000-0000-0000FB050000}"/>
    <cellStyle name="Calculation 2 3 2 11 3" xfId="1603" xr:uid="{00000000-0005-0000-0000-0000FC050000}"/>
    <cellStyle name="Calculation 2 3 2 11 3 2" xfId="1604" xr:uid="{00000000-0005-0000-0000-0000FD050000}"/>
    <cellStyle name="Calculation 2 3 2 11 3 3" xfId="1605" xr:uid="{00000000-0005-0000-0000-0000FE050000}"/>
    <cellStyle name="Calculation 2 3 2 11 3 4" xfId="1606" xr:uid="{00000000-0005-0000-0000-0000FF050000}"/>
    <cellStyle name="Calculation 2 3 2 11 3 5" xfId="1607" xr:uid="{00000000-0005-0000-0000-000000060000}"/>
    <cellStyle name="Calculation 2 3 2 11 4" xfId="1608" xr:uid="{00000000-0005-0000-0000-000001060000}"/>
    <cellStyle name="Calculation 2 3 2 11 4 2" xfId="1609" xr:uid="{00000000-0005-0000-0000-000002060000}"/>
    <cellStyle name="Calculation 2 3 2 11 4 3" xfId="1610" xr:uid="{00000000-0005-0000-0000-000003060000}"/>
    <cellStyle name="Calculation 2 3 2 11 4 4" xfId="1611" xr:uid="{00000000-0005-0000-0000-000004060000}"/>
    <cellStyle name="Calculation 2 3 2 11 4 5" xfId="1612" xr:uid="{00000000-0005-0000-0000-000005060000}"/>
    <cellStyle name="Calculation 2 3 2 11 5" xfId="1613" xr:uid="{00000000-0005-0000-0000-000006060000}"/>
    <cellStyle name="Calculation 2 3 2 11 5 2" xfId="1614" xr:uid="{00000000-0005-0000-0000-000007060000}"/>
    <cellStyle name="Calculation 2 3 2 11 6" xfId="1615" xr:uid="{00000000-0005-0000-0000-000008060000}"/>
    <cellStyle name="Calculation 2 3 2 11 6 2" xfId="1616" xr:uid="{00000000-0005-0000-0000-000009060000}"/>
    <cellStyle name="Calculation 2 3 2 11 7" xfId="1617" xr:uid="{00000000-0005-0000-0000-00000A060000}"/>
    <cellStyle name="Calculation 2 3 2 11 8" xfId="1618" xr:uid="{00000000-0005-0000-0000-00000B060000}"/>
    <cellStyle name="Calculation 2 3 2 12" xfId="1619" xr:uid="{00000000-0005-0000-0000-00000C060000}"/>
    <cellStyle name="Calculation 2 3 2 12 2" xfId="1620" xr:uid="{00000000-0005-0000-0000-00000D060000}"/>
    <cellStyle name="Calculation 2 3 2 12 2 2" xfId="1621" xr:uid="{00000000-0005-0000-0000-00000E060000}"/>
    <cellStyle name="Calculation 2 3 2 12 2 2 2" xfId="1622" xr:uid="{00000000-0005-0000-0000-00000F060000}"/>
    <cellStyle name="Calculation 2 3 2 12 2 2 3" xfId="1623" xr:uid="{00000000-0005-0000-0000-000010060000}"/>
    <cellStyle name="Calculation 2 3 2 12 2 2 4" xfId="1624" xr:uid="{00000000-0005-0000-0000-000011060000}"/>
    <cellStyle name="Calculation 2 3 2 12 2 2 5" xfId="1625" xr:uid="{00000000-0005-0000-0000-000012060000}"/>
    <cellStyle name="Calculation 2 3 2 12 2 3" xfId="1626" xr:uid="{00000000-0005-0000-0000-000013060000}"/>
    <cellStyle name="Calculation 2 3 2 12 2 3 2" xfId="1627" xr:uid="{00000000-0005-0000-0000-000014060000}"/>
    <cellStyle name="Calculation 2 3 2 12 2 3 3" xfId="1628" xr:uid="{00000000-0005-0000-0000-000015060000}"/>
    <cellStyle name="Calculation 2 3 2 12 2 3 4" xfId="1629" xr:uid="{00000000-0005-0000-0000-000016060000}"/>
    <cellStyle name="Calculation 2 3 2 12 2 3 5" xfId="1630" xr:uid="{00000000-0005-0000-0000-000017060000}"/>
    <cellStyle name="Calculation 2 3 2 12 2 4" xfId="1631" xr:uid="{00000000-0005-0000-0000-000018060000}"/>
    <cellStyle name="Calculation 2 3 2 12 2 4 2" xfId="1632" xr:uid="{00000000-0005-0000-0000-000019060000}"/>
    <cellStyle name="Calculation 2 3 2 12 2 5" xfId="1633" xr:uid="{00000000-0005-0000-0000-00001A060000}"/>
    <cellStyle name="Calculation 2 3 2 12 2 5 2" xfId="1634" xr:uid="{00000000-0005-0000-0000-00001B060000}"/>
    <cellStyle name="Calculation 2 3 2 12 2 6" xfId="1635" xr:uid="{00000000-0005-0000-0000-00001C060000}"/>
    <cellStyle name="Calculation 2 3 2 12 2 7" xfId="1636" xr:uid="{00000000-0005-0000-0000-00001D060000}"/>
    <cellStyle name="Calculation 2 3 2 12 3" xfId="1637" xr:uid="{00000000-0005-0000-0000-00001E060000}"/>
    <cellStyle name="Calculation 2 3 2 12 3 2" xfId="1638" xr:uid="{00000000-0005-0000-0000-00001F060000}"/>
    <cellStyle name="Calculation 2 3 2 12 3 3" xfId="1639" xr:uid="{00000000-0005-0000-0000-000020060000}"/>
    <cellStyle name="Calculation 2 3 2 12 3 4" xfId="1640" xr:uid="{00000000-0005-0000-0000-000021060000}"/>
    <cellStyle name="Calculation 2 3 2 12 3 5" xfId="1641" xr:uid="{00000000-0005-0000-0000-000022060000}"/>
    <cellStyle name="Calculation 2 3 2 12 4" xfId="1642" xr:uid="{00000000-0005-0000-0000-000023060000}"/>
    <cellStyle name="Calculation 2 3 2 12 4 2" xfId="1643" xr:uid="{00000000-0005-0000-0000-000024060000}"/>
    <cellStyle name="Calculation 2 3 2 12 4 3" xfId="1644" xr:uid="{00000000-0005-0000-0000-000025060000}"/>
    <cellStyle name="Calculation 2 3 2 12 4 4" xfId="1645" xr:uid="{00000000-0005-0000-0000-000026060000}"/>
    <cellStyle name="Calculation 2 3 2 12 4 5" xfId="1646" xr:uid="{00000000-0005-0000-0000-000027060000}"/>
    <cellStyle name="Calculation 2 3 2 12 5" xfId="1647" xr:uid="{00000000-0005-0000-0000-000028060000}"/>
    <cellStyle name="Calculation 2 3 2 12 5 2" xfId="1648" xr:uid="{00000000-0005-0000-0000-000029060000}"/>
    <cellStyle name="Calculation 2 3 2 12 6" xfId="1649" xr:uid="{00000000-0005-0000-0000-00002A060000}"/>
    <cellStyle name="Calculation 2 3 2 12 6 2" xfId="1650" xr:uid="{00000000-0005-0000-0000-00002B060000}"/>
    <cellStyle name="Calculation 2 3 2 12 7" xfId="1651" xr:uid="{00000000-0005-0000-0000-00002C060000}"/>
    <cellStyle name="Calculation 2 3 2 12 8" xfId="1652" xr:uid="{00000000-0005-0000-0000-00002D060000}"/>
    <cellStyle name="Calculation 2 3 2 13" xfId="1653" xr:uid="{00000000-0005-0000-0000-00002E060000}"/>
    <cellStyle name="Calculation 2 3 2 13 2" xfId="1654" xr:uid="{00000000-0005-0000-0000-00002F060000}"/>
    <cellStyle name="Calculation 2 3 2 13 2 2" xfId="1655" xr:uid="{00000000-0005-0000-0000-000030060000}"/>
    <cellStyle name="Calculation 2 3 2 13 2 2 2" xfId="1656" xr:uid="{00000000-0005-0000-0000-000031060000}"/>
    <cellStyle name="Calculation 2 3 2 13 2 2 3" xfId="1657" xr:uid="{00000000-0005-0000-0000-000032060000}"/>
    <cellStyle name="Calculation 2 3 2 13 2 2 4" xfId="1658" xr:uid="{00000000-0005-0000-0000-000033060000}"/>
    <cellStyle name="Calculation 2 3 2 13 2 2 5" xfId="1659" xr:uid="{00000000-0005-0000-0000-000034060000}"/>
    <cellStyle name="Calculation 2 3 2 13 2 3" xfId="1660" xr:uid="{00000000-0005-0000-0000-000035060000}"/>
    <cellStyle name="Calculation 2 3 2 13 2 3 2" xfId="1661" xr:uid="{00000000-0005-0000-0000-000036060000}"/>
    <cellStyle name="Calculation 2 3 2 13 2 3 3" xfId="1662" xr:uid="{00000000-0005-0000-0000-000037060000}"/>
    <cellStyle name="Calculation 2 3 2 13 2 3 4" xfId="1663" xr:uid="{00000000-0005-0000-0000-000038060000}"/>
    <cellStyle name="Calculation 2 3 2 13 2 3 5" xfId="1664" xr:uid="{00000000-0005-0000-0000-000039060000}"/>
    <cellStyle name="Calculation 2 3 2 13 2 4" xfId="1665" xr:uid="{00000000-0005-0000-0000-00003A060000}"/>
    <cellStyle name="Calculation 2 3 2 13 2 4 2" xfId="1666" xr:uid="{00000000-0005-0000-0000-00003B060000}"/>
    <cellStyle name="Calculation 2 3 2 13 2 5" xfId="1667" xr:uid="{00000000-0005-0000-0000-00003C060000}"/>
    <cellStyle name="Calculation 2 3 2 13 2 5 2" xfId="1668" xr:uid="{00000000-0005-0000-0000-00003D060000}"/>
    <cellStyle name="Calculation 2 3 2 13 2 6" xfId="1669" xr:uid="{00000000-0005-0000-0000-00003E060000}"/>
    <cellStyle name="Calculation 2 3 2 13 2 7" xfId="1670" xr:uid="{00000000-0005-0000-0000-00003F060000}"/>
    <cellStyle name="Calculation 2 3 2 13 3" xfId="1671" xr:uid="{00000000-0005-0000-0000-000040060000}"/>
    <cellStyle name="Calculation 2 3 2 13 3 2" xfId="1672" xr:uid="{00000000-0005-0000-0000-000041060000}"/>
    <cellStyle name="Calculation 2 3 2 13 3 3" xfId="1673" xr:uid="{00000000-0005-0000-0000-000042060000}"/>
    <cellStyle name="Calculation 2 3 2 13 3 4" xfId="1674" xr:uid="{00000000-0005-0000-0000-000043060000}"/>
    <cellStyle name="Calculation 2 3 2 13 3 5" xfId="1675" xr:uid="{00000000-0005-0000-0000-000044060000}"/>
    <cellStyle name="Calculation 2 3 2 13 4" xfId="1676" xr:uid="{00000000-0005-0000-0000-000045060000}"/>
    <cellStyle name="Calculation 2 3 2 13 4 2" xfId="1677" xr:uid="{00000000-0005-0000-0000-000046060000}"/>
    <cellStyle name="Calculation 2 3 2 13 4 3" xfId="1678" xr:uid="{00000000-0005-0000-0000-000047060000}"/>
    <cellStyle name="Calculation 2 3 2 13 4 4" xfId="1679" xr:uid="{00000000-0005-0000-0000-000048060000}"/>
    <cellStyle name="Calculation 2 3 2 13 4 5" xfId="1680" xr:uid="{00000000-0005-0000-0000-000049060000}"/>
    <cellStyle name="Calculation 2 3 2 13 5" xfId="1681" xr:uid="{00000000-0005-0000-0000-00004A060000}"/>
    <cellStyle name="Calculation 2 3 2 13 5 2" xfId="1682" xr:uid="{00000000-0005-0000-0000-00004B060000}"/>
    <cellStyle name="Calculation 2 3 2 13 6" xfId="1683" xr:uid="{00000000-0005-0000-0000-00004C060000}"/>
    <cellStyle name="Calculation 2 3 2 13 6 2" xfId="1684" xr:uid="{00000000-0005-0000-0000-00004D060000}"/>
    <cellStyle name="Calculation 2 3 2 13 7" xfId="1685" xr:uid="{00000000-0005-0000-0000-00004E060000}"/>
    <cellStyle name="Calculation 2 3 2 13 8" xfId="1686" xr:uid="{00000000-0005-0000-0000-00004F060000}"/>
    <cellStyle name="Calculation 2 3 2 14" xfId="1687" xr:uid="{00000000-0005-0000-0000-000050060000}"/>
    <cellStyle name="Calculation 2 3 2 14 2" xfId="1688" xr:uid="{00000000-0005-0000-0000-000051060000}"/>
    <cellStyle name="Calculation 2 3 2 14 2 2" xfId="1689" xr:uid="{00000000-0005-0000-0000-000052060000}"/>
    <cellStyle name="Calculation 2 3 2 14 2 2 2" xfId="1690" xr:uid="{00000000-0005-0000-0000-000053060000}"/>
    <cellStyle name="Calculation 2 3 2 14 2 2 3" xfId="1691" xr:uid="{00000000-0005-0000-0000-000054060000}"/>
    <cellStyle name="Calculation 2 3 2 14 2 2 4" xfId="1692" xr:uid="{00000000-0005-0000-0000-000055060000}"/>
    <cellStyle name="Calculation 2 3 2 14 2 2 5" xfId="1693" xr:uid="{00000000-0005-0000-0000-000056060000}"/>
    <cellStyle name="Calculation 2 3 2 14 2 3" xfId="1694" xr:uid="{00000000-0005-0000-0000-000057060000}"/>
    <cellStyle name="Calculation 2 3 2 14 2 3 2" xfId="1695" xr:uid="{00000000-0005-0000-0000-000058060000}"/>
    <cellStyle name="Calculation 2 3 2 14 2 3 3" xfId="1696" xr:uid="{00000000-0005-0000-0000-000059060000}"/>
    <cellStyle name="Calculation 2 3 2 14 2 3 4" xfId="1697" xr:uid="{00000000-0005-0000-0000-00005A060000}"/>
    <cellStyle name="Calculation 2 3 2 14 2 3 5" xfId="1698" xr:uid="{00000000-0005-0000-0000-00005B060000}"/>
    <cellStyle name="Calculation 2 3 2 14 2 4" xfId="1699" xr:uid="{00000000-0005-0000-0000-00005C060000}"/>
    <cellStyle name="Calculation 2 3 2 14 2 4 2" xfId="1700" xr:uid="{00000000-0005-0000-0000-00005D060000}"/>
    <cellStyle name="Calculation 2 3 2 14 2 5" xfId="1701" xr:uid="{00000000-0005-0000-0000-00005E060000}"/>
    <cellStyle name="Calculation 2 3 2 14 2 5 2" xfId="1702" xr:uid="{00000000-0005-0000-0000-00005F060000}"/>
    <cellStyle name="Calculation 2 3 2 14 2 6" xfId="1703" xr:uid="{00000000-0005-0000-0000-000060060000}"/>
    <cellStyle name="Calculation 2 3 2 14 2 7" xfId="1704" xr:uid="{00000000-0005-0000-0000-000061060000}"/>
    <cellStyle name="Calculation 2 3 2 14 3" xfId="1705" xr:uid="{00000000-0005-0000-0000-000062060000}"/>
    <cellStyle name="Calculation 2 3 2 14 3 2" xfId="1706" xr:uid="{00000000-0005-0000-0000-000063060000}"/>
    <cellStyle name="Calculation 2 3 2 14 3 3" xfId="1707" xr:uid="{00000000-0005-0000-0000-000064060000}"/>
    <cellStyle name="Calculation 2 3 2 14 3 4" xfId="1708" xr:uid="{00000000-0005-0000-0000-000065060000}"/>
    <cellStyle name="Calculation 2 3 2 14 3 5" xfId="1709" xr:uid="{00000000-0005-0000-0000-000066060000}"/>
    <cellStyle name="Calculation 2 3 2 14 4" xfId="1710" xr:uid="{00000000-0005-0000-0000-000067060000}"/>
    <cellStyle name="Calculation 2 3 2 14 4 2" xfId="1711" xr:uid="{00000000-0005-0000-0000-000068060000}"/>
    <cellStyle name="Calculation 2 3 2 14 4 3" xfId="1712" xr:uid="{00000000-0005-0000-0000-000069060000}"/>
    <cellStyle name="Calculation 2 3 2 14 4 4" xfId="1713" xr:uid="{00000000-0005-0000-0000-00006A060000}"/>
    <cellStyle name="Calculation 2 3 2 14 4 5" xfId="1714" xr:uid="{00000000-0005-0000-0000-00006B060000}"/>
    <cellStyle name="Calculation 2 3 2 14 5" xfId="1715" xr:uid="{00000000-0005-0000-0000-00006C060000}"/>
    <cellStyle name="Calculation 2 3 2 14 5 2" xfId="1716" xr:uid="{00000000-0005-0000-0000-00006D060000}"/>
    <cellStyle name="Calculation 2 3 2 14 6" xfId="1717" xr:uid="{00000000-0005-0000-0000-00006E060000}"/>
    <cellStyle name="Calculation 2 3 2 14 6 2" xfId="1718" xr:uid="{00000000-0005-0000-0000-00006F060000}"/>
    <cellStyle name="Calculation 2 3 2 14 7" xfId="1719" xr:uid="{00000000-0005-0000-0000-000070060000}"/>
    <cellStyle name="Calculation 2 3 2 14 8" xfId="1720" xr:uid="{00000000-0005-0000-0000-000071060000}"/>
    <cellStyle name="Calculation 2 3 2 15" xfId="1721" xr:uid="{00000000-0005-0000-0000-000072060000}"/>
    <cellStyle name="Calculation 2 3 2 15 2" xfId="1722" xr:uid="{00000000-0005-0000-0000-000073060000}"/>
    <cellStyle name="Calculation 2 3 2 15 2 2" xfId="1723" xr:uid="{00000000-0005-0000-0000-000074060000}"/>
    <cellStyle name="Calculation 2 3 2 15 2 3" xfId="1724" xr:uid="{00000000-0005-0000-0000-000075060000}"/>
    <cellStyle name="Calculation 2 3 2 15 2 4" xfId="1725" xr:uid="{00000000-0005-0000-0000-000076060000}"/>
    <cellStyle name="Calculation 2 3 2 15 2 5" xfId="1726" xr:uid="{00000000-0005-0000-0000-000077060000}"/>
    <cellStyle name="Calculation 2 3 2 15 3" xfId="1727" xr:uid="{00000000-0005-0000-0000-000078060000}"/>
    <cellStyle name="Calculation 2 3 2 15 3 2" xfId="1728" xr:uid="{00000000-0005-0000-0000-000079060000}"/>
    <cellStyle name="Calculation 2 3 2 15 3 3" xfId="1729" xr:uid="{00000000-0005-0000-0000-00007A060000}"/>
    <cellStyle name="Calculation 2 3 2 15 3 4" xfId="1730" xr:uid="{00000000-0005-0000-0000-00007B060000}"/>
    <cellStyle name="Calculation 2 3 2 15 3 5" xfId="1731" xr:uid="{00000000-0005-0000-0000-00007C060000}"/>
    <cellStyle name="Calculation 2 3 2 15 4" xfId="1732" xr:uid="{00000000-0005-0000-0000-00007D060000}"/>
    <cellStyle name="Calculation 2 3 2 15 4 2" xfId="1733" xr:uid="{00000000-0005-0000-0000-00007E060000}"/>
    <cellStyle name="Calculation 2 3 2 15 5" xfId="1734" xr:uid="{00000000-0005-0000-0000-00007F060000}"/>
    <cellStyle name="Calculation 2 3 2 15 5 2" xfId="1735" xr:uid="{00000000-0005-0000-0000-000080060000}"/>
    <cellStyle name="Calculation 2 3 2 15 6" xfId="1736" xr:uid="{00000000-0005-0000-0000-000081060000}"/>
    <cellStyle name="Calculation 2 3 2 15 7" xfId="1737" xr:uid="{00000000-0005-0000-0000-000082060000}"/>
    <cellStyle name="Calculation 2 3 2 16" xfId="1738" xr:uid="{00000000-0005-0000-0000-000083060000}"/>
    <cellStyle name="Calculation 2 3 2 16 2" xfId="1739" xr:uid="{00000000-0005-0000-0000-000084060000}"/>
    <cellStyle name="Calculation 2 3 2 16 3" xfId="1740" xr:uid="{00000000-0005-0000-0000-000085060000}"/>
    <cellStyle name="Calculation 2 3 2 16 4" xfId="1741" xr:uid="{00000000-0005-0000-0000-000086060000}"/>
    <cellStyle name="Calculation 2 3 2 16 5" xfId="1742" xr:uid="{00000000-0005-0000-0000-000087060000}"/>
    <cellStyle name="Calculation 2 3 2 17" xfId="1743" xr:uid="{00000000-0005-0000-0000-000088060000}"/>
    <cellStyle name="Calculation 2 3 2 17 2" xfId="1744" xr:uid="{00000000-0005-0000-0000-000089060000}"/>
    <cellStyle name="Calculation 2 3 2 17 3" xfId="1745" xr:uid="{00000000-0005-0000-0000-00008A060000}"/>
    <cellStyle name="Calculation 2 3 2 17 4" xfId="1746" xr:uid="{00000000-0005-0000-0000-00008B060000}"/>
    <cellStyle name="Calculation 2 3 2 17 5" xfId="1747" xr:uid="{00000000-0005-0000-0000-00008C060000}"/>
    <cellStyle name="Calculation 2 3 2 18" xfId="1748" xr:uid="{00000000-0005-0000-0000-00008D060000}"/>
    <cellStyle name="Calculation 2 3 2 18 2" xfId="1749" xr:uid="{00000000-0005-0000-0000-00008E060000}"/>
    <cellStyle name="Calculation 2 3 2 19" xfId="1750" xr:uid="{00000000-0005-0000-0000-00008F060000}"/>
    <cellStyle name="Calculation 2 3 2 19 2" xfId="1751" xr:uid="{00000000-0005-0000-0000-000090060000}"/>
    <cellStyle name="Calculation 2 3 2 2" xfId="1752" xr:uid="{00000000-0005-0000-0000-000091060000}"/>
    <cellStyle name="Calculation 2 3 2 2 2" xfId="1753" xr:uid="{00000000-0005-0000-0000-000092060000}"/>
    <cellStyle name="Calculation 2 3 2 2 2 2" xfId="1754" xr:uid="{00000000-0005-0000-0000-000093060000}"/>
    <cellStyle name="Calculation 2 3 2 2 2 2 2" xfId="1755" xr:uid="{00000000-0005-0000-0000-000094060000}"/>
    <cellStyle name="Calculation 2 3 2 2 2 2 3" xfId="1756" xr:uid="{00000000-0005-0000-0000-000095060000}"/>
    <cellStyle name="Calculation 2 3 2 2 2 2 4" xfId="1757" xr:uid="{00000000-0005-0000-0000-000096060000}"/>
    <cellStyle name="Calculation 2 3 2 2 2 2 5" xfId="1758" xr:uid="{00000000-0005-0000-0000-000097060000}"/>
    <cellStyle name="Calculation 2 3 2 2 2 3" xfId="1759" xr:uid="{00000000-0005-0000-0000-000098060000}"/>
    <cellStyle name="Calculation 2 3 2 2 2 3 2" xfId="1760" xr:uid="{00000000-0005-0000-0000-000099060000}"/>
    <cellStyle name="Calculation 2 3 2 2 2 3 3" xfId="1761" xr:uid="{00000000-0005-0000-0000-00009A060000}"/>
    <cellStyle name="Calculation 2 3 2 2 2 3 4" xfId="1762" xr:uid="{00000000-0005-0000-0000-00009B060000}"/>
    <cellStyle name="Calculation 2 3 2 2 2 3 5" xfId="1763" xr:uid="{00000000-0005-0000-0000-00009C060000}"/>
    <cellStyle name="Calculation 2 3 2 2 2 4" xfId="1764" xr:uid="{00000000-0005-0000-0000-00009D060000}"/>
    <cellStyle name="Calculation 2 3 2 2 2 4 2" xfId="1765" xr:uid="{00000000-0005-0000-0000-00009E060000}"/>
    <cellStyle name="Calculation 2 3 2 2 2 5" xfId="1766" xr:uid="{00000000-0005-0000-0000-00009F060000}"/>
    <cellStyle name="Calculation 2 3 2 2 2 5 2" xfId="1767" xr:uid="{00000000-0005-0000-0000-0000A0060000}"/>
    <cellStyle name="Calculation 2 3 2 2 2 6" xfId="1768" xr:uid="{00000000-0005-0000-0000-0000A1060000}"/>
    <cellStyle name="Calculation 2 3 2 2 2 7" xfId="1769" xr:uid="{00000000-0005-0000-0000-0000A2060000}"/>
    <cellStyle name="Calculation 2 3 2 2 3" xfId="1770" xr:uid="{00000000-0005-0000-0000-0000A3060000}"/>
    <cellStyle name="Calculation 2 3 2 2 3 2" xfId="1771" xr:uid="{00000000-0005-0000-0000-0000A4060000}"/>
    <cellStyle name="Calculation 2 3 2 2 3 3" xfId="1772" xr:uid="{00000000-0005-0000-0000-0000A5060000}"/>
    <cellStyle name="Calculation 2 3 2 2 3 4" xfId="1773" xr:uid="{00000000-0005-0000-0000-0000A6060000}"/>
    <cellStyle name="Calculation 2 3 2 2 3 5" xfId="1774" xr:uid="{00000000-0005-0000-0000-0000A7060000}"/>
    <cellStyle name="Calculation 2 3 2 2 4" xfId="1775" xr:uid="{00000000-0005-0000-0000-0000A8060000}"/>
    <cellStyle name="Calculation 2 3 2 2 4 2" xfId="1776" xr:uid="{00000000-0005-0000-0000-0000A9060000}"/>
    <cellStyle name="Calculation 2 3 2 2 4 3" xfId="1777" xr:uid="{00000000-0005-0000-0000-0000AA060000}"/>
    <cellStyle name="Calculation 2 3 2 2 4 4" xfId="1778" xr:uid="{00000000-0005-0000-0000-0000AB060000}"/>
    <cellStyle name="Calculation 2 3 2 2 4 5" xfId="1779" xr:uid="{00000000-0005-0000-0000-0000AC060000}"/>
    <cellStyle name="Calculation 2 3 2 2 5" xfId="1780" xr:uid="{00000000-0005-0000-0000-0000AD060000}"/>
    <cellStyle name="Calculation 2 3 2 2 5 2" xfId="1781" xr:uid="{00000000-0005-0000-0000-0000AE060000}"/>
    <cellStyle name="Calculation 2 3 2 2 6" xfId="1782" xr:uid="{00000000-0005-0000-0000-0000AF060000}"/>
    <cellStyle name="Calculation 2 3 2 2 6 2" xfId="1783" xr:uid="{00000000-0005-0000-0000-0000B0060000}"/>
    <cellStyle name="Calculation 2 3 2 2 7" xfId="1784" xr:uid="{00000000-0005-0000-0000-0000B1060000}"/>
    <cellStyle name="Calculation 2 3 2 2 8" xfId="1785" xr:uid="{00000000-0005-0000-0000-0000B2060000}"/>
    <cellStyle name="Calculation 2 3 2 20" xfId="1786" xr:uid="{00000000-0005-0000-0000-0000B3060000}"/>
    <cellStyle name="Calculation 2 3 2 21" xfId="1787" xr:uid="{00000000-0005-0000-0000-0000B4060000}"/>
    <cellStyle name="Calculation 2 3 2 3" xfId="1788" xr:uid="{00000000-0005-0000-0000-0000B5060000}"/>
    <cellStyle name="Calculation 2 3 2 3 2" xfId="1789" xr:uid="{00000000-0005-0000-0000-0000B6060000}"/>
    <cellStyle name="Calculation 2 3 2 3 2 2" xfId="1790" xr:uid="{00000000-0005-0000-0000-0000B7060000}"/>
    <cellStyle name="Calculation 2 3 2 3 2 2 2" xfId="1791" xr:uid="{00000000-0005-0000-0000-0000B8060000}"/>
    <cellStyle name="Calculation 2 3 2 3 2 2 3" xfId="1792" xr:uid="{00000000-0005-0000-0000-0000B9060000}"/>
    <cellStyle name="Calculation 2 3 2 3 2 2 4" xfId="1793" xr:uid="{00000000-0005-0000-0000-0000BA060000}"/>
    <cellStyle name="Calculation 2 3 2 3 2 2 5" xfId="1794" xr:uid="{00000000-0005-0000-0000-0000BB060000}"/>
    <cellStyle name="Calculation 2 3 2 3 2 3" xfId="1795" xr:uid="{00000000-0005-0000-0000-0000BC060000}"/>
    <cellStyle name="Calculation 2 3 2 3 2 3 2" xfId="1796" xr:uid="{00000000-0005-0000-0000-0000BD060000}"/>
    <cellStyle name="Calculation 2 3 2 3 2 3 3" xfId="1797" xr:uid="{00000000-0005-0000-0000-0000BE060000}"/>
    <cellStyle name="Calculation 2 3 2 3 2 3 4" xfId="1798" xr:uid="{00000000-0005-0000-0000-0000BF060000}"/>
    <cellStyle name="Calculation 2 3 2 3 2 3 5" xfId="1799" xr:uid="{00000000-0005-0000-0000-0000C0060000}"/>
    <cellStyle name="Calculation 2 3 2 3 2 4" xfId="1800" xr:uid="{00000000-0005-0000-0000-0000C1060000}"/>
    <cellStyle name="Calculation 2 3 2 3 2 4 2" xfId="1801" xr:uid="{00000000-0005-0000-0000-0000C2060000}"/>
    <cellStyle name="Calculation 2 3 2 3 2 5" xfId="1802" xr:uid="{00000000-0005-0000-0000-0000C3060000}"/>
    <cellStyle name="Calculation 2 3 2 3 2 5 2" xfId="1803" xr:uid="{00000000-0005-0000-0000-0000C4060000}"/>
    <cellStyle name="Calculation 2 3 2 3 2 6" xfId="1804" xr:uid="{00000000-0005-0000-0000-0000C5060000}"/>
    <cellStyle name="Calculation 2 3 2 3 2 7" xfId="1805" xr:uid="{00000000-0005-0000-0000-0000C6060000}"/>
    <cellStyle name="Calculation 2 3 2 3 3" xfId="1806" xr:uid="{00000000-0005-0000-0000-0000C7060000}"/>
    <cellStyle name="Calculation 2 3 2 3 3 2" xfId="1807" xr:uid="{00000000-0005-0000-0000-0000C8060000}"/>
    <cellStyle name="Calculation 2 3 2 3 3 3" xfId="1808" xr:uid="{00000000-0005-0000-0000-0000C9060000}"/>
    <cellStyle name="Calculation 2 3 2 3 3 4" xfId="1809" xr:uid="{00000000-0005-0000-0000-0000CA060000}"/>
    <cellStyle name="Calculation 2 3 2 3 3 5" xfId="1810" xr:uid="{00000000-0005-0000-0000-0000CB060000}"/>
    <cellStyle name="Calculation 2 3 2 3 4" xfId="1811" xr:uid="{00000000-0005-0000-0000-0000CC060000}"/>
    <cellStyle name="Calculation 2 3 2 3 4 2" xfId="1812" xr:uid="{00000000-0005-0000-0000-0000CD060000}"/>
    <cellStyle name="Calculation 2 3 2 3 4 3" xfId="1813" xr:uid="{00000000-0005-0000-0000-0000CE060000}"/>
    <cellStyle name="Calculation 2 3 2 3 4 4" xfId="1814" xr:uid="{00000000-0005-0000-0000-0000CF060000}"/>
    <cellStyle name="Calculation 2 3 2 3 4 5" xfId="1815" xr:uid="{00000000-0005-0000-0000-0000D0060000}"/>
    <cellStyle name="Calculation 2 3 2 3 5" xfId="1816" xr:uid="{00000000-0005-0000-0000-0000D1060000}"/>
    <cellStyle name="Calculation 2 3 2 3 5 2" xfId="1817" xr:uid="{00000000-0005-0000-0000-0000D2060000}"/>
    <cellStyle name="Calculation 2 3 2 3 6" xfId="1818" xr:uid="{00000000-0005-0000-0000-0000D3060000}"/>
    <cellStyle name="Calculation 2 3 2 3 6 2" xfId="1819" xr:uid="{00000000-0005-0000-0000-0000D4060000}"/>
    <cellStyle name="Calculation 2 3 2 3 7" xfId="1820" xr:uid="{00000000-0005-0000-0000-0000D5060000}"/>
    <cellStyle name="Calculation 2 3 2 3 8" xfId="1821" xr:uid="{00000000-0005-0000-0000-0000D6060000}"/>
    <cellStyle name="Calculation 2 3 2 4" xfId="1822" xr:uid="{00000000-0005-0000-0000-0000D7060000}"/>
    <cellStyle name="Calculation 2 3 2 4 2" xfId="1823" xr:uid="{00000000-0005-0000-0000-0000D8060000}"/>
    <cellStyle name="Calculation 2 3 2 4 2 2" xfId="1824" xr:uid="{00000000-0005-0000-0000-0000D9060000}"/>
    <cellStyle name="Calculation 2 3 2 4 2 2 2" xfId="1825" xr:uid="{00000000-0005-0000-0000-0000DA060000}"/>
    <cellStyle name="Calculation 2 3 2 4 2 2 3" xfId="1826" xr:uid="{00000000-0005-0000-0000-0000DB060000}"/>
    <cellStyle name="Calculation 2 3 2 4 2 2 4" xfId="1827" xr:uid="{00000000-0005-0000-0000-0000DC060000}"/>
    <cellStyle name="Calculation 2 3 2 4 2 2 5" xfId="1828" xr:uid="{00000000-0005-0000-0000-0000DD060000}"/>
    <cellStyle name="Calculation 2 3 2 4 2 3" xfId="1829" xr:uid="{00000000-0005-0000-0000-0000DE060000}"/>
    <cellStyle name="Calculation 2 3 2 4 2 3 2" xfId="1830" xr:uid="{00000000-0005-0000-0000-0000DF060000}"/>
    <cellStyle name="Calculation 2 3 2 4 2 3 3" xfId="1831" xr:uid="{00000000-0005-0000-0000-0000E0060000}"/>
    <cellStyle name="Calculation 2 3 2 4 2 3 4" xfId="1832" xr:uid="{00000000-0005-0000-0000-0000E1060000}"/>
    <cellStyle name="Calculation 2 3 2 4 2 3 5" xfId="1833" xr:uid="{00000000-0005-0000-0000-0000E2060000}"/>
    <cellStyle name="Calculation 2 3 2 4 2 4" xfId="1834" xr:uid="{00000000-0005-0000-0000-0000E3060000}"/>
    <cellStyle name="Calculation 2 3 2 4 2 4 2" xfId="1835" xr:uid="{00000000-0005-0000-0000-0000E4060000}"/>
    <cellStyle name="Calculation 2 3 2 4 2 5" xfId="1836" xr:uid="{00000000-0005-0000-0000-0000E5060000}"/>
    <cellStyle name="Calculation 2 3 2 4 2 5 2" xfId="1837" xr:uid="{00000000-0005-0000-0000-0000E6060000}"/>
    <cellStyle name="Calculation 2 3 2 4 2 6" xfId="1838" xr:uid="{00000000-0005-0000-0000-0000E7060000}"/>
    <cellStyle name="Calculation 2 3 2 4 2 7" xfId="1839" xr:uid="{00000000-0005-0000-0000-0000E8060000}"/>
    <cellStyle name="Calculation 2 3 2 4 3" xfId="1840" xr:uid="{00000000-0005-0000-0000-0000E9060000}"/>
    <cellStyle name="Calculation 2 3 2 4 3 2" xfId="1841" xr:uid="{00000000-0005-0000-0000-0000EA060000}"/>
    <cellStyle name="Calculation 2 3 2 4 3 3" xfId="1842" xr:uid="{00000000-0005-0000-0000-0000EB060000}"/>
    <cellStyle name="Calculation 2 3 2 4 3 4" xfId="1843" xr:uid="{00000000-0005-0000-0000-0000EC060000}"/>
    <cellStyle name="Calculation 2 3 2 4 3 5" xfId="1844" xr:uid="{00000000-0005-0000-0000-0000ED060000}"/>
    <cellStyle name="Calculation 2 3 2 4 4" xfId="1845" xr:uid="{00000000-0005-0000-0000-0000EE060000}"/>
    <cellStyle name="Calculation 2 3 2 4 4 2" xfId="1846" xr:uid="{00000000-0005-0000-0000-0000EF060000}"/>
    <cellStyle name="Calculation 2 3 2 4 4 3" xfId="1847" xr:uid="{00000000-0005-0000-0000-0000F0060000}"/>
    <cellStyle name="Calculation 2 3 2 4 4 4" xfId="1848" xr:uid="{00000000-0005-0000-0000-0000F1060000}"/>
    <cellStyle name="Calculation 2 3 2 4 4 5" xfId="1849" xr:uid="{00000000-0005-0000-0000-0000F2060000}"/>
    <cellStyle name="Calculation 2 3 2 4 5" xfId="1850" xr:uid="{00000000-0005-0000-0000-0000F3060000}"/>
    <cellStyle name="Calculation 2 3 2 4 5 2" xfId="1851" xr:uid="{00000000-0005-0000-0000-0000F4060000}"/>
    <cellStyle name="Calculation 2 3 2 4 6" xfId="1852" xr:uid="{00000000-0005-0000-0000-0000F5060000}"/>
    <cellStyle name="Calculation 2 3 2 4 6 2" xfId="1853" xr:uid="{00000000-0005-0000-0000-0000F6060000}"/>
    <cellStyle name="Calculation 2 3 2 4 7" xfId="1854" xr:uid="{00000000-0005-0000-0000-0000F7060000}"/>
    <cellStyle name="Calculation 2 3 2 4 8" xfId="1855" xr:uid="{00000000-0005-0000-0000-0000F8060000}"/>
    <cellStyle name="Calculation 2 3 2 5" xfId="1856" xr:uid="{00000000-0005-0000-0000-0000F9060000}"/>
    <cellStyle name="Calculation 2 3 2 5 2" xfId="1857" xr:uid="{00000000-0005-0000-0000-0000FA060000}"/>
    <cellStyle name="Calculation 2 3 2 5 2 2" xfId="1858" xr:uid="{00000000-0005-0000-0000-0000FB060000}"/>
    <cellStyle name="Calculation 2 3 2 5 2 2 2" xfId="1859" xr:uid="{00000000-0005-0000-0000-0000FC060000}"/>
    <cellStyle name="Calculation 2 3 2 5 2 2 3" xfId="1860" xr:uid="{00000000-0005-0000-0000-0000FD060000}"/>
    <cellStyle name="Calculation 2 3 2 5 2 2 4" xfId="1861" xr:uid="{00000000-0005-0000-0000-0000FE060000}"/>
    <cellStyle name="Calculation 2 3 2 5 2 2 5" xfId="1862" xr:uid="{00000000-0005-0000-0000-0000FF060000}"/>
    <cellStyle name="Calculation 2 3 2 5 2 3" xfId="1863" xr:uid="{00000000-0005-0000-0000-000000070000}"/>
    <cellStyle name="Calculation 2 3 2 5 2 3 2" xfId="1864" xr:uid="{00000000-0005-0000-0000-000001070000}"/>
    <cellStyle name="Calculation 2 3 2 5 2 3 3" xfId="1865" xr:uid="{00000000-0005-0000-0000-000002070000}"/>
    <cellStyle name="Calculation 2 3 2 5 2 3 4" xfId="1866" xr:uid="{00000000-0005-0000-0000-000003070000}"/>
    <cellStyle name="Calculation 2 3 2 5 2 3 5" xfId="1867" xr:uid="{00000000-0005-0000-0000-000004070000}"/>
    <cellStyle name="Calculation 2 3 2 5 2 4" xfId="1868" xr:uid="{00000000-0005-0000-0000-000005070000}"/>
    <cellStyle name="Calculation 2 3 2 5 2 4 2" xfId="1869" xr:uid="{00000000-0005-0000-0000-000006070000}"/>
    <cellStyle name="Calculation 2 3 2 5 2 5" xfId="1870" xr:uid="{00000000-0005-0000-0000-000007070000}"/>
    <cellStyle name="Calculation 2 3 2 5 2 5 2" xfId="1871" xr:uid="{00000000-0005-0000-0000-000008070000}"/>
    <cellStyle name="Calculation 2 3 2 5 2 6" xfId="1872" xr:uid="{00000000-0005-0000-0000-000009070000}"/>
    <cellStyle name="Calculation 2 3 2 5 2 7" xfId="1873" xr:uid="{00000000-0005-0000-0000-00000A070000}"/>
    <cellStyle name="Calculation 2 3 2 5 3" xfId="1874" xr:uid="{00000000-0005-0000-0000-00000B070000}"/>
    <cellStyle name="Calculation 2 3 2 5 3 2" xfId="1875" xr:uid="{00000000-0005-0000-0000-00000C070000}"/>
    <cellStyle name="Calculation 2 3 2 5 3 3" xfId="1876" xr:uid="{00000000-0005-0000-0000-00000D070000}"/>
    <cellStyle name="Calculation 2 3 2 5 3 4" xfId="1877" xr:uid="{00000000-0005-0000-0000-00000E070000}"/>
    <cellStyle name="Calculation 2 3 2 5 3 5" xfId="1878" xr:uid="{00000000-0005-0000-0000-00000F070000}"/>
    <cellStyle name="Calculation 2 3 2 5 4" xfId="1879" xr:uid="{00000000-0005-0000-0000-000010070000}"/>
    <cellStyle name="Calculation 2 3 2 5 4 2" xfId="1880" xr:uid="{00000000-0005-0000-0000-000011070000}"/>
    <cellStyle name="Calculation 2 3 2 5 4 3" xfId="1881" xr:uid="{00000000-0005-0000-0000-000012070000}"/>
    <cellStyle name="Calculation 2 3 2 5 4 4" xfId="1882" xr:uid="{00000000-0005-0000-0000-000013070000}"/>
    <cellStyle name="Calculation 2 3 2 5 4 5" xfId="1883" xr:uid="{00000000-0005-0000-0000-000014070000}"/>
    <cellStyle name="Calculation 2 3 2 5 5" xfId="1884" xr:uid="{00000000-0005-0000-0000-000015070000}"/>
    <cellStyle name="Calculation 2 3 2 5 5 2" xfId="1885" xr:uid="{00000000-0005-0000-0000-000016070000}"/>
    <cellStyle name="Calculation 2 3 2 5 6" xfId="1886" xr:uid="{00000000-0005-0000-0000-000017070000}"/>
    <cellStyle name="Calculation 2 3 2 5 6 2" xfId="1887" xr:uid="{00000000-0005-0000-0000-000018070000}"/>
    <cellStyle name="Calculation 2 3 2 5 7" xfId="1888" xr:uid="{00000000-0005-0000-0000-000019070000}"/>
    <cellStyle name="Calculation 2 3 2 5 8" xfId="1889" xr:uid="{00000000-0005-0000-0000-00001A070000}"/>
    <cellStyle name="Calculation 2 3 2 6" xfId="1890" xr:uid="{00000000-0005-0000-0000-00001B070000}"/>
    <cellStyle name="Calculation 2 3 2 6 2" xfId="1891" xr:uid="{00000000-0005-0000-0000-00001C070000}"/>
    <cellStyle name="Calculation 2 3 2 6 2 2" xfId="1892" xr:uid="{00000000-0005-0000-0000-00001D070000}"/>
    <cellStyle name="Calculation 2 3 2 6 2 2 2" xfId="1893" xr:uid="{00000000-0005-0000-0000-00001E070000}"/>
    <cellStyle name="Calculation 2 3 2 6 2 2 3" xfId="1894" xr:uid="{00000000-0005-0000-0000-00001F070000}"/>
    <cellStyle name="Calculation 2 3 2 6 2 2 4" xfId="1895" xr:uid="{00000000-0005-0000-0000-000020070000}"/>
    <cellStyle name="Calculation 2 3 2 6 2 2 5" xfId="1896" xr:uid="{00000000-0005-0000-0000-000021070000}"/>
    <cellStyle name="Calculation 2 3 2 6 2 3" xfId="1897" xr:uid="{00000000-0005-0000-0000-000022070000}"/>
    <cellStyle name="Calculation 2 3 2 6 2 3 2" xfId="1898" xr:uid="{00000000-0005-0000-0000-000023070000}"/>
    <cellStyle name="Calculation 2 3 2 6 2 3 3" xfId="1899" xr:uid="{00000000-0005-0000-0000-000024070000}"/>
    <cellStyle name="Calculation 2 3 2 6 2 3 4" xfId="1900" xr:uid="{00000000-0005-0000-0000-000025070000}"/>
    <cellStyle name="Calculation 2 3 2 6 2 3 5" xfId="1901" xr:uid="{00000000-0005-0000-0000-000026070000}"/>
    <cellStyle name="Calculation 2 3 2 6 2 4" xfId="1902" xr:uid="{00000000-0005-0000-0000-000027070000}"/>
    <cellStyle name="Calculation 2 3 2 6 2 4 2" xfId="1903" xr:uid="{00000000-0005-0000-0000-000028070000}"/>
    <cellStyle name="Calculation 2 3 2 6 2 5" xfId="1904" xr:uid="{00000000-0005-0000-0000-000029070000}"/>
    <cellStyle name="Calculation 2 3 2 6 2 5 2" xfId="1905" xr:uid="{00000000-0005-0000-0000-00002A070000}"/>
    <cellStyle name="Calculation 2 3 2 6 2 6" xfId="1906" xr:uid="{00000000-0005-0000-0000-00002B070000}"/>
    <cellStyle name="Calculation 2 3 2 6 2 7" xfId="1907" xr:uid="{00000000-0005-0000-0000-00002C070000}"/>
    <cellStyle name="Calculation 2 3 2 6 3" xfId="1908" xr:uid="{00000000-0005-0000-0000-00002D070000}"/>
    <cellStyle name="Calculation 2 3 2 6 3 2" xfId="1909" xr:uid="{00000000-0005-0000-0000-00002E070000}"/>
    <cellStyle name="Calculation 2 3 2 6 3 3" xfId="1910" xr:uid="{00000000-0005-0000-0000-00002F070000}"/>
    <cellStyle name="Calculation 2 3 2 6 3 4" xfId="1911" xr:uid="{00000000-0005-0000-0000-000030070000}"/>
    <cellStyle name="Calculation 2 3 2 6 3 5" xfId="1912" xr:uid="{00000000-0005-0000-0000-000031070000}"/>
    <cellStyle name="Calculation 2 3 2 6 4" xfId="1913" xr:uid="{00000000-0005-0000-0000-000032070000}"/>
    <cellStyle name="Calculation 2 3 2 6 4 2" xfId="1914" xr:uid="{00000000-0005-0000-0000-000033070000}"/>
    <cellStyle name="Calculation 2 3 2 6 4 3" xfId="1915" xr:uid="{00000000-0005-0000-0000-000034070000}"/>
    <cellStyle name="Calculation 2 3 2 6 4 4" xfId="1916" xr:uid="{00000000-0005-0000-0000-000035070000}"/>
    <cellStyle name="Calculation 2 3 2 6 4 5" xfId="1917" xr:uid="{00000000-0005-0000-0000-000036070000}"/>
    <cellStyle name="Calculation 2 3 2 6 5" xfId="1918" xr:uid="{00000000-0005-0000-0000-000037070000}"/>
    <cellStyle name="Calculation 2 3 2 6 5 2" xfId="1919" xr:uid="{00000000-0005-0000-0000-000038070000}"/>
    <cellStyle name="Calculation 2 3 2 6 6" xfId="1920" xr:uid="{00000000-0005-0000-0000-000039070000}"/>
    <cellStyle name="Calculation 2 3 2 6 6 2" xfId="1921" xr:uid="{00000000-0005-0000-0000-00003A070000}"/>
    <cellStyle name="Calculation 2 3 2 6 7" xfId="1922" xr:uid="{00000000-0005-0000-0000-00003B070000}"/>
    <cellStyle name="Calculation 2 3 2 6 8" xfId="1923" xr:uid="{00000000-0005-0000-0000-00003C070000}"/>
    <cellStyle name="Calculation 2 3 2 7" xfId="1924" xr:uid="{00000000-0005-0000-0000-00003D070000}"/>
    <cellStyle name="Calculation 2 3 2 7 2" xfId="1925" xr:uid="{00000000-0005-0000-0000-00003E070000}"/>
    <cellStyle name="Calculation 2 3 2 7 2 2" xfId="1926" xr:uid="{00000000-0005-0000-0000-00003F070000}"/>
    <cellStyle name="Calculation 2 3 2 7 2 2 2" xfId="1927" xr:uid="{00000000-0005-0000-0000-000040070000}"/>
    <cellStyle name="Calculation 2 3 2 7 2 2 3" xfId="1928" xr:uid="{00000000-0005-0000-0000-000041070000}"/>
    <cellStyle name="Calculation 2 3 2 7 2 2 4" xfId="1929" xr:uid="{00000000-0005-0000-0000-000042070000}"/>
    <cellStyle name="Calculation 2 3 2 7 2 2 5" xfId="1930" xr:uid="{00000000-0005-0000-0000-000043070000}"/>
    <cellStyle name="Calculation 2 3 2 7 2 3" xfId="1931" xr:uid="{00000000-0005-0000-0000-000044070000}"/>
    <cellStyle name="Calculation 2 3 2 7 2 3 2" xfId="1932" xr:uid="{00000000-0005-0000-0000-000045070000}"/>
    <cellStyle name="Calculation 2 3 2 7 2 3 3" xfId="1933" xr:uid="{00000000-0005-0000-0000-000046070000}"/>
    <cellStyle name="Calculation 2 3 2 7 2 3 4" xfId="1934" xr:uid="{00000000-0005-0000-0000-000047070000}"/>
    <cellStyle name="Calculation 2 3 2 7 2 3 5" xfId="1935" xr:uid="{00000000-0005-0000-0000-000048070000}"/>
    <cellStyle name="Calculation 2 3 2 7 2 4" xfId="1936" xr:uid="{00000000-0005-0000-0000-000049070000}"/>
    <cellStyle name="Calculation 2 3 2 7 2 4 2" xfId="1937" xr:uid="{00000000-0005-0000-0000-00004A070000}"/>
    <cellStyle name="Calculation 2 3 2 7 2 5" xfId="1938" xr:uid="{00000000-0005-0000-0000-00004B070000}"/>
    <cellStyle name="Calculation 2 3 2 7 2 5 2" xfId="1939" xr:uid="{00000000-0005-0000-0000-00004C070000}"/>
    <cellStyle name="Calculation 2 3 2 7 2 6" xfId="1940" xr:uid="{00000000-0005-0000-0000-00004D070000}"/>
    <cellStyle name="Calculation 2 3 2 7 2 7" xfId="1941" xr:uid="{00000000-0005-0000-0000-00004E070000}"/>
    <cellStyle name="Calculation 2 3 2 7 3" xfId="1942" xr:uid="{00000000-0005-0000-0000-00004F070000}"/>
    <cellStyle name="Calculation 2 3 2 7 3 2" xfId="1943" xr:uid="{00000000-0005-0000-0000-000050070000}"/>
    <cellStyle name="Calculation 2 3 2 7 3 3" xfId="1944" xr:uid="{00000000-0005-0000-0000-000051070000}"/>
    <cellStyle name="Calculation 2 3 2 7 3 4" xfId="1945" xr:uid="{00000000-0005-0000-0000-000052070000}"/>
    <cellStyle name="Calculation 2 3 2 7 3 5" xfId="1946" xr:uid="{00000000-0005-0000-0000-000053070000}"/>
    <cellStyle name="Calculation 2 3 2 7 4" xfId="1947" xr:uid="{00000000-0005-0000-0000-000054070000}"/>
    <cellStyle name="Calculation 2 3 2 7 4 2" xfId="1948" xr:uid="{00000000-0005-0000-0000-000055070000}"/>
    <cellStyle name="Calculation 2 3 2 7 4 3" xfId="1949" xr:uid="{00000000-0005-0000-0000-000056070000}"/>
    <cellStyle name="Calculation 2 3 2 7 4 4" xfId="1950" xr:uid="{00000000-0005-0000-0000-000057070000}"/>
    <cellStyle name="Calculation 2 3 2 7 4 5" xfId="1951" xr:uid="{00000000-0005-0000-0000-000058070000}"/>
    <cellStyle name="Calculation 2 3 2 7 5" xfId="1952" xr:uid="{00000000-0005-0000-0000-000059070000}"/>
    <cellStyle name="Calculation 2 3 2 7 5 2" xfId="1953" xr:uid="{00000000-0005-0000-0000-00005A070000}"/>
    <cellStyle name="Calculation 2 3 2 7 6" xfId="1954" xr:uid="{00000000-0005-0000-0000-00005B070000}"/>
    <cellStyle name="Calculation 2 3 2 7 6 2" xfId="1955" xr:uid="{00000000-0005-0000-0000-00005C070000}"/>
    <cellStyle name="Calculation 2 3 2 7 7" xfId="1956" xr:uid="{00000000-0005-0000-0000-00005D070000}"/>
    <cellStyle name="Calculation 2 3 2 7 8" xfId="1957" xr:uid="{00000000-0005-0000-0000-00005E070000}"/>
    <cellStyle name="Calculation 2 3 2 8" xfId="1958" xr:uid="{00000000-0005-0000-0000-00005F070000}"/>
    <cellStyle name="Calculation 2 3 2 8 2" xfId="1959" xr:uid="{00000000-0005-0000-0000-000060070000}"/>
    <cellStyle name="Calculation 2 3 2 8 2 2" xfId="1960" xr:uid="{00000000-0005-0000-0000-000061070000}"/>
    <cellStyle name="Calculation 2 3 2 8 2 2 2" xfId="1961" xr:uid="{00000000-0005-0000-0000-000062070000}"/>
    <cellStyle name="Calculation 2 3 2 8 2 2 3" xfId="1962" xr:uid="{00000000-0005-0000-0000-000063070000}"/>
    <cellStyle name="Calculation 2 3 2 8 2 2 4" xfId="1963" xr:uid="{00000000-0005-0000-0000-000064070000}"/>
    <cellStyle name="Calculation 2 3 2 8 2 2 5" xfId="1964" xr:uid="{00000000-0005-0000-0000-000065070000}"/>
    <cellStyle name="Calculation 2 3 2 8 2 3" xfId="1965" xr:uid="{00000000-0005-0000-0000-000066070000}"/>
    <cellStyle name="Calculation 2 3 2 8 2 3 2" xfId="1966" xr:uid="{00000000-0005-0000-0000-000067070000}"/>
    <cellStyle name="Calculation 2 3 2 8 2 3 3" xfId="1967" xr:uid="{00000000-0005-0000-0000-000068070000}"/>
    <cellStyle name="Calculation 2 3 2 8 2 3 4" xfId="1968" xr:uid="{00000000-0005-0000-0000-000069070000}"/>
    <cellStyle name="Calculation 2 3 2 8 2 3 5" xfId="1969" xr:uid="{00000000-0005-0000-0000-00006A070000}"/>
    <cellStyle name="Calculation 2 3 2 8 2 4" xfId="1970" xr:uid="{00000000-0005-0000-0000-00006B070000}"/>
    <cellStyle name="Calculation 2 3 2 8 2 4 2" xfId="1971" xr:uid="{00000000-0005-0000-0000-00006C070000}"/>
    <cellStyle name="Calculation 2 3 2 8 2 5" xfId="1972" xr:uid="{00000000-0005-0000-0000-00006D070000}"/>
    <cellStyle name="Calculation 2 3 2 8 2 5 2" xfId="1973" xr:uid="{00000000-0005-0000-0000-00006E070000}"/>
    <cellStyle name="Calculation 2 3 2 8 2 6" xfId="1974" xr:uid="{00000000-0005-0000-0000-00006F070000}"/>
    <cellStyle name="Calculation 2 3 2 8 2 7" xfId="1975" xr:uid="{00000000-0005-0000-0000-000070070000}"/>
    <cellStyle name="Calculation 2 3 2 8 3" xfId="1976" xr:uid="{00000000-0005-0000-0000-000071070000}"/>
    <cellStyle name="Calculation 2 3 2 8 3 2" xfId="1977" xr:uid="{00000000-0005-0000-0000-000072070000}"/>
    <cellStyle name="Calculation 2 3 2 8 3 3" xfId="1978" xr:uid="{00000000-0005-0000-0000-000073070000}"/>
    <cellStyle name="Calculation 2 3 2 8 3 4" xfId="1979" xr:uid="{00000000-0005-0000-0000-000074070000}"/>
    <cellStyle name="Calculation 2 3 2 8 3 5" xfId="1980" xr:uid="{00000000-0005-0000-0000-000075070000}"/>
    <cellStyle name="Calculation 2 3 2 8 4" xfId="1981" xr:uid="{00000000-0005-0000-0000-000076070000}"/>
    <cellStyle name="Calculation 2 3 2 8 4 2" xfId="1982" xr:uid="{00000000-0005-0000-0000-000077070000}"/>
    <cellStyle name="Calculation 2 3 2 8 4 3" xfId="1983" xr:uid="{00000000-0005-0000-0000-000078070000}"/>
    <cellStyle name="Calculation 2 3 2 8 4 4" xfId="1984" xr:uid="{00000000-0005-0000-0000-000079070000}"/>
    <cellStyle name="Calculation 2 3 2 8 4 5" xfId="1985" xr:uid="{00000000-0005-0000-0000-00007A070000}"/>
    <cellStyle name="Calculation 2 3 2 8 5" xfId="1986" xr:uid="{00000000-0005-0000-0000-00007B070000}"/>
    <cellStyle name="Calculation 2 3 2 8 5 2" xfId="1987" xr:uid="{00000000-0005-0000-0000-00007C070000}"/>
    <cellStyle name="Calculation 2 3 2 8 6" xfId="1988" xr:uid="{00000000-0005-0000-0000-00007D070000}"/>
    <cellStyle name="Calculation 2 3 2 8 6 2" xfId="1989" xr:uid="{00000000-0005-0000-0000-00007E070000}"/>
    <cellStyle name="Calculation 2 3 2 8 7" xfId="1990" xr:uid="{00000000-0005-0000-0000-00007F070000}"/>
    <cellStyle name="Calculation 2 3 2 8 8" xfId="1991" xr:uid="{00000000-0005-0000-0000-000080070000}"/>
    <cellStyle name="Calculation 2 3 2 9" xfId="1992" xr:uid="{00000000-0005-0000-0000-000081070000}"/>
    <cellStyle name="Calculation 2 3 2 9 2" xfId="1993" xr:uid="{00000000-0005-0000-0000-000082070000}"/>
    <cellStyle name="Calculation 2 3 2 9 2 2" xfId="1994" xr:uid="{00000000-0005-0000-0000-000083070000}"/>
    <cellStyle name="Calculation 2 3 2 9 2 2 2" xfId="1995" xr:uid="{00000000-0005-0000-0000-000084070000}"/>
    <cellStyle name="Calculation 2 3 2 9 2 2 3" xfId="1996" xr:uid="{00000000-0005-0000-0000-000085070000}"/>
    <cellStyle name="Calculation 2 3 2 9 2 2 4" xfId="1997" xr:uid="{00000000-0005-0000-0000-000086070000}"/>
    <cellStyle name="Calculation 2 3 2 9 2 2 5" xfId="1998" xr:uid="{00000000-0005-0000-0000-000087070000}"/>
    <cellStyle name="Calculation 2 3 2 9 2 3" xfId="1999" xr:uid="{00000000-0005-0000-0000-000088070000}"/>
    <cellStyle name="Calculation 2 3 2 9 2 3 2" xfId="2000" xr:uid="{00000000-0005-0000-0000-000089070000}"/>
    <cellStyle name="Calculation 2 3 2 9 2 3 3" xfId="2001" xr:uid="{00000000-0005-0000-0000-00008A070000}"/>
    <cellStyle name="Calculation 2 3 2 9 2 3 4" xfId="2002" xr:uid="{00000000-0005-0000-0000-00008B070000}"/>
    <cellStyle name="Calculation 2 3 2 9 2 3 5" xfId="2003" xr:uid="{00000000-0005-0000-0000-00008C070000}"/>
    <cellStyle name="Calculation 2 3 2 9 2 4" xfId="2004" xr:uid="{00000000-0005-0000-0000-00008D070000}"/>
    <cellStyle name="Calculation 2 3 2 9 2 4 2" xfId="2005" xr:uid="{00000000-0005-0000-0000-00008E070000}"/>
    <cellStyle name="Calculation 2 3 2 9 2 5" xfId="2006" xr:uid="{00000000-0005-0000-0000-00008F070000}"/>
    <cellStyle name="Calculation 2 3 2 9 2 5 2" xfId="2007" xr:uid="{00000000-0005-0000-0000-000090070000}"/>
    <cellStyle name="Calculation 2 3 2 9 2 6" xfId="2008" xr:uid="{00000000-0005-0000-0000-000091070000}"/>
    <cellStyle name="Calculation 2 3 2 9 2 7" xfId="2009" xr:uid="{00000000-0005-0000-0000-000092070000}"/>
    <cellStyle name="Calculation 2 3 2 9 3" xfId="2010" xr:uid="{00000000-0005-0000-0000-000093070000}"/>
    <cellStyle name="Calculation 2 3 2 9 3 2" xfId="2011" xr:uid="{00000000-0005-0000-0000-000094070000}"/>
    <cellStyle name="Calculation 2 3 2 9 3 3" xfId="2012" xr:uid="{00000000-0005-0000-0000-000095070000}"/>
    <cellStyle name="Calculation 2 3 2 9 3 4" xfId="2013" xr:uid="{00000000-0005-0000-0000-000096070000}"/>
    <cellStyle name="Calculation 2 3 2 9 3 5" xfId="2014" xr:uid="{00000000-0005-0000-0000-000097070000}"/>
    <cellStyle name="Calculation 2 3 2 9 4" xfId="2015" xr:uid="{00000000-0005-0000-0000-000098070000}"/>
    <cellStyle name="Calculation 2 3 2 9 4 2" xfId="2016" xr:uid="{00000000-0005-0000-0000-000099070000}"/>
    <cellStyle name="Calculation 2 3 2 9 4 3" xfId="2017" xr:uid="{00000000-0005-0000-0000-00009A070000}"/>
    <cellStyle name="Calculation 2 3 2 9 4 4" xfId="2018" xr:uid="{00000000-0005-0000-0000-00009B070000}"/>
    <cellStyle name="Calculation 2 3 2 9 4 5" xfId="2019" xr:uid="{00000000-0005-0000-0000-00009C070000}"/>
    <cellStyle name="Calculation 2 3 2 9 5" xfId="2020" xr:uid="{00000000-0005-0000-0000-00009D070000}"/>
    <cellStyle name="Calculation 2 3 2 9 5 2" xfId="2021" xr:uid="{00000000-0005-0000-0000-00009E070000}"/>
    <cellStyle name="Calculation 2 3 2 9 6" xfId="2022" xr:uid="{00000000-0005-0000-0000-00009F070000}"/>
    <cellStyle name="Calculation 2 3 2 9 6 2" xfId="2023" xr:uid="{00000000-0005-0000-0000-0000A0070000}"/>
    <cellStyle name="Calculation 2 3 2 9 7" xfId="2024" xr:uid="{00000000-0005-0000-0000-0000A1070000}"/>
    <cellStyle name="Calculation 2 3 2 9 8" xfId="2025" xr:uid="{00000000-0005-0000-0000-0000A2070000}"/>
    <cellStyle name="Calculation 2 3 3" xfId="2026" xr:uid="{00000000-0005-0000-0000-0000A3070000}"/>
    <cellStyle name="Calculation 2 3 3 2" xfId="2027" xr:uid="{00000000-0005-0000-0000-0000A4070000}"/>
    <cellStyle name="Calculation 2 3 4" xfId="2028" xr:uid="{00000000-0005-0000-0000-0000A5070000}"/>
    <cellStyle name="Calculation 2 3 4 2" xfId="2029" xr:uid="{00000000-0005-0000-0000-0000A6070000}"/>
    <cellStyle name="Calculation 2 3 5" xfId="2030" xr:uid="{00000000-0005-0000-0000-0000A7070000}"/>
    <cellStyle name="Calculation 2 3 6" xfId="2031" xr:uid="{00000000-0005-0000-0000-0000A8070000}"/>
    <cellStyle name="Calculation 2 3 6 2" xfId="2032" xr:uid="{00000000-0005-0000-0000-0000A9070000}"/>
    <cellStyle name="Calculation 2 3_T-straight with PEDs adjustor" xfId="2033" xr:uid="{00000000-0005-0000-0000-0000AA070000}"/>
    <cellStyle name="Calculation 2 4" xfId="2034" xr:uid="{00000000-0005-0000-0000-0000AB070000}"/>
    <cellStyle name="Calculation 2 4 2" xfId="2035" xr:uid="{00000000-0005-0000-0000-0000AC070000}"/>
    <cellStyle name="Calculation 2 4 3" xfId="2036" xr:uid="{00000000-0005-0000-0000-0000AD070000}"/>
    <cellStyle name="Calculation 2 4_T-straight with PEDs adjustor" xfId="2037" xr:uid="{00000000-0005-0000-0000-0000AE070000}"/>
    <cellStyle name="Calculation 2 5" xfId="2038" xr:uid="{00000000-0005-0000-0000-0000AF070000}"/>
    <cellStyle name="Calculation 2 5 10" xfId="2039" xr:uid="{00000000-0005-0000-0000-0000B0070000}"/>
    <cellStyle name="Calculation 2 5 10 2" xfId="2040" xr:uid="{00000000-0005-0000-0000-0000B1070000}"/>
    <cellStyle name="Calculation 2 5 10 2 2" xfId="2041" xr:uid="{00000000-0005-0000-0000-0000B2070000}"/>
    <cellStyle name="Calculation 2 5 10 2 2 2" xfId="2042" xr:uid="{00000000-0005-0000-0000-0000B3070000}"/>
    <cellStyle name="Calculation 2 5 10 2 2 3" xfId="2043" xr:uid="{00000000-0005-0000-0000-0000B4070000}"/>
    <cellStyle name="Calculation 2 5 10 2 2 4" xfId="2044" xr:uid="{00000000-0005-0000-0000-0000B5070000}"/>
    <cellStyle name="Calculation 2 5 10 2 2 5" xfId="2045" xr:uid="{00000000-0005-0000-0000-0000B6070000}"/>
    <cellStyle name="Calculation 2 5 10 2 3" xfId="2046" xr:uid="{00000000-0005-0000-0000-0000B7070000}"/>
    <cellStyle name="Calculation 2 5 10 2 3 2" xfId="2047" xr:uid="{00000000-0005-0000-0000-0000B8070000}"/>
    <cellStyle name="Calculation 2 5 10 2 3 3" xfId="2048" xr:uid="{00000000-0005-0000-0000-0000B9070000}"/>
    <cellStyle name="Calculation 2 5 10 2 3 4" xfId="2049" xr:uid="{00000000-0005-0000-0000-0000BA070000}"/>
    <cellStyle name="Calculation 2 5 10 2 3 5" xfId="2050" xr:uid="{00000000-0005-0000-0000-0000BB070000}"/>
    <cellStyle name="Calculation 2 5 10 2 4" xfId="2051" xr:uid="{00000000-0005-0000-0000-0000BC070000}"/>
    <cellStyle name="Calculation 2 5 10 2 4 2" xfId="2052" xr:uid="{00000000-0005-0000-0000-0000BD070000}"/>
    <cellStyle name="Calculation 2 5 10 2 5" xfId="2053" xr:uid="{00000000-0005-0000-0000-0000BE070000}"/>
    <cellStyle name="Calculation 2 5 10 2 5 2" xfId="2054" xr:uid="{00000000-0005-0000-0000-0000BF070000}"/>
    <cellStyle name="Calculation 2 5 10 2 6" xfId="2055" xr:uid="{00000000-0005-0000-0000-0000C0070000}"/>
    <cellStyle name="Calculation 2 5 10 2 7" xfId="2056" xr:uid="{00000000-0005-0000-0000-0000C1070000}"/>
    <cellStyle name="Calculation 2 5 10 3" xfId="2057" xr:uid="{00000000-0005-0000-0000-0000C2070000}"/>
    <cellStyle name="Calculation 2 5 10 3 2" xfId="2058" xr:uid="{00000000-0005-0000-0000-0000C3070000}"/>
    <cellStyle name="Calculation 2 5 10 3 3" xfId="2059" xr:uid="{00000000-0005-0000-0000-0000C4070000}"/>
    <cellStyle name="Calculation 2 5 10 3 4" xfId="2060" xr:uid="{00000000-0005-0000-0000-0000C5070000}"/>
    <cellStyle name="Calculation 2 5 10 3 5" xfId="2061" xr:uid="{00000000-0005-0000-0000-0000C6070000}"/>
    <cellStyle name="Calculation 2 5 10 4" xfId="2062" xr:uid="{00000000-0005-0000-0000-0000C7070000}"/>
    <cellStyle name="Calculation 2 5 10 4 2" xfId="2063" xr:uid="{00000000-0005-0000-0000-0000C8070000}"/>
    <cellStyle name="Calculation 2 5 10 4 3" xfId="2064" xr:uid="{00000000-0005-0000-0000-0000C9070000}"/>
    <cellStyle name="Calculation 2 5 10 4 4" xfId="2065" xr:uid="{00000000-0005-0000-0000-0000CA070000}"/>
    <cellStyle name="Calculation 2 5 10 4 5" xfId="2066" xr:uid="{00000000-0005-0000-0000-0000CB070000}"/>
    <cellStyle name="Calculation 2 5 10 5" xfId="2067" xr:uid="{00000000-0005-0000-0000-0000CC070000}"/>
    <cellStyle name="Calculation 2 5 10 5 2" xfId="2068" xr:uid="{00000000-0005-0000-0000-0000CD070000}"/>
    <cellStyle name="Calculation 2 5 10 6" xfId="2069" xr:uid="{00000000-0005-0000-0000-0000CE070000}"/>
    <cellStyle name="Calculation 2 5 10 6 2" xfId="2070" xr:uid="{00000000-0005-0000-0000-0000CF070000}"/>
    <cellStyle name="Calculation 2 5 10 7" xfId="2071" xr:uid="{00000000-0005-0000-0000-0000D0070000}"/>
    <cellStyle name="Calculation 2 5 10 8" xfId="2072" xr:uid="{00000000-0005-0000-0000-0000D1070000}"/>
    <cellStyle name="Calculation 2 5 11" xfId="2073" xr:uid="{00000000-0005-0000-0000-0000D2070000}"/>
    <cellStyle name="Calculation 2 5 11 2" xfId="2074" xr:uid="{00000000-0005-0000-0000-0000D3070000}"/>
    <cellStyle name="Calculation 2 5 11 2 2" xfId="2075" xr:uid="{00000000-0005-0000-0000-0000D4070000}"/>
    <cellStyle name="Calculation 2 5 11 2 2 2" xfId="2076" xr:uid="{00000000-0005-0000-0000-0000D5070000}"/>
    <cellStyle name="Calculation 2 5 11 2 2 3" xfId="2077" xr:uid="{00000000-0005-0000-0000-0000D6070000}"/>
    <cellStyle name="Calculation 2 5 11 2 2 4" xfId="2078" xr:uid="{00000000-0005-0000-0000-0000D7070000}"/>
    <cellStyle name="Calculation 2 5 11 2 2 5" xfId="2079" xr:uid="{00000000-0005-0000-0000-0000D8070000}"/>
    <cellStyle name="Calculation 2 5 11 2 3" xfId="2080" xr:uid="{00000000-0005-0000-0000-0000D9070000}"/>
    <cellStyle name="Calculation 2 5 11 2 3 2" xfId="2081" xr:uid="{00000000-0005-0000-0000-0000DA070000}"/>
    <cellStyle name="Calculation 2 5 11 2 3 3" xfId="2082" xr:uid="{00000000-0005-0000-0000-0000DB070000}"/>
    <cellStyle name="Calculation 2 5 11 2 3 4" xfId="2083" xr:uid="{00000000-0005-0000-0000-0000DC070000}"/>
    <cellStyle name="Calculation 2 5 11 2 3 5" xfId="2084" xr:uid="{00000000-0005-0000-0000-0000DD070000}"/>
    <cellStyle name="Calculation 2 5 11 2 4" xfId="2085" xr:uid="{00000000-0005-0000-0000-0000DE070000}"/>
    <cellStyle name="Calculation 2 5 11 2 4 2" xfId="2086" xr:uid="{00000000-0005-0000-0000-0000DF070000}"/>
    <cellStyle name="Calculation 2 5 11 2 5" xfId="2087" xr:uid="{00000000-0005-0000-0000-0000E0070000}"/>
    <cellStyle name="Calculation 2 5 11 2 5 2" xfId="2088" xr:uid="{00000000-0005-0000-0000-0000E1070000}"/>
    <cellStyle name="Calculation 2 5 11 2 6" xfId="2089" xr:uid="{00000000-0005-0000-0000-0000E2070000}"/>
    <cellStyle name="Calculation 2 5 11 2 7" xfId="2090" xr:uid="{00000000-0005-0000-0000-0000E3070000}"/>
    <cellStyle name="Calculation 2 5 11 3" xfId="2091" xr:uid="{00000000-0005-0000-0000-0000E4070000}"/>
    <cellStyle name="Calculation 2 5 11 3 2" xfId="2092" xr:uid="{00000000-0005-0000-0000-0000E5070000}"/>
    <cellStyle name="Calculation 2 5 11 3 3" xfId="2093" xr:uid="{00000000-0005-0000-0000-0000E6070000}"/>
    <cellStyle name="Calculation 2 5 11 3 4" xfId="2094" xr:uid="{00000000-0005-0000-0000-0000E7070000}"/>
    <cellStyle name="Calculation 2 5 11 3 5" xfId="2095" xr:uid="{00000000-0005-0000-0000-0000E8070000}"/>
    <cellStyle name="Calculation 2 5 11 4" xfId="2096" xr:uid="{00000000-0005-0000-0000-0000E9070000}"/>
    <cellStyle name="Calculation 2 5 11 4 2" xfId="2097" xr:uid="{00000000-0005-0000-0000-0000EA070000}"/>
    <cellStyle name="Calculation 2 5 11 4 3" xfId="2098" xr:uid="{00000000-0005-0000-0000-0000EB070000}"/>
    <cellStyle name="Calculation 2 5 11 4 4" xfId="2099" xr:uid="{00000000-0005-0000-0000-0000EC070000}"/>
    <cellStyle name="Calculation 2 5 11 4 5" xfId="2100" xr:uid="{00000000-0005-0000-0000-0000ED070000}"/>
    <cellStyle name="Calculation 2 5 11 5" xfId="2101" xr:uid="{00000000-0005-0000-0000-0000EE070000}"/>
    <cellStyle name="Calculation 2 5 11 5 2" xfId="2102" xr:uid="{00000000-0005-0000-0000-0000EF070000}"/>
    <cellStyle name="Calculation 2 5 11 6" xfId="2103" xr:uid="{00000000-0005-0000-0000-0000F0070000}"/>
    <cellStyle name="Calculation 2 5 11 6 2" xfId="2104" xr:uid="{00000000-0005-0000-0000-0000F1070000}"/>
    <cellStyle name="Calculation 2 5 11 7" xfId="2105" xr:uid="{00000000-0005-0000-0000-0000F2070000}"/>
    <cellStyle name="Calculation 2 5 11 8" xfId="2106" xr:uid="{00000000-0005-0000-0000-0000F3070000}"/>
    <cellStyle name="Calculation 2 5 12" xfId="2107" xr:uid="{00000000-0005-0000-0000-0000F4070000}"/>
    <cellStyle name="Calculation 2 5 12 2" xfId="2108" xr:uid="{00000000-0005-0000-0000-0000F5070000}"/>
    <cellStyle name="Calculation 2 5 12 2 2" xfId="2109" xr:uid="{00000000-0005-0000-0000-0000F6070000}"/>
    <cellStyle name="Calculation 2 5 12 2 2 2" xfId="2110" xr:uid="{00000000-0005-0000-0000-0000F7070000}"/>
    <cellStyle name="Calculation 2 5 12 2 2 3" xfId="2111" xr:uid="{00000000-0005-0000-0000-0000F8070000}"/>
    <cellStyle name="Calculation 2 5 12 2 2 4" xfId="2112" xr:uid="{00000000-0005-0000-0000-0000F9070000}"/>
    <cellStyle name="Calculation 2 5 12 2 2 5" xfId="2113" xr:uid="{00000000-0005-0000-0000-0000FA070000}"/>
    <cellStyle name="Calculation 2 5 12 2 3" xfId="2114" xr:uid="{00000000-0005-0000-0000-0000FB070000}"/>
    <cellStyle name="Calculation 2 5 12 2 3 2" xfId="2115" xr:uid="{00000000-0005-0000-0000-0000FC070000}"/>
    <cellStyle name="Calculation 2 5 12 2 3 3" xfId="2116" xr:uid="{00000000-0005-0000-0000-0000FD070000}"/>
    <cellStyle name="Calculation 2 5 12 2 3 4" xfId="2117" xr:uid="{00000000-0005-0000-0000-0000FE070000}"/>
    <cellStyle name="Calculation 2 5 12 2 3 5" xfId="2118" xr:uid="{00000000-0005-0000-0000-0000FF070000}"/>
    <cellStyle name="Calculation 2 5 12 2 4" xfId="2119" xr:uid="{00000000-0005-0000-0000-000000080000}"/>
    <cellStyle name="Calculation 2 5 12 2 4 2" xfId="2120" xr:uid="{00000000-0005-0000-0000-000001080000}"/>
    <cellStyle name="Calculation 2 5 12 2 5" xfId="2121" xr:uid="{00000000-0005-0000-0000-000002080000}"/>
    <cellStyle name="Calculation 2 5 12 2 5 2" xfId="2122" xr:uid="{00000000-0005-0000-0000-000003080000}"/>
    <cellStyle name="Calculation 2 5 12 2 6" xfId="2123" xr:uid="{00000000-0005-0000-0000-000004080000}"/>
    <cellStyle name="Calculation 2 5 12 2 7" xfId="2124" xr:uid="{00000000-0005-0000-0000-000005080000}"/>
    <cellStyle name="Calculation 2 5 12 3" xfId="2125" xr:uid="{00000000-0005-0000-0000-000006080000}"/>
    <cellStyle name="Calculation 2 5 12 3 2" xfId="2126" xr:uid="{00000000-0005-0000-0000-000007080000}"/>
    <cellStyle name="Calculation 2 5 12 3 3" xfId="2127" xr:uid="{00000000-0005-0000-0000-000008080000}"/>
    <cellStyle name="Calculation 2 5 12 3 4" xfId="2128" xr:uid="{00000000-0005-0000-0000-000009080000}"/>
    <cellStyle name="Calculation 2 5 12 3 5" xfId="2129" xr:uid="{00000000-0005-0000-0000-00000A080000}"/>
    <cellStyle name="Calculation 2 5 12 4" xfId="2130" xr:uid="{00000000-0005-0000-0000-00000B080000}"/>
    <cellStyle name="Calculation 2 5 12 4 2" xfId="2131" xr:uid="{00000000-0005-0000-0000-00000C080000}"/>
    <cellStyle name="Calculation 2 5 12 4 3" xfId="2132" xr:uid="{00000000-0005-0000-0000-00000D080000}"/>
    <cellStyle name="Calculation 2 5 12 4 4" xfId="2133" xr:uid="{00000000-0005-0000-0000-00000E080000}"/>
    <cellStyle name="Calculation 2 5 12 4 5" xfId="2134" xr:uid="{00000000-0005-0000-0000-00000F080000}"/>
    <cellStyle name="Calculation 2 5 12 5" xfId="2135" xr:uid="{00000000-0005-0000-0000-000010080000}"/>
    <cellStyle name="Calculation 2 5 12 5 2" xfId="2136" xr:uid="{00000000-0005-0000-0000-000011080000}"/>
    <cellStyle name="Calculation 2 5 12 6" xfId="2137" xr:uid="{00000000-0005-0000-0000-000012080000}"/>
    <cellStyle name="Calculation 2 5 12 6 2" xfId="2138" xr:uid="{00000000-0005-0000-0000-000013080000}"/>
    <cellStyle name="Calculation 2 5 12 7" xfId="2139" xr:uid="{00000000-0005-0000-0000-000014080000}"/>
    <cellStyle name="Calculation 2 5 12 8" xfId="2140" xr:uid="{00000000-0005-0000-0000-000015080000}"/>
    <cellStyle name="Calculation 2 5 13" xfId="2141" xr:uid="{00000000-0005-0000-0000-000016080000}"/>
    <cellStyle name="Calculation 2 5 13 2" xfId="2142" xr:uid="{00000000-0005-0000-0000-000017080000}"/>
    <cellStyle name="Calculation 2 5 13 2 2" xfId="2143" xr:uid="{00000000-0005-0000-0000-000018080000}"/>
    <cellStyle name="Calculation 2 5 13 2 2 2" xfId="2144" xr:uid="{00000000-0005-0000-0000-000019080000}"/>
    <cellStyle name="Calculation 2 5 13 2 2 3" xfId="2145" xr:uid="{00000000-0005-0000-0000-00001A080000}"/>
    <cellStyle name="Calculation 2 5 13 2 2 4" xfId="2146" xr:uid="{00000000-0005-0000-0000-00001B080000}"/>
    <cellStyle name="Calculation 2 5 13 2 2 5" xfId="2147" xr:uid="{00000000-0005-0000-0000-00001C080000}"/>
    <cellStyle name="Calculation 2 5 13 2 3" xfId="2148" xr:uid="{00000000-0005-0000-0000-00001D080000}"/>
    <cellStyle name="Calculation 2 5 13 2 3 2" xfId="2149" xr:uid="{00000000-0005-0000-0000-00001E080000}"/>
    <cellStyle name="Calculation 2 5 13 2 3 3" xfId="2150" xr:uid="{00000000-0005-0000-0000-00001F080000}"/>
    <cellStyle name="Calculation 2 5 13 2 3 4" xfId="2151" xr:uid="{00000000-0005-0000-0000-000020080000}"/>
    <cellStyle name="Calculation 2 5 13 2 3 5" xfId="2152" xr:uid="{00000000-0005-0000-0000-000021080000}"/>
    <cellStyle name="Calculation 2 5 13 2 4" xfId="2153" xr:uid="{00000000-0005-0000-0000-000022080000}"/>
    <cellStyle name="Calculation 2 5 13 2 4 2" xfId="2154" xr:uid="{00000000-0005-0000-0000-000023080000}"/>
    <cellStyle name="Calculation 2 5 13 2 5" xfId="2155" xr:uid="{00000000-0005-0000-0000-000024080000}"/>
    <cellStyle name="Calculation 2 5 13 2 5 2" xfId="2156" xr:uid="{00000000-0005-0000-0000-000025080000}"/>
    <cellStyle name="Calculation 2 5 13 2 6" xfId="2157" xr:uid="{00000000-0005-0000-0000-000026080000}"/>
    <cellStyle name="Calculation 2 5 13 2 7" xfId="2158" xr:uid="{00000000-0005-0000-0000-000027080000}"/>
    <cellStyle name="Calculation 2 5 13 3" xfId="2159" xr:uid="{00000000-0005-0000-0000-000028080000}"/>
    <cellStyle name="Calculation 2 5 13 3 2" xfId="2160" xr:uid="{00000000-0005-0000-0000-000029080000}"/>
    <cellStyle name="Calculation 2 5 13 3 3" xfId="2161" xr:uid="{00000000-0005-0000-0000-00002A080000}"/>
    <cellStyle name="Calculation 2 5 13 3 4" xfId="2162" xr:uid="{00000000-0005-0000-0000-00002B080000}"/>
    <cellStyle name="Calculation 2 5 13 3 5" xfId="2163" xr:uid="{00000000-0005-0000-0000-00002C080000}"/>
    <cellStyle name="Calculation 2 5 13 4" xfId="2164" xr:uid="{00000000-0005-0000-0000-00002D080000}"/>
    <cellStyle name="Calculation 2 5 13 4 2" xfId="2165" xr:uid="{00000000-0005-0000-0000-00002E080000}"/>
    <cellStyle name="Calculation 2 5 13 4 3" xfId="2166" xr:uid="{00000000-0005-0000-0000-00002F080000}"/>
    <cellStyle name="Calculation 2 5 13 4 4" xfId="2167" xr:uid="{00000000-0005-0000-0000-000030080000}"/>
    <cellStyle name="Calculation 2 5 13 4 5" xfId="2168" xr:uid="{00000000-0005-0000-0000-000031080000}"/>
    <cellStyle name="Calculation 2 5 13 5" xfId="2169" xr:uid="{00000000-0005-0000-0000-000032080000}"/>
    <cellStyle name="Calculation 2 5 13 5 2" xfId="2170" xr:uid="{00000000-0005-0000-0000-000033080000}"/>
    <cellStyle name="Calculation 2 5 13 6" xfId="2171" xr:uid="{00000000-0005-0000-0000-000034080000}"/>
    <cellStyle name="Calculation 2 5 13 6 2" xfId="2172" xr:uid="{00000000-0005-0000-0000-000035080000}"/>
    <cellStyle name="Calculation 2 5 13 7" xfId="2173" xr:uid="{00000000-0005-0000-0000-000036080000}"/>
    <cellStyle name="Calculation 2 5 13 8" xfId="2174" xr:uid="{00000000-0005-0000-0000-000037080000}"/>
    <cellStyle name="Calculation 2 5 14" xfId="2175" xr:uid="{00000000-0005-0000-0000-000038080000}"/>
    <cellStyle name="Calculation 2 5 14 2" xfId="2176" xr:uid="{00000000-0005-0000-0000-000039080000}"/>
    <cellStyle name="Calculation 2 5 14 2 2" xfId="2177" xr:uid="{00000000-0005-0000-0000-00003A080000}"/>
    <cellStyle name="Calculation 2 5 14 2 2 2" xfId="2178" xr:uid="{00000000-0005-0000-0000-00003B080000}"/>
    <cellStyle name="Calculation 2 5 14 2 2 3" xfId="2179" xr:uid="{00000000-0005-0000-0000-00003C080000}"/>
    <cellStyle name="Calculation 2 5 14 2 2 4" xfId="2180" xr:uid="{00000000-0005-0000-0000-00003D080000}"/>
    <cellStyle name="Calculation 2 5 14 2 2 5" xfId="2181" xr:uid="{00000000-0005-0000-0000-00003E080000}"/>
    <cellStyle name="Calculation 2 5 14 2 3" xfId="2182" xr:uid="{00000000-0005-0000-0000-00003F080000}"/>
    <cellStyle name="Calculation 2 5 14 2 3 2" xfId="2183" xr:uid="{00000000-0005-0000-0000-000040080000}"/>
    <cellStyle name="Calculation 2 5 14 2 3 3" xfId="2184" xr:uid="{00000000-0005-0000-0000-000041080000}"/>
    <cellStyle name="Calculation 2 5 14 2 3 4" xfId="2185" xr:uid="{00000000-0005-0000-0000-000042080000}"/>
    <cellStyle name="Calculation 2 5 14 2 3 5" xfId="2186" xr:uid="{00000000-0005-0000-0000-000043080000}"/>
    <cellStyle name="Calculation 2 5 14 2 4" xfId="2187" xr:uid="{00000000-0005-0000-0000-000044080000}"/>
    <cellStyle name="Calculation 2 5 14 2 4 2" xfId="2188" xr:uid="{00000000-0005-0000-0000-000045080000}"/>
    <cellStyle name="Calculation 2 5 14 2 5" xfId="2189" xr:uid="{00000000-0005-0000-0000-000046080000}"/>
    <cellStyle name="Calculation 2 5 14 2 5 2" xfId="2190" xr:uid="{00000000-0005-0000-0000-000047080000}"/>
    <cellStyle name="Calculation 2 5 14 2 6" xfId="2191" xr:uid="{00000000-0005-0000-0000-000048080000}"/>
    <cellStyle name="Calculation 2 5 14 2 7" xfId="2192" xr:uid="{00000000-0005-0000-0000-000049080000}"/>
    <cellStyle name="Calculation 2 5 14 3" xfId="2193" xr:uid="{00000000-0005-0000-0000-00004A080000}"/>
    <cellStyle name="Calculation 2 5 14 3 2" xfId="2194" xr:uid="{00000000-0005-0000-0000-00004B080000}"/>
    <cellStyle name="Calculation 2 5 14 3 3" xfId="2195" xr:uid="{00000000-0005-0000-0000-00004C080000}"/>
    <cellStyle name="Calculation 2 5 14 3 4" xfId="2196" xr:uid="{00000000-0005-0000-0000-00004D080000}"/>
    <cellStyle name="Calculation 2 5 14 3 5" xfId="2197" xr:uid="{00000000-0005-0000-0000-00004E080000}"/>
    <cellStyle name="Calculation 2 5 14 4" xfId="2198" xr:uid="{00000000-0005-0000-0000-00004F080000}"/>
    <cellStyle name="Calculation 2 5 14 4 2" xfId="2199" xr:uid="{00000000-0005-0000-0000-000050080000}"/>
    <cellStyle name="Calculation 2 5 14 4 3" xfId="2200" xr:uid="{00000000-0005-0000-0000-000051080000}"/>
    <cellStyle name="Calculation 2 5 14 4 4" xfId="2201" xr:uid="{00000000-0005-0000-0000-000052080000}"/>
    <cellStyle name="Calculation 2 5 14 4 5" xfId="2202" xr:uid="{00000000-0005-0000-0000-000053080000}"/>
    <cellStyle name="Calculation 2 5 14 5" xfId="2203" xr:uid="{00000000-0005-0000-0000-000054080000}"/>
    <cellStyle name="Calculation 2 5 14 5 2" xfId="2204" xr:uid="{00000000-0005-0000-0000-000055080000}"/>
    <cellStyle name="Calculation 2 5 14 6" xfId="2205" xr:uid="{00000000-0005-0000-0000-000056080000}"/>
    <cellStyle name="Calculation 2 5 14 6 2" xfId="2206" xr:uid="{00000000-0005-0000-0000-000057080000}"/>
    <cellStyle name="Calculation 2 5 14 7" xfId="2207" xr:uid="{00000000-0005-0000-0000-000058080000}"/>
    <cellStyle name="Calculation 2 5 14 8" xfId="2208" xr:uid="{00000000-0005-0000-0000-000059080000}"/>
    <cellStyle name="Calculation 2 5 15" xfId="2209" xr:uid="{00000000-0005-0000-0000-00005A080000}"/>
    <cellStyle name="Calculation 2 5 15 2" xfId="2210" xr:uid="{00000000-0005-0000-0000-00005B080000}"/>
    <cellStyle name="Calculation 2 5 15 2 2" xfId="2211" xr:uid="{00000000-0005-0000-0000-00005C080000}"/>
    <cellStyle name="Calculation 2 5 15 2 3" xfId="2212" xr:uid="{00000000-0005-0000-0000-00005D080000}"/>
    <cellStyle name="Calculation 2 5 15 2 4" xfId="2213" xr:uid="{00000000-0005-0000-0000-00005E080000}"/>
    <cellStyle name="Calculation 2 5 15 2 5" xfId="2214" xr:uid="{00000000-0005-0000-0000-00005F080000}"/>
    <cellStyle name="Calculation 2 5 15 3" xfId="2215" xr:uid="{00000000-0005-0000-0000-000060080000}"/>
    <cellStyle name="Calculation 2 5 15 3 2" xfId="2216" xr:uid="{00000000-0005-0000-0000-000061080000}"/>
    <cellStyle name="Calculation 2 5 15 3 3" xfId="2217" xr:uid="{00000000-0005-0000-0000-000062080000}"/>
    <cellStyle name="Calculation 2 5 15 3 4" xfId="2218" xr:uid="{00000000-0005-0000-0000-000063080000}"/>
    <cellStyle name="Calculation 2 5 15 3 5" xfId="2219" xr:uid="{00000000-0005-0000-0000-000064080000}"/>
    <cellStyle name="Calculation 2 5 15 4" xfId="2220" xr:uid="{00000000-0005-0000-0000-000065080000}"/>
    <cellStyle name="Calculation 2 5 15 4 2" xfId="2221" xr:uid="{00000000-0005-0000-0000-000066080000}"/>
    <cellStyle name="Calculation 2 5 15 5" xfId="2222" xr:uid="{00000000-0005-0000-0000-000067080000}"/>
    <cellStyle name="Calculation 2 5 15 5 2" xfId="2223" xr:uid="{00000000-0005-0000-0000-000068080000}"/>
    <cellStyle name="Calculation 2 5 15 6" xfId="2224" xr:uid="{00000000-0005-0000-0000-000069080000}"/>
    <cellStyle name="Calculation 2 5 15 7" xfId="2225" xr:uid="{00000000-0005-0000-0000-00006A080000}"/>
    <cellStyle name="Calculation 2 5 16" xfId="2226" xr:uid="{00000000-0005-0000-0000-00006B080000}"/>
    <cellStyle name="Calculation 2 5 16 2" xfId="2227" xr:uid="{00000000-0005-0000-0000-00006C080000}"/>
    <cellStyle name="Calculation 2 5 16 3" xfId="2228" xr:uid="{00000000-0005-0000-0000-00006D080000}"/>
    <cellStyle name="Calculation 2 5 16 4" xfId="2229" xr:uid="{00000000-0005-0000-0000-00006E080000}"/>
    <cellStyle name="Calculation 2 5 16 5" xfId="2230" xr:uid="{00000000-0005-0000-0000-00006F080000}"/>
    <cellStyle name="Calculation 2 5 17" xfId="2231" xr:uid="{00000000-0005-0000-0000-000070080000}"/>
    <cellStyle name="Calculation 2 5 17 2" xfId="2232" xr:uid="{00000000-0005-0000-0000-000071080000}"/>
    <cellStyle name="Calculation 2 5 17 3" xfId="2233" xr:uid="{00000000-0005-0000-0000-000072080000}"/>
    <cellStyle name="Calculation 2 5 17 4" xfId="2234" xr:uid="{00000000-0005-0000-0000-000073080000}"/>
    <cellStyle name="Calculation 2 5 17 5" xfId="2235" xr:uid="{00000000-0005-0000-0000-000074080000}"/>
    <cellStyle name="Calculation 2 5 18" xfId="2236" xr:uid="{00000000-0005-0000-0000-000075080000}"/>
    <cellStyle name="Calculation 2 5 18 2" xfId="2237" xr:uid="{00000000-0005-0000-0000-000076080000}"/>
    <cellStyle name="Calculation 2 5 19" xfId="2238" xr:uid="{00000000-0005-0000-0000-000077080000}"/>
    <cellStyle name="Calculation 2 5 19 2" xfId="2239" xr:uid="{00000000-0005-0000-0000-000078080000}"/>
    <cellStyle name="Calculation 2 5 2" xfId="2240" xr:uid="{00000000-0005-0000-0000-000079080000}"/>
    <cellStyle name="Calculation 2 5 2 2" xfId="2241" xr:uid="{00000000-0005-0000-0000-00007A080000}"/>
    <cellStyle name="Calculation 2 5 2 2 2" xfId="2242" xr:uid="{00000000-0005-0000-0000-00007B080000}"/>
    <cellStyle name="Calculation 2 5 2 2 2 2" xfId="2243" xr:uid="{00000000-0005-0000-0000-00007C080000}"/>
    <cellStyle name="Calculation 2 5 2 2 2 3" xfId="2244" xr:uid="{00000000-0005-0000-0000-00007D080000}"/>
    <cellStyle name="Calculation 2 5 2 2 2 4" xfId="2245" xr:uid="{00000000-0005-0000-0000-00007E080000}"/>
    <cellStyle name="Calculation 2 5 2 2 2 5" xfId="2246" xr:uid="{00000000-0005-0000-0000-00007F080000}"/>
    <cellStyle name="Calculation 2 5 2 2 3" xfId="2247" xr:uid="{00000000-0005-0000-0000-000080080000}"/>
    <cellStyle name="Calculation 2 5 2 2 3 2" xfId="2248" xr:uid="{00000000-0005-0000-0000-000081080000}"/>
    <cellStyle name="Calculation 2 5 2 2 3 3" xfId="2249" xr:uid="{00000000-0005-0000-0000-000082080000}"/>
    <cellStyle name="Calculation 2 5 2 2 3 4" xfId="2250" xr:uid="{00000000-0005-0000-0000-000083080000}"/>
    <cellStyle name="Calculation 2 5 2 2 3 5" xfId="2251" xr:uid="{00000000-0005-0000-0000-000084080000}"/>
    <cellStyle name="Calculation 2 5 2 2 4" xfId="2252" xr:uid="{00000000-0005-0000-0000-000085080000}"/>
    <cellStyle name="Calculation 2 5 2 2 4 2" xfId="2253" xr:uid="{00000000-0005-0000-0000-000086080000}"/>
    <cellStyle name="Calculation 2 5 2 2 5" xfId="2254" xr:uid="{00000000-0005-0000-0000-000087080000}"/>
    <cellStyle name="Calculation 2 5 2 2 5 2" xfId="2255" xr:uid="{00000000-0005-0000-0000-000088080000}"/>
    <cellStyle name="Calculation 2 5 2 2 6" xfId="2256" xr:uid="{00000000-0005-0000-0000-000089080000}"/>
    <cellStyle name="Calculation 2 5 2 2 7" xfId="2257" xr:uid="{00000000-0005-0000-0000-00008A080000}"/>
    <cellStyle name="Calculation 2 5 2 3" xfId="2258" xr:uid="{00000000-0005-0000-0000-00008B080000}"/>
    <cellStyle name="Calculation 2 5 2 3 2" xfId="2259" xr:uid="{00000000-0005-0000-0000-00008C080000}"/>
    <cellStyle name="Calculation 2 5 2 3 3" xfId="2260" xr:uid="{00000000-0005-0000-0000-00008D080000}"/>
    <cellStyle name="Calculation 2 5 2 3 4" xfId="2261" xr:uid="{00000000-0005-0000-0000-00008E080000}"/>
    <cellStyle name="Calculation 2 5 2 3 5" xfId="2262" xr:uid="{00000000-0005-0000-0000-00008F080000}"/>
    <cellStyle name="Calculation 2 5 2 4" xfId="2263" xr:uid="{00000000-0005-0000-0000-000090080000}"/>
    <cellStyle name="Calculation 2 5 2 4 2" xfId="2264" xr:uid="{00000000-0005-0000-0000-000091080000}"/>
    <cellStyle name="Calculation 2 5 2 4 3" xfId="2265" xr:uid="{00000000-0005-0000-0000-000092080000}"/>
    <cellStyle name="Calculation 2 5 2 4 4" xfId="2266" xr:uid="{00000000-0005-0000-0000-000093080000}"/>
    <cellStyle name="Calculation 2 5 2 4 5" xfId="2267" xr:uid="{00000000-0005-0000-0000-000094080000}"/>
    <cellStyle name="Calculation 2 5 2 5" xfId="2268" xr:uid="{00000000-0005-0000-0000-000095080000}"/>
    <cellStyle name="Calculation 2 5 2 5 2" xfId="2269" xr:uid="{00000000-0005-0000-0000-000096080000}"/>
    <cellStyle name="Calculation 2 5 2 6" xfId="2270" xr:uid="{00000000-0005-0000-0000-000097080000}"/>
    <cellStyle name="Calculation 2 5 2 6 2" xfId="2271" xr:uid="{00000000-0005-0000-0000-000098080000}"/>
    <cellStyle name="Calculation 2 5 2 7" xfId="2272" xr:uid="{00000000-0005-0000-0000-000099080000}"/>
    <cellStyle name="Calculation 2 5 2 8" xfId="2273" xr:uid="{00000000-0005-0000-0000-00009A080000}"/>
    <cellStyle name="Calculation 2 5 20" xfId="2274" xr:uid="{00000000-0005-0000-0000-00009B080000}"/>
    <cellStyle name="Calculation 2 5 21" xfId="2275" xr:uid="{00000000-0005-0000-0000-00009C080000}"/>
    <cellStyle name="Calculation 2 5 3" xfId="2276" xr:uid="{00000000-0005-0000-0000-00009D080000}"/>
    <cellStyle name="Calculation 2 5 3 2" xfId="2277" xr:uid="{00000000-0005-0000-0000-00009E080000}"/>
    <cellStyle name="Calculation 2 5 3 2 2" xfId="2278" xr:uid="{00000000-0005-0000-0000-00009F080000}"/>
    <cellStyle name="Calculation 2 5 3 2 2 2" xfId="2279" xr:uid="{00000000-0005-0000-0000-0000A0080000}"/>
    <cellStyle name="Calculation 2 5 3 2 2 3" xfId="2280" xr:uid="{00000000-0005-0000-0000-0000A1080000}"/>
    <cellStyle name="Calculation 2 5 3 2 2 4" xfId="2281" xr:uid="{00000000-0005-0000-0000-0000A2080000}"/>
    <cellStyle name="Calculation 2 5 3 2 2 5" xfId="2282" xr:uid="{00000000-0005-0000-0000-0000A3080000}"/>
    <cellStyle name="Calculation 2 5 3 2 3" xfId="2283" xr:uid="{00000000-0005-0000-0000-0000A4080000}"/>
    <cellStyle name="Calculation 2 5 3 2 3 2" xfId="2284" xr:uid="{00000000-0005-0000-0000-0000A5080000}"/>
    <cellStyle name="Calculation 2 5 3 2 3 3" xfId="2285" xr:uid="{00000000-0005-0000-0000-0000A6080000}"/>
    <cellStyle name="Calculation 2 5 3 2 3 4" xfId="2286" xr:uid="{00000000-0005-0000-0000-0000A7080000}"/>
    <cellStyle name="Calculation 2 5 3 2 3 5" xfId="2287" xr:uid="{00000000-0005-0000-0000-0000A8080000}"/>
    <cellStyle name="Calculation 2 5 3 2 4" xfId="2288" xr:uid="{00000000-0005-0000-0000-0000A9080000}"/>
    <cellStyle name="Calculation 2 5 3 2 4 2" xfId="2289" xr:uid="{00000000-0005-0000-0000-0000AA080000}"/>
    <cellStyle name="Calculation 2 5 3 2 5" xfId="2290" xr:uid="{00000000-0005-0000-0000-0000AB080000}"/>
    <cellStyle name="Calculation 2 5 3 2 5 2" xfId="2291" xr:uid="{00000000-0005-0000-0000-0000AC080000}"/>
    <cellStyle name="Calculation 2 5 3 2 6" xfId="2292" xr:uid="{00000000-0005-0000-0000-0000AD080000}"/>
    <cellStyle name="Calculation 2 5 3 2 7" xfId="2293" xr:uid="{00000000-0005-0000-0000-0000AE080000}"/>
    <cellStyle name="Calculation 2 5 3 3" xfId="2294" xr:uid="{00000000-0005-0000-0000-0000AF080000}"/>
    <cellStyle name="Calculation 2 5 3 3 2" xfId="2295" xr:uid="{00000000-0005-0000-0000-0000B0080000}"/>
    <cellStyle name="Calculation 2 5 3 3 3" xfId="2296" xr:uid="{00000000-0005-0000-0000-0000B1080000}"/>
    <cellStyle name="Calculation 2 5 3 3 4" xfId="2297" xr:uid="{00000000-0005-0000-0000-0000B2080000}"/>
    <cellStyle name="Calculation 2 5 3 3 5" xfId="2298" xr:uid="{00000000-0005-0000-0000-0000B3080000}"/>
    <cellStyle name="Calculation 2 5 3 4" xfId="2299" xr:uid="{00000000-0005-0000-0000-0000B4080000}"/>
    <cellStyle name="Calculation 2 5 3 4 2" xfId="2300" xr:uid="{00000000-0005-0000-0000-0000B5080000}"/>
    <cellStyle name="Calculation 2 5 3 4 3" xfId="2301" xr:uid="{00000000-0005-0000-0000-0000B6080000}"/>
    <cellStyle name="Calculation 2 5 3 4 4" xfId="2302" xr:uid="{00000000-0005-0000-0000-0000B7080000}"/>
    <cellStyle name="Calculation 2 5 3 4 5" xfId="2303" xr:uid="{00000000-0005-0000-0000-0000B8080000}"/>
    <cellStyle name="Calculation 2 5 3 5" xfId="2304" xr:uid="{00000000-0005-0000-0000-0000B9080000}"/>
    <cellStyle name="Calculation 2 5 3 5 2" xfId="2305" xr:uid="{00000000-0005-0000-0000-0000BA080000}"/>
    <cellStyle name="Calculation 2 5 3 6" xfId="2306" xr:uid="{00000000-0005-0000-0000-0000BB080000}"/>
    <cellStyle name="Calculation 2 5 3 6 2" xfId="2307" xr:uid="{00000000-0005-0000-0000-0000BC080000}"/>
    <cellStyle name="Calculation 2 5 3 7" xfId="2308" xr:uid="{00000000-0005-0000-0000-0000BD080000}"/>
    <cellStyle name="Calculation 2 5 3 8" xfId="2309" xr:uid="{00000000-0005-0000-0000-0000BE080000}"/>
    <cellStyle name="Calculation 2 5 4" xfId="2310" xr:uid="{00000000-0005-0000-0000-0000BF080000}"/>
    <cellStyle name="Calculation 2 5 4 2" xfId="2311" xr:uid="{00000000-0005-0000-0000-0000C0080000}"/>
    <cellStyle name="Calculation 2 5 4 2 2" xfId="2312" xr:uid="{00000000-0005-0000-0000-0000C1080000}"/>
    <cellStyle name="Calculation 2 5 4 2 2 2" xfId="2313" xr:uid="{00000000-0005-0000-0000-0000C2080000}"/>
    <cellStyle name="Calculation 2 5 4 2 2 3" xfId="2314" xr:uid="{00000000-0005-0000-0000-0000C3080000}"/>
    <cellStyle name="Calculation 2 5 4 2 2 4" xfId="2315" xr:uid="{00000000-0005-0000-0000-0000C4080000}"/>
    <cellStyle name="Calculation 2 5 4 2 2 5" xfId="2316" xr:uid="{00000000-0005-0000-0000-0000C5080000}"/>
    <cellStyle name="Calculation 2 5 4 2 3" xfId="2317" xr:uid="{00000000-0005-0000-0000-0000C6080000}"/>
    <cellStyle name="Calculation 2 5 4 2 3 2" xfId="2318" xr:uid="{00000000-0005-0000-0000-0000C7080000}"/>
    <cellStyle name="Calculation 2 5 4 2 3 3" xfId="2319" xr:uid="{00000000-0005-0000-0000-0000C8080000}"/>
    <cellStyle name="Calculation 2 5 4 2 3 4" xfId="2320" xr:uid="{00000000-0005-0000-0000-0000C9080000}"/>
    <cellStyle name="Calculation 2 5 4 2 3 5" xfId="2321" xr:uid="{00000000-0005-0000-0000-0000CA080000}"/>
    <cellStyle name="Calculation 2 5 4 2 4" xfId="2322" xr:uid="{00000000-0005-0000-0000-0000CB080000}"/>
    <cellStyle name="Calculation 2 5 4 2 4 2" xfId="2323" xr:uid="{00000000-0005-0000-0000-0000CC080000}"/>
    <cellStyle name="Calculation 2 5 4 2 5" xfId="2324" xr:uid="{00000000-0005-0000-0000-0000CD080000}"/>
    <cellStyle name="Calculation 2 5 4 2 5 2" xfId="2325" xr:uid="{00000000-0005-0000-0000-0000CE080000}"/>
    <cellStyle name="Calculation 2 5 4 2 6" xfId="2326" xr:uid="{00000000-0005-0000-0000-0000CF080000}"/>
    <cellStyle name="Calculation 2 5 4 2 7" xfId="2327" xr:uid="{00000000-0005-0000-0000-0000D0080000}"/>
    <cellStyle name="Calculation 2 5 4 3" xfId="2328" xr:uid="{00000000-0005-0000-0000-0000D1080000}"/>
    <cellStyle name="Calculation 2 5 4 3 2" xfId="2329" xr:uid="{00000000-0005-0000-0000-0000D2080000}"/>
    <cellStyle name="Calculation 2 5 4 3 3" xfId="2330" xr:uid="{00000000-0005-0000-0000-0000D3080000}"/>
    <cellStyle name="Calculation 2 5 4 3 4" xfId="2331" xr:uid="{00000000-0005-0000-0000-0000D4080000}"/>
    <cellStyle name="Calculation 2 5 4 3 5" xfId="2332" xr:uid="{00000000-0005-0000-0000-0000D5080000}"/>
    <cellStyle name="Calculation 2 5 4 4" xfId="2333" xr:uid="{00000000-0005-0000-0000-0000D6080000}"/>
    <cellStyle name="Calculation 2 5 4 4 2" xfId="2334" xr:uid="{00000000-0005-0000-0000-0000D7080000}"/>
    <cellStyle name="Calculation 2 5 4 4 3" xfId="2335" xr:uid="{00000000-0005-0000-0000-0000D8080000}"/>
    <cellStyle name="Calculation 2 5 4 4 4" xfId="2336" xr:uid="{00000000-0005-0000-0000-0000D9080000}"/>
    <cellStyle name="Calculation 2 5 4 4 5" xfId="2337" xr:uid="{00000000-0005-0000-0000-0000DA080000}"/>
    <cellStyle name="Calculation 2 5 4 5" xfId="2338" xr:uid="{00000000-0005-0000-0000-0000DB080000}"/>
    <cellStyle name="Calculation 2 5 4 5 2" xfId="2339" xr:uid="{00000000-0005-0000-0000-0000DC080000}"/>
    <cellStyle name="Calculation 2 5 4 6" xfId="2340" xr:uid="{00000000-0005-0000-0000-0000DD080000}"/>
    <cellStyle name="Calculation 2 5 4 6 2" xfId="2341" xr:uid="{00000000-0005-0000-0000-0000DE080000}"/>
    <cellStyle name="Calculation 2 5 4 7" xfId="2342" xr:uid="{00000000-0005-0000-0000-0000DF080000}"/>
    <cellStyle name="Calculation 2 5 4 8" xfId="2343" xr:uid="{00000000-0005-0000-0000-0000E0080000}"/>
    <cellStyle name="Calculation 2 5 5" xfId="2344" xr:uid="{00000000-0005-0000-0000-0000E1080000}"/>
    <cellStyle name="Calculation 2 5 5 2" xfId="2345" xr:uid="{00000000-0005-0000-0000-0000E2080000}"/>
    <cellStyle name="Calculation 2 5 5 2 2" xfId="2346" xr:uid="{00000000-0005-0000-0000-0000E3080000}"/>
    <cellStyle name="Calculation 2 5 5 2 2 2" xfId="2347" xr:uid="{00000000-0005-0000-0000-0000E4080000}"/>
    <cellStyle name="Calculation 2 5 5 2 2 3" xfId="2348" xr:uid="{00000000-0005-0000-0000-0000E5080000}"/>
    <cellStyle name="Calculation 2 5 5 2 2 4" xfId="2349" xr:uid="{00000000-0005-0000-0000-0000E6080000}"/>
    <cellStyle name="Calculation 2 5 5 2 2 5" xfId="2350" xr:uid="{00000000-0005-0000-0000-0000E7080000}"/>
    <cellStyle name="Calculation 2 5 5 2 3" xfId="2351" xr:uid="{00000000-0005-0000-0000-0000E8080000}"/>
    <cellStyle name="Calculation 2 5 5 2 3 2" xfId="2352" xr:uid="{00000000-0005-0000-0000-0000E9080000}"/>
    <cellStyle name="Calculation 2 5 5 2 3 3" xfId="2353" xr:uid="{00000000-0005-0000-0000-0000EA080000}"/>
    <cellStyle name="Calculation 2 5 5 2 3 4" xfId="2354" xr:uid="{00000000-0005-0000-0000-0000EB080000}"/>
    <cellStyle name="Calculation 2 5 5 2 3 5" xfId="2355" xr:uid="{00000000-0005-0000-0000-0000EC080000}"/>
    <cellStyle name="Calculation 2 5 5 2 4" xfId="2356" xr:uid="{00000000-0005-0000-0000-0000ED080000}"/>
    <cellStyle name="Calculation 2 5 5 2 4 2" xfId="2357" xr:uid="{00000000-0005-0000-0000-0000EE080000}"/>
    <cellStyle name="Calculation 2 5 5 2 5" xfId="2358" xr:uid="{00000000-0005-0000-0000-0000EF080000}"/>
    <cellStyle name="Calculation 2 5 5 2 5 2" xfId="2359" xr:uid="{00000000-0005-0000-0000-0000F0080000}"/>
    <cellStyle name="Calculation 2 5 5 2 6" xfId="2360" xr:uid="{00000000-0005-0000-0000-0000F1080000}"/>
    <cellStyle name="Calculation 2 5 5 2 7" xfId="2361" xr:uid="{00000000-0005-0000-0000-0000F2080000}"/>
    <cellStyle name="Calculation 2 5 5 3" xfId="2362" xr:uid="{00000000-0005-0000-0000-0000F3080000}"/>
    <cellStyle name="Calculation 2 5 5 3 2" xfId="2363" xr:uid="{00000000-0005-0000-0000-0000F4080000}"/>
    <cellStyle name="Calculation 2 5 5 3 3" xfId="2364" xr:uid="{00000000-0005-0000-0000-0000F5080000}"/>
    <cellStyle name="Calculation 2 5 5 3 4" xfId="2365" xr:uid="{00000000-0005-0000-0000-0000F6080000}"/>
    <cellStyle name="Calculation 2 5 5 3 5" xfId="2366" xr:uid="{00000000-0005-0000-0000-0000F7080000}"/>
    <cellStyle name="Calculation 2 5 5 4" xfId="2367" xr:uid="{00000000-0005-0000-0000-0000F8080000}"/>
    <cellStyle name="Calculation 2 5 5 4 2" xfId="2368" xr:uid="{00000000-0005-0000-0000-0000F9080000}"/>
    <cellStyle name="Calculation 2 5 5 4 3" xfId="2369" xr:uid="{00000000-0005-0000-0000-0000FA080000}"/>
    <cellStyle name="Calculation 2 5 5 4 4" xfId="2370" xr:uid="{00000000-0005-0000-0000-0000FB080000}"/>
    <cellStyle name="Calculation 2 5 5 4 5" xfId="2371" xr:uid="{00000000-0005-0000-0000-0000FC080000}"/>
    <cellStyle name="Calculation 2 5 5 5" xfId="2372" xr:uid="{00000000-0005-0000-0000-0000FD080000}"/>
    <cellStyle name="Calculation 2 5 5 5 2" xfId="2373" xr:uid="{00000000-0005-0000-0000-0000FE080000}"/>
    <cellStyle name="Calculation 2 5 5 6" xfId="2374" xr:uid="{00000000-0005-0000-0000-0000FF080000}"/>
    <cellStyle name="Calculation 2 5 5 6 2" xfId="2375" xr:uid="{00000000-0005-0000-0000-000000090000}"/>
    <cellStyle name="Calculation 2 5 5 7" xfId="2376" xr:uid="{00000000-0005-0000-0000-000001090000}"/>
    <cellStyle name="Calculation 2 5 5 8" xfId="2377" xr:uid="{00000000-0005-0000-0000-000002090000}"/>
    <cellStyle name="Calculation 2 5 6" xfId="2378" xr:uid="{00000000-0005-0000-0000-000003090000}"/>
    <cellStyle name="Calculation 2 5 6 2" xfId="2379" xr:uid="{00000000-0005-0000-0000-000004090000}"/>
    <cellStyle name="Calculation 2 5 6 2 2" xfId="2380" xr:uid="{00000000-0005-0000-0000-000005090000}"/>
    <cellStyle name="Calculation 2 5 6 2 2 2" xfId="2381" xr:uid="{00000000-0005-0000-0000-000006090000}"/>
    <cellStyle name="Calculation 2 5 6 2 2 3" xfId="2382" xr:uid="{00000000-0005-0000-0000-000007090000}"/>
    <cellStyle name="Calculation 2 5 6 2 2 4" xfId="2383" xr:uid="{00000000-0005-0000-0000-000008090000}"/>
    <cellStyle name="Calculation 2 5 6 2 2 5" xfId="2384" xr:uid="{00000000-0005-0000-0000-000009090000}"/>
    <cellStyle name="Calculation 2 5 6 2 3" xfId="2385" xr:uid="{00000000-0005-0000-0000-00000A090000}"/>
    <cellStyle name="Calculation 2 5 6 2 3 2" xfId="2386" xr:uid="{00000000-0005-0000-0000-00000B090000}"/>
    <cellStyle name="Calculation 2 5 6 2 3 3" xfId="2387" xr:uid="{00000000-0005-0000-0000-00000C090000}"/>
    <cellStyle name="Calculation 2 5 6 2 3 4" xfId="2388" xr:uid="{00000000-0005-0000-0000-00000D090000}"/>
    <cellStyle name="Calculation 2 5 6 2 3 5" xfId="2389" xr:uid="{00000000-0005-0000-0000-00000E090000}"/>
    <cellStyle name="Calculation 2 5 6 2 4" xfId="2390" xr:uid="{00000000-0005-0000-0000-00000F090000}"/>
    <cellStyle name="Calculation 2 5 6 2 4 2" xfId="2391" xr:uid="{00000000-0005-0000-0000-000010090000}"/>
    <cellStyle name="Calculation 2 5 6 2 5" xfId="2392" xr:uid="{00000000-0005-0000-0000-000011090000}"/>
    <cellStyle name="Calculation 2 5 6 2 5 2" xfId="2393" xr:uid="{00000000-0005-0000-0000-000012090000}"/>
    <cellStyle name="Calculation 2 5 6 2 6" xfId="2394" xr:uid="{00000000-0005-0000-0000-000013090000}"/>
    <cellStyle name="Calculation 2 5 6 2 7" xfId="2395" xr:uid="{00000000-0005-0000-0000-000014090000}"/>
    <cellStyle name="Calculation 2 5 6 3" xfId="2396" xr:uid="{00000000-0005-0000-0000-000015090000}"/>
    <cellStyle name="Calculation 2 5 6 3 2" xfId="2397" xr:uid="{00000000-0005-0000-0000-000016090000}"/>
    <cellStyle name="Calculation 2 5 6 3 3" xfId="2398" xr:uid="{00000000-0005-0000-0000-000017090000}"/>
    <cellStyle name="Calculation 2 5 6 3 4" xfId="2399" xr:uid="{00000000-0005-0000-0000-000018090000}"/>
    <cellStyle name="Calculation 2 5 6 3 5" xfId="2400" xr:uid="{00000000-0005-0000-0000-000019090000}"/>
    <cellStyle name="Calculation 2 5 6 4" xfId="2401" xr:uid="{00000000-0005-0000-0000-00001A090000}"/>
    <cellStyle name="Calculation 2 5 6 4 2" xfId="2402" xr:uid="{00000000-0005-0000-0000-00001B090000}"/>
    <cellStyle name="Calculation 2 5 6 4 3" xfId="2403" xr:uid="{00000000-0005-0000-0000-00001C090000}"/>
    <cellStyle name="Calculation 2 5 6 4 4" xfId="2404" xr:uid="{00000000-0005-0000-0000-00001D090000}"/>
    <cellStyle name="Calculation 2 5 6 4 5" xfId="2405" xr:uid="{00000000-0005-0000-0000-00001E090000}"/>
    <cellStyle name="Calculation 2 5 6 5" xfId="2406" xr:uid="{00000000-0005-0000-0000-00001F090000}"/>
    <cellStyle name="Calculation 2 5 6 5 2" xfId="2407" xr:uid="{00000000-0005-0000-0000-000020090000}"/>
    <cellStyle name="Calculation 2 5 6 6" xfId="2408" xr:uid="{00000000-0005-0000-0000-000021090000}"/>
    <cellStyle name="Calculation 2 5 6 6 2" xfId="2409" xr:uid="{00000000-0005-0000-0000-000022090000}"/>
    <cellStyle name="Calculation 2 5 6 7" xfId="2410" xr:uid="{00000000-0005-0000-0000-000023090000}"/>
    <cellStyle name="Calculation 2 5 6 8" xfId="2411" xr:uid="{00000000-0005-0000-0000-000024090000}"/>
    <cellStyle name="Calculation 2 5 7" xfId="2412" xr:uid="{00000000-0005-0000-0000-000025090000}"/>
    <cellStyle name="Calculation 2 5 7 2" xfId="2413" xr:uid="{00000000-0005-0000-0000-000026090000}"/>
    <cellStyle name="Calculation 2 5 7 2 2" xfId="2414" xr:uid="{00000000-0005-0000-0000-000027090000}"/>
    <cellStyle name="Calculation 2 5 7 2 2 2" xfId="2415" xr:uid="{00000000-0005-0000-0000-000028090000}"/>
    <cellStyle name="Calculation 2 5 7 2 2 3" xfId="2416" xr:uid="{00000000-0005-0000-0000-000029090000}"/>
    <cellStyle name="Calculation 2 5 7 2 2 4" xfId="2417" xr:uid="{00000000-0005-0000-0000-00002A090000}"/>
    <cellStyle name="Calculation 2 5 7 2 2 5" xfId="2418" xr:uid="{00000000-0005-0000-0000-00002B090000}"/>
    <cellStyle name="Calculation 2 5 7 2 3" xfId="2419" xr:uid="{00000000-0005-0000-0000-00002C090000}"/>
    <cellStyle name="Calculation 2 5 7 2 3 2" xfId="2420" xr:uid="{00000000-0005-0000-0000-00002D090000}"/>
    <cellStyle name="Calculation 2 5 7 2 3 3" xfId="2421" xr:uid="{00000000-0005-0000-0000-00002E090000}"/>
    <cellStyle name="Calculation 2 5 7 2 3 4" xfId="2422" xr:uid="{00000000-0005-0000-0000-00002F090000}"/>
    <cellStyle name="Calculation 2 5 7 2 3 5" xfId="2423" xr:uid="{00000000-0005-0000-0000-000030090000}"/>
    <cellStyle name="Calculation 2 5 7 2 4" xfId="2424" xr:uid="{00000000-0005-0000-0000-000031090000}"/>
    <cellStyle name="Calculation 2 5 7 2 4 2" xfId="2425" xr:uid="{00000000-0005-0000-0000-000032090000}"/>
    <cellStyle name="Calculation 2 5 7 2 5" xfId="2426" xr:uid="{00000000-0005-0000-0000-000033090000}"/>
    <cellStyle name="Calculation 2 5 7 2 5 2" xfId="2427" xr:uid="{00000000-0005-0000-0000-000034090000}"/>
    <cellStyle name="Calculation 2 5 7 2 6" xfId="2428" xr:uid="{00000000-0005-0000-0000-000035090000}"/>
    <cellStyle name="Calculation 2 5 7 2 7" xfId="2429" xr:uid="{00000000-0005-0000-0000-000036090000}"/>
    <cellStyle name="Calculation 2 5 7 3" xfId="2430" xr:uid="{00000000-0005-0000-0000-000037090000}"/>
    <cellStyle name="Calculation 2 5 7 3 2" xfId="2431" xr:uid="{00000000-0005-0000-0000-000038090000}"/>
    <cellStyle name="Calculation 2 5 7 3 3" xfId="2432" xr:uid="{00000000-0005-0000-0000-000039090000}"/>
    <cellStyle name="Calculation 2 5 7 3 4" xfId="2433" xr:uid="{00000000-0005-0000-0000-00003A090000}"/>
    <cellStyle name="Calculation 2 5 7 3 5" xfId="2434" xr:uid="{00000000-0005-0000-0000-00003B090000}"/>
    <cellStyle name="Calculation 2 5 7 4" xfId="2435" xr:uid="{00000000-0005-0000-0000-00003C090000}"/>
    <cellStyle name="Calculation 2 5 7 4 2" xfId="2436" xr:uid="{00000000-0005-0000-0000-00003D090000}"/>
    <cellStyle name="Calculation 2 5 7 4 3" xfId="2437" xr:uid="{00000000-0005-0000-0000-00003E090000}"/>
    <cellStyle name="Calculation 2 5 7 4 4" xfId="2438" xr:uid="{00000000-0005-0000-0000-00003F090000}"/>
    <cellStyle name="Calculation 2 5 7 4 5" xfId="2439" xr:uid="{00000000-0005-0000-0000-000040090000}"/>
    <cellStyle name="Calculation 2 5 7 5" xfId="2440" xr:uid="{00000000-0005-0000-0000-000041090000}"/>
    <cellStyle name="Calculation 2 5 7 5 2" xfId="2441" xr:uid="{00000000-0005-0000-0000-000042090000}"/>
    <cellStyle name="Calculation 2 5 7 6" xfId="2442" xr:uid="{00000000-0005-0000-0000-000043090000}"/>
    <cellStyle name="Calculation 2 5 7 6 2" xfId="2443" xr:uid="{00000000-0005-0000-0000-000044090000}"/>
    <cellStyle name="Calculation 2 5 7 7" xfId="2444" xr:uid="{00000000-0005-0000-0000-000045090000}"/>
    <cellStyle name="Calculation 2 5 7 8" xfId="2445" xr:uid="{00000000-0005-0000-0000-000046090000}"/>
    <cellStyle name="Calculation 2 5 8" xfId="2446" xr:uid="{00000000-0005-0000-0000-000047090000}"/>
    <cellStyle name="Calculation 2 5 8 2" xfId="2447" xr:uid="{00000000-0005-0000-0000-000048090000}"/>
    <cellStyle name="Calculation 2 5 8 2 2" xfId="2448" xr:uid="{00000000-0005-0000-0000-000049090000}"/>
    <cellStyle name="Calculation 2 5 8 2 2 2" xfId="2449" xr:uid="{00000000-0005-0000-0000-00004A090000}"/>
    <cellStyle name="Calculation 2 5 8 2 2 3" xfId="2450" xr:uid="{00000000-0005-0000-0000-00004B090000}"/>
    <cellStyle name="Calculation 2 5 8 2 2 4" xfId="2451" xr:uid="{00000000-0005-0000-0000-00004C090000}"/>
    <cellStyle name="Calculation 2 5 8 2 2 5" xfId="2452" xr:uid="{00000000-0005-0000-0000-00004D090000}"/>
    <cellStyle name="Calculation 2 5 8 2 3" xfId="2453" xr:uid="{00000000-0005-0000-0000-00004E090000}"/>
    <cellStyle name="Calculation 2 5 8 2 3 2" xfId="2454" xr:uid="{00000000-0005-0000-0000-00004F090000}"/>
    <cellStyle name="Calculation 2 5 8 2 3 3" xfId="2455" xr:uid="{00000000-0005-0000-0000-000050090000}"/>
    <cellStyle name="Calculation 2 5 8 2 3 4" xfId="2456" xr:uid="{00000000-0005-0000-0000-000051090000}"/>
    <cellStyle name="Calculation 2 5 8 2 3 5" xfId="2457" xr:uid="{00000000-0005-0000-0000-000052090000}"/>
    <cellStyle name="Calculation 2 5 8 2 4" xfId="2458" xr:uid="{00000000-0005-0000-0000-000053090000}"/>
    <cellStyle name="Calculation 2 5 8 2 4 2" xfId="2459" xr:uid="{00000000-0005-0000-0000-000054090000}"/>
    <cellStyle name="Calculation 2 5 8 2 5" xfId="2460" xr:uid="{00000000-0005-0000-0000-000055090000}"/>
    <cellStyle name="Calculation 2 5 8 2 5 2" xfId="2461" xr:uid="{00000000-0005-0000-0000-000056090000}"/>
    <cellStyle name="Calculation 2 5 8 2 6" xfId="2462" xr:uid="{00000000-0005-0000-0000-000057090000}"/>
    <cellStyle name="Calculation 2 5 8 2 7" xfId="2463" xr:uid="{00000000-0005-0000-0000-000058090000}"/>
    <cellStyle name="Calculation 2 5 8 3" xfId="2464" xr:uid="{00000000-0005-0000-0000-000059090000}"/>
    <cellStyle name="Calculation 2 5 8 3 2" xfId="2465" xr:uid="{00000000-0005-0000-0000-00005A090000}"/>
    <cellStyle name="Calculation 2 5 8 3 3" xfId="2466" xr:uid="{00000000-0005-0000-0000-00005B090000}"/>
    <cellStyle name="Calculation 2 5 8 3 4" xfId="2467" xr:uid="{00000000-0005-0000-0000-00005C090000}"/>
    <cellStyle name="Calculation 2 5 8 3 5" xfId="2468" xr:uid="{00000000-0005-0000-0000-00005D090000}"/>
    <cellStyle name="Calculation 2 5 8 4" xfId="2469" xr:uid="{00000000-0005-0000-0000-00005E090000}"/>
    <cellStyle name="Calculation 2 5 8 4 2" xfId="2470" xr:uid="{00000000-0005-0000-0000-00005F090000}"/>
    <cellStyle name="Calculation 2 5 8 4 3" xfId="2471" xr:uid="{00000000-0005-0000-0000-000060090000}"/>
    <cellStyle name="Calculation 2 5 8 4 4" xfId="2472" xr:uid="{00000000-0005-0000-0000-000061090000}"/>
    <cellStyle name="Calculation 2 5 8 4 5" xfId="2473" xr:uid="{00000000-0005-0000-0000-000062090000}"/>
    <cellStyle name="Calculation 2 5 8 5" xfId="2474" xr:uid="{00000000-0005-0000-0000-000063090000}"/>
    <cellStyle name="Calculation 2 5 8 5 2" xfId="2475" xr:uid="{00000000-0005-0000-0000-000064090000}"/>
    <cellStyle name="Calculation 2 5 8 6" xfId="2476" xr:uid="{00000000-0005-0000-0000-000065090000}"/>
    <cellStyle name="Calculation 2 5 8 6 2" xfId="2477" xr:uid="{00000000-0005-0000-0000-000066090000}"/>
    <cellStyle name="Calculation 2 5 8 7" xfId="2478" xr:uid="{00000000-0005-0000-0000-000067090000}"/>
    <cellStyle name="Calculation 2 5 8 8" xfId="2479" xr:uid="{00000000-0005-0000-0000-000068090000}"/>
    <cellStyle name="Calculation 2 5 9" xfId="2480" xr:uid="{00000000-0005-0000-0000-000069090000}"/>
    <cellStyle name="Calculation 2 5 9 2" xfId="2481" xr:uid="{00000000-0005-0000-0000-00006A090000}"/>
    <cellStyle name="Calculation 2 5 9 2 2" xfId="2482" xr:uid="{00000000-0005-0000-0000-00006B090000}"/>
    <cellStyle name="Calculation 2 5 9 2 2 2" xfId="2483" xr:uid="{00000000-0005-0000-0000-00006C090000}"/>
    <cellStyle name="Calculation 2 5 9 2 2 3" xfId="2484" xr:uid="{00000000-0005-0000-0000-00006D090000}"/>
    <cellStyle name="Calculation 2 5 9 2 2 4" xfId="2485" xr:uid="{00000000-0005-0000-0000-00006E090000}"/>
    <cellStyle name="Calculation 2 5 9 2 2 5" xfId="2486" xr:uid="{00000000-0005-0000-0000-00006F090000}"/>
    <cellStyle name="Calculation 2 5 9 2 3" xfId="2487" xr:uid="{00000000-0005-0000-0000-000070090000}"/>
    <cellStyle name="Calculation 2 5 9 2 3 2" xfId="2488" xr:uid="{00000000-0005-0000-0000-000071090000}"/>
    <cellStyle name="Calculation 2 5 9 2 3 3" xfId="2489" xr:uid="{00000000-0005-0000-0000-000072090000}"/>
    <cellStyle name="Calculation 2 5 9 2 3 4" xfId="2490" xr:uid="{00000000-0005-0000-0000-000073090000}"/>
    <cellStyle name="Calculation 2 5 9 2 3 5" xfId="2491" xr:uid="{00000000-0005-0000-0000-000074090000}"/>
    <cellStyle name="Calculation 2 5 9 2 4" xfId="2492" xr:uid="{00000000-0005-0000-0000-000075090000}"/>
    <cellStyle name="Calculation 2 5 9 2 4 2" xfId="2493" xr:uid="{00000000-0005-0000-0000-000076090000}"/>
    <cellStyle name="Calculation 2 5 9 2 5" xfId="2494" xr:uid="{00000000-0005-0000-0000-000077090000}"/>
    <cellStyle name="Calculation 2 5 9 2 5 2" xfId="2495" xr:uid="{00000000-0005-0000-0000-000078090000}"/>
    <cellStyle name="Calculation 2 5 9 2 6" xfId="2496" xr:uid="{00000000-0005-0000-0000-000079090000}"/>
    <cellStyle name="Calculation 2 5 9 2 7" xfId="2497" xr:uid="{00000000-0005-0000-0000-00007A090000}"/>
    <cellStyle name="Calculation 2 5 9 3" xfId="2498" xr:uid="{00000000-0005-0000-0000-00007B090000}"/>
    <cellStyle name="Calculation 2 5 9 3 2" xfId="2499" xr:uid="{00000000-0005-0000-0000-00007C090000}"/>
    <cellStyle name="Calculation 2 5 9 3 3" xfId="2500" xr:uid="{00000000-0005-0000-0000-00007D090000}"/>
    <cellStyle name="Calculation 2 5 9 3 4" xfId="2501" xr:uid="{00000000-0005-0000-0000-00007E090000}"/>
    <cellStyle name="Calculation 2 5 9 3 5" xfId="2502" xr:uid="{00000000-0005-0000-0000-00007F090000}"/>
    <cellStyle name="Calculation 2 5 9 4" xfId="2503" xr:uid="{00000000-0005-0000-0000-000080090000}"/>
    <cellStyle name="Calculation 2 5 9 4 2" xfId="2504" xr:uid="{00000000-0005-0000-0000-000081090000}"/>
    <cellStyle name="Calculation 2 5 9 4 3" xfId="2505" xr:uid="{00000000-0005-0000-0000-000082090000}"/>
    <cellStyle name="Calculation 2 5 9 4 4" xfId="2506" xr:uid="{00000000-0005-0000-0000-000083090000}"/>
    <cellStyle name="Calculation 2 5 9 4 5" xfId="2507" xr:uid="{00000000-0005-0000-0000-000084090000}"/>
    <cellStyle name="Calculation 2 5 9 5" xfId="2508" xr:uid="{00000000-0005-0000-0000-000085090000}"/>
    <cellStyle name="Calculation 2 5 9 5 2" xfId="2509" xr:uid="{00000000-0005-0000-0000-000086090000}"/>
    <cellStyle name="Calculation 2 5 9 6" xfId="2510" xr:uid="{00000000-0005-0000-0000-000087090000}"/>
    <cellStyle name="Calculation 2 5 9 6 2" xfId="2511" xr:uid="{00000000-0005-0000-0000-000088090000}"/>
    <cellStyle name="Calculation 2 5 9 7" xfId="2512" xr:uid="{00000000-0005-0000-0000-000089090000}"/>
    <cellStyle name="Calculation 2 5 9 8" xfId="2513" xr:uid="{00000000-0005-0000-0000-00008A090000}"/>
    <cellStyle name="Calculation 2 6" xfId="2514" xr:uid="{00000000-0005-0000-0000-00008B090000}"/>
    <cellStyle name="Calculation 2 6 2" xfId="2515" xr:uid="{00000000-0005-0000-0000-00008C090000}"/>
    <cellStyle name="Calculation 2 7" xfId="2516" xr:uid="{00000000-0005-0000-0000-00008D090000}"/>
    <cellStyle name="Calculation 2 7 2" xfId="2517" xr:uid="{00000000-0005-0000-0000-00008E090000}"/>
    <cellStyle name="Calculation 2 8" xfId="2518" xr:uid="{00000000-0005-0000-0000-00008F090000}"/>
    <cellStyle name="Calculation 2 9" xfId="2519" xr:uid="{00000000-0005-0000-0000-000090090000}"/>
    <cellStyle name="Calculation 2 9 2" xfId="2520" xr:uid="{00000000-0005-0000-0000-000091090000}"/>
    <cellStyle name="Calculation 2_T-straight with PEDs adjustor" xfId="2521" xr:uid="{00000000-0005-0000-0000-000092090000}"/>
    <cellStyle name="Calculation 3" xfId="2522" xr:uid="{00000000-0005-0000-0000-000093090000}"/>
    <cellStyle name="Calculation 3 2" xfId="2523" xr:uid="{00000000-0005-0000-0000-000094090000}"/>
    <cellStyle name="Calculation 3 2 2" xfId="2524" xr:uid="{00000000-0005-0000-0000-000095090000}"/>
    <cellStyle name="Calculation 3 2 2 10" xfId="2525" xr:uid="{00000000-0005-0000-0000-000096090000}"/>
    <cellStyle name="Calculation 3 2 2 10 2" xfId="2526" xr:uid="{00000000-0005-0000-0000-000097090000}"/>
    <cellStyle name="Calculation 3 2 2 10 2 2" xfId="2527" xr:uid="{00000000-0005-0000-0000-000098090000}"/>
    <cellStyle name="Calculation 3 2 2 10 2 2 2" xfId="2528" xr:uid="{00000000-0005-0000-0000-000099090000}"/>
    <cellStyle name="Calculation 3 2 2 10 2 2 3" xfId="2529" xr:uid="{00000000-0005-0000-0000-00009A090000}"/>
    <cellStyle name="Calculation 3 2 2 10 2 2 4" xfId="2530" xr:uid="{00000000-0005-0000-0000-00009B090000}"/>
    <cellStyle name="Calculation 3 2 2 10 2 2 5" xfId="2531" xr:uid="{00000000-0005-0000-0000-00009C090000}"/>
    <cellStyle name="Calculation 3 2 2 10 2 3" xfId="2532" xr:uid="{00000000-0005-0000-0000-00009D090000}"/>
    <cellStyle name="Calculation 3 2 2 10 2 3 2" xfId="2533" xr:uid="{00000000-0005-0000-0000-00009E090000}"/>
    <cellStyle name="Calculation 3 2 2 10 2 3 3" xfId="2534" xr:uid="{00000000-0005-0000-0000-00009F090000}"/>
    <cellStyle name="Calculation 3 2 2 10 2 3 4" xfId="2535" xr:uid="{00000000-0005-0000-0000-0000A0090000}"/>
    <cellStyle name="Calculation 3 2 2 10 2 3 5" xfId="2536" xr:uid="{00000000-0005-0000-0000-0000A1090000}"/>
    <cellStyle name="Calculation 3 2 2 10 2 4" xfId="2537" xr:uid="{00000000-0005-0000-0000-0000A2090000}"/>
    <cellStyle name="Calculation 3 2 2 10 2 4 2" xfId="2538" xr:uid="{00000000-0005-0000-0000-0000A3090000}"/>
    <cellStyle name="Calculation 3 2 2 10 2 5" xfId="2539" xr:uid="{00000000-0005-0000-0000-0000A4090000}"/>
    <cellStyle name="Calculation 3 2 2 10 2 5 2" xfId="2540" xr:uid="{00000000-0005-0000-0000-0000A5090000}"/>
    <cellStyle name="Calculation 3 2 2 10 2 6" xfId="2541" xr:uid="{00000000-0005-0000-0000-0000A6090000}"/>
    <cellStyle name="Calculation 3 2 2 10 2 7" xfId="2542" xr:uid="{00000000-0005-0000-0000-0000A7090000}"/>
    <cellStyle name="Calculation 3 2 2 10 3" xfId="2543" xr:uid="{00000000-0005-0000-0000-0000A8090000}"/>
    <cellStyle name="Calculation 3 2 2 10 3 2" xfId="2544" xr:uid="{00000000-0005-0000-0000-0000A9090000}"/>
    <cellStyle name="Calculation 3 2 2 10 3 3" xfId="2545" xr:uid="{00000000-0005-0000-0000-0000AA090000}"/>
    <cellStyle name="Calculation 3 2 2 10 3 4" xfId="2546" xr:uid="{00000000-0005-0000-0000-0000AB090000}"/>
    <cellStyle name="Calculation 3 2 2 10 3 5" xfId="2547" xr:uid="{00000000-0005-0000-0000-0000AC090000}"/>
    <cellStyle name="Calculation 3 2 2 10 4" xfId="2548" xr:uid="{00000000-0005-0000-0000-0000AD090000}"/>
    <cellStyle name="Calculation 3 2 2 10 4 2" xfId="2549" xr:uid="{00000000-0005-0000-0000-0000AE090000}"/>
    <cellStyle name="Calculation 3 2 2 10 4 3" xfId="2550" xr:uid="{00000000-0005-0000-0000-0000AF090000}"/>
    <cellStyle name="Calculation 3 2 2 10 4 4" xfId="2551" xr:uid="{00000000-0005-0000-0000-0000B0090000}"/>
    <cellStyle name="Calculation 3 2 2 10 4 5" xfId="2552" xr:uid="{00000000-0005-0000-0000-0000B1090000}"/>
    <cellStyle name="Calculation 3 2 2 10 5" xfId="2553" xr:uid="{00000000-0005-0000-0000-0000B2090000}"/>
    <cellStyle name="Calculation 3 2 2 10 5 2" xfId="2554" xr:uid="{00000000-0005-0000-0000-0000B3090000}"/>
    <cellStyle name="Calculation 3 2 2 10 6" xfId="2555" xr:uid="{00000000-0005-0000-0000-0000B4090000}"/>
    <cellStyle name="Calculation 3 2 2 10 6 2" xfId="2556" xr:uid="{00000000-0005-0000-0000-0000B5090000}"/>
    <cellStyle name="Calculation 3 2 2 10 7" xfId="2557" xr:uid="{00000000-0005-0000-0000-0000B6090000}"/>
    <cellStyle name="Calculation 3 2 2 10 8" xfId="2558" xr:uid="{00000000-0005-0000-0000-0000B7090000}"/>
    <cellStyle name="Calculation 3 2 2 11" xfId="2559" xr:uid="{00000000-0005-0000-0000-0000B8090000}"/>
    <cellStyle name="Calculation 3 2 2 11 2" xfId="2560" xr:uid="{00000000-0005-0000-0000-0000B9090000}"/>
    <cellStyle name="Calculation 3 2 2 11 2 2" xfId="2561" xr:uid="{00000000-0005-0000-0000-0000BA090000}"/>
    <cellStyle name="Calculation 3 2 2 11 2 2 2" xfId="2562" xr:uid="{00000000-0005-0000-0000-0000BB090000}"/>
    <cellStyle name="Calculation 3 2 2 11 2 2 3" xfId="2563" xr:uid="{00000000-0005-0000-0000-0000BC090000}"/>
    <cellStyle name="Calculation 3 2 2 11 2 2 4" xfId="2564" xr:uid="{00000000-0005-0000-0000-0000BD090000}"/>
    <cellStyle name="Calculation 3 2 2 11 2 2 5" xfId="2565" xr:uid="{00000000-0005-0000-0000-0000BE090000}"/>
    <cellStyle name="Calculation 3 2 2 11 2 3" xfId="2566" xr:uid="{00000000-0005-0000-0000-0000BF090000}"/>
    <cellStyle name="Calculation 3 2 2 11 2 3 2" xfId="2567" xr:uid="{00000000-0005-0000-0000-0000C0090000}"/>
    <cellStyle name="Calculation 3 2 2 11 2 3 3" xfId="2568" xr:uid="{00000000-0005-0000-0000-0000C1090000}"/>
    <cellStyle name="Calculation 3 2 2 11 2 3 4" xfId="2569" xr:uid="{00000000-0005-0000-0000-0000C2090000}"/>
    <cellStyle name="Calculation 3 2 2 11 2 3 5" xfId="2570" xr:uid="{00000000-0005-0000-0000-0000C3090000}"/>
    <cellStyle name="Calculation 3 2 2 11 2 4" xfId="2571" xr:uid="{00000000-0005-0000-0000-0000C4090000}"/>
    <cellStyle name="Calculation 3 2 2 11 2 4 2" xfId="2572" xr:uid="{00000000-0005-0000-0000-0000C5090000}"/>
    <cellStyle name="Calculation 3 2 2 11 2 5" xfId="2573" xr:uid="{00000000-0005-0000-0000-0000C6090000}"/>
    <cellStyle name="Calculation 3 2 2 11 2 5 2" xfId="2574" xr:uid="{00000000-0005-0000-0000-0000C7090000}"/>
    <cellStyle name="Calculation 3 2 2 11 2 6" xfId="2575" xr:uid="{00000000-0005-0000-0000-0000C8090000}"/>
    <cellStyle name="Calculation 3 2 2 11 2 7" xfId="2576" xr:uid="{00000000-0005-0000-0000-0000C9090000}"/>
    <cellStyle name="Calculation 3 2 2 11 3" xfId="2577" xr:uid="{00000000-0005-0000-0000-0000CA090000}"/>
    <cellStyle name="Calculation 3 2 2 11 3 2" xfId="2578" xr:uid="{00000000-0005-0000-0000-0000CB090000}"/>
    <cellStyle name="Calculation 3 2 2 11 3 3" xfId="2579" xr:uid="{00000000-0005-0000-0000-0000CC090000}"/>
    <cellStyle name="Calculation 3 2 2 11 3 4" xfId="2580" xr:uid="{00000000-0005-0000-0000-0000CD090000}"/>
    <cellStyle name="Calculation 3 2 2 11 3 5" xfId="2581" xr:uid="{00000000-0005-0000-0000-0000CE090000}"/>
    <cellStyle name="Calculation 3 2 2 11 4" xfId="2582" xr:uid="{00000000-0005-0000-0000-0000CF090000}"/>
    <cellStyle name="Calculation 3 2 2 11 4 2" xfId="2583" xr:uid="{00000000-0005-0000-0000-0000D0090000}"/>
    <cellStyle name="Calculation 3 2 2 11 4 3" xfId="2584" xr:uid="{00000000-0005-0000-0000-0000D1090000}"/>
    <cellStyle name="Calculation 3 2 2 11 4 4" xfId="2585" xr:uid="{00000000-0005-0000-0000-0000D2090000}"/>
    <cellStyle name="Calculation 3 2 2 11 4 5" xfId="2586" xr:uid="{00000000-0005-0000-0000-0000D3090000}"/>
    <cellStyle name="Calculation 3 2 2 11 5" xfId="2587" xr:uid="{00000000-0005-0000-0000-0000D4090000}"/>
    <cellStyle name="Calculation 3 2 2 11 5 2" xfId="2588" xr:uid="{00000000-0005-0000-0000-0000D5090000}"/>
    <cellStyle name="Calculation 3 2 2 11 6" xfId="2589" xr:uid="{00000000-0005-0000-0000-0000D6090000}"/>
    <cellStyle name="Calculation 3 2 2 11 6 2" xfId="2590" xr:uid="{00000000-0005-0000-0000-0000D7090000}"/>
    <cellStyle name="Calculation 3 2 2 11 7" xfId="2591" xr:uid="{00000000-0005-0000-0000-0000D8090000}"/>
    <cellStyle name="Calculation 3 2 2 11 8" xfId="2592" xr:uid="{00000000-0005-0000-0000-0000D9090000}"/>
    <cellStyle name="Calculation 3 2 2 12" xfId="2593" xr:uid="{00000000-0005-0000-0000-0000DA090000}"/>
    <cellStyle name="Calculation 3 2 2 12 2" xfId="2594" xr:uid="{00000000-0005-0000-0000-0000DB090000}"/>
    <cellStyle name="Calculation 3 2 2 12 2 2" xfId="2595" xr:uid="{00000000-0005-0000-0000-0000DC090000}"/>
    <cellStyle name="Calculation 3 2 2 12 2 2 2" xfId="2596" xr:uid="{00000000-0005-0000-0000-0000DD090000}"/>
    <cellStyle name="Calculation 3 2 2 12 2 2 3" xfId="2597" xr:uid="{00000000-0005-0000-0000-0000DE090000}"/>
    <cellStyle name="Calculation 3 2 2 12 2 2 4" xfId="2598" xr:uid="{00000000-0005-0000-0000-0000DF090000}"/>
    <cellStyle name="Calculation 3 2 2 12 2 2 5" xfId="2599" xr:uid="{00000000-0005-0000-0000-0000E0090000}"/>
    <cellStyle name="Calculation 3 2 2 12 2 3" xfId="2600" xr:uid="{00000000-0005-0000-0000-0000E1090000}"/>
    <cellStyle name="Calculation 3 2 2 12 2 3 2" xfId="2601" xr:uid="{00000000-0005-0000-0000-0000E2090000}"/>
    <cellStyle name="Calculation 3 2 2 12 2 3 3" xfId="2602" xr:uid="{00000000-0005-0000-0000-0000E3090000}"/>
    <cellStyle name="Calculation 3 2 2 12 2 3 4" xfId="2603" xr:uid="{00000000-0005-0000-0000-0000E4090000}"/>
    <cellStyle name="Calculation 3 2 2 12 2 3 5" xfId="2604" xr:uid="{00000000-0005-0000-0000-0000E5090000}"/>
    <cellStyle name="Calculation 3 2 2 12 2 4" xfId="2605" xr:uid="{00000000-0005-0000-0000-0000E6090000}"/>
    <cellStyle name="Calculation 3 2 2 12 2 4 2" xfId="2606" xr:uid="{00000000-0005-0000-0000-0000E7090000}"/>
    <cellStyle name="Calculation 3 2 2 12 2 5" xfId="2607" xr:uid="{00000000-0005-0000-0000-0000E8090000}"/>
    <cellStyle name="Calculation 3 2 2 12 2 5 2" xfId="2608" xr:uid="{00000000-0005-0000-0000-0000E9090000}"/>
    <cellStyle name="Calculation 3 2 2 12 2 6" xfId="2609" xr:uid="{00000000-0005-0000-0000-0000EA090000}"/>
    <cellStyle name="Calculation 3 2 2 12 2 7" xfId="2610" xr:uid="{00000000-0005-0000-0000-0000EB090000}"/>
    <cellStyle name="Calculation 3 2 2 12 3" xfId="2611" xr:uid="{00000000-0005-0000-0000-0000EC090000}"/>
    <cellStyle name="Calculation 3 2 2 12 3 2" xfId="2612" xr:uid="{00000000-0005-0000-0000-0000ED090000}"/>
    <cellStyle name="Calculation 3 2 2 12 3 3" xfId="2613" xr:uid="{00000000-0005-0000-0000-0000EE090000}"/>
    <cellStyle name="Calculation 3 2 2 12 3 4" xfId="2614" xr:uid="{00000000-0005-0000-0000-0000EF090000}"/>
    <cellStyle name="Calculation 3 2 2 12 3 5" xfId="2615" xr:uid="{00000000-0005-0000-0000-0000F0090000}"/>
    <cellStyle name="Calculation 3 2 2 12 4" xfId="2616" xr:uid="{00000000-0005-0000-0000-0000F1090000}"/>
    <cellStyle name="Calculation 3 2 2 12 4 2" xfId="2617" xr:uid="{00000000-0005-0000-0000-0000F2090000}"/>
    <cellStyle name="Calculation 3 2 2 12 4 3" xfId="2618" xr:uid="{00000000-0005-0000-0000-0000F3090000}"/>
    <cellStyle name="Calculation 3 2 2 12 4 4" xfId="2619" xr:uid="{00000000-0005-0000-0000-0000F4090000}"/>
    <cellStyle name="Calculation 3 2 2 12 4 5" xfId="2620" xr:uid="{00000000-0005-0000-0000-0000F5090000}"/>
    <cellStyle name="Calculation 3 2 2 12 5" xfId="2621" xr:uid="{00000000-0005-0000-0000-0000F6090000}"/>
    <cellStyle name="Calculation 3 2 2 12 5 2" xfId="2622" xr:uid="{00000000-0005-0000-0000-0000F7090000}"/>
    <cellStyle name="Calculation 3 2 2 12 6" xfId="2623" xr:uid="{00000000-0005-0000-0000-0000F8090000}"/>
    <cellStyle name="Calculation 3 2 2 12 6 2" xfId="2624" xr:uid="{00000000-0005-0000-0000-0000F9090000}"/>
    <cellStyle name="Calculation 3 2 2 12 7" xfId="2625" xr:uid="{00000000-0005-0000-0000-0000FA090000}"/>
    <cellStyle name="Calculation 3 2 2 12 8" xfId="2626" xr:uid="{00000000-0005-0000-0000-0000FB090000}"/>
    <cellStyle name="Calculation 3 2 2 13" xfId="2627" xr:uid="{00000000-0005-0000-0000-0000FC090000}"/>
    <cellStyle name="Calculation 3 2 2 13 2" xfId="2628" xr:uid="{00000000-0005-0000-0000-0000FD090000}"/>
    <cellStyle name="Calculation 3 2 2 13 2 2" xfId="2629" xr:uid="{00000000-0005-0000-0000-0000FE090000}"/>
    <cellStyle name="Calculation 3 2 2 13 2 2 2" xfId="2630" xr:uid="{00000000-0005-0000-0000-0000FF090000}"/>
    <cellStyle name="Calculation 3 2 2 13 2 2 3" xfId="2631" xr:uid="{00000000-0005-0000-0000-0000000A0000}"/>
    <cellStyle name="Calculation 3 2 2 13 2 2 4" xfId="2632" xr:uid="{00000000-0005-0000-0000-0000010A0000}"/>
    <cellStyle name="Calculation 3 2 2 13 2 2 5" xfId="2633" xr:uid="{00000000-0005-0000-0000-0000020A0000}"/>
    <cellStyle name="Calculation 3 2 2 13 2 3" xfId="2634" xr:uid="{00000000-0005-0000-0000-0000030A0000}"/>
    <cellStyle name="Calculation 3 2 2 13 2 3 2" xfId="2635" xr:uid="{00000000-0005-0000-0000-0000040A0000}"/>
    <cellStyle name="Calculation 3 2 2 13 2 3 3" xfId="2636" xr:uid="{00000000-0005-0000-0000-0000050A0000}"/>
    <cellStyle name="Calculation 3 2 2 13 2 3 4" xfId="2637" xr:uid="{00000000-0005-0000-0000-0000060A0000}"/>
    <cellStyle name="Calculation 3 2 2 13 2 3 5" xfId="2638" xr:uid="{00000000-0005-0000-0000-0000070A0000}"/>
    <cellStyle name="Calculation 3 2 2 13 2 4" xfId="2639" xr:uid="{00000000-0005-0000-0000-0000080A0000}"/>
    <cellStyle name="Calculation 3 2 2 13 2 4 2" xfId="2640" xr:uid="{00000000-0005-0000-0000-0000090A0000}"/>
    <cellStyle name="Calculation 3 2 2 13 2 5" xfId="2641" xr:uid="{00000000-0005-0000-0000-00000A0A0000}"/>
    <cellStyle name="Calculation 3 2 2 13 2 5 2" xfId="2642" xr:uid="{00000000-0005-0000-0000-00000B0A0000}"/>
    <cellStyle name="Calculation 3 2 2 13 2 6" xfId="2643" xr:uid="{00000000-0005-0000-0000-00000C0A0000}"/>
    <cellStyle name="Calculation 3 2 2 13 2 7" xfId="2644" xr:uid="{00000000-0005-0000-0000-00000D0A0000}"/>
    <cellStyle name="Calculation 3 2 2 13 3" xfId="2645" xr:uid="{00000000-0005-0000-0000-00000E0A0000}"/>
    <cellStyle name="Calculation 3 2 2 13 3 2" xfId="2646" xr:uid="{00000000-0005-0000-0000-00000F0A0000}"/>
    <cellStyle name="Calculation 3 2 2 13 3 3" xfId="2647" xr:uid="{00000000-0005-0000-0000-0000100A0000}"/>
    <cellStyle name="Calculation 3 2 2 13 3 4" xfId="2648" xr:uid="{00000000-0005-0000-0000-0000110A0000}"/>
    <cellStyle name="Calculation 3 2 2 13 3 5" xfId="2649" xr:uid="{00000000-0005-0000-0000-0000120A0000}"/>
    <cellStyle name="Calculation 3 2 2 13 4" xfId="2650" xr:uid="{00000000-0005-0000-0000-0000130A0000}"/>
    <cellStyle name="Calculation 3 2 2 13 4 2" xfId="2651" xr:uid="{00000000-0005-0000-0000-0000140A0000}"/>
    <cellStyle name="Calculation 3 2 2 13 4 3" xfId="2652" xr:uid="{00000000-0005-0000-0000-0000150A0000}"/>
    <cellStyle name="Calculation 3 2 2 13 4 4" xfId="2653" xr:uid="{00000000-0005-0000-0000-0000160A0000}"/>
    <cellStyle name="Calculation 3 2 2 13 4 5" xfId="2654" xr:uid="{00000000-0005-0000-0000-0000170A0000}"/>
    <cellStyle name="Calculation 3 2 2 13 5" xfId="2655" xr:uid="{00000000-0005-0000-0000-0000180A0000}"/>
    <cellStyle name="Calculation 3 2 2 13 5 2" xfId="2656" xr:uid="{00000000-0005-0000-0000-0000190A0000}"/>
    <cellStyle name="Calculation 3 2 2 13 6" xfId="2657" xr:uid="{00000000-0005-0000-0000-00001A0A0000}"/>
    <cellStyle name="Calculation 3 2 2 13 6 2" xfId="2658" xr:uid="{00000000-0005-0000-0000-00001B0A0000}"/>
    <cellStyle name="Calculation 3 2 2 13 7" xfId="2659" xr:uid="{00000000-0005-0000-0000-00001C0A0000}"/>
    <cellStyle name="Calculation 3 2 2 13 8" xfId="2660" xr:uid="{00000000-0005-0000-0000-00001D0A0000}"/>
    <cellStyle name="Calculation 3 2 2 14" xfId="2661" xr:uid="{00000000-0005-0000-0000-00001E0A0000}"/>
    <cellStyle name="Calculation 3 2 2 14 2" xfId="2662" xr:uid="{00000000-0005-0000-0000-00001F0A0000}"/>
    <cellStyle name="Calculation 3 2 2 14 2 2" xfId="2663" xr:uid="{00000000-0005-0000-0000-0000200A0000}"/>
    <cellStyle name="Calculation 3 2 2 14 2 2 2" xfId="2664" xr:uid="{00000000-0005-0000-0000-0000210A0000}"/>
    <cellStyle name="Calculation 3 2 2 14 2 2 3" xfId="2665" xr:uid="{00000000-0005-0000-0000-0000220A0000}"/>
    <cellStyle name="Calculation 3 2 2 14 2 2 4" xfId="2666" xr:uid="{00000000-0005-0000-0000-0000230A0000}"/>
    <cellStyle name="Calculation 3 2 2 14 2 2 5" xfId="2667" xr:uid="{00000000-0005-0000-0000-0000240A0000}"/>
    <cellStyle name="Calculation 3 2 2 14 2 3" xfId="2668" xr:uid="{00000000-0005-0000-0000-0000250A0000}"/>
    <cellStyle name="Calculation 3 2 2 14 2 3 2" xfId="2669" xr:uid="{00000000-0005-0000-0000-0000260A0000}"/>
    <cellStyle name="Calculation 3 2 2 14 2 3 3" xfId="2670" xr:uid="{00000000-0005-0000-0000-0000270A0000}"/>
    <cellStyle name="Calculation 3 2 2 14 2 3 4" xfId="2671" xr:uid="{00000000-0005-0000-0000-0000280A0000}"/>
    <cellStyle name="Calculation 3 2 2 14 2 3 5" xfId="2672" xr:uid="{00000000-0005-0000-0000-0000290A0000}"/>
    <cellStyle name="Calculation 3 2 2 14 2 4" xfId="2673" xr:uid="{00000000-0005-0000-0000-00002A0A0000}"/>
    <cellStyle name="Calculation 3 2 2 14 2 4 2" xfId="2674" xr:uid="{00000000-0005-0000-0000-00002B0A0000}"/>
    <cellStyle name="Calculation 3 2 2 14 2 5" xfId="2675" xr:uid="{00000000-0005-0000-0000-00002C0A0000}"/>
    <cellStyle name="Calculation 3 2 2 14 2 5 2" xfId="2676" xr:uid="{00000000-0005-0000-0000-00002D0A0000}"/>
    <cellStyle name="Calculation 3 2 2 14 2 6" xfId="2677" xr:uid="{00000000-0005-0000-0000-00002E0A0000}"/>
    <cellStyle name="Calculation 3 2 2 14 2 7" xfId="2678" xr:uid="{00000000-0005-0000-0000-00002F0A0000}"/>
    <cellStyle name="Calculation 3 2 2 14 3" xfId="2679" xr:uid="{00000000-0005-0000-0000-0000300A0000}"/>
    <cellStyle name="Calculation 3 2 2 14 3 2" xfId="2680" xr:uid="{00000000-0005-0000-0000-0000310A0000}"/>
    <cellStyle name="Calculation 3 2 2 14 3 3" xfId="2681" xr:uid="{00000000-0005-0000-0000-0000320A0000}"/>
    <cellStyle name="Calculation 3 2 2 14 3 4" xfId="2682" xr:uid="{00000000-0005-0000-0000-0000330A0000}"/>
    <cellStyle name="Calculation 3 2 2 14 3 5" xfId="2683" xr:uid="{00000000-0005-0000-0000-0000340A0000}"/>
    <cellStyle name="Calculation 3 2 2 14 4" xfId="2684" xr:uid="{00000000-0005-0000-0000-0000350A0000}"/>
    <cellStyle name="Calculation 3 2 2 14 4 2" xfId="2685" xr:uid="{00000000-0005-0000-0000-0000360A0000}"/>
    <cellStyle name="Calculation 3 2 2 14 4 3" xfId="2686" xr:uid="{00000000-0005-0000-0000-0000370A0000}"/>
    <cellStyle name="Calculation 3 2 2 14 4 4" xfId="2687" xr:uid="{00000000-0005-0000-0000-0000380A0000}"/>
    <cellStyle name="Calculation 3 2 2 14 4 5" xfId="2688" xr:uid="{00000000-0005-0000-0000-0000390A0000}"/>
    <cellStyle name="Calculation 3 2 2 14 5" xfId="2689" xr:uid="{00000000-0005-0000-0000-00003A0A0000}"/>
    <cellStyle name="Calculation 3 2 2 14 5 2" xfId="2690" xr:uid="{00000000-0005-0000-0000-00003B0A0000}"/>
    <cellStyle name="Calculation 3 2 2 14 6" xfId="2691" xr:uid="{00000000-0005-0000-0000-00003C0A0000}"/>
    <cellStyle name="Calculation 3 2 2 14 6 2" xfId="2692" xr:uid="{00000000-0005-0000-0000-00003D0A0000}"/>
    <cellStyle name="Calculation 3 2 2 14 7" xfId="2693" xr:uid="{00000000-0005-0000-0000-00003E0A0000}"/>
    <cellStyle name="Calculation 3 2 2 14 8" xfId="2694" xr:uid="{00000000-0005-0000-0000-00003F0A0000}"/>
    <cellStyle name="Calculation 3 2 2 15" xfId="2695" xr:uid="{00000000-0005-0000-0000-0000400A0000}"/>
    <cellStyle name="Calculation 3 2 2 15 2" xfId="2696" xr:uid="{00000000-0005-0000-0000-0000410A0000}"/>
    <cellStyle name="Calculation 3 2 2 15 2 2" xfId="2697" xr:uid="{00000000-0005-0000-0000-0000420A0000}"/>
    <cellStyle name="Calculation 3 2 2 15 2 3" xfId="2698" xr:uid="{00000000-0005-0000-0000-0000430A0000}"/>
    <cellStyle name="Calculation 3 2 2 15 2 4" xfId="2699" xr:uid="{00000000-0005-0000-0000-0000440A0000}"/>
    <cellStyle name="Calculation 3 2 2 15 2 5" xfId="2700" xr:uid="{00000000-0005-0000-0000-0000450A0000}"/>
    <cellStyle name="Calculation 3 2 2 15 3" xfId="2701" xr:uid="{00000000-0005-0000-0000-0000460A0000}"/>
    <cellStyle name="Calculation 3 2 2 15 3 2" xfId="2702" xr:uid="{00000000-0005-0000-0000-0000470A0000}"/>
    <cellStyle name="Calculation 3 2 2 15 3 3" xfId="2703" xr:uid="{00000000-0005-0000-0000-0000480A0000}"/>
    <cellStyle name="Calculation 3 2 2 15 3 4" xfId="2704" xr:uid="{00000000-0005-0000-0000-0000490A0000}"/>
    <cellStyle name="Calculation 3 2 2 15 3 5" xfId="2705" xr:uid="{00000000-0005-0000-0000-00004A0A0000}"/>
    <cellStyle name="Calculation 3 2 2 15 4" xfId="2706" xr:uid="{00000000-0005-0000-0000-00004B0A0000}"/>
    <cellStyle name="Calculation 3 2 2 15 4 2" xfId="2707" xr:uid="{00000000-0005-0000-0000-00004C0A0000}"/>
    <cellStyle name="Calculation 3 2 2 15 5" xfId="2708" xr:uid="{00000000-0005-0000-0000-00004D0A0000}"/>
    <cellStyle name="Calculation 3 2 2 15 5 2" xfId="2709" xr:uid="{00000000-0005-0000-0000-00004E0A0000}"/>
    <cellStyle name="Calculation 3 2 2 15 6" xfId="2710" xr:uid="{00000000-0005-0000-0000-00004F0A0000}"/>
    <cellStyle name="Calculation 3 2 2 15 7" xfId="2711" xr:uid="{00000000-0005-0000-0000-0000500A0000}"/>
    <cellStyle name="Calculation 3 2 2 16" xfId="2712" xr:uid="{00000000-0005-0000-0000-0000510A0000}"/>
    <cellStyle name="Calculation 3 2 2 16 2" xfId="2713" xr:uid="{00000000-0005-0000-0000-0000520A0000}"/>
    <cellStyle name="Calculation 3 2 2 16 3" xfId="2714" xr:uid="{00000000-0005-0000-0000-0000530A0000}"/>
    <cellStyle name="Calculation 3 2 2 16 4" xfId="2715" xr:uid="{00000000-0005-0000-0000-0000540A0000}"/>
    <cellStyle name="Calculation 3 2 2 16 5" xfId="2716" xr:uid="{00000000-0005-0000-0000-0000550A0000}"/>
    <cellStyle name="Calculation 3 2 2 17" xfId="2717" xr:uid="{00000000-0005-0000-0000-0000560A0000}"/>
    <cellStyle name="Calculation 3 2 2 17 2" xfId="2718" xr:uid="{00000000-0005-0000-0000-0000570A0000}"/>
    <cellStyle name="Calculation 3 2 2 17 3" xfId="2719" xr:uid="{00000000-0005-0000-0000-0000580A0000}"/>
    <cellStyle name="Calculation 3 2 2 17 4" xfId="2720" xr:uid="{00000000-0005-0000-0000-0000590A0000}"/>
    <cellStyle name="Calculation 3 2 2 17 5" xfId="2721" xr:uid="{00000000-0005-0000-0000-00005A0A0000}"/>
    <cellStyle name="Calculation 3 2 2 18" xfId="2722" xr:uid="{00000000-0005-0000-0000-00005B0A0000}"/>
    <cellStyle name="Calculation 3 2 2 18 2" xfId="2723" xr:uid="{00000000-0005-0000-0000-00005C0A0000}"/>
    <cellStyle name="Calculation 3 2 2 19" xfId="2724" xr:uid="{00000000-0005-0000-0000-00005D0A0000}"/>
    <cellStyle name="Calculation 3 2 2 19 2" xfId="2725" xr:uid="{00000000-0005-0000-0000-00005E0A0000}"/>
    <cellStyle name="Calculation 3 2 2 2" xfId="2726" xr:uid="{00000000-0005-0000-0000-00005F0A0000}"/>
    <cellStyle name="Calculation 3 2 2 2 2" xfId="2727" xr:uid="{00000000-0005-0000-0000-0000600A0000}"/>
    <cellStyle name="Calculation 3 2 2 2 2 2" xfId="2728" xr:uid="{00000000-0005-0000-0000-0000610A0000}"/>
    <cellStyle name="Calculation 3 2 2 2 2 2 2" xfId="2729" xr:uid="{00000000-0005-0000-0000-0000620A0000}"/>
    <cellStyle name="Calculation 3 2 2 2 2 2 3" xfId="2730" xr:uid="{00000000-0005-0000-0000-0000630A0000}"/>
    <cellStyle name="Calculation 3 2 2 2 2 2 4" xfId="2731" xr:uid="{00000000-0005-0000-0000-0000640A0000}"/>
    <cellStyle name="Calculation 3 2 2 2 2 2 5" xfId="2732" xr:uid="{00000000-0005-0000-0000-0000650A0000}"/>
    <cellStyle name="Calculation 3 2 2 2 2 3" xfId="2733" xr:uid="{00000000-0005-0000-0000-0000660A0000}"/>
    <cellStyle name="Calculation 3 2 2 2 2 3 2" xfId="2734" xr:uid="{00000000-0005-0000-0000-0000670A0000}"/>
    <cellStyle name="Calculation 3 2 2 2 2 3 3" xfId="2735" xr:uid="{00000000-0005-0000-0000-0000680A0000}"/>
    <cellStyle name="Calculation 3 2 2 2 2 3 4" xfId="2736" xr:uid="{00000000-0005-0000-0000-0000690A0000}"/>
    <cellStyle name="Calculation 3 2 2 2 2 3 5" xfId="2737" xr:uid="{00000000-0005-0000-0000-00006A0A0000}"/>
    <cellStyle name="Calculation 3 2 2 2 2 4" xfId="2738" xr:uid="{00000000-0005-0000-0000-00006B0A0000}"/>
    <cellStyle name="Calculation 3 2 2 2 2 4 2" xfId="2739" xr:uid="{00000000-0005-0000-0000-00006C0A0000}"/>
    <cellStyle name="Calculation 3 2 2 2 2 5" xfId="2740" xr:uid="{00000000-0005-0000-0000-00006D0A0000}"/>
    <cellStyle name="Calculation 3 2 2 2 2 5 2" xfId="2741" xr:uid="{00000000-0005-0000-0000-00006E0A0000}"/>
    <cellStyle name="Calculation 3 2 2 2 2 6" xfId="2742" xr:uid="{00000000-0005-0000-0000-00006F0A0000}"/>
    <cellStyle name="Calculation 3 2 2 2 2 7" xfId="2743" xr:uid="{00000000-0005-0000-0000-0000700A0000}"/>
    <cellStyle name="Calculation 3 2 2 2 3" xfId="2744" xr:uid="{00000000-0005-0000-0000-0000710A0000}"/>
    <cellStyle name="Calculation 3 2 2 2 3 2" xfId="2745" xr:uid="{00000000-0005-0000-0000-0000720A0000}"/>
    <cellStyle name="Calculation 3 2 2 2 3 3" xfId="2746" xr:uid="{00000000-0005-0000-0000-0000730A0000}"/>
    <cellStyle name="Calculation 3 2 2 2 3 4" xfId="2747" xr:uid="{00000000-0005-0000-0000-0000740A0000}"/>
    <cellStyle name="Calculation 3 2 2 2 3 5" xfId="2748" xr:uid="{00000000-0005-0000-0000-0000750A0000}"/>
    <cellStyle name="Calculation 3 2 2 2 4" xfId="2749" xr:uid="{00000000-0005-0000-0000-0000760A0000}"/>
    <cellStyle name="Calculation 3 2 2 2 4 2" xfId="2750" xr:uid="{00000000-0005-0000-0000-0000770A0000}"/>
    <cellStyle name="Calculation 3 2 2 2 4 3" xfId="2751" xr:uid="{00000000-0005-0000-0000-0000780A0000}"/>
    <cellStyle name="Calculation 3 2 2 2 4 4" xfId="2752" xr:uid="{00000000-0005-0000-0000-0000790A0000}"/>
    <cellStyle name="Calculation 3 2 2 2 4 5" xfId="2753" xr:uid="{00000000-0005-0000-0000-00007A0A0000}"/>
    <cellStyle name="Calculation 3 2 2 2 5" xfId="2754" xr:uid="{00000000-0005-0000-0000-00007B0A0000}"/>
    <cellStyle name="Calculation 3 2 2 2 5 2" xfId="2755" xr:uid="{00000000-0005-0000-0000-00007C0A0000}"/>
    <cellStyle name="Calculation 3 2 2 2 6" xfId="2756" xr:uid="{00000000-0005-0000-0000-00007D0A0000}"/>
    <cellStyle name="Calculation 3 2 2 2 6 2" xfId="2757" xr:uid="{00000000-0005-0000-0000-00007E0A0000}"/>
    <cellStyle name="Calculation 3 2 2 2 7" xfId="2758" xr:uid="{00000000-0005-0000-0000-00007F0A0000}"/>
    <cellStyle name="Calculation 3 2 2 2 8" xfId="2759" xr:uid="{00000000-0005-0000-0000-0000800A0000}"/>
    <cellStyle name="Calculation 3 2 2 20" xfId="2760" xr:uid="{00000000-0005-0000-0000-0000810A0000}"/>
    <cellStyle name="Calculation 3 2 2 21" xfId="2761" xr:uid="{00000000-0005-0000-0000-0000820A0000}"/>
    <cellStyle name="Calculation 3 2 2 3" xfId="2762" xr:uid="{00000000-0005-0000-0000-0000830A0000}"/>
    <cellStyle name="Calculation 3 2 2 3 2" xfId="2763" xr:uid="{00000000-0005-0000-0000-0000840A0000}"/>
    <cellStyle name="Calculation 3 2 2 3 2 2" xfId="2764" xr:uid="{00000000-0005-0000-0000-0000850A0000}"/>
    <cellStyle name="Calculation 3 2 2 3 2 2 2" xfId="2765" xr:uid="{00000000-0005-0000-0000-0000860A0000}"/>
    <cellStyle name="Calculation 3 2 2 3 2 2 3" xfId="2766" xr:uid="{00000000-0005-0000-0000-0000870A0000}"/>
    <cellStyle name="Calculation 3 2 2 3 2 2 4" xfId="2767" xr:uid="{00000000-0005-0000-0000-0000880A0000}"/>
    <cellStyle name="Calculation 3 2 2 3 2 2 5" xfId="2768" xr:uid="{00000000-0005-0000-0000-0000890A0000}"/>
    <cellStyle name="Calculation 3 2 2 3 2 3" xfId="2769" xr:uid="{00000000-0005-0000-0000-00008A0A0000}"/>
    <cellStyle name="Calculation 3 2 2 3 2 3 2" xfId="2770" xr:uid="{00000000-0005-0000-0000-00008B0A0000}"/>
    <cellStyle name="Calculation 3 2 2 3 2 3 3" xfId="2771" xr:uid="{00000000-0005-0000-0000-00008C0A0000}"/>
    <cellStyle name="Calculation 3 2 2 3 2 3 4" xfId="2772" xr:uid="{00000000-0005-0000-0000-00008D0A0000}"/>
    <cellStyle name="Calculation 3 2 2 3 2 3 5" xfId="2773" xr:uid="{00000000-0005-0000-0000-00008E0A0000}"/>
    <cellStyle name="Calculation 3 2 2 3 2 4" xfId="2774" xr:uid="{00000000-0005-0000-0000-00008F0A0000}"/>
    <cellStyle name="Calculation 3 2 2 3 2 4 2" xfId="2775" xr:uid="{00000000-0005-0000-0000-0000900A0000}"/>
    <cellStyle name="Calculation 3 2 2 3 2 5" xfId="2776" xr:uid="{00000000-0005-0000-0000-0000910A0000}"/>
    <cellStyle name="Calculation 3 2 2 3 2 5 2" xfId="2777" xr:uid="{00000000-0005-0000-0000-0000920A0000}"/>
    <cellStyle name="Calculation 3 2 2 3 2 6" xfId="2778" xr:uid="{00000000-0005-0000-0000-0000930A0000}"/>
    <cellStyle name="Calculation 3 2 2 3 2 7" xfId="2779" xr:uid="{00000000-0005-0000-0000-0000940A0000}"/>
    <cellStyle name="Calculation 3 2 2 3 3" xfId="2780" xr:uid="{00000000-0005-0000-0000-0000950A0000}"/>
    <cellStyle name="Calculation 3 2 2 3 3 2" xfId="2781" xr:uid="{00000000-0005-0000-0000-0000960A0000}"/>
    <cellStyle name="Calculation 3 2 2 3 3 3" xfId="2782" xr:uid="{00000000-0005-0000-0000-0000970A0000}"/>
    <cellStyle name="Calculation 3 2 2 3 3 4" xfId="2783" xr:uid="{00000000-0005-0000-0000-0000980A0000}"/>
    <cellStyle name="Calculation 3 2 2 3 3 5" xfId="2784" xr:uid="{00000000-0005-0000-0000-0000990A0000}"/>
    <cellStyle name="Calculation 3 2 2 3 4" xfId="2785" xr:uid="{00000000-0005-0000-0000-00009A0A0000}"/>
    <cellStyle name="Calculation 3 2 2 3 4 2" xfId="2786" xr:uid="{00000000-0005-0000-0000-00009B0A0000}"/>
    <cellStyle name="Calculation 3 2 2 3 4 3" xfId="2787" xr:uid="{00000000-0005-0000-0000-00009C0A0000}"/>
    <cellStyle name="Calculation 3 2 2 3 4 4" xfId="2788" xr:uid="{00000000-0005-0000-0000-00009D0A0000}"/>
    <cellStyle name="Calculation 3 2 2 3 4 5" xfId="2789" xr:uid="{00000000-0005-0000-0000-00009E0A0000}"/>
    <cellStyle name="Calculation 3 2 2 3 5" xfId="2790" xr:uid="{00000000-0005-0000-0000-00009F0A0000}"/>
    <cellStyle name="Calculation 3 2 2 3 5 2" xfId="2791" xr:uid="{00000000-0005-0000-0000-0000A00A0000}"/>
    <cellStyle name="Calculation 3 2 2 3 6" xfId="2792" xr:uid="{00000000-0005-0000-0000-0000A10A0000}"/>
    <cellStyle name="Calculation 3 2 2 3 6 2" xfId="2793" xr:uid="{00000000-0005-0000-0000-0000A20A0000}"/>
    <cellStyle name="Calculation 3 2 2 3 7" xfId="2794" xr:uid="{00000000-0005-0000-0000-0000A30A0000}"/>
    <cellStyle name="Calculation 3 2 2 3 8" xfId="2795" xr:uid="{00000000-0005-0000-0000-0000A40A0000}"/>
    <cellStyle name="Calculation 3 2 2 4" xfId="2796" xr:uid="{00000000-0005-0000-0000-0000A50A0000}"/>
    <cellStyle name="Calculation 3 2 2 4 2" xfId="2797" xr:uid="{00000000-0005-0000-0000-0000A60A0000}"/>
    <cellStyle name="Calculation 3 2 2 4 2 2" xfId="2798" xr:uid="{00000000-0005-0000-0000-0000A70A0000}"/>
    <cellStyle name="Calculation 3 2 2 4 2 2 2" xfId="2799" xr:uid="{00000000-0005-0000-0000-0000A80A0000}"/>
    <cellStyle name="Calculation 3 2 2 4 2 2 3" xfId="2800" xr:uid="{00000000-0005-0000-0000-0000A90A0000}"/>
    <cellStyle name="Calculation 3 2 2 4 2 2 4" xfId="2801" xr:uid="{00000000-0005-0000-0000-0000AA0A0000}"/>
    <cellStyle name="Calculation 3 2 2 4 2 2 5" xfId="2802" xr:uid="{00000000-0005-0000-0000-0000AB0A0000}"/>
    <cellStyle name="Calculation 3 2 2 4 2 3" xfId="2803" xr:uid="{00000000-0005-0000-0000-0000AC0A0000}"/>
    <cellStyle name="Calculation 3 2 2 4 2 3 2" xfId="2804" xr:uid="{00000000-0005-0000-0000-0000AD0A0000}"/>
    <cellStyle name="Calculation 3 2 2 4 2 3 3" xfId="2805" xr:uid="{00000000-0005-0000-0000-0000AE0A0000}"/>
    <cellStyle name="Calculation 3 2 2 4 2 3 4" xfId="2806" xr:uid="{00000000-0005-0000-0000-0000AF0A0000}"/>
    <cellStyle name="Calculation 3 2 2 4 2 3 5" xfId="2807" xr:uid="{00000000-0005-0000-0000-0000B00A0000}"/>
    <cellStyle name="Calculation 3 2 2 4 2 4" xfId="2808" xr:uid="{00000000-0005-0000-0000-0000B10A0000}"/>
    <cellStyle name="Calculation 3 2 2 4 2 4 2" xfId="2809" xr:uid="{00000000-0005-0000-0000-0000B20A0000}"/>
    <cellStyle name="Calculation 3 2 2 4 2 5" xfId="2810" xr:uid="{00000000-0005-0000-0000-0000B30A0000}"/>
    <cellStyle name="Calculation 3 2 2 4 2 5 2" xfId="2811" xr:uid="{00000000-0005-0000-0000-0000B40A0000}"/>
    <cellStyle name="Calculation 3 2 2 4 2 6" xfId="2812" xr:uid="{00000000-0005-0000-0000-0000B50A0000}"/>
    <cellStyle name="Calculation 3 2 2 4 2 7" xfId="2813" xr:uid="{00000000-0005-0000-0000-0000B60A0000}"/>
    <cellStyle name="Calculation 3 2 2 4 3" xfId="2814" xr:uid="{00000000-0005-0000-0000-0000B70A0000}"/>
    <cellStyle name="Calculation 3 2 2 4 3 2" xfId="2815" xr:uid="{00000000-0005-0000-0000-0000B80A0000}"/>
    <cellStyle name="Calculation 3 2 2 4 3 3" xfId="2816" xr:uid="{00000000-0005-0000-0000-0000B90A0000}"/>
    <cellStyle name="Calculation 3 2 2 4 3 4" xfId="2817" xr:uid="{00000000-0005-0000-0000-0000BA0A0000}"/>
    <cellStyle name="Calculation 3 2 2 4 3 5" xfId="2818" xr:uid="{00000000-0005-0000-0000-0000BB0A0000}"/>
    <cellStyle name="Calculation 3 2 2 4 4" xfId="2819" xr:uid="{00000000-0005-0000-0000-0000BC0A0000}"/>
    <cellStyle name="Calculation 3 2 2 4 4 2" xfId="2820" xr:uid="{00000000-0005-0000-0000-0000BD0A0000}"/>
    <cellStyle name="Calculation 3 2 2 4 4 3" xfId="2821" xr:uid="{00000000-0005-0000-0000-0000BE0A0000}"/>
    <cellStyle name="Calculation 3 2 2 4 4 4" xfId="2822" xr:uid="{00000000-0005-0000-0000-0000BF0A0000}"/>
    <cellStyle name="Calculation 3 2 2 4 4 5" xfId="2823" xr:uid="{00000000-0005-0000-0000-0000C00A0000}"/>
    <cellStyle name="Calculation 3 2 2 4 5" xfId="2824" xr:uid="{00000000-0005-0000-0000-0000C10A0000}"/>
    <cellStyle name="Calculation 3 2 2 4 5 2" xfId="2825" xr:uid="{00000000-0005-0000-0000-0000C20A0000}"/>
    <cellStyle name="Calculation 3 2 2 4 6" xfId="2826" xr:uid="{00000000-0005-0000-0000-0000C30A0000}"/>
    <cellStyle name="Calculation 3 2 2 4 6 2" xfId="2827" xr:uid="{00000000-0005-0000-0000-0000C40A0000}"/>
    <cellStyle name="Calculation 3 2 2 4 7" xfId="2828" xr:uid="{00000000-0005-0000-0000-0000C50A0000}"/>
    <cellStyle name="Calculation 3 2 2 4 8" xfId="2829" xr:uid="{00000000-0005-0000-0000-0000C60A0000}"/>
    <cellStyle name="Calculation 3 2 2 5" xfId="2830" xr:uid="{00000000-0005-0000-0000-0000C70A0000}"/>
    <cellStyle name="Calculation 3 2 2 5 2" xfId="2831" xr:uid="{00000000-0005-0000-0000-0000C80A0000}"/>
    <cellStyle name="Calculation 3 2 2 5 2 2" xfId="2832" xr:uid="{00000000-0005-0000-0000-0000C90A0000}"/>
    <cellStyle name="Calculation 3 2 2 5 2 2 2" xfId="2833" xr:uid="{00000000-0005-0000-0000-0000CA0A0000}"/>
    <cellStyle name="Calculation 3 2 2 5 2 2 3" xfId="2834" xr:uid="{00000000-0005-0000-0000-0000CB0A0000}"/>
    <cellStyle name="Calculation 3 2 2 5 2 2 4" xfId="2835" xr:uid="{00000000-0005-0000-0000-0000CC0A0000}"/>
    <cellStyle name="Calculation 3 2 2 5 2 2 5" xfId="2836" xr:uid="{00000000-0005-0000-0000-0000CD0A0000}"/>
    <cellStyle name="Calculation 3 2 2 5 2 3" xfId="2837" xr:uid="{00000000-0005-0000-0000-0000CE0A0000}"/>
    <cellStyle name="Calculation 3 2 2 5 2 3 2" xfId="2838" xr:uid="{00000000-0005-0000-0000-0000CF0A0000}"/>
    <cellStyle name="Calculation 3 2 2 5 2 3 3" xfId="2839" xr:uid="{00000000-0005-0000-0000-0000D00A0000}"/>
    <cellStyle name="Calculation 3 2 2 5 2 3 4" xfId="2840" xr:uid="{00000000-0005-0000-0000-0000D10A0000}"/>
    <cellStyle name="Calculation 3 2 2 5 2 3 5" xfId="2841" xr:uid="{00000000-0005-0000-0000-0000D20A0000}"/>
    <cellStyle name="Calculation 3 2 2 5 2 4" xfId="2842" xr:uid="{00000000-0005-0000-0000-0000D30A0000}"/>
    <cellStyle name="Calculation 3 2 2 5 2 4 2" xfId="2843" xr:uid="{00000000-0005-0000-0000-0000D40A0000}"/>
    <cellStyle name="Calculation 3 2 2 5 2 5" xfId="2844" xr:uid="{00000000-0005-0000-0000-0000D50A0000}"/>
    <cellStyle name="Calculation 3 2 2 5 2 5 2" xfId="2845" xr:uid="{00000000-0005-0000-0000-0000D60A0000}"/>
    <cellStyle name="Calculation 3 2 2 5 2 6" xfId="2846" xr:uid="{00000000-0005-0000-0000-0000D70A0000}"/>
    <cellStyle name="Calculation 3 2 2 5 2 7" xfId="2847" xr:uid="{00000000-0005-0000-0000-0000D80A0000}"/>
    <cellStyle name="Calculation 3 2 2 5 3" xfId="2848" xr:uid="{00000000-0005-0000-0000-0000D90A0000}"/>
    <cellStyle name="Calculation 3 2 2 5 3 2" xfId="2849" xr:uid="{00000000-0005-0000-0000-0000DA0A0000}"/>
    <cellStyle name="Calculation 3 2 2 5 3 3" xfId="2850" xr:uid="{00000000-0005-0000-0000-0000DB0A0000}"/>
    <cellStyle name="Calculation 3 2 2 5 3 4" xfId="2851" xr:uid="{00000000-0005-0000-0000-0000DC0A0000}"/>
    <cellStyle name="Calculation 3 2 2 5 3 5" xfId="2852" xr:uid="{00000000-0005-0000-0000-0000DD0A0000}"/>
    <cellStyle name="Calculation 3 2 2 5 4" xfId="2853" xr:uid="{00000000-0005-0000-0000-0000DE0A0000}"/>
    <cellStyle name="Calculation 3 2 2 5 4 2" xfId="2854" xr:uid="{00000000-0005-0000-0000-0000DF0A0000}"/>
    <cellStyle name="Calculation 3 2 2 5 4 3" xfId="2855" xr:uid="{00000000-0005-0000-0000-0000E00A0000}"/>
    <cellStyle name="Calculation 3 2 2 5 4 4" xfId="2856" xr:uid="{00000000-0005-0000-0000-0000E10A0000}"/>
    <cellStyle name="Calculation 3 2 2 5 4 5" xfId="2857" xr:uid="{00000000-0005-0000-0000-0000E20A0000}"/>
    <cellStyle name="Calculation 3 2 2 5 5" xfId="2858" xr:uid="{00000000-0005-0000-0000-0000E30A0000}"/>
    <cellStyle name="Calculation 3 2 2 5 5 2" xfId="2859" xr:uid="{00000000-0005-0000-0000-0000E40A0000}"/>
    <cellStyle name="Calculation 3 2 2 5 6" xfId="2860" xr:uid="{00000000-0005-0000-0000-0000E50A0000}"/>
    <cellStyle name="Calculation 3 2 2 5 6 2" xfId="2861" xr:uid="{00000000-0005-0000-0000-0000E60A0000}"/>
    <cellStyle name="Calculation 3 2 2 5 7" xfId="2862" xr:uid="{00000000-0005-0000-0000-0000E70A0000}"/>
    <cellStyle name="Calculation 3 2 2 5 8" xfId="2863" xr:uid="{00000000-0005-0000-0000-0000E80A0000}"/>
    <cellStyle name="Calculation 3 2 2 6" xfId="2864" xr:uid="{00000000-0005-0000-0000-0000E90A0000}"/>
    <cellStyle name="Calculation 3 2 2 6 2" xfId="2865" xr:uid="{00000000-0005-0000-0000-0000EA0A0000}"/>
    <cellStyle name="Calculation 3 2 2 6 2 2" xfId="2866" xr:uid="{00000000-0005-0000-0000-0000EB0A0000}"/>
    <cellStyle name="Calculation 3 2 2 6 2 2 2" xfId="2867" xr:uid="{00000000-0005-0000-0000-0000EC0A0000}"/>
    <cellStyle name="Calculation 3 2 2 6 2 2 3" xfId="2868" xr:uid="{00000000-0005-0000-0000-0000ED0A0000}"/>
    <cellStyle name="Calculation 3 2 2 6 2 2 4" xfId="2869" xr:uid="{00000000-0005-0000-0000-0000EE0A0000}"/>
    <cellStyle name="Calculation 3 2 2 6 2 2 5" xfId="2870" xr:uid="{00000000-0005-0000-0000-0000EF0A0000}"/>
    <cellStyle name="Calculation 3 2 2 6 2 3" xfId="2871" xr:uid="{00000000-0005-0000-0000-0000F00A0000}"/>
    <cellStyle name="Calculation 3 2 2 6 2 3 2" xfId="2872" xr:uid="{00000000-0005-0000-0000-0000F10A0000}"/>
    <cellStyle name="Calculation 3 2 2 6 2 3 3" xfId="2873" xr:uid="{00000000-0005-0000-0000-0000F20A0000}"/>
    <cellStyle name="Calculation 3 2 2 6 2 3 4" xfId="2874" xr:uid="{00000000-0005-0000-0000-0000F30A0000}"/>
    <cellStyle name="Calculation 3 2 2 6 2 3 5" xfId="2875" xr:uid="{00000000-0005-0000-0000-0000F40A0000}"/>
    <cellStyle name="Calculation 3 2 2 6 2 4" xfId="2876" xr:uid="{00000000-0005-0000-0000-0000F50A0000}"/>
    <cellStyle name="Calculation 3 2 2 6 2 4 2" xfId="2877" xr:uid="{00000000-0005-0000-0000-0000F60A0000}"/>
    <cellStyle name="Calculation 3 2 2 6 2 5" xfId="2878" xr:uid="{00000000-0005-0000-0000-0000F70A0000}"/>
    <cellStyle name="Calculation 3 2 2 6 2 5 2" xfId="2879" xr:uid="{00000000-0005-0000-0000-0000F80A0000}"/>
    <cellStyle name="Calculation 3 2 2 6 2 6" xfId="2880" xr:uid="{00000000-0005-0000-0000-0000F90A0000}"/>
    <cellStyle name="Calculation 3 2 2 6 2 7" xfId="2881" xr:uid="{00000000-0005-0000-0000-0000FA0A0000}"/>
    <cellStyle name="Calculation 3 2 2 6 3" xfId="2882" xr:uid="{00000000-0005-0000-0000-0000FB0A0000}"/>
    <cellStyle name="Calculation 3 2 2 6 3 2" xfId="2883" xr:uid="{00000000-0005-0000-0000-0000FC0A0000}"/>
    <cellStyle name="Calculation 3 2 2 6 3 3" xfId="2884" xr:uid="{00000000-0005-0000-0000-0000FD0A0000}"/>
    <cellStyle name="Calculation 3 2 2 6 3 4" xfId="2885" xr:uid="{00000000-0005-0000-0000-0000FE0A0000}"/>
    <cellStyle name="Calculation 3 2 2 6 3 5" xfId="2886" xr:uid="{00000000-0005-0000-0000-0000FF0A0000}"/>
    <cellStyle name="Calculation 3 2 2 6 4" xfId="2887" xr:uid="{00000000-0005-0000-0000-0000000B0000}"/>
    <cellStyle name="Calculation 3 2 2 6 4 2" xfId="2888" xr:uid="{00000000-0005-0000-0000-0000010B0000}"/>
    <cellStyle name="Calculation 3 2 2 6 4 3" xfId="2889" xr:uid="{00000000-0005-0000-0000-0000020B0000}"/>
    <cellStyle name="Calculation 3 2 2 6 4 4" xfId="2890" xr:uid="{00000000-0005-0000-0000-0000030B0000}"/>
    <cellStyle name="Calculation 3 2 2 6 4 5" xfId="2891" xr:uid="{00000000-0005-0000-0000-0000040B0000}"/>
    <cellStyle name="Calculation 3 2 2 6 5" xfId="2892" xr:uid="{00000000-0005-0000-0000-0000050B0000}"/>
    <cellStyle name="Calculation 3 2 2 6 5 2" xfId="2893" xr:uid="{00000000-0005-0000-0000-0000060B0000}"/>
    <cellStyle name="Calculation 3 2 2 6 6" xfId="2894" xr:uid="{00000000-0005-0000-0000-0000070B0000}"/>
    <cellStyle name="Calculation 3 2 2 6 6 2" xfId="2895" xr:uid="{00000000-0005-0000-0000-0000080B0000}"/>
    <cellStyle name="Calculation 3 2 2 6 7" xfId="2896" xr:uid="{00000000-0005-0000-0000-0000090B0000}"/>
    <cellStyle name="Calculation 3 2 2 6 8" xfId="2897" xr:uid="{00000000-0005-0000-0000-00000A0B0000}"/>
    <cellStyle name="Calculation 3 2 2 7" xfId="2898" xr:uid="{00000000-0005-0000-0000-00000B0B0000}"/>
    <cellStyle name="Calculation 3 2 2 7 2" xfId="2899" xr:uid="{00000000-0005-0000-0000-00000C0B0000}"/>
    <cellStyle name="Calculation 3 2 2 7 2 2" xfId="2900" xr:uid="{00000000-0005-0000-0000-00000D0B0000}"/>
    <cellStyle name="Calculation 3 2 2 7 2 2 2" xfId="2901" xr:uid="{00000000-0005-0000-0000-00000E0B0000}"/>
    <cellStyle name="Calculation 3 2 2 7 2 2 3" xfId="2902" xr:uid="{00000000-0005-0000-0000-00000F0B0000}"/>
    <cellStyle name="Calculation 3 2 2 7 2 2 4" xfId="2903" xr:uid="{00000000-0005-0000-0000-0000100B0000}"/>
    <cellStyle name="Calculation 3 2 2 7 2 2 5" xfId="2904" xr:uid="{00000000-0005-0000-0000-0000110B0000}"/>
    <cellStyle name="Calculation 3 2 2 7 2 3" xfId="2905" xr:uid="{00000000-0005-0000-0000-0000120B0000}"/>
    <cellStyle name="Calculation 3 2 2 7 2 3 2" xfId="2906" xr:uid="{00000000-0005-0000-0000-0000130B0000}"/>
    <cellStyle name="Calculation 3 2 2 7 2 3 3" xfId="2907" xr:uid="{00000000-0005-0000-0000-0000140B0000}"/>
    <cellStyle name="Calculation 3 2 2 7 2 3 4" xfId="2908" xr:uid="{00000000-0005-0000-0000-0000150B0000}"/>
    <cellStyle name="Calculation 3 2 2 7 2 3 5" xfId="2909" xr:uid="{00000000-0005-0000-0000-0000160B0000}"/>
    <cellStyle name="Calculation 3 2 2 7 2 4" xfId="2910" xr:uid="{00000000-0005-0000-0000-0000170B0000}"/>
    <cellStyle name="Calculation 3 2 2 7 2 4 2" xfId="2911" xr:uid="{00000000-0005-0000-0000-0000180B0000}"/>
    <cellStyle name="Calculation 3 2 2 7 2 5" xfId="2912" xr:uid="{00000000-0005-0000-0000-0000190B0000}"/>
    <cellStyle name="Calculation 3 2 2 7 2 5 2" xfId="2913" xr:uid="{00000000-0005-0000-0000-00001A0B0000}"/>
    <cellStyle name="Calculation 3 2 2 7 2 6" xfId="2914" xr:uid="{00000000-0005-0000-0000-00001B0B0000}"/>
    <cellStyle name="Calculation 3 2 2 7 2 7" xfId="2915" xr:uid="{00000000-0005-0000-0000-00001C0B0000}"/>
    <cellStyle name="Calculation 3 2 2 7 3" xfId="2916" xr:uid="{00000000-0005-0000-0000-00001D0B0000}"/>
    <cellStyle name="Calculation 3 2 2 7 3 2" xfId="2917" xr:uid="{00000000-0005-0000-0000-00001E0B0000}"/>
    <cellStyle name="Calculation 3 2 2 7 3 3" xfId="2918" xr:uid="{00000000-0005-0000-0000-00001F0B0000}"/>
    <cellStyle name="Calculation 3 2 2 7 3 4" xfId="2919" xr:uid="{00000000-0005-0000-0000-0000200B0000}"/>
    <cellStyle name="Calculation 3 2 2 7 3 5" xfId="2920" xr:uid="{00000000-0005-0000-0000-0000210B0000}"/>
    <cellStyle name="Calculation 3 2 2 7 4" xfId="2921" xr:uid="{00000000-0005-0000-0000-0000220B0000}"/>
    <cellStyle name="Calculation 3 2 2 7 4 2" xfId="2922" xr:uid="{00000000-0005-0000-0000-0000230B0000}"/>
    <cellStyle name="Calculation 3 2 2 7 4 3" xfId="2923" xr:uid="{00000000-0005-0000-0000-0000240B0000}"/>
    <cellStyle name="Calculation 3 2 2 7 4 4" xfId="2924" xr:uid="{00000000-0005-0000-0000-0000250B0000}"/>
    <cellStyle name="Calculation 3 2 2 7 4 5" xfId="2925" xr:uid="{00000000-0005-0000-0000-0000260B0000}"/>
    <cellStyle name="Calculation 3 2 2 7 5" xfId="2926" xr:uid="{00000000-0005-0000-0000-0000270B0000}"/>
    <cellStyle name="Calculation 3 2 2 7 5 2" xfId="2927" xr:uid="{00000000-0005-0000-0000-0000280B0000}"/>
    <cellStyle name="Calculation 3 2 2 7 6" xfId="2928" xr:uid="{00000000-0005-0000-0000-0000290B0000}"/>
    <cellStyle name="Calculation 3 2 2 7 6 2" xfId="2929" xr:uid="{00000000-0005-0000-0000-00002A0B0000}"/>
    <cellStyle name="Calculation 3 2 2 7 7" xfId="2930" xr:uid="{00000000-0005-0000-0000-00002B0B0000}"/>
    <cellStyle name="Calculation 3 2 2 7 8" xfId="2931" xr:uid="{00000000-0005-0000-0000-00002C0B0000}"/>
    <cellStyle name="Calculation 3 2 2 8" xfId="2932" xr:uid="{00000000-0005-0000-0000-00002D0B0000}"/>
    <cellStyle name="Calculation 3 2 2 8 2" xfId="2933" xr:uid="{00000000-0005-0000-0000-00002E0B0000}"/>
    <cellStyle name="Calculation 3 2 2 8 2 2" xfId="2934" xr:uid="{00000000-0005-0000-0000-00002F0B0000}"/>
    <cellStyle name="Calculation 3 2 2 8 2 2 2" xfId="2935" xr:uid="{00000000-0005-0000-0000-0000300B0000}"/>
    <cellStyle name="Calculation 3 2 2 8 2 2 3" xfId="2936" xr:uid="{00000000-0005-0000-0000-0000310B0000}"/>
    <cellStyle name="Calculation 3 2 2 8 2 2 4" xfId="2937" xr:uid="{00000000-0005-0000-0000-0000320B0000}"/>
    <cellStyle name="Calculation 3 2 2 8 2 2 5" xfId="2938" xr:uid="{00000000-0005-0000-0000-0000330B0000}"/>
    <cellStyle name="Calculation 3 2 2 8 2 3" xfId="2939" xr:uid="{00000000-0005-0000-0000-0000340B0000}"/>
    <cellStyle name="Calculation 3 2 2 8 2 3 2" xfId="2940" xr:uid="{00000000-0005-0000-0000-0000350B0000}"/>
    <cellStyle name="Calculation 3 2 2 8 2 3 3" xfId="2941" xr:uid="{00000000-0005-0000-0000-0000360B0000}"/>
    <cellStyle name="Calculation 3 2 2 8 2 3 4" xfId="2942" xr:uid="{00000000-0005-0000-0000-0000370B0000}"/>
    <cellStyle name="Calculation 3 2 2 8 2 3 5" xfId="2943" xr:uid="{00000000-0005-0000-0000-0000380B0000}"/>
    <cellStyle name="Calculation 3 2 2 8 2 4" xfId="2944" xr:uid="{00000000-0005-0000-0000-0000390B0000}"/>
    <cellStyle name="Calculation 3 2 2 8 2 4 2" xfId="2945" xr:uid="{00000000-0005-0000-0000-00003A0B0000}"/>
    <cellStyle name="Calculation 3 2 2 8 2 5" xfId="2946" xr:uid="{00000000-0005-0000-0000-00003B0B0000}"/>
    <cellStyle name="Calculation 3 2 2 8 2 5 2" xfId="2947" xr:uid="{00000000-0005-0000-0000-00003C0B0000}"/>
    <cellStyle name="Calculation 3 2 2 8 2 6" xfId="2948" xr:uid="{00000000-0005-0000-0000-00003D0B0000}"/>
    <cellStyle name="Calculation 3 2 2 8 2 7" xfId="2949" xr:uid="{00000000-0005-0000-0000-00003E0B0000}"/>
    <cellStyle name="Calculation 3 2 2 8 3" xfId="2950" xr:uid="{00000000-0005-0000-0000-00003F0B0000}"/>
    <cellStyle name="Calculation 3 2 2 8 3 2" xfId="2951" xr:uid="{00000000-0005-0000-0000-0000400B0000}"/>
    <cellStyle name="Calculation 3 2 2 8 3 3" xfId="2952" xr:uid="{00000000-0005-0000-0000-0000410B0000}"/>
    <cellStyle name="Calculation 3 2 2 8 3 4" xfId="2953" xr:uid="{00000000-0005-0000-0000-0000420B0000}"/>
    <cellStyle name="Calculation 3 2 2 8 3 5" xfId="2954" xr:uid="{00000000-0005-0000-0000-0000430B0000}"/>
    <cellStyle name="Calculation 3 2 2 8 4" xfId="2955" xr:uid="{00000000-0005-0000-0000-0000440B0000}"/>
    <cellStyle name="Calculation 3 2 2 8 4 2" xfId="2956" xr:uid="{00000000-0005-0000-0000-0000450B0000}"/>
    <cellStyle name="Calculation 3 2 2 8 4 3" xfId="2957" xr:uid="{00000000-0005-0000-0000-0000460B0000}"/>
    <cellStyle name="Calculation 3 2 2 8 4 4" xfId="2958" xr:uid="{00000000-0005-0000-0000-0000470B0000}"/>
    <cellStyle name="Calculation 3 2 2 8 4 5" xfId="2959" xr:uid="{00000000-0005-0000-0000-0000480B0000}"/>
    <cellStyle name="Calculation 3 2 2 8 5" xfId="2960" xr:uid="{00000000-0005-0000-0000-0000490B0000}"/>
    <cellStyle name="Calculation 3 2 2 8 5 2" xfId="2961" xr:uid="{00000000-0005-0000-0000-00004A0B0000}"/>
    <cellStyle name="Calculation 3 2 2 8 6" xfId="2962" xr:uid="{00000000-0005-0000-0000-00004B0B0000}"/>
    <cellStyle name="Calculation 3 2 2 8 6 2" xfId="2963" xr:uid="{00000000-0005-0000-0000-00004C0B0000}"/>
    <cellStyle name="Calculation 3 2 2 8 7" xfId="2964" xr:uid="{00000000-0005-0000-0000-00004D0B0000}"/>
    <cellStyle name="Calculation 3 2 2 8 8" xfId="2965" xr:uid="{00000000-0005-0000-0000-00004E0B0000}"/>
    <cellStyle name="Calculation 3 2 2 9" xfId="2966" xr:uid="{00000000-0005-0000-0000-00004F0B0000}"/>
    <cellStyle name="Calculation 3 2 2 9 2" xfId="2967" xr:uid="{00000000-0005-0000-0000-0000500B0000}"/>
    <cellStyle name="Calculation 3 2 2 9 2 2" xfId="2968" xr:uid="{00000000-0005-0000-0000-0000510B0000}"/>
    <cellStyle name="Calculation 3 2 2 9 2 2 2" xfId="2969" xr:uid="{00000000-0005-0000-0000-0000520B0000}"/>
    <cellStyle name="Calculation 3 2 2 9 2 2 3" xfId="2970" xr:uid="{00000000-0005-0000-0000-0000530B0000}"/>
    <cellStyle name="Calculation 3 2 2 9 2 2 4" xfId="2971" xr:uid="{00000000-0005-0000-0000-0000540B0000}"/>
    <cellStyle name="Calculation 3 2 2 9 2 2 5" xfId="2972" xr:uid="{00000000-0005-0000-0000-0000550B0000}"/>
    <cellStyle name="Calculation 3 2 2 9 2 3" xfId="2973" xr:uid="{00000000-0005-0000-0000-0000560B0000}"/>
    <cellStyle name="Calculation 3 2 2 9 2 3 2" xfId="2974" xr:uid="{00000000-0005-0000-0000-0000570B0000}"/>
    <cellStyle name="Calculation 3 2 2 9 2 3 3" xfId="2975" xr:uid="{00000000-0005-0000-0000-0000580B0000}"/>
    <cellStyle name="Calculation 3 2 2 9 2 3 4" xfId="2976" xr:uid="{00000000-0005-0000-0000-0000590B0000}"/>
    <cellStyle name="Calculation 3 2 2 9 2 3 5" xfId="2977" xr:uid="{00000000-0005-0000-0000-00005A0B0000}"/>
    <cellStyle name="Calculation 3 2 2 9 2 4" xfId="2978" xr:uid="{00000000-0005-0000-0000-00005B0B0000}"/>
    <cellStyle name="Calculation 3 2 2 9 2 4 2" xfId="2979" xr:uid="{00000000-0005-0000-0000-00005C0B0000}"/>
    <cellStyle name="Calculation 3 2 2 9 2 5" xfId="2980" xr:uid="{00000000-0005-0000-0000-00005D0B0000}"/>
    <cellStyle name="Calculation 3 2 2 9 2 5 2" xfId="2981" xr:uid="{00000000-0005-0000-0000-00005E0B0000}"/>
    <cellStyle name="Calculation 3 2 2 9 2 6" xfId="2982" xr:uid="{00000000-0005-0000-0000-00005F0B0000}"/>
    <cellStyle name="Calculation 3 2 2 9 2 7" xfId="2983" xr:uid="{00000000-0005-0000-0000-0000600B0000}"/>
    <cellStyle name="Calculation 3 2 2 9 3" xfId="2984" xr:uid="{00000000-0005-0000-0000-0000610B0000}"/>
    <cellStyle name="Calculation 3 2 2 9 3 2" xfId="2985" xr:uid="{00000000-0005-0000-0000-0000620B0000}"/>
    <cellStyle name="Calculation 3 2 2 9 3 3" xfId="2986" xr:uid="{00000000-0005-0000-0000-0000630B0000}"/>
    <cellStyle name="Calculation 3 2 2 9 3 4" xfId="2987" xr:uid="{00000000-0005-0000-0000-0000640B0000}"/>
    <cellStyle name="Calculation 3 2 2 9 3 5" xfId="2988" xr:uid="{00000000-0005-0000-0000-0000650B0000}"/>
    <cellStyle name="Calculation 3 2 2 9 4" xfId="2989" xr:uid="{00000000-0005-0000-0000-0000660B0000}"/>
    <cellStyle name="Calculation 3 2 2 9 4 2" xfId="2990" xr:uid="{00000000-0005-0000-0000-0000670B0000}"/>
    <cellStyle name="Calculation 3 2 2 9 4 3" xfId="2991" xr:uid="{00000000-0005-0000-0000-0000680B0000}"/>
    <cellStyle name="Calculation 3 2 2 9 4 4" xfId="2992" xr:uid="{00000000-0005-0000-0000-0000690B0000}"/>
    <cellStyle name="Calculation 3 2 2 9 4 5" xfId="2993" xr:uid="{00000000-0005-0000-0000-00006A0B0000}"/>
    <cellStyle name="Calculation 3 2 2 9 5" xfId="2994" xr:uid="{00000000-0005-0000-0000-00006B0B0000}"/>
    <cellStyle name="Calculation 3 2 2 9 5 2" xfId="2995" xr:uid="{00000000-0005-0000-0000-00006C0B0000}"/>
    <cellStyle name="Calculation 3 2 2 9 6" xfId="2996" xr:uid="{00000000-0005-0000-0000-00006D0B0000}"/>
    <cellStyle name="Calculation 3 2 2 9 6 2" xfId="2997" xr:uid="{00000000-0005-0000-0000-00006E0B0000}"/>
    <cellStyle name="Calculation 3 2 2 9 7" xfId="2998" xr:uid="{00000000-0005-0000-0000-00006F0B0000}"/>
    <cellStyle name="Calculation 3 2 2 9 8" xfId="2999" xr:uid="{00000000-0005-0000-0000-0000700B0000}"/>
    <cellStyle name="Calculation 3 2 3" xfId="3000" xr:uid="{00000000-0005-0000-0000-0000710B0000}"/>
    <cellStyle name="Calculation 3 2 3 2" xfId="3001" xr:uid="{00000000-0005-0000-0000-0000720B0000}"/>
    <cellStyle name="Calculation 3 2 4" xfId="3002" xr:uid="{00000000-0005-0000-0000-0000730B0000}"/>
    <cellStyle name="Calculation 3 2 4 2" xfId="3003" xr:uid="{00000000-0005-0000-0000-0000740B0000}"/>
    <cellStyle name="Calculation 3 2 5" xfId="3004" xr:uid="{00000000-0005-0000-0000-0000750B0000}"/>
    <cellStyle name="Calculation 3 2 6" xfId="3005" xr:uid="{00000000-0005-0000-0000-0000760B0000}"/>
    <cellStyle name="Calculation 3 2 6 2" xfId="3006" xr:uid="{00000000-0005-0000-0000-0000770B0000}"/>
    <cellStyle name="Calculation 3 2_T-straight with PEDs adjustor" xfId="3007" xr:uid="{00000000-0005-0000-0000-0000780B0000}"/>
    <cellStyle name="Calculation 3 3" xfId="3008" xr:uid="{00000000-0005-0000-0000-0000790B0000}"/>
    <cellStyle name="Calculation 3 3 10" xfId="3009" xr:uid="{00000000-0005-0000-0000-00007A0B0000}"/>
    <cellStyle name="Calculation 3 3 10 2" xfId="3010" xr:uid="{00000000-0005-0000-0000-00007B0B0000}"/>
    <cellStyle name="Calculation 3 3 10 2 2" xfId="3011" xr:uid="{00000000-0005-0000-0000-00007C0B0000}"/>
    <cellStyle name="Calculation 3 3 10 2 2 2" xfId="3012" xr:uid="{00000000-0005-0000-0000-00007D0B0000}"/>
    <cellStyle name="Calculation 3 3 10 2 2 3" xfId="3013" xr:uid="{00000000-0005-0000-0000-00007E0B0000}"/>
    <cellStyle name="Calculation 3 3 10 2 2 4" xfId="3014" xr:uid="{00000000-0005-0000-0000-00007F0B0000}"/>
    <cellStyle name="Calculation 3 3 10 2 2 5" xfId="3015" xr:uid="{00000000-0005-0000-0000-0000800B0000}"/>
    <cellStyle name="Calculation 3 3 10 2 3" xfId="3016" xr:uid="{00000000-0005-0000-0000-0000810B0000}"/>
    <cellStyle name="Calculation 3 3 10 2 3 2" xfId="3017" xr:uid="{00000000-0005-0000-0000-0000820B0000}"/>
    <cellStyle name="Calculation 3 3 10 2 3 3" xfId="3018" xr:uid="{00000000-0005-0000-0000-0000830B0000}"/>
    <cellStyle name="Calculation 3 3 10 2 3 4" xfId="3019" xr:uid="{00000000-0005-0000-0000-0000840B0000}"/>
    <cellStyle name="Calculation 3 3 10 2 3 5" xfId="3020" xr:uid="{00000000-0005-0000-0000-0000850B0000}"/>
    <cellStyle name="Calculation 3 3 10 2 4" xfId="3021" xr:uid="{00000000-0005-0000-0000-0000860B0000}"/>
    <cellStyle name="Calculation 3 3 10 2 4 2" xfId="3022" xr:uid="{00000000-0005-0000-0000-0000870B0000}"/>
    <cellStyle name="Calculation 3 3 10 2 5" xfId="3023" xr:uid="{00000000-0005-0000-0000-0000880B0000}"/>
    <cellStyle name="Calculation 3 3 10 2 5 2" xfId="3024" xr:uid="{00000000-0005-0000-0000-0000890B0000}"/>
    <cellStyle name="Calculation 3 3 10 2 6" xfId="3025" xr:uid="{00000000-0005-0000-0000-00008A0B0000}"/>
    <cellStyle name="Calculation 3 3 10 2 7" xfId="3026" xr:uid="{00000000-0005-0000-0000-00008B0B0000}"/>
    <cellStyle name="Calculation 3 3 10 3" xfId="3027" xr:uid="{00000000-0005-0000-0000-00008C0B0000}"/>
    <cellStyle name="Calculation 3 3 10 3 2" xfId="3028" xr:uid="{00000000-0005-0000-0000-00008D0B0000}"/>
    <cellStyle name="Calculation 3 3 10 3 3" xfId="3029" xr:uid="{00000000-0005-0000-0000-00008E0B0000}"/>
    <cellStyle name="Calculation 3 3 10 3 4" xfId="3030" xr:uid="{00000000-0005-0000-0000-00008F0B0000}"/>
    <cellStyle name="Calculation 3 3 10 3 5" xfId="3031" xr:uid="{00000000-0005-0000-0000-0000900B0000}"/>
    <cellStyle name="Calculation 3 3 10 4" xfId="3032" xr:uid="{00000000-0005-0000-0000-0000910B0000}"/>
    <cellStyle name="Calculation 3 3 10 4 2" xfId="3033" xr:uid="{00000000-0005-0000-0000-0000920B0000}"/>
    <cellStyle name="Calculation 3 3 10 4 3" xfId="3034" xr:uid="{00000000-0005-0000-0000-0000930B0000}"/>
    <cellStyle name="Calculation 3 3 10 4 4" xfId="3035" xr:uid="{00000000-0005-0000-0000-0000940B0000}"/>
    <cellStyle name="Calculation 3 3 10 4 5" xfId="3036" xr:uid="{00000000-0005-0000-0000-0000950B0000}"/>
    <cellStyle name="Calculation 3 3 10 5" xfId="3037" xr:uid="{00000000-0005-0000-0000-0000960B0000}"/>
    <cellStyle name="Calculation 3 3 10 5 2" xfId="3038" xr:uid="{00000000-0005-0000-0000-0000970B0000}"/>
    <cellStyle name="Calculation 3 3 10 6" xfId="3039" xr:uid="{00000000-0005-0000-0000-0000980B0000}"/>
    <cellStyle name="Calculation 3 3 10 6 2" xfId="3040" xr:uid="{00000000-0005-0000-0000-0000990B0000}"/>
    <cellStyle name="Calculation 3 3 10 7" xfId="3041" xr:uid="{00000000-0005-0000-0000-00009A0B0000}"/>
    <cellStyle name="Calculation 3 3 10 8" xfId="3042" xr:uid="{00000000-0005-0000-0000-00009B0B0000}"/>
    <cellStyle name="Calculation 3 3 11" xfId="3043" xr:uid="{00000000-0005-0000-0000-00009C0B0000}"/>
    <cellStyle name="Calculation 3 3 11 2" xfId="3044" xr:uid="{00000000-0005-0000-0000-00009D0B0000}"/>
    <cellStyle name="Calculation 3 3 11 2 2" xfId="3045" xr:uid="{00000000-0005-0000-0000-00009E0B0000}"/>
    <cellStyle name="Calculation 3 3 11 2 2 2" xfId="3046" xr:uid="{00000000-0005-0000-0000-00009F0B0000}"/>
    <cellStyle name="Calculation 3 3 11 2 2 3" xfId="3047" xr:uid="{00000000-0005-0000-0000-0000A00B0000}"/>
    <cellStyle name="Calculation 3 3 11 2 2 4" xfId="3048" xr:uid="{00000000-0005-0000-0000-0000A10B0000}"/>
    <cellStyle name="Calculation 3 3 11 2 2 5" xfId="3049" xr:uid="{00000000-0005-0000-0000-0000A20B0000}"/>
    <cellStyle name="Calculation 3 3 11 2 3" xfId="3050" xr:uid="{00000000-0005-0000-0000-0000A30B0000}"/>
    <cellStyle name="Calculation 3 3 11 2 3 2" xfId="3051" xr:uid="{00000000-0005-0000-0000-0000A40B0000}"/>
    <cellStyle name="Calculation 3 3 11 2 3 3" xfId="3052" xr:uid="{00000000-0005-0000-0000-0000A50B0000}"/>
    <cellStyle name="Calculation 3 3 11 2 3 4" xfId="3053" xr:uid="{00000000-0005-0000-0000-0000A60B0000}"/>
    <cellStyle name="Calculation 3 3 11 2 3 5" xfId="3054" xr:uid="{00000000-0005-0000-0000-0000A70B0000}"/>
    <cellStyle name="Calculation 3 3 11 2 4" xfId="3055" xr:uid="{00000000-0005-0000-0000-0000A80B0000}"/>
    <cellStyle name="Calculation 3 3 11 2 4 2" xfId="3056" xr:uid="{00000000-0005-0000-0000-0000A90B0000}"/>
    <cellStyle name="Calculation 3 3 11 2 5" xfId="3057" xr:uid="{00000000-0005-0000-0000-0000AA0B0000}"/>
    <cellStyle name="Calculation 3 3 11 2 5 2" xfId="3058" xr:uid="{00000000-0005-0000-0000-0000AB0B0000}"/>
    <cellStyle name="Calculation 3 3 11 2 6" xfId="3059" xr:uid="{00000000-0005-0000-0000-0000AC0B0000}"/>
    <cellStyle name="Calculation 3 3 11 2 7" xfId="3060" xr:uid="{00000000-0005-0000-0000-0000AD0B0000}"/>
    <cellStyle name="Calculation 3 3 11 3" xfId="3061" xr:uid="{00000000-0005-0000-0000-0000AE0B0000}"/>
    <cellStyle name="Calculation 3 3 11 3 2" xfId="3062" xr:uid="{00000000-0005-0000-0000-0000AF0B0000}"/>
    <cellStyle name="Calculation 3 3 11 3 3" xfId="3063" xr:uid="{00000000-0005-0000-0000-0000B00B0000}"/>
    <cellStyle name="Calculation 3 3 11 3 4" xfId="3064" xr:uid="{00000000-0005-0000-0000-0000B10B0000}"/>
    <cellStyle name="Calculation 3 3 11 3 5" xfId="3065" xr:uid="{00000000-0005-0000-0000-0000B20B0000}"/>
    <cellStyle name="Calculation 3 3 11 4" xfId="3066" xr:uid="{00000000-0005-0000-0000-0000B30B0000}"/>
    <cellStyle name="Calculation 3 3 11 4 2" xfId="3067" xr:uid="{00000000-0005-0000-0000-0000B40B0000}"/>
    <cellStyle name="Calculation 3 3 11 4 3" xfId="3068" xr:uid="{00000000-0005-0000-0000-0000B50B0000}"/>
    <cellStyle name="Calculation 3 3 11 4 4" xfId="3069" xr:uid="{00000000-0005-0000-0000-0000B60B0000}"/>
    <cellStyle name="Calculation 3 3 11 4 5" xfId="3070" xr:uid="{00000000-0005-0000-0000-0000B70B0000}"/>
    <cellStyle name="Calculation 3 3 11 5" xfId="3071" xr:uid="{00000000-0005-0000-0000-0000B80B0000}"/>
    <cellStyle name="Calculation 3 3 11 5 2" xfId="3072" xr:uid="{00000000-0005-0000-0000-0000B90B0000}"/>
    <cellStyle name="Calculation 3 3 11 6" xfId="3073" xr:uid="{00000000-0005-0000-0000-0000BA0B0000}"/>
    <cellStyle name="Calculation 3 3 11 6 2" xfId="3074" xr:uid="{00000000-0005-0000-0000-0000BB0B0000}"/>
    <cellStyle name="Calculation 3 3 11 7" xfId="3075" xr:uid="{00000000-0005-0000-0000-0000BC0B0000}"/>
    <cellStyle name="Calculation 3 3 11 8" xfId="3076" xr:uid="{00000000-0005-0000-0000-0000BD0B0000}"/>
    <cellStyle name="Calculation 3 3 12" xfId="3077" xr:uid="{00000000-0005-0000-0000-0000BE0B0000}"/>
    <cellStyle name="Calculation 3 3 12 2" xfId="3078" xr:uid="{00000000-0005-0000-0000-0000BF0B0000}"/>
    <cellStyle name="Calculation 3 3 12 2 2" xfId="3079" xr:uid="{00000000-0005-0000-0000-0000C00B0000}"/>
    <cellStyle name="Calculation 3 3 12 2 2 2" xfId="3080" xr:uid="{00000000-0005-0000-0000-0000C10B0000}"/>
    <cellStyle name="Calculation 3 3 12 2 2 3" xfId="3081" xr:uid="{00000000-0005-0000-0000-0000C20B0000}"/>
    <cellStyle name="Calculation 3 3 12 2 2 4" xfId="3082" xr:uid="{00000000-0005-0000-0000-0000C30B0000}"/>
    <cellStyle name="Calculation 3 3 12 2 2 5" xfId="3083" xr:uid="{00000000-0005-0000-0000-0000C40B0000}"/>
    <cellStyle name="Calculation 3 3 12 2 3" xfId="3084" xr:uid="{00000000-0005-0000-0000-0000C50B0000}"/>
    <cellStyle name="Calculation 3 3 12 2 3 2" xfId="3085" xr:uid="{00000000-0005-0000-0000-0000C60B0000}"/>
    <cellStyle name="Calculation 3 3 12 2 3 3" xfId="3086" xr:uid="{00000000-0005-0000-0000-0000C70B0000}"/>
    <cellStyle name="Calculation 3 3 12 2 3 4" xfId="3087" xr:uid="{00000000-0005-0000-0000-0000C80B0000}"/>
    <cellStyle name="Calculation 3 3 12 2 3 5" xfId="3088" xr:uid="{00000000-0005-0000-0000-0000C90B0000}"/>
    <cellStyle name="Calculation 3 3 12 2 4" xfId="3089" xr:uid="{00000000-0005-0000-0000-0000CA0B0000}"/>
    <cellStyle name="Calculation 3 3 12 2 4 2" xfId="3090" xr:uid="{00000000-0005-0000-0000-0000CB0B0000}"/>
    <cellStyle name="Calculation 3 3 12 2 5" xfId="3091" xr:uid="{00000000-0005-0000-0000-0000CC0B0000}"/>
    <cellStyle name="Calculation 3 3 12 2 5 2" xfId="3092" xr:uid="{00000000-0005-0000-0000-0000CD0B0000}"/>
    <cellStyle name="Calculation 3 3 12 2 6" xfId="3093" xr:uid="{00000000-0005-0000-0000-0000CE0B0000}"/>
    <cellStyle name="Calculation 3 3 12 2 7" xfId="3094" xr:uid="{00000000-0005-0000-0000-0000CF0B0000}"/>
    <cellStyle name="Calculation 3 3 12 3" xfId="3095" xr:uid="{00000000-0005-0000-0000-0000D00B0000}"/>
    <cellStyle name="Calculation 3 3 12 3 2" xfId="3096" xr:uid="{00000000-0005-0000-0000-0000D10B0000}"/>
    <cellStyle name="Calculation 3 3 12 3 3" xfId="3097" xr:uid="{00000000-0005-0000-0000-0000D20B0000}"/>
    <cellStyle name="Calculation 3 3 12 3 4" xfId="3098" xr:uid="{00000000-0005-0000-0000-0000D30B0000}"/>
    <cellStyle name="Calculation 3 3 12 3 5" xfId="3099" xr:uid="{00000000-0005-0000-0000-0000D40B0000}"/>
    <cellStyle name="Calculation 3 3 12 4" xfId="3100" xr:uid="{00000000-0005-0000-0000-0000D50B0000}"/>
    <cellStyle name="Calculation 3 3 12 4 2" xfId="3101" xr:uid="{00000000-0005-0000-0000-0000D60B0000}"/>
    <cellStyle name="Calculation 3 3 12 4 3" xfId="3102" xr:uid="{00000000-0005-0000-0000-0000D70B0000}"/>
    <cellStyle name="Calculation 3 3 12 4 4" xfId="3103" xr:uid="{00000000-0005-0000-0000-0000D80B0000}"/>
    <cellStyle name="Calculation 3 3 12 4 5" xfId="3104" xr:uid="{00000000-0005-0000-0000-0000D90B0000}"/>
    <cellStyle name="Calculation 3 3 12 5" xfId="3105" xr:uid="{00000000-0005-0000-0000-0000DA0B0000}"/>
    <cellStyle name="Calculation 3 3 12 5 2" xfId="3106" xr:uid="{00000000-0005-0000-0000-0000DB0B0000}"/>
    <cellStyle name="Calculation 3 3 12 6" xfId="3107" xr:uid="{00000000-0005-0000-0000-0000DC0B0000}"/>
    <cellStyle name="Calculation 3 3 12 6 2" xfId="3108" xr:uid="{00000000-0005-0000-0000-0000DD0B0000}"/>
    <cellStyle name="Calculation 3 3 12 7" xfId="3109" xr:uid="{00000000-0005-0000-0000-0000DE0B0000}"/>
    <cellStyle name="Calculation 3 3 12 8" xfId="3110" xr:uid="{00000000-0005-0000-0000-0000DF0B0000}"/>
    <cellStyle name="Calculation 3 3 13" xfId="3111" xr:uid="{00000000-0005-0000-0000-0000E00B0000}"/>
    <cellStyle name="Calculation 3 3 13 2" xfId="3112" xr:uid="{00000000-0005-0000-0000-0000E10B0000}"/>
    <cellStyle name="Calculation 3 3 13 2 2" xfId="3113" xr:uid="{00000000-0005-0000-0000-0000E20B0000}"/>
    <cellStyle name="Calculation 3 3 13 2 2 2" xfId="3114" xr:uid="{00000000-0005-0000-0000-0000E30B0000}"/>
    <cellStyle name="Calculation 3 3 13 2 2 3" xfId="3115" xr:uid="{00000000-0005-0000-0000-0000E40B0000}"/>
    <cellStyle name="Calculation 3 3 13 2 2 4" xfId="3116" xr:uid="{00000000-0005-0000-0000-0000E50B0000}"/>
    <cellStyle name="Calculation 3 3 13 2 2 5" xfId="3117" xr:uid="{00000000-0005-0000-0000-0000E60B0000}"/>
    <cellStyle name="Calculation 3 3 13 2 3" xfId="3118" xr:uid="{00000000-0005-0000-0000-0000E70B0000}"/>
    <cellStyle name="Calculation 3 3 13 2 3 2" xfId="3119" xr:uid="{00000000-0005-0000-0000-0000E80B0000}"/>
    <cellStyle name="Calculation 3 3 13 2 3 3" xfId="3120" xr:uid="{00000000-0005-0000-0000-0000E90B0000}"/>
    <cellStyle name="Calculation 3 3 13 2 3 4" xfId="3121" xr:uid="{00000000-0005-0000-0000-0000EA0B0000}"/>
    <cellStyle name="Calculation 3 3 13 2 3 5" xfId="3122" xr:uid="{00000000-0005-0000-0000-0000EB0B0000}"/>
    <cellStyle name="Calculation 3 3 13 2 4" xfId="3123" xr:uid="{00000000-0005-0000-0000-0000EC0B0000}"/>
    <cellStyle name="Calculation 3 3 13 2 4 2" xfId="3124" xr:uid="{00000000-0005-0000-0000-0000ED0B0000}"/>
    <cellStyle name="Calculation 3 3 13 2 5" xfId="3125" xr:uid="{00000000-0005-0000-0000-0000EE0B0000}"/>
    <cellStyle name="Calculation 3 3 13 2 5 2" xfId="3126" xr:uid="{00000000-0005-0000-0000-0000EF0B0000}"/>
    <cellStyle name="Calculation 3 3 13 2 6" xfId="3127" xr:uid="{00000000-0005-0000-0000-0000F00B0000}"/>
    <cellStyle name="Calculation 3 3 13 2 7" xfId="3128" xr:uid="{00000000-0005-0000-0000-0000F10B0000}"/>
    <cellStyle name="Calculation 3 3 13 3" xfId="3129" xr:uid="{00000000-0005-0000-0000-0000F20B0000}"/>
    <cellStyle name="Calculation 3 3 13 3 2" xfId="3130" xr:uid="{00000000-0005-0000-0000-0000F30B0000}"/>
    <cellStyle name="Calculation 3 3 13 3 3" xfId="3131" xr:uid="{00000000-0005-0000-0000-0000F40B0000}"/>
    <cellStyle name="Calculation 3 3 13 3 4" xfId="3132" xr:uid="{00000000-0005-0000-0000-0000F50B0000}"/>
    <cellStyle name="Calculation 3 3 13 3 5" xfId="3133" xr:uid="{00000000-0005-0000-0000-0000F60B0000}"/>
    <cellStyle name="Calculation 3 3 13 4" xfId="3134" xr:uid="{00000000-0005-0000-0000-0000F70B0000}"/>
    <cellStyle name="Calculation 3 3 13 4 2" xfId="3135" xr:uid="{00000000-0005-0000-0000-0000F80B0000}"/>
    <cellStyle name="Calculation 3 3 13 4 3" xfId="3136" xr:uid="{00000000-0005-0000-0000-0000F90B0000}"/>
    <cellStyle name="Calculation 3 3 13 4 4" xfId="3137" xr:uid="{00000000-0005-0000-0000-0000FA0B0000}"/>
    <cellStyle name="Calculation 3 3 13 4 5" xfId="3138" xr:uid="{00000000-0005-0000-0000-0000FB0B0000}"/>
    <cellStyle name="Calculation 3 3 13 5" xfId="3139" xr:uid="{00000000-0005-0000-0000-0000FC0B0000}"/>
    <cellStyle name="Calculation 3 3 13 5 2" xfId="3140" xr:uid="{00000000-0005-0000-0000-0000FD0B0000}"/>
    <cellStyle name="Calculation 3 3 13 6" xfId="3141" xr:uid="{00000000-0005-0000-0000-0000FE0B0000}"/>
    <cellStyle name="Calculation 3 3 13 6 2" xfId="3142" xr:uid="{00000000-0005-0000-0000-0000FF0B0000}"/>
    <cellStyle name="Calculation 3 3 13 7" xfId="3143" xr:uid="{00000000-0005-0000-0000-0000000C0000}"/>
    <cellStyle name="Calculation 3 3 13 8" xfId="3144" xr:uid="{00000000-0005-0000-0000-0000010C0000}"/>
    <cellStyle name="Calculation 3 3 14" xfId="3145" xr:uid="{00000000-0005-0000-0000-0000020C0000}"/>
    <cellStyle name="Calculation 3 3 14 2" xfId="3146" xr:uid="{00000000-0005-0000-0000-0000030C0000}"/>
    <cellStyle name="Calculation 3 3 14 2 2" xfId="3147" xr:uid="{00000000-0005-0000-0000-0000040C0000}"/>
    <cellStyle name="Calculation 3 3 14 2 2 2" xfId="3148" xr:uid="{00000000-0005-0000-0000-0000050C0000}"/>
    <cellStyle name="Calculation 3 3 14 2 2 3" xfId="3149" xr:uid="{00000000-0005-0000-0000-0000060C0000}"/>
    <cellStyle name="Calculation 3 3 14 2 2 4" xfId="3150" xr:uid="{00000000-0005-0000-0000-0000070C0000}"/>
    <cellStyle name="Calculation 3 3 14 2 2 5" xfId="3151" xr:uid="{00000000-0005-0000-0000-0000080C0000}"/>
    <cellStyle name="Calculation 3 3 14 2 3" xfId="3152" xr:uid="{00000000-0005-0000-0000-0000090C0000}"/>
    <cellStyle name="Calculation 3 3 14 2 3 2" xfId="3153" xr:uid="{00000000-0005-0000-0000-00000A0C0000}"/>
    <cellStyle name="Calculation 3 3 14 2 3 3" xfId="3154" xr:uid="{00000000-0005-0000-0000-00000B0C0000}"/>
    <cellStyle name="Calculation 3 3 14 2 3 4" xfId="3155" xr:uid="{00000000-0005-0000-0000-00000C0C0000}"/>
    <cellStyle name="Calculation 3 3 14 2 3 5" xfId="3156" xr:uid="{00000000-0005-0000-0000-00000D0C0000}"/>
    <cellStyle name="Calculation 3 3 14 2 4" xfId="3157" xr:uid="{00000000-0005-0000-0000-00000E0C0000}"/>
    <cellStyle name="Calculation 3 3 14 2 4 2" xfId="3158" xr:uid="{00000000-0005-0000-0000-00000F0C0000}"/>
    <cellStyle name="Calculation 3 3 14 2 5" xfId="3159" xr:uid="{00000000-0005-0000-0000-0000100C0000}"/>
    <cellStyle name="Calculation 3 3 14 2 5 2" xfId="3160" xr:uid="{00000000-0005-0000-0000-0000110C0000}"/>
    <cellStyle name="Calculation 3 3 14 2 6" xfId="3161" xr:uid="{00000000-0005-0000-0000-0000120C0000}"/>
    <cellStyle name="Calculation 3 3 14 2 7" xfId="3162" xr:uid="{00000000-0005-0000-0000-0000130C0000}"/>
    <cellStyle name="Calculation 3 3 14 3" xfId="3163" xr:uid="{00000000-0005-0000-0000-0000140C0000}"/>
    <cellStyle name="Calculation 3 3 14 3 2" xfId="3164" xr:uid="{00000000-0005-0000-0000-0000150C0000}"/>
    <cellStyle name="Calculation 3 3 14 3 3" xfId="3165" xr:uid="{00000000-0005-0000-0000-0000160C0000}"/>
    <cellStyle name="Calculation 3 3 14 3 4" xfId="3166" xr:uid="{00000000-0005-0000-0000-0000170C0000}"/>
    <cellStyle name="Calculation 3 3 14 3 5" xfId="3167" xr:uid="{00000000-0005-0000-0000-0000180C0000}"/>
    <cellStyle name="Calculation 3 3 14 4" xfId="3168" xr:uid="{00000000-0005-0000-0000-0000190C0000}"/>
    <cellStyle name="Calculation 3 3 14 4 2" xfId="3169" xr:uid="{00000000-0005-0000-0000-00001A0C0000}"/>
    <cellStyle name="Calculation 3 3 14 4 3" xfId="3170" xr:uid="{00000000-0005-0000-0000-00001B0C0000}"/>
    <cellStyle name="Calculation 3 3 14 4 4" xfId="3171" xr:uid="{00000000-0005-0000-0000-00001C0C0000}"/>
    <cellStyle name="Calculation 3 3 14 4 5" xfId="3172" xr:uid="{00000000-0005-0000-0000-00001D0C0000}"/>
    <cellStyle name="Calculation 3 3 14 5" xfId="3173" xr:uid="{00000000-0005-0000-0000-00001E0C0000}"/>
    <cellStyle name="Calculation 3 3 14 5 2" xfId="3174" xr:uid="{00000000-0005-0000-0000-00001F0C0000}"/>
    <cellStyle name="Calculation 3 3 14 6" xfId="3175" xr:uid="{00000000-0005-0000-0000-0000200C0000}"/>
    <cellStyle name="Calculation 3 3 14 6 2" xfId="3176" xr:uid="{00000000-0005-0000-0000-0000210C0000}"/>
    <cellStyle name="Calculation 3 3 14 7" xfId="3177" xr:uid="{00000000-0005-0000-0000-0000220C0000}"/>
    <cellStyle name="Calculation 3 3 14 8" xfId="3178" xr:uid="{00000000-0005-0000-0000-0000230C0000}"/>
    <cellStyle name="Calculation 3 3 15" xfId="3179" xr:uid="{00000000-0005-0000-0000-0000240C0000}"/>
    <cellStyle name="Calculation 3 3 15 2" xfId="3180" xr:uid="{00000000-0005-0000-0000-0000250C0000}"/>
    <cellStyle name="Calculation 3 3 15 2 2" xfId="3181" xr:uid="{00000000-0005-0000-0000-0000260C0000}"/>
    <cellStyle name="Calculation 3 3 15 2 3" xfId="3182" xr:uid="{00000000-0005-0000-0000-0000270C0000}"/>
    <cellStyle name="Calculation 3 3 15 2 4" xfId="3183" xr:uid="{00000000-0005-0000-0000-0000280C0000}"/>
    <cellStyle name="Calculation 3 3 15 2 5" xfId="3184" xr:uid="{00000000-0005-0000-0000-0000290C0000}"/>
    <cellStyle name="Calculation 3 3 15 3" xfId="3185" xr:uid="{00000000-0005-0000-0000-00002A0C0000}"/>
    <cellStyle name="Calculation 3 3 15 3 2" xfId="3186" xr:uid="{00000000-0005-0000-0000-00002B0C0000}"/>
    <cellStyle name="Calculation 3 3 15 3 3" xfId="3187" xr:uid="{00000000-0005-0000-0000-00002C0C0000}"/>
    <cellStyle name="Calculation 3 3 15 3 4" xfId="3188" xr:uid="{00000000-0005-0000-0000-00002D0C0000}"/>
    <cellStyle name="Calculation 3 3 15 3 5" xfId="3189" xr:uid="{00000000-0005-0000-0000-00002E0C0000}"/>
    <cellStyle name="Calculation 3 3 15 4" xfId="3190" xr:uid="{00000000-0005-0000-0000-00002F0C0000}"/>
    <cellStyle name="Calculation 3 3 15 4 2" xfId="3191" xr:uid="{00000000-0005-0000-0000-0000300C0000}"/>
    <cellStyle name="Calculation 3 3 15 5" xfId="3192" xr:uid="{00000000-0005-0000-0000-0000310C0000}"/>
    <cellStyle name="Calculation 3 3 15 5 2" xfId="3193" xr:uid="{00000000-0005-0000-0000-0000320C0000}"/>
    <cellStyle name="Calculation 3 3 15 6" xfId="3194" xr:uid="{00000000-0005-0000-0000-0000330C0000}"/>
    <cellStyle name="Calculation 3 3 15 7" xfId="3195" xr:uid="{00000000-0005-0000-0000-0000340C0000}"/>
    <cellStyle name="Calculation 3 3 16" xfId="3196" xr:uid="{00000000-0005-0000-0000-0000350C0000}"/>
    <cellStyle name="Calculation 3 3 16 2" xfId="3197" xr:uid="{00000000-0005-0000-0000-0000360C0000}"/>
    <cellStyle name="Calculation 3 3 16 3" xfId="3198" xr:uid="{00000000-0005-0000-0000-0000370C0000}"/>
    <cellStyle name="Calculation 3 3 16 4" xfId="3199" xr:uid="{00000000-0005-0000-0000-0000380C0000}"/>
    <cellStyle name="Calculation 3 3 16 5" xfId="3200" xr:uid="{00000000-0005-0000-0000-0000390C0000}"/>
    <cellStyle name="Calculation 3 3 17" xfId="3201" xr:uid="{00000000-0005-0000-0000-00003A0C0000}"/>
    <cellStyle name="Calculation 3 3 17 2" xfId="3202" xr:uid="{00000000-0005-0000-0000-00003B0C0000}"/>
    <cellStyle name="Calculation 3 3 17 3" xfId="3203" xr:uid="{00000000-0005-0000-0000-00003C0C0000}"/>
    <cellStyle name="Calculation 3 3 17 4" xfId="3204" xr:uid="{00000000-0005-0000-0000-00003D0C0000}"/>
    <cellStyle name="Calculation 3 3 17 5" xfId="3205" xr:uid="{00000000-0005-0000-0000-00003E0C0000}"/>
    <cellStyle name="Calculation 3 3 18" xfId="3206" xr:uid="{00000000-0005-0000-0000-00003F0C0000}"/>
    <cellStyle name="Calculation 3 3 18 2" xfId="3207" xr:uid="{00000000-0005-0000-0000-0000400C0000}"/>
    <cellStyle name="Calculation 3 3 19" xfId="3208" xr:uid="{00000000-0005-0000-0000-0000410C0000}"/>
    <cellStyle name="Calculation 3 3 19 2" xfId="3209" xr:uid="{00000000-0005-0000-0000-0000420C0000}"/>
    <cellStyle name="Calculation 3 3 2" xfId="3210" xr:uid="{00000000-0005-0000-0000-0000430C0000}"/>
    <cellStyle name="Calculation 3 3 2 2" xfId="3211" xr:uid="{00000000-0005-0000-0000-0000440C0000}"/>
    <cellStyle name="Calculation 3 3 2 2 2" xfId="3212" xr:uid="{00000000-0005-0000-0000-0000450C0000}"/>
    <cellStyle name="Calculation 3 3 2 2 2 2" xfId="3213" xr:uid="{00000000-0005-0000-0000-0000460C0000}"/>
    <cellStyle name="Calculation 3 3 2 2 2 3" xfId="3214" xr:uid="{00000000-0005-0000-0000-0000470C0000}"/>
    <cellStyle name="Calculation 3 3 2 2 2 4" xfId="3215" xr:uid="{00000000-0005-0000-0000-0000480C0000}"/>
    <cellStyle name="Calculation 3 3 2 2 2 5" xfId="3216" xr:uid="{00000000-0005-0000-0000-0000490C0000}"/>
    <cellStyle name="Calculation 3 3 2 2 3" xfId="3217" xr:uid="{00000000-0005-0000-0000-00004A0C0000}"/>
    <cellStyle name="Calculation 3 3 2 2 3 2" xfId="3218" xr:uid="{00000000-0005-0000-0000-00004B0C0000}"/>
    <cellStyle name="Calculation 3 3 2 2 3 3" xfId="3219" xr:uid="{00000000-0005-0000-0000-00004C0C0000}"/>
    <cellStyle name="Calculation 3 3 2 2 3 4" xfId="3220" xr:uid="{00000000-0005-0000-0000-00004D0C0000}"/>
    <cellStyle name="Calculation 3 3 2 2 3 5" xfId="3221" xr:uid="{00000000-0005-0000-0000-00004E0C0000}"/>
    <cellStyle name="Calculation 3 3 2 2 4" xfId="3222" xr:uid="{00000000-0005-0000-0000-00004F0C0000}"/>
    <cellStyle name="Calculation 3 3 2 2 4 2" xfId="3223" xr:uid="{00000000-0005-0000-0000-0000500C0000}"/>
    <cellStyle name="Calculation 3 3 2 2 5" xfId="3224" xr:uid="{00000000-0005-0000-0000-0000510C0000}"/>
    <cellStyle name="Calculation 3 3 2 2 5 2" xfId="3225" xr:uid="{00000000-0005-0000-0000-0000520C0000}"/>
    <cellStyle name="Calculation 3 3 2 2 6" xfId="3226" xr:uid="{00000000-0005-0000-0000-0000530C0000}"/>
    <cellStyle name="Calculation 3 3 2 2 7" xfId="3227" xr:uid="{00000000-0005-0000-0000-0000540C0000}"/>
    <cellStyle name="Calculation 3 3 2 3" xfId="3228" xr:uid="{00000000-0005-0000-0000-0000550C0000}"/>
    <cellStyle name="Calculation 3 3 2 3 2" xfId="3229" xr:uid="{00000000-0005-0000-0000-0000560C0000}"/>
    <cellStyle name="Calculation 3 3 2 3 3" xfId="3230" xr:uid="{00000000-0005-0000-0000-0000570C0000}"/>
    <cellStyle name="Calculation 3 3 2 3 4" xfId="3231" xr:uid="{00000000-0005-0000-0000-0000580C0000}"/>
    <cellStyle name="Calculation 3 3 2 3 5" xfId="3232" xr:uid="{00000000-0005-0000-0000-0000590C0000}"/>
    <cellStyle name="Calculation 3 3 2 4" xfId="3233" xr:uid="{00000000-0005-0000-0000-00005A0C0000}"/>
    <cellStyle name="Calculation 3 3 2 4 2" xfId="3234" xr:uid="{00000000-0005-0000-0000-00005B0C0000}"/>
    <cellStyle name="Calculation 3 3 2 4 3" xfId="3235" xr:uid="{00000000-0005-0000-0000-00005C0C0000}"/>
    <cellStyle name="Calculation 3 3 2 4 4" xfId="3236" xr:uid="{00000000-0005-0000-0000-00005D0C0000}"/>
    <cellStyle name="Calculation 3 3 2 4 5" xfId="3237" xr:uid="{00000000-0005-0000-0000-00005E0C0000}"/>
    <cellStyle name="Calculation 3 3 2 5" xfId="3238" xr:uid="{00000000-0005-0000-0000-00005F0C0000}"/>
    <cellStyle name="Calculation 3 3 2 5 2" xfId="3239" xr:uid="{00000000-0005-0000-0000-0000600C0000}"/>
    <cellStyle name="Calculation 3 3 2 6" xfId="3240" xr:uid="{00000000-0005-0000-0000-0000610C0000}"/>
    <cellStyle name="Calculation 3 3 2 6 2" xfId="3241" xr:uid="{00000000-0005-0000-0000-0000620C0000}"/>
    <cellStyle name="Calculation 3 3 2 7" xfId="3242" xr:uid="{00000000-0005-0000-0000-0000630C0000}"/>
    <cellStyle name="Calculation 3 3 2 8" xfId="3243" xr:uid="{00000000-0005-0000-0000-0000640C0000}"/>
    <cellStyle name="Calculation 3 3 20" xfId="3244" xr:uid="{00000000-0005-0000-0000-0000650C0000}"/>
    <cellStyle name="Calculation 3 3 21" xfId="3245" xr:uid="{00000000-0005-0000-0000-0000660C0000}"/>
    <cellStyle name="Calculation 3 3 3" xfId="3246" xr:uid="{00000000-0005-0000-0000-0000670C0000}"/>
    <cellStyle name="Calculation 3 3 3 2" xfId="3247" xr:uid="{00000000-0005-0000-0000-0000680C0000}"/>
    <cellStyle name="Calculation 3 3 3 2 2" xfId="3248" xr:uid="{00000000-0005-0000-0000-0000690C0000}"/>
    <cellStyle name="Calculation 3 3 3 2 2 2" xfId="3249" xr:uid="{00000000-0005-0000-0000-00006A0C0000}"/>
    <cellStyle name="Calculation 3 3 3 2 2 3" xfId="3250" xr:uid="{00000000-0005-0000-0000-00006B0C0000}"/>
    <cellStyle name="Calculation 3 3 3 2 2 4" xfId="3251" xr:uid="{00000000-0005-0000-0000-00006C0C0000}"/>
    <cellStyle name="Calculation 3 3 3 2 2 5" xfId="3252" xr:uid="{00000000-0005-0000-0000-00006D0C0000}"/>
    <cellStyle name="Calculation 3 3 3 2 3" xfId="3253" xr:uid="{00000000-0005-0000-0000-00006E0C0000}"/>
    <cellStyle name="Calculation 3 3 3 2 3 2" xfId="3254" xr:uid="{00000000-0005-0000-0000-00006F0C0000}"/>
    <cellStyle name="Calculation 3 3 3 2 3 3" xfId="3255" xr:uid="{00000000-0005-0000-0000-0000700C0000}"/>
    <cellStyle name="Calculation 3 3 3 2 3 4" xfId="3256" xr:uid="{00000000-0005-0000-0000-0000710C0000}"/>
    <cellStyle name="Calculation 3 3 3 2 3 5" xfId="3257" xr:uid="{00000000-0005-0000-0000-0000720C0000}"/>
    <cellStyle name="Calculation 3 3 3 2 4" xfId="3258" xr:uid="{00000000-0005-0000-0000-0000730C0000}"/>
    <cellStyle name="Calculation 3 3 3 2 4 2" xfId="3259" xr:uid="{00000000-0005-0000-0000-0000740C0000}"/>
    <cellStyle name="Calculation 3 3 3 2 5" xfId="3260" xr:uid="{00000000-0005-0000-0000-0000750C0000}"/>
    <cellStyle name="Calculation 3 3 3 2 5 2" xfId="3261" xr:uid="{00000000-0005-0000-0000-0000760C0000}"/>
    <cellStyle name="Calculation 3 3 3 2 6" xfId="3262" xr:uid="{00000000-0005-0000-0000-0000770C0000}"/>
    <cellStyle name="Calculation 3 3 3 2 7" xfId="3263" xr:uid="{00000000-0005-0000-0000-0000780C0000}"/>
    <cellStyle name="Calculation 3 3 3 3" xfId="3264" xr:uid="{00000000-0005-0000-0000-0000790C0000}"/>
    <cellStyle name="Calculation 3 3 3 3 2" xfId="3265" xr:uid="{00000000-0005-0000-0000-00007A0C0000}"/>
    <cellStyle name="Calculation 3 3 3 3 3" xfId="3266" xr:uid="{00000000-0005-0000-0000-00007B0C0000}"/>
    <cellStyle name="Calculation 3 3 3 3 4" xfId="3267" xr:uid="{00000000-0005-0000-0000-00007C0C0000}"/>
    <cellStyle name="Calculation 3 3 3 3 5" xfId="3268" xr:uid="{00000000-0005-0000-0000-00007D0C0000}"/>
    <cellStyle name="Calculation 3 3 3 4" xfId="3269" xr:uid="{00000000-0005-0000-0000-00007E0C0000}"/>
    <cellStyle name="Calculation 3 3 3 4 2" xfId="3270" xr:uid="{00000000-0005-0000-0000-00007F0C0000}"/>
    <cellStyle name="Calculation 3 3 3 4 3" xfId="3271" xr:uid="{00000000-0005-0000-0000-0000800C0000}"/>
    <cellStyle name="Calculation 3 3 3 4 4" xfId="3272" xr:uid="{00000000-0005-0000-0000-0000810C0000}"/>
    <cellStyle name="Calculation 3 3 3 4 5" xfId="3273" xr:uid="{00000000-0005-0000-0000-0000820C0000}"/>
    <cellStyle name="Calculation 3 3 3 5" xfId="3274" xr:uid="{00000000-0005-0000-0000-0000830C0000}"/>
    <cellStyle name="Calculation 3 3 3 5 2" xfId="3275" xr:uid="{00000000-0005-0000-0000-0000840C0000}"/>
    <cellStyle name="Calculation 3 3 3 6" xfId="3276" xr:uid="{00000000-0005-0000-0000-0000850C0000}"/>
    <cellStyle name="Calculation 3 3 3 6 2" xfId="3277" xr:uid="{00000000-0005-0000-0000-0000860C0000}"/>
    <cellStyle name="Calculation 3 3 3 7" xfId="3278" xr:uid="{00000000-0005-0000-0000-0000870C0000}"/>
    <cellStyle name="Calculation 3 3 3 8" xfId="3279" xr:uid="{00000000-0005-0000-0000-0000880C0000}"/>
    <cellStyle name="Calculation 3 3 4" xfId="3280" xr:uid="{00000000-0005-0000-0000-0000890C0000}"/>
    <cellStyle name="Calculation 3 3 4 2" xfId="3281" xr:uid="{00000000-0005-0000-0000-00008A0C0000}"/>
    <cellStyle name="Calculation 3 3 4 2 2" xfId="3282" xr:uid="{00000000-0005-0000-0000-00008B0C0000}"/>
    <cellStyle name="Calculation 3 3 4 2 2 2" xfId="3283" xr:uid="{00000000-0005-0000-0000-00008C0C0000}"/>
    <cellStyle name="Calculation 3 3 4 2 2 3" xfId="3284" xr:uid="{00000000-0005-0000-0000-00008D0C0000}"/>
    <cellStyle name="Calculation 3 3 4 2 2 4" xfId="3285" xr:uid="{00000000-0005-0000-0000-00008E0C0000}"/>
    <cellStyle name="Calculation 3 3 4 2 2 5" xfId="3286" xr:uid="{00000000-0005-0000-0000-00008F0C0000}"/>
    <cellStyle name="Calculation 3 3 4 2 3" xfId="3287" xr:uid="{00000000-0005-0000-0000-0000900C0000}"/>
    <cellStyle name="Calculation 3 3 4 2 3 2" xfId="3288" xr:uid="{00000000-0005-0000-0000-0000910C0000}"/>
    <cellStyle name="Calculation 3 3 4 2 3 3" xfId="3289" xr:uid="{00000000-0005-0000-0000-0000920C0000}"/>
    <cellStyle name="Calculation 3 3 4 2 3 4" xfId="3290" xr:uid="{00000000-0005-0000-0000-0000930C0000}"/>
    <cellStyle name="Calculation 3 3 4 2 3 5" xfId="3291" xr:uid="{00000000-0005-0000-0000-0000940C0000}"/>
    <cellStyle name="Calculation 3 3 4 2 4" xfId="3292" xr:uid="{00000000-0005-0000-0000-0000950C0000}"/>
    <cellStyle name="Calculation 3 3 4 2 4 2" xfId="3293" xr:uid="{00000000-0005-0000-0000-0000960C0000}"/>
    <cellStyle name="Calculation 3 3 4 2 5" xfId="3294" xr:uid="{00000000-0005-0000-0000-0000970C0000}"/>
    <cellStyle name="Calculation 3 3 4 2 5 2" xfId="3295" xr:uid="{00000000-0005-0000-0000-0000980C0000}"/>
    <cellStyle name="Calculation 3 3 4 2 6" xfId="3296" xr:uid="{00000000-0005-0000-0000-0000990C0000}"/>
    <cellStyle name="Calculation 3 3 4 2 7" xfId="3297" xr:uid="{00000000-0005-0000-0000-00009A0C0000}"/>
    <cellStyle name="Calculation 3 3 4 3" xfId="3298" xr:uid="{00000000-0005-0000-0000-00009B0C0000}"/>
    <cellStyle name="Calculation 3 3 4 3 2" xfId="3299" xr:uid="{00000000-0005-0000-0000-00009C0C0000}"/>
    <cellStyle name="Calculation 3 3 4 3 3" xfId="3300" xr:uid="{00000000-0005-0000-0000-00009D0C0000}"/>
    <cellStyle name="Calculation 3 3 4 3 4" xfId="3301" xr:uid="{00000000-0005-0000-0000-00009E0C0000}"/>
    <cellStyle name="Calculation 3 3 4 3 5" xfId="3302" xr:uid="{00000000-0005-0000-0000-00009F0C0000}"/>
    <cellStyle name="Calculation 3 3 4 4" xfId="3303" xr:uid="{00000000-0005-0000-0000-0000A00C0000}"/>
    <cellStyle name="Calculation 3 3 4 4 2" xfId="3304" xr:uid="{00000000-0005-0000-0000-0000A10C0000}"/>
    <cellStyle name="Calculation 3 3 4 4 3" xfId="3305" xr:uid="{00000000-0005-0000-0000-0000A20C0000}"/>
    <cellStyle name="Calculation 3 3 4 4 4" xfId="3306" xr:uid="{00000000-0005-0000-0000-0000A30C0000}"/>
    <cellStyle name="Calculation 3 3 4 4 5" xfId="3307" xr:uid="{00000000-0005-0000-0000-0000A40C0000}"/>
    <cellStyle name="Calculation 3 3 4 5" xfId="3308" xr:uid="{00000000-0005-0000-0000-0000A50C0000}"/>
    <cellStyle name="Calculation 3 3 4 5 2" xfId="3309" xr:uid="{00000000-0005-0000-0000-0000A60C0000}"/>
    <cellStyle name="Calculation 3 3 4 6" xfId="3310" xr:uid="{00000000-0005-0000-0000-0000A70C0000}"/>
    <cellStyle name="Calculation 3 3 4 6 2" xfId="3311" xr:uid="{00000000-0005-0000-0000-0000A80C0000}"/>
    <cellStyle name="Calculation 3 3 4 7" xfId="3312" xr:uid="{00000000-0005-0000-0000-0000A90C0000}"/>
    <cellStyle name="Calculation 3 3 4 8" xfId="3313" xr:uid="{00000000-0005-0000-0000-0000AA0C0000}"/>
    <cellStyle name="Calculation 3 3 5" xfId="3314" xr:uid="{00000000-0005-0000-0000-0000AB0C0000}"/>
    <cellStyle name="Calculation 3 3 5 2" xfId="3315" xr:uid="{00000000-0005-0000-0000-0000AC0C0000}"/>
    <cellStyle name="Calculation 3 3 5 2 2" xfId="3316" xr:uid="{00000000-0005-0000-0000-0000AD0C0000}"/>
    <cellStyle name="Calculation 3 3 5 2 2 2" xfId="3317" xr:uid="{00000000-0005-0000-0000-0000AE0C0000}"/>
    <cellStyle name="Calculation 3 3 5 2 2 3" xfId="3318" xr:uid="{00000000-0005-0000-0000-0000AF0C0000}"/>
    <cellStyle name="Calculation 3 3 5 2 2 4" xfId="3319" xr:uid="{00000000-0005-0000-0000-0000B00C0000}"/>
    <cellStyle name="Calculation 3 3 5 2 2 5" xfId="3320" xr:uid="{00000000-0005-0000-0000-0000B10C0000}"/>
    <cellStyle name="Calculation 3 3 5 2 3" xfId="3321" xr:uid="{00000000-0005-0000-0000-0000B20C0000}"/>
    <cellStyle name="Calculation 3 3 5 2 3 2" xfId="3322" xr:uid="{00000000-0005-0000-0000-0000B30C0000}"/>
    <cellStyle name="Calculation 3 3 5 2 3 3" xfId="3323" xr:uid="{00000000-0005-0000-0000-0000B40C0000}"/>
    <cellStyle name="Calculation 3 3 5 2 3 4" xfId="3324" xr:uid="{00000000-0005-0000-0000-0000B50C0000}"/>
    <cellStyle name="Calculation 3 3 5 2 3 5" xfId="3325" xr:uid="{00000000-0005-0000-0000-0000B60C0000}"/>
    <cellStyle name="Calculation 3 3 5 2 4" xfId="3326" xr:uid="{00000000-0005-0000-0000-0000B70C0000}"/>
    <cellStyle name="Calculation 3 3 5 2 4 2" xfId="3327" xr:uid="{00000000-0005-0000-0000-0000B80C0000}"/>
    <cellStyle name="Calculation 3 3 5 2 5" xfId="3328" xr:uid="{00000000-0005-0000-0000-0000B90C0000}"/>
    <cellStyle name="Calculation 3 3 5 2 5 2" xfId="3329" xr:uid="{00000000-0005-0000-0000-0000BA0C0000}"/>
    <cellStyle name="Calculation 3 3 5 2 6" xfId="3330" xr:uid="{00000000-0005-0000-0000-0000BB0C0000}"/>
    <cellStyle name="Calculation 3 3 5 2 7" xfId="3331" xr:uid="{00000000-0005-0000-0000-0000BC0C0000}"/>
    <cellStyle name="Calculation 3 3 5 3" xfId="3332" xr:uid="{00000000-0005-0000-0000-0000BD0C0000}"/>
    <cellStyle name="Calculation 3 3 5 3 2" xfId="3333" xr:uid="{00000000-0005-0000-0000-0000BE0C0000}"/>
    <cellStyle name="Calculation 3 3 5 3 3" xfId="3334" xr:uid="{00000000-0005-0000-0000-0000BF0C0000}"/>
    <cellStyle name="Calculation 3 3 5 3 4" xfId="3335" xr:uid="{00000000-0005-0000-0000-0000C00C0000}"/>
    <cellStyle name="Calculation 3 3 5 3 5" xfId="3336" xr:uid="{00000000-0005-0000-0000-0000C10C0000}"/>
    <cellStyle name="Calculation 3 3 5 4" xfId="3337" xr:uid="{00000000-0005-0000-0000-0000C20C0000}"/>
    <cellStyle name="Calculation 3 3 5 4 2" xfId="3338" xr:uid="{00000000-0005-0000-0000-0000C30C0000}"/>
    <cellStyle name="Calculation 3 3 5 4 3" xfId="3339" xr:uid="{00000000-0005-0000-0000-0000C40C0000}"/>
    <cellStyle name="Calculation 3 3 5 4 4" xfId="3340" xr:uid="{00000000-0005-0000-0000-0000C50C0000}"/>
    <cellStyle name="Calculation 3 3 5 4 5" xfId="3341" xr:uid="{00000000-0005-0000-0000-0000C60C0000}"/>
    <cellStyle name="Calculation 3 3 5 5" xfId="3342" xr:uid="{00000000-0005-0000-0000-0000C70C0000}"/>
    <cellStyle name="Calculation 3 3 5 5 2" xfId="3343" xr:uid="{00000000-0005-0000-0000-0000C80C0000}"/>
    <cellStyle name="Calculation 3 3 5 6" xfId="3344" xr:uid="{00000000-0005-0000-0000-0000C90C0000}"/>
    <cellStyle name="Calculation 3 3 5 6 2" xfId="3345" xr:uid="{00000000-0005-0000-0000-0000CA0C0000}"/>
    <cellStyle name="Calculation 3 3 5 7" xfId="3346" xr:uid="{00000000-0005-0000-0000-0000CB0C0000}"/>
    <cellStyle name="Calculation 3 3 5 8" xfId="3347" xr:uid="{00000000-0005-0000-0000-0000CC0C0000}"/>
    <cellStyle name="Calculation 3 3 6" xfId="3348" xr:uid="{00000000-0005-0000-0000-0000CD0C0000}"/>
    <cellStyle name="Calculation 3 3 6 2" xfId="3349" xr:uid="{00000000-0005-0000-0000-0000CE0C0000}"/>
    <cellStyle name="Calculation 3 3 6 2 2" xfId="3350" xr:uid="{00000000-0005-0000-0000-0000CF0C0000}"/>
    <cellStyle name="Calculation 3 3 6 2 2 2" xfId="3351" xr:uid="{00000000-0005-0000-0000-0000D00C0000}"/>
    <cellStyle name="Calculation 3 3 6 2 2 3" xfId="3352" xr:uid="{00000000-0005-0000-0000-0000D10C0000}"/>
    <cellStyle name="Calculation 3 3 6 2 2 4" xfId="3353" xr:uid="{00000000-0005-0000-0000-0000D20C0000}"/>
    <cellStyle name="Calculation 3 3 6 2 2 5" xfId="3354" xr:uid="{00000000-0005-0000-0000-0000D30C0000}"/>
    <cellStyle name="Calculation 3 3 6 2 3" xfId="3355" xr:uid="{00000000-0005-0000-0000-0000D40C0000}"/>
    <cellStyle name="Calculation 3 3 6 2 3 2" xfId="3356" xr:uid="{00000000-0005-0000-0000-0000D50C0000}"/>
    <cellStyle name="Calculation 3 3 6 2 3 3" xfId="3357" xr:uid="{00000000-0005-0000-0000-0000D60C0000}"/>
    <cellStyle name="Calculation 3 3 6 2 3 4" xfId="3358" xr:uid="{00000000-0005-0000-0000-0000D70C0000}"/>
    <cellStyle name="Calculation 3 3 6 2 3 5" xfId="3359" xr:uid="{00000000-0005-0000-0000-0000D80C0000}"/>
    <cellStyle name="Calculation 3 3 6 2 4" xfId="3360" xr:uid="{00000000-0005-0000-0000-0000D90C0000}"/>
    <cellStyle name="Calculation 3 3 6 2 4 2" xfId="3361" xr:uid="{00000000-0005-0000-0000-0000DA0C0000}"/>
    <cellStyle name="Calculation 3 3 6 2 5" xfId="3362" xr:uid="{00000000-0005-0000-0000-0000DB0C0000}"/>
    <cellStyle name="Calculation 3 3 6 2 5 2" xfId="3363" xr:uid="{00000000-0005-0000-0000-0000DC0C0000}"/>
    <cellStyle name="Calculation 3 3 6 2 6" xfId="3364" xr:uid="{00000000-0005-0000-0000-0000DD0C0000}"/>
    <cellStyle name="Calculation 3 3 6 2 7" xfId="3365" xr:uid="{00000000-0005-0000-0000-0000DE0C0000}"/>
    <cellStyle name="Calculation 3 3 6 3" xfId="3366" xr:uid="{00000000-0005-0000-0000-0000DF0C0000}"/>
    <cellStyle name="Calculation 3 3 6 3 2" xfId="3367" xr:uid="{00000000-0005-0000-0000-0000E00C0000}"/>
    <cellStyle name="Calculation 3 3 6 3 3" xfId="3368" xr:uid="{00000000-0005-0000-0000-0000E10C0000}"/>
    <cellStyle name="Calculation 3 3 6 3 4" xfId="3369" xr:uid="{00000000-0005-0000-0000-0000E20C0000}"/>
    <cellStyle name="Calculation 3 3 6 3 5" xfId="3370" xr:uid="{00000000-0005-0000-0000-0000E30C0000}"/>
    <cellStyle name="Calculation 3 3 6 4" xfId="3371" xr:uid="{00000000-0005-0000-0000-0000E40C0000}"/>
    <cellStyle name="Calculation 3 3 6 4 2" xfId="3372" xr:uid="{00000000-0005-0000-0000-0000E50C0000}"/>
    <cellStyle name="Calculation 3 3 6 4 3" xfId="3373" xr:uid="{00000000-0005-0000-0000-0000E60C0000}"/>
    <cellStyle name="Calculation 3 3 6 4 4" xfId="3374" xr:uid="{00000000-0005-0000-0000-0000E70C0000}"/>
    <cellStyle name="Calculation 3 3 6 4 5" xfId="3375" xr:uid="{00000000-0005-0000-0000-0000E80C0000}"/>
    <cellStyle name="Calculation 3 3 6 5" xfId="3376" xr:uid="{00000000-0005-0000-0000-0000E90C0000}"/>
    <cellStyle name="Calculation 3 3 6 5 2" xfId="3377" xr:uid="{00000000-0005-0000-0000-0000EA0C0000}"/>
    <cellStyle name="Calculation 3 3 6 6" xfId="3378" xr:uid="{00000000-0005-0000-0000-0000EB0C0000}"/>
    <cellStyle name="Calculation 3 3 6 6 2" xfId="3379" xr:uid="{00000000-0005-0000-0000-0000EC0C0000}"/>
    <cellStyle name="Calculation 3 3 6 7" xfId="3380" xr:uid="{00000000-0005-0000-0000-0000ED0C0000}"/>
    <cellStyle name="Calculation 3 3 6 8" xfId="3381" xr:uid="{00000000-0005-0000-0000-0000EE0C0000}"/>
    <cellStyle name="Calculation 3 3 7" xfId="3382" xr:uid="{00000000-0005-0000-0000-0000EF0C0000}"/>
    <cellStyle name="Calculation 3 3 7 2" xfId="3383" xr:uid="{00000000-0005-0000-0000-0000F00C0000}"/>
    <cellStyle name="Calculation 3 3 7 2 2" xfId="3384" xr:uid="{00000000-0005-0000-0000-0000F10C0000}"/>
    <cellStyle name="Calculation 3 3 7 2 2 2" xfId="3385" xr:uid="{00000000-0005-0000-0000-0000F20C0000}"/>
    <cellStyle name="Calculation 3 3 7 2 2 3" xfId="3386" xr:uid="{00000000-0005-0000-0000-0000F30C0000}"/>
    <cellStyle name="Calculation 3 3 7 2 2 4" xfId="3387" xr:uid="{00000000-0005-0000-0000-0000F40C0000}"/>
    <cellStyle name="Calculation 3 3 7 2 2 5" xfId="3388" xr:uid="{00000000-0005-0000-0000-0000F50C0000}"/>
    <cellStyle name="Calculation 3 3 7 2 3" xfId="3389" xr:uid="{00000000-0005-0000-0000-0000F60C0000}"/>
    <cellStyle name="Calculation 3 3 7 2 3 2" xfId="3390" xr:uid="{00000000-0005-0000-0000-0000F70C0000}"/>
    <cellStyle name="Calculation 3 3 7 2 3 3" xfId="3391" xr:uid="{00000000-0005-0000-0000-0000F80C0000}"/>
    <cellStyle name="Calculation 3 3 7 2 3 4" xfId="3392" xr:uid="{00000000-0005-0000-0000-0000F90C0000}"/>
    <cellStyle name="Calculation 3 3 7 2 3 5" xfId="3393" xr:uid="{00000000-0005-0000-0000-0000FA0C0000}"/>
    <cellStyle name="Calculation 3 3 7 2 4" xfId="3394" xr:uid="{00000000-0005-0000-0000-0000FB0C0000}"/>
    <cellStyle name="Calculation 3 3 7 2 4 2" xfId="3395" xr:uid="{00000000-0005-0000-0000-0000FC0C0000}"/>
    <cellStyle name="Calculation 3 3 7 2 5" xfId="3396" xr:uid="{00000000-0005-0000-0000-0000FD0C0000}"/>
    <cellStyle name="Calculation 3 3 7 2 5 2" xfId="3397" xr:uid="{00000000-0005-0000-0000-0000FE0C0000}"/>
    <cellStyle name="Calculation 3 3 7 2 6" xfId="3398" xr:uid="{00000000-0005-0000-0000-0000FF0C0000}"/>
    <cellStyle name="Calculation 3 3 7 2 7" xfId="3399" xr:uid="{00000000-0005-0000-0000-0000000D0000}"/>
    <cellStyle name="Calculation 3 3 7 3" xfId="3400" xr:uid="{00000000-0005-0000-0000-0000010D0000}"/>
    <cellStyle name="Calculation 3 3 7 3 2" xfId="3401" xr:uid="{00000000-0005-0000-0000-0000020D0000}"/>
    <cellStyle name="Calculation 3 3 7 3 3" xfId="3402" xr:uid="{00000000-0005-0000-0000-0000030D0000}"/>
    <cellStyle name="Calculation 3 3 7 3 4" xfId="3403" xr:uid="{00000000-0005-0000-0000-0000040D0000}"/>
    <cellStyle name="Calculation 3 3 7 3 5" xfId="3404" xr:uid="{00000000-0005-0000-0000-0000050D0000}"/>
    <cellStyle name="Calculation 3 3 7 4" xfId="3405" xr:uid="{00000000-0005-0000-0000-0000060D0000}"/>
    <cellStyle name="Calculation 3 3 7 4 2" xfId="3406" xr:uid="{00000000-0005-0000-0000-0000070D0000}"/>
    <cellStyle name="Calculation 3 3 7 4 3" xfId="3407" xr:uid="{00000000-0005-0000-0000-0000080D0000}"/>
    <cellStyle name="Calculation 3 3 7 4 4" xfId="3408" xr:uid="{00000000-0005-0000-0000-0000090D0000}"/>
    <cellStyle name="Calculation 3 3 7 4 5" xfId="3409" xr:uid="{00000000-0005-0000-0000-00000A0D0000}"/>
    <cellStyle name="Calculation 3 3 7 5" xfId="3410" xr:uid="{00000000-0005-0000-0000-00000B0D0000}"/>
    <cellStyle name="Calculation 3 3 7 5 2" xfId="3411" xr:uid="{00000000-0005-0000-0000-00000C0D0000}"/>
    <cellStyle name="Calculation 3 3 7 6" xfId="3412" xr:uid="{00000000-0005-0000-0000-00000D0D0000}"/>
    <cellStyle name="Calculation 3 3 7 6 2" xfId="3413" xr:uid="{00000000-0005-0000-0000-00000E0D0000}"/>
    <cellStyle name="Calculation 3 3 7 7" xfId="3414" xr:uid="{00000000-0005-0000-0000-00000F0D0000}"/>
    <cellStyle name="Calculation 3 3 7 8" xfId="3415" xr:uid="{00000000-0005-0000-0000-0000100D0000}"/>
    <cellStyle name="Calculation 3 3 8" xfId="3416" xr:uid="{00000000-0005-0000-0000-0000110D0000}"/>
    <cellStyle name="Calculation 3 3 8 2" xfId="3417" xr:uid="{00000000-0005-0000-0000-0000120D0000}"/>
    <cellStyle name="Calculation 3 3 8 2 2" xfId="3418" xr:uid="{00000000-0005-0000-0000-0000130D0000}"/>
    <cellStyle name="Calculation 3 3 8 2 2 2" xfId="3419" xr:uid="{00000000-0005-0000-0000-0000140D0000}"/>
    <cellStyle name="Calculation 3 3 8 2 2 3" xfId="3420" xr:uid="{00000000-0005-0000-0000-0000150D0000}"/>
    <cellStyle name="Calculation 3 3 8 2 2 4" xfId="3421" xr:uid="{00000000-0005-0000-0000-0000160D0000}"/>
    <cellStyle name="Calculation 3 3 8 2 2 5" xfId="3422" xr:uid="{00000000-0005-0000-0000-0000170D0000}"/>
    <cellStyle name="Calculation 3 3 8 2 3" xfId="3423" xr:uid="{00000000-0005-0000-0000-0000180D0000}"/>
    <cellStyle name="Calculation 3 3 8 2 3 2" xfId="3424" xr:uid="{00000000-0005-0000-0000-0000190D0000}"/>
    <cellStyle name="Calculation 3 3 8 2 3 3" xfId="3425" xr:uid="{00000000-0005-0000-0000-00001A0D0000}"/>
    <cellStyle name="Calculation 3 3 8 2 3 4" xfId="3426" xr:uid="{00000000-0005-0000-0000-00001B0D0000}"/>
    <cellStyle name="Calculation 3 3 8 2 3 5" xfId="3427" xr:uid="{00000000-0005-0000-0000-00001C0D0000}"/>
    <cellStyle name="Calculation 3 3 8 2 4" xfId="3428" xr:uid="{00000000-0005-0000-0000-00001D0D0000}"/>
    <cellStyle name="Calculation 3 3 8 2 4 2" xfId="3429" xr:uid="{00000000-0005-0000-0000-00001E0D0000}"/>
    <cellStyle name="Calculation 3 3 8 2 5" xfId="3430" xr:uid="{00000000-0005-0000-0000-00001F0D0000}"/>
    <cellStyle name="Calculation 3 3 8 2 5 2" xfId="3431" xr:uid="{00000000-0005-0000-0000-0000200D0000}"/>
    <cellStyle name="Calculation 3 3 8 2 6" xfId="3432" xr:uid="{00000000-0005-0000-0000-0000210D0000}"/>
    <cellStyle name="Calculation 3 3 8 2 7" xfId="3433" xr:uid="{00000000-0005-0000-0000-0000220D0000}"/>
    <cellStyle name="Calculation 3 3 8 3" xfId="3434" xr:uid="{00000000-0005-0000-0000-0000230D0000}"/>
    <cellStyle name="Calculation 3 3 8 3 2" xfId="3435" xr:uid="{00000000-0005-0000-0000-0000240D0000}"/>
    <cellStyle name="Calculation 3 3 8 3 3" xfId="3436" xr:uid="{00000000-0005-0000-0000-0000250D0000}"/>
    <cellStyle name="Calculation 3 3 8 3 4" xfId="3437" xr:uid="{00000000-0005-0000-0000-0000260D0000}"/>
    <cellStyle name="Calculation 3 3 8 3 5" xfId="3438" xr:uid="{00000000-0005-0000-0000-0000270D0000}"/>
    <cellStyle name="Calculation 3 3 8 4" xfId="3439" xr:uid="{00000000-0005-0000-0000-0000280D0000}"/>
    <cellStyle name="Calculation 3 3 8 4 2" xfId="3440" xr:uid="{00000000-0005-0000-0000-0000290D0000}"/>
    <cellStyle name="Calculation 3 3 8 4 3" xfId="3441" xr:uid="{00000000-0005-0000-0000-00002A0D0000}"/>
    <cellStyle name="Calculation 3 3 8 4 4" xfId="3442" xr:uid="{00000000-0005-0000-0000-00002B0D0000}"/>
    <cellStyle name="Calculation 3 3 8 4 5" xfId="3443" xr:uid="{00000000-0005-0000-0000-00002C0D0000}"/>
    <cellStyle name="Calculation 3 3 8 5" xfId="3444" xr:uid="{00000000-0005-0000-0000-00002D0D0000}"/>
    <cellStyle name="Calculation 3 3 8 5 2" xfId="3445" xr:uid="{00000000-0005-0000-0000-00002E0D0000}"/>
    <cellStyle name="Calculation 3 3 8 6" xfId="3446" xr:uid="{00000000-0005-0000-0000-00002F0D0000}"/>
    <cellStyle name="Calculation 3 3 8 6 2" xfId="3447" xr:uid="{00000000-0005-0000-0000-0000300D0000}"/>
    <cellStyle name="Calculation 3 3 8 7" xfId="3448" xr:uid="{00000000-0005-0000-0000-0000310D0000}"/>
    <cellStyle name="Calculation 3 3 8 8" xfId="3449" xr:uid="{00000000-0005-0000-0000-0000320D0000}"/>
    <cellStyle name="Calculation 3 3 9" xfId="3450" xr:uid="{00000000-0005-0000-0000-0000330D0000}"/>
    <cellStyle name="Calculation 3 3 9 2" xfId="3451" xr:uid="{00000000-0005-0000-0000-0000340D0000}"/>
    <cellStyle name="Calculation 3 3 9 2 2" xfId="3452" xr:uid="{00000000-0005-0000-0000-0000350D0000}"/>
    <cellStyle name="Calculation 3 3 9 2 2 2" xfId="3453" xr:uid="{00000000-0005-0000-0000-0000360D0000}"/>
    <cellStyle name="Calculation 3 3 9 2 2 3" xfId="3454" xr:uid="{00000000-0005-0000-0000-0000370D0000}"/>
    <cellStyle name="Calculation 3 3 9 2 2 4" xfId="3455" xr:uid="{00000000-0005-0000-0000-0000380D0000}"/>
    <cellStyle name="Calculation 3 3 9 2 2 5" xfId="3456" xr:uid="{00000000-0005-0000-0000-0000390D0000}"/>
    <cellStyle name="Calculation 3 3 9 2 3" xfId="3457" xr:uid="{00000000-0005-0000-0000-00003A0D0000}"/>
    <cellStyle name="Calculation 3 3 9 2 3 2" xfId="3458" xr:uid="{00000000-0005-0000-0000-00003B0D0000}"/>
    <cellStyle name="Calculation 3 3 9 2 3 3" xfId="3459" xr:uid="{00000000-0005-0000-0000-00003C0D0000}"/>
    <cellStyle name="Calculation 3 3 9 2 3 4" xfId="3460" xr:uid="{00000000-0005-0000-0000-00003D0D0000}"/>
    <cellStyle name="Calculation 3 3 9 2 3 5" xfId="3461" xr:uid="{00000000-0005-0000-0000-00003E0D0000}"/>
    <cellStyle name="Calculation 3 3 9 2 4" xfId="3462" xr:uid="{00000000-0005-0000-0000-00003F0D0000}"/>
    <cellStyle name="Calculation 3 3 9 2 4 2" xfId="3463" xr:uid="{00000000-0005-0000-0000-0000400D0000}"/>
    <cellStyle name="Calculation 3 3 9 2 5" xfId="3464" xr:uid="{00000000-0005-0000-0000-0000410D0000}"/>
    <cellStyle name="Calculation 3 3 9 2 5 2" xfId="3465" xr:uid="{00000000-0005-0000-0000-0000420D0000}"/>
    <cellStyle name="Calculation 3 3 9 2 6" xfId="3466" xr:uid="{00000000-0005-0000-0000-0000430D0000}"/>
    <cellStyle name="Calculation 3 3 9 2 7" xfId="3467" xr:uid="{00000000-0005-0000-0000-0000440D0000}"/>
    <cellStyle name="Calculation 3 3 9 3" xfId="3468" xr:uid="{00000000-0005-0000-0000-0000450D0000}"/>
    <cellStyle name="Calculation 3 3 9 3 2" xfId="3469" xr:uid="{00000000-0005-0000-0000-0000460D0000}"/>
    <cellStyle name="Calculation 3 3 9 3 3" xfId="3470" xr:uid="{00000000-0005-0000-0000-0000470D0000}"/>
    <cellStyle name="Calculation 3 3 9 3 4" xfId="3471" xr:uid="{00000000-0005-0000-0000-0000480D0000}"/>
    <cellStyle name="Calculation 3 3 9 3 5" xfId="3472" xr:uid="{00000000-0005-0000-0000-0000490D0000}"/>
    <cellStyle name="Calculation 3 3 9 4" xfId="3473" xr:uid="{00000000-0005-0000-0000-00004A0D0000}"/>
    <cellStyle name="Calculation 3 3 9 4 2" xfId="3474" xr:uid="{00000000-0005-0000-0000-00004B0D0000}"/>
    <cellStyle name="Calculation 3 3 9 4 3" xfId="3475" xr:uid="{00000000-0005-0000-0000-00004C0D0000}"/>
    <cellStyle name="Calculation 3 3 9 4 4" xfId="3476" xr:uid="{00000000-0005-0000-0000-00004D0D0000}"/>
    <cellStyle name="Calculation 3 3 9 4 5" xfId="3477" xr:uid="{00000000-0005-0000-0000-00004E0D0000}"/>
    <cellStyle name="Calculation 3 3 9 5" xfId="3478" xr:uid="{00000000-0005-0000-0000-00004F0D0000}"/>
    <cellStyle name="Calculation 3 3 9 5 2" xfId="3479" xr:uid="{00000000-0005-0000-0000-0000500D0000}"/>
    <cellStyle name="Calculation 3 3 9 6" xfId="3480" xr:uid="{00000000-0005-0000-0000-0000510D0000}"/>
    <cellStyle name="Calculation 3 3 9 6 2" xfId="3481" xr:uid="{00000000-0005-0000-0000-0000520D0000}"/>
    <cellStyle name="Calculation 3 3 9 7" xfId="3482" xr:uid="{00000000-0005-0000-0000-0000530D0000}"/>
    <cellStyle name="Calculation 3 3 9 8" xfId="3483" xr:uid="{00000000-0005-0000-0000-0000540D0000}"/>
    <cellStyle name="Calculation 3 4" xfId="3484" xr:uid="{00000000-0005-0000-0000-0000550D0000}"/>
    <cellStyle name="Calculation 3 4 2" xfId="3485" xr:uid="{00000000-0005-0000-0000-0000560D0000}"/>
    <cellStyle name="Calculation 3 5" xfId="3486" xr:uid="{00000000-0005-0000-0000-0000570D0000}"/>
    <cellStyle name="Calculation 3 5 2" xfId="3487" xr:uid="{00000000-0005-0000-0000-0000580D0000}"/>
    <cellStyle name="Calculation 3 6" xfId="3488" xr:uid="{00000000-0005-0000-0000-0000590D0000}"/>
    <cellStyle name="Calculation 3 7" xfId="3489" xr:uid="{00000000-0005-0000-0000-00005A0D0000}"/>
    <cellStyle name="Calculation 3 7 2" xfId="3490" xr:uid="{00000000-0005-0000-0000-00005B0D0000}"/>
    <cellStyle name="Calculation 3_T-straight with PEDs adjustor" xfId="3491" xr:uid="{00000000-0005-0000-0000-00005C0D0000}"/>
    <cellStyle name="Calculation 4" xfId="3492" xr:uid="{00000000-0005-0000-0000-00005D0D0000}"/>
    <cellStyle name="Calculation 4 2" xfId="3493" xr:uid="{00000000-0005-0000-0000-00005E0D0000}"/>
    <cellStyle name="Calculation 4 2 10" xfId="3494" xr:uid="{00000000-0005-0000-0000-00005F0D0000}"/>
    <cellStyle name="Calculation 4 2 10 2" xfId="3495" xr:uid="{00000000-0005-0000-0000-0000600D0000}"/>
    <cellStyle name="Calculation 4 2 10 2 2" xfId="3496" xr:uid="{00000000-0005-0000-0000-0000610D0000}"/>
    <cellStyle name="Calculation 4 2 10 2 2 2" xfId="3497" xr:uid="{00000000-0005-0000-0000-0000620D0000}"/>
    <cellStyle name="Calculation 4 2 10 2 2 3" xfId="3498" xr:uid="{00000000-0005-0000-0000-0000630D0000}"/>
    <cellStyle name="Calculation 4 2 10 2 2 4" xfId="3499" xr:uid="{00000000-0005-0000-0000-0000640D0000}"/>
    <cellStyle name="Calculation 4 2 10 2 2 5" xfId="3500" xr:uid="{00000000-0005-0000-0000-0000650D0000}"/>
    <cellStyle name="Calculation 4 2 10 2 3" xfId="3501" xr:uid="{00000000-0005-0000-0000-0000660D0000}"/>
    <cellStyle name="Calculation 4 2 10 2 3 2" xfId="3502" xr:uid="{00000000-0005-0000-0000-0000670D0000}"/>
    <cellStyle name="Calculation 4 2 10 2 3 3" xfId="3503" xr:uid="{00000000-0005-0000-0000-0000680D0000}"/>
    <cellStyle name="Calculation 4 2 10 2 3 4" xfId="3504" xr:uid="{00000000-0005-0000-0000-0000690D0000}"/>
    <cellStyle name="Calculation 4 2 10 2 3 5" xfId="3505" xr:uid="{00000000-0005-0000-0000-00006A0D0000}"/>
    <cellStyle name="Calculation 4 2 10 2 4" xfId="3506" xr:uid="{00000000-0005-0000-0000-00006B0D0000}"/>
    <cellStyle name="Calculation 4 2 10 2 4 2" xfId="3507" xr:uid="{00000000-0005-0000-0000-00006C0D0000}"/>
    <cellStyle name="Calculation 4 2 10 2 5" xfId="3508" xr:uid="{00000000-0005-0000-0000-00006D0D0000}"/>
    <cellStyle name="Calculation 4 2 10 2 5 2" xfId="3509" xr:uid="{00000000-0005-0000-0000-00006E0D0000}"/>
    <cellStyle name="Calculation 4 2 10 2 6" xfId="3510" xr:uid="{00000000-0005-0000-0000-00006F0D0000}"/>
    <cellStyle name="Calculation 4 2 10 2 7" xfId="3511" xr:uid="{00000000-0005-0000-0000-0000700D0000}"/>
    <cellStyle name="Calculation 4 2 10 3" xfId="3512" xr:uid="{00000000-0005-0000-0000-0000710D0000}"/>
    <cellStyle name="Calculation 4 2 10 3 2" xfId="3513" xr:uid="{00000000-0005-0000-0000-0000720D0000}"/>
    <cellStyle name="Calculation 4 2 10 3 3" xfId="3514" xr:uid="{00000000-0005-0000-0000-0000730D0000}"/>
    <cellStyle name="Calculation 4 2 10 3 4" xfId="3515" xr:uid="{00000000-0005-0000-0000-0000740D0000}"/>
    <cellStyle name="Calculation 4 2 10 3 5" xfId="3516" xr:uid="{00000000-0005-0000-0000-0000750D0000}"/>
    <cellStyle name="Calculation 4 2 10 4" xfId="3517" xr:uid="{00000000-0005-0000-0000-0000760D0000}"/>
    <cellStyle name="Calculation 4 2 10 4 2" xfId="3518" xr:uid="{00000000-0005-0000-0000-0000770D0000}"/>
    <cellStyle name="Calculation 4 2 10 4 3" xfId="3519" xr:uid="{00000000-0005-0000-0000-0000780D0000}"/>
    <cellStyle name="Calculation 4 2 10 4 4" xfId="3520" xr:uid="{00000000-0005-0000-0000-0000790D0000}"/>
    <cellStyle name="Calculation 4 2 10 4 5" xfId="3521" xr:uid="{00000000-0005-0000-0000-00007A0D0000}"/>
    <cellStyle name="Calculation 4 2 10 5" xfId="3522" xr:uid="{00000000-0005-0000-0000-00007B0D0000}"/>
    <cellStyle name="Calculation 4 2 10 5 2" xfId="3523" xr:uid="{00000000-0005-0000-0000-00007C0D0000}"/>
    <cellStyle name="Calculation 4 2 10 6" xfId="3524" xr:uid="{00000000-0005-0000-0000-00007D0D0000}"/>
    <cellStyle name="Calculation 4 2 10 6 2" xfId="3525" xr:uid="{00000000-0005-0000-0000-00007E0D0000}"/>
    <cellStyle name="Calculation 4 2 10 7" xfId="3526" xr:uid="{00000000-0005-0000-0000-00007F0D0000}"/>
    <cellStyle name="Calculation 4 2 10 8" xfId="3527" xr:uid="{00000000-0005-0000-0000-0000800D0000}"/>
    <cellStyle name="Calculation 4 2 11" xfId="3528" xr:uid="{00000000-0005-0000-0000-0000810D0000}"/>
    <cellStyle name="Calculation 4 2 11 2" xfId="3529" xr:uid="{00000000-0005-0000-0000-0000820D0000}"/>
    <cellStyle name="Calculation 4 2 11 2 2" xfId="3530" xr:uid="{00000000-0005-0000-0000-0000830D0000}"/>
    <cellStyle name="Calculation 4 2 11 2 2 2" xfId="3531" xr:uid="{00000000-0005-0000-0000-0000840D0000}"/>
    <cellStyle name="Calculation 4 2 11 2 2 3" xfId="3532" xr:uid="{00000000-0005-0000-0000-0000850D0000}"/>
    <cellStyle name="Calculation 4 2 11 2 2 4" xfId="3533" xr:uid="{00000000-0005-0000-0000-0000860D0000}"/>
    <cellStyle name="Calculation 4 2 11 2 2 5" xfId="3534" xr:uid="{00000000-0005-0000-0000-0000870D0000}"/>
    <cellStyle name="Calculation 4 2 11 2 3" xfId="3535" xr:uid="{00000000-0005-0000-0000-0000880D0000}"/>
    <cellStyle name="Calculation 4 2 11 2 3 2" xfId="3536" xr:uid="{00000000-0005-0000-0000-0000890D0000}"/>
    <cellStyle name="Calculation 4 2 11 2 3 3" xfId="3537" xr:uid="{00000000-0005-0000-0000-00008A0D0000}"/>
    <cellStyle name="Calculation 4 2 11 2 3 4" xfId="3538" xr:uid="{00000000-0005-0000-0000-00008B0D0000}"/>
    <cellStyle name="Calculation 4 2 11 2 3 5" xfId="3539" xr:uid="{00000000-0005-0000-0000-00008C0D0000}"/>
    <cellStyle name="Calculation 4 2 11 2 4" xfId="3540" xr:uid="{00000000-0005-0000-0000-00008D0D0000}"/>
    <cellStyle name="Calculation 4 2 11 2 4 2" xfId="3541" xr:uid="{00000000-0005-0000-0000-00008E0D0000}"/>
    <cellStyle name="Calculation 4 2 11 2 5" xfId="3542" xr:uid="{00000000-0005-0000-0000-00008F0D0000}"/>
    <cellStyle name="Calculation 4 2 11 2 5 2" xfId="3543" xr:uid="{00000000-0005-0000-0000-0000900D0000}"/>
    <cellStyle name="Calculation 4 2 11 2 6" xfId="3544" xr:uid="{00000000-0005-0000-0000-0000910D0000}"/>
    <cellStyle name="Calculation 4 2 11 2 7" xfId="3545" xr:uid="{00000000-0005-0000-0000-0000920D0000}"/>
    <cellStyle name="Calculation 4 2 11 3" xfId="3546" xr:uid="{00000000-0005-0000-0000-0000930D0000}"/>
    <cellStyle name="Calculation 4 2 11 3 2" xfId="3547" xr:uid="{00000000-0005-0000-0000-0000940D0000}"/>
    <cellStyle name="Calculation 4 2 11 3 3" xfId="3548" xr:uid="{00000000-0005-0000-0000-0000950D0000}"/>
    <cellStyle name="Calculation 4 2 11 3 4" xfId="3549" xr:uid="{00000000-0005-0000-0000-0000960D0000}"/>
    <cellStyle name="Calculation 4 2 11 3 5" xfId="3550" xr:uid="{00000000-0005-0000-0000-0000970D0000}"/>
    <cellStyle name="Calculation 4 2 11 4" xfId="3551" xr:uid="{00000000-0005-0000-0000-0000980D0000}"/>
    <cellStyle name="Calculation 4 2 11 4 2" xfId="3552" xr:uid="{00000000-0005-0000-0000-0000990D0000}"/>
    <cellStyle name="Calculation 4 2 11 4 3" xfId="3553" xr:uid="{00000000-0005-0000-0000-00009A0D0000}"/>
    <cellStyle name="Calculation 4 2 11 4 4" xfId="3554" xr:uid="{00000000-0005-0000-0000-00009B0D0000}"/>
    <cellStyle name="Calculation 4 2 11 4 5" xfId="3555" xr:uid="{00000000-0005-0000-0000-00009C0D0000}"/>
    <cellStyle name="Calculation 4 2 11 5" xfId="3556" xr:uid="{00000000-0005-0000-0000-00009D0D0000}"/>
    <cellStyle name="Calculation 4 2 11 5 2" xfId="3557" xr:uid="{00000000-0005-0000-0000-00009E0D0000}"/>
    <cellStyle name="Calculation 4 2 11 6" xfId="3558" xr:uid="{00000000-0005-0000-0000-00009F0D0000}"/>
    <cellStyle name="Calculation 4 2 11 6 2" xfId="3559" xr:uid="{00000000-0005-0000-0000-0000A00D0000}"/>
    <cellStyle name="Calculation 4 2 11 7" xfId="3560" xr:uid="{00000000-0005-0000-0000-0000A10D0000}"/>
    <cellStyle name="Calculation 4 2 11 8" xfId="3561" xr:uid="{00000000-0005-0000-0000-0000A20D0000}"/>
    <cellStyle name="Calculation 4 2 12" xfId="3562" xr:uid="{00000000-0005-0000-0000-0000A30D0000}"/>
    <cellStyle name="Calculation 4 2 12 2" xfId="3563" xr:uid="{00000000-0005-0000-0000-0000A40D0000}"/>
    <cellStyle name="Calculation 4 2 12 2 2" xfId="3564" xr:uid="{00000000-0005-0000-0000-0000A50D0000}"/>
    <cellStyle name="Calculation 4 2 12 2 2 2" xfId="3565" xr:uid="{00000000-0005-0000-0000-0000A60D0000}"/>
    <cellStyle name="Calculation 4 2 12 2 2 3" xfId="3566" xr:uid="{00000000-0005-0000-0000-0000A70D0000}"/>
    <cellStyle name="Calculation 4 2 12 2 2 4" xfId="3567" xr:uid="{00000000-0005-0000-0000-0000A80D0000}"/>
    <cellStyle name="Calculation 4 2 12 2 2 5" xfId="3568" xr:uid="{00000000-0005-0000-0000-0000A90D0000}"/>
    <cellStyle name="Calculation 4 2 12 2 3" xfId="3569" xr:uid="{00000000-0005-0000-0000-0000AA0D0000}"/>
    <cellStyle name="Calculation 4 2 12 2 3 2" xfId="3570" xr:uid="{00000000-0005-0000-0000-0000AB0D0000}"/>
    <cellStyle name="Calculation 4 2 12 2 3 3" xfId="3571" xr:uid="{00000000-0005-0000-0000-0000AC0D0000}"/>
    <cellStyle name="Calculation 4 2 12 2 3 4" xfId="3572" xr:uid="{00000000-0005-0000-0000-0000AD0D0000}"/>
    <cellStyle name="Calculation 4 2 12 2 3 5" xfId="3573" xr:uid="{00000000-0005-0000-0000-0000AE0D0000}"/>
    <cellStyle name="Calculation 4 2 12 2 4" xfId="3574" xr:uid="{00000000-0005-0000-0000-0000AF0D0000}"/>
    <cellStyle name="Calculation 4 2 12 2 4 2" xfId="3575" xr:uid="{00000000-0005-0000-0000-0000B00D0000}"/>
    <cellStyle name="Calculation 4 2 12 2 5" xfId="3576" xr:uid="{00000000-0005-0000-0000-0000B10D0000}"/>
    <cellStyle name="Calculation 4 2 12 2 5 2" xfId="3577" xr:uid="{00000000-0005-0000-0000-0000B20D0000}"/>
    <cellStyle name="Calculation 4 2 12 2 6" xfId="3578" xr:uid="{00000000-0005-0000-0000-0000B30D0000}"/>
    <cellStyle name="Calculation 4 2 12 2 7" xfId="3579" xr:uid="{00000000-0005-0000-0000-0000B40D0000}"/>
    <cellStyle name="Calculation 4 2 12 3" xfId="3580" xr:uid="{00000000-0005-0000-0000-0000B50D0000}"/>
    <cellStyle name="Calculation 4 2 12 3 2" xfId="3581" xr:uid="{00000000-0005-0000-0000-0000B60D0000}"/>
    <cellStyle name="Calculation 4 2 12 3 3" xfId="3582" xr:uid="{00000000-0005-0000-0000-0000B70D0000}"/>
    <cellStyle name="Calculation 4 2 12 3 4" xfId="3583" xr:uid="{00000000-0005-0000-0000-0000B80D0000}"/>
    <cellStyle name="Calculation 4 2 12 3 5" xfId="3584" xr:uid="{00000000-0005-0000-0000-0000B90D0000}"/>
    <cellStyle name="Calculation 4 2 12 4" xfId="3585" xr:uid="{00000000-0005-0000-0000-0000BA0D0000}"/>
    <cellStyle name="Calculation 4 2 12 4 2" xfId="3586" xr:uid="{00000000-0005-0000-0000-0000BB0D0000}"/>
    <cellStyle name="Calculation 4 2 12 4 3" xfId="3587" xr:uid="{00000000-0005-0000-0000-0000BC0D0000}"/>
    <cellStyle name="Calculation 4 2 12 4 4" xfId="3588" xr:uid="{00000000-0005-0000-0000-0000BD0D0000}"/>
    <cellStyle name="Calculation 4 2 12 4 5" xfId="3589" xr:uid="{00000000-0005-0000-0000-0000BE0D0000}"/>
    <cellStyle name="Calculation 4 2 12 5" xfId="3590" xr:uid="{00000000-0005-0000-0000-0000BF0D0000}"/>
    <cellStyle name="Calculation 4 2 12 5 2" xfId="3591" xr:uid="{00000000-0005-0000-0000-0000C00D0000}"/>
    <cellStyle name="Calculation 4 2 12 6" xfId="3592" xr:uid="{00000000-0005-0000-0000-0000C10D0000}"/>
    <cellStyle name="Calculation 4 2 12 6 2" xfId="3593" xr:uid="{00000000-0005-0000-0000-0000C20D0000}"/>
    <cellStyle name="Calculation 4 2 12 7" xfId="3594" xr:uid="{00000000-0005-0000-0000-0000C30D0000}"/>
    <cellStyle name="Calculation 4 2 12 8" xfId="3595" xr:uid="{00000000-0005-0000-0000-0000C40D0000}"/>
    <cellStyle name="Calculation 4 2 13" xfId="3596" xr:uid="{00000000-0005-0000-0000-0000C50D0000}"/>
    <cellStyle name="Calculation 4 2 13 2" xfId="3597" xr:uid="{00000000-0005-0000-0000-0000C60D0000}"/>
    <cellStyle name="Calculation 4 2 13 2 2" xfId="3598" xr:uid="{00000000-0005-0000-0000-0000C70D0000}"/>
    <cellStyle name="Calculation 4 2 13 2 2 2" xfId="3599" xr:uid="{00000000-0005-0000-0000-0000C80D0000}"/>
    <cellStyle name="Calculation 4 2 13 2 2 3" xfId="3600" xr:uid="{00000000-0005-0000-0000-0000C90D0000}"/>
    <cellStyle name="Calculation 4 2 13 2 2 4" xfId="3601" xr:uid="{00000000-0005-0000-0000-0000CA0D0000}"/>
    <cellStyle name="Calculation 4 2 13 2 2 5" xfId="3602" xr:uid="{00000000-0005-0000-0000-0000CB0D0000}"/>
    <cellStyle name="Calculation 4 2 13 2 3" xfId="3603" xr:uid="{00000000-0005-0000-0000-0000CC0D0000}"/>
    <cellStyle name="Calculation 4 2 13 2 3 2" xfId="3604" xr:uid="{00000000-0005-0000-0000-0000CD0D0000}"/>
    <cellStyle name="Calculation 4 2 13 2 3 3" xfId="3605" xr:uid="{00000000-0005-0000-0000-0000CE0D0000}"/>
    <cellStyle name="Calculation 4 2 13 2 3 4" xfId="3606" xr:uid="{00000000-0005-0000-0000-0000CF0D0000}"/>
    <cellStyle name="Calculation 4 2 13 2 3 5" xfId="3607" xr:uid="{00000000-0005-0000-0000-0000D00D0000}"/>
    <cellStyle name="Calculation 4 2 13 2 4" xfId="3608" xr:uid="{00000000-0005-0000-0000-0000D10D0000}"/>
    <cellStyle name="Calculation 4 2 13 2 4 2" xfId="3609" xr:uid="{00000000-0005-0000-0000-0000D20D0000}"/>
    <cellStyle name="Calculation 4 2 13 2 5" xfId="3610" xr:uid="{00000000-0005-0000-0000-0000D30D0000}"/>
    <cellStyle name="Calculation 4 2 13 2 5 2" xfId="3611" xr:uid="{00000000-0005-0000-0000-0000D40D0000}"/>
    <cellStyle name="Calculation 4 2 13 2 6" xfId="3612" xr:uid="{00000000-0005-0000-0000-0000D50D0000}"/>
    <cellStyle name="Calculation 4 2 13 2 7" xfId="3613" xr:uid="{00000000-0005-0000-0000-0000D60D0000}"/>
    <cellStyle name="Calculation 4 2 13 3" xfId="3614" xr:uid="{00000000-0005-0000-0000-0000D70D0000}"/>
    <cellStyle name="Calculation 4 2 13 3 2" xfId="3615" xr:uid="{00000000-0005-0000-0000-0000D80D0000}"/>
    <cellStyle name="Calculation 4 2 13 3 3" xfId="3616" xr:uid="{00000000-0005-0000-0000-0000D90D0000}"/>
    <cellStyle name="Calculation 4 2 13 3 4" xfId="3617" xr:uid="{00000000-0005-0000-0000-0000DA0D0000}"/>
    <cellStyle name="Calculation 4 2 13 3 5" xfId="3618" xr:uid="{00000000-0005-0000-0000-0000DB0D0000}"/>
    <cellStyle name="Calculation 4 2 13 4" xfId="3619" xr:uid="{00000000-0005-0000-0000-0000DC0D0000}"/>
    <cellStyle name="Calculation 4 2 13 4 2" xfId="3620" xr:uid="{00000000-0005-0000-0000-0000DD0D0000}"/>
    <cellStyle name="Calculation 4 2 13 4 3" xfId="3621" xr:uid="{00000000-0005-0000-0000-0000DE0D0000}"/>
    <cellStyle name="Calculation 4 2 13 4 4" xfId="3622" xr:uid="{00000000-0005-0000-0000-0000DF0D0000}"/>
    <cellStyle name="Calculation 4 2 13 4 5" xfId="3623" xr:uid="{00000000-0005-0000-0000-0000E00D0000}"/>
    <cellStyle name="Calculation 4 2 13 5" xfId="3624" xr:uid="{00000000-0005-0000-0000-0000E10D0000}"/>
    <cellStyle name="Calculation 4 2 13 5 2" xfId="3625" xr:uid="{00000000-0005-0000-0000-0000E20D0000}"/>
    <cellStyle name="Calculation 4 2 13 6" xfId="3626" xr:uid="{00000000-0005-0000-0000-0000E30D0000}"/>
    <cellStyle name="Calculation 4 2 13 6 2" xfId="3627" xr:uid="{00000000-0005-0000-0000-0000E40D0000}"/>
    <cellStyle name="Calculation 4 2 13 7" xfId="3628" xr:uid="{00000000-0005-0000-0000-0000E50D0000}"/>
    <cellStyle name="Calculation 4 2 13 8" xfId="3629" xr:uid="{00000000-0005-0000-0000-0000E60D0000}"/>
    <cellStyle name="Calculation 4 2 14" xfId="3630" xr:uid="{00000000-0005-0000-0000-0000E70D0000}"/>
    <cellStyle name="Calculation 4 2 14 2" xfId="3631" xr:uid="{00000000-0005-0000-0000-0000E80D0000}"/>
    <cellStyle name="Calculation 4 2 14 2 2" xfId="3632" xr:uid="{00000000-0005-0000-0000-0000E90D0000}"/>
    <cellStyle name="Calculation 4 2 14 2 2 2" xfId="3633" xr:uid="{00000000-0005-0000-0000-0000EA0D0000}"/>
    <cellStyle name="Calculation 4 2 14 2 2 3" xfId="3634" xr:uid="{00000000-0005-0000-0000-0000EB0D0000}"/>
    <cellStyle name="Calculation 4 2 14 2 2 4" xfId="3635" xr:uid="{00000000-0005-0000-0000-0000EC0D0000}"/>
    <cellStyle name="Calculation 4 2 14 2 2 5" xfId="3636" xr:uid="{00000000-0005-0000-0000-0000ED0D0000}"/>
    <cellStyle name="Calculation 4 2 14 2 3" xfId="3637" xr:uid="{00000000-0005-0000-0000-0000EE0D0000}"/>
    <cellStyle name="Calculation 4 2 14 2 3 2" xfId="3638" xr:uid="{00000000-0005-0000-0000-0000EF0D0000}"/>
    <cellStyle name="Calculation 4 2 14 2 3 3" xfId="3639" xr:uid="{00000000-0005-0000-0000-0000F00D0000}"/>
    <cellStyle name="Calculation 4 2 14 2 3 4" xfId="3640" xr:uid="{00000000-0005-0000-0000-0000F10D0000}"/>
    <cellStyle name="Calculation 4 2 14 2 3 5" xfId="3641" xr:uid="{00000000-0005-0000-0000-0000F20D0000}"/>
    <cellStyle name="Calculation 4 2 14 2 4" xfId="3642" xr:uid="{00000000-0005-0000-0000-0000F30D0000}"/>
    <cellStyle name="Calculation 4 2 14 2 4 2" xfId="3643" xr:uid="{00000000-0005-0000-0000-0000F40D0000}"/>
    <cellStyle name="Calculation 4 2 14 2 5" xfId="3644" xr:uid="{00000000-0005-0000-0000-0000F50D0000}"/>
    <cellStyle name="Calculation 4 2 14 2 5 2" xfId="3645" xr:uid="{00000000-0005-0000-0000-0000F60D0000}"/>
    <cellStyle name="Calculation 4 2 14 2 6" xfId="3646" xr:uid="{00000000-0005-0000-0000-0000F70D0000}"/>
    <cellStyle name="Calculation 4 2 14 2 7" xfId="3647" xr:uid="{00000000-0005-0000-0000-0000F80D0000}"/>
    <cellStyle name="Calculation 4 2 14 3" xfId="3648" xr:uid="{00000000-0005-0000-0000-0000F90D0000}"/>
    <cellStyle name="Calculation 4 2 14 3 2" xfId="3649" xr:uid="{00000000-0005-0000-0000-0000FA0D0000}"/>
    <cellStyle name="Calculation 4 2 14 3 3" xfId="3650" xr:uid="{00000000-0005-0000-0000-0000FB0D0000}"/>
    <cellStyle name="Calculation 4 2 14 3 4" xfId="3651" xr:uid="{00000000-0005-0000-0000-0000FC0D0000}"/>
    <cellStyle name="Calculation 4 2 14 3 5" xfId="3652" xr:uid="{00000000-0005-0000-0000-0000FD0D0000}"/>
    <cellStyle name="Calculation 4 2 14 4" xfId="3653" xr:uid="{00000000-0005-0000-0000-0000FE0D0000}"/>
    <cellStyle name="Calculation 4 2 14 4 2" xfId="3654" xr:uid="{00000000-0005-0000-0000-0000FF0D0000}"/>
    <cellStyle name="Calculation 4 2 14 4 3" xfId="3655" xr:uid="{00000000-0005-0000-0000-0000000E0000}"/>
    <cellStyle name="Calculation 4 2 14 4 4" xfId="3656" xr:uid="{00000000-0005-0000-0000-0000010E0000}"/>
    <cellStyle name="Calculation 4 2 14 4 5" xfId="3657" xr:uid="{00000000-0005-0000-0000-0000020E0000}"/>
    <cellStyle name="Calculation 4 2 14 5" xfId="3658" xr:uid="{00000000-0005-0000-0000-0000030E0000}"/>
    <cellStyle name="Calculation 4 2 14 5 2" xfId="3659" xr:uid="{00000000-0005-0000-0000-0000040E0000}"/>
    <cellStyle name="Calculation 4 2 14 6" xfId="3660" xr:uid="{00000000-0005-0000-0000-0000050E0000}"/>
    <cellStyle name="Calculation 4 2 14 6 2" xfId="3661" xr:uid="{00000000-0005-0000-0000-0000060E0000}"/>
    <cellStyle name="Calculation 4 2 14 7" xfId="3662" xr:uid="{00000000-0005-0000-0000-0000070E0000}"/>
    <cellStyle name="Calculation 4 2 14 8" xfId="3663" xr:uid="{00000000-0005-0000-0000-0000080E0000}"/>
    <cellStyle name="Calculation 4 2 15" xfId="3664" xr:uid="{00000000-0005-0000-0000-0000090E0000}"/>
    <cellStyle name="Calculation 4 2 15 2" xfId="3665" xr:uid="{00000000-0005-0000-0000-00000A0E0000}"/>
    <cellStyle name="Calculation 4 2 15 2 2" xfId="3666" xr:uid="{00000000-0005-0000-0000-00000B0E0000}"/>
    <cellStyle name="Calculation 4 2 15 2 3" xfId="3667" xr:uid="{00000000-0005-0000-0000-00000C0E0000}"/>
    <cellStyle name="Calculation 4 2 15 2 4" xfId="3668" xr:uid="{00000000-0005-0000-0000-00000D0E0000}"/>
    <cellStyle name="Calculation 4 2 15 2 5" xfId="3669" xr:uid="{00000000-0005-0000-0000-00000E0E0000}"/>
    <cellStyle name="Calculation 4 2 15 3" xfId="3670" xr:uid="{00000000-0005-0000-0000-00000F0E0000}"/>
    <cellStyle name="Calculation 4 2 15 3 2" xfId="3671" xr:uid="{00000000-0005-0000-0000-0000100E0000}"/>
    <cellStyle name="Calculation 4 2 15 3 3" xfId="3672" xr:uid="{00000000-0005-0000-0000-0000110E0000}"/>
    <cellStyle name="Calculation 4 2 15 3 4" xfId="3673" xr:uid="{00000000-0005-0000-0000-0000120E0000}"/>
    <cellStyle name="Calculation 4 2 15 3 5" xfId="3674" xr:uid="{00000000-0005-0000-0000-0000130E0000}"/>
    <cellStyle name="Calculation 4 2 15 4" xfId="3675" xr:uid="{00000000-0005-0000-0000-0000140E0000}"/>
    <cellStyle name="Calculation 4 2 15 4 2" xfId="3676" xr:uid="{00000000-0005-0000-0000-0000150E0000}"/>
    <cellStyle name="Calculation 4 2 15 5" xfId="3677" xr:uid="{00000000-0005-0000-0000-0000160E0000}"/>
    <cellStyle name="Calculation 4 2 15 5 2" xfId="3678" xr:uid="{00000000-0005-0000-0000-0000170E0000}"/>
    <cellStyle name="Calculation 4 2 15 6" xfId="3679" xr:uid="{00000000-0005-0000-0000-0000180E0000}"/>
    <cellStyle name="Calculation 4 2 15 7" xfId="3680" xr:uid="{00000000-0005-0000-0000-0000190E0000}"/>
    <cellStyle name="Calculation 4 2 16" xfId="3681" xr:uid="{00000000-0005-0000-0000-00001A0E0000}"/>
    <cellStyle name="Calculation 4 2 16 2" xfId="3682" xr:uid="{00000000-0005-0000-0000-00001B0E0000}"/>
    <cellStyle name="Calculation 4 2 16 3" xfId="3683" xr:uid="{00000000-0005-0000-0000-00001C0E0000}"/>
    <cellStyle name="Calculation 4 2 16 4" xfId="3684" xr:uid="{00000000-0005-0000-0000-00001D0E0000}"/>
    <cellStyle name="Calculation 4 2 16 5" xfId="3685" xr:uid="{00000000-0005-0000-0000-00001E0E0000}"/>
    <cellStyle name="Calculation 4 2 17" xfId="3686" xr:uid="{00000000-0005-0000-0000-00001F0E0000}"/>
    <cellStyle name="Calculation 4 2 17 2" xfId="3687" xr:uid="{00000000-0005-0000-0000-0000200E0000}"/>
    <cellStyle name="Calculation 4 2 17 3" xfId="3688" xr:uid="{00000000-0005-0000-0000-0000210E0000}"/>
    <cellStyle name="Calculation 4 2 17 4" xfId="3689" xr:uid="{00000000-0005-0000-0000-0000220E0000}"/>
    <cellStyle name="Calculation 4 2 17 5" xfId="3690" xr:uid="{00000000-0005-0000-0000-0000230E0000}"/>
    <cellStyle name="Calculation 4 2 18" xfId="3691" xr:uid="{00000000-0005-0000-0000-0000240E0000}"/>
    <cellStyle name="Calculation 4 2 18 2" xfId="3692" xr:uid="{00000000-0005-0000-0000-0000250E0000}"/>
    <cellStyle name="Calculation 4 2 19" xfId="3693" xr:uid="{00000000-0005-0000-0000-0000260E0000}"/>
    <cellStyle name="Calculation 4 2 19 2" xfId="3694" xr:uid="{00000000-0005-0000-0000-0000270E0000}"/>
    <cellStyle name="Calculation 4 2 2" xfId="3695" xr:uid="{00000000-0005-0000-0000-0000280E0000}"/>
    <cellStyle name="Calculation 4 2 2 2" xfId="3696" xr:uid="{00000000-0005-0000-0000-0000290E0000}"/>
    <cellStyle name="Calculation 4 2 2 2 2" xfId="3697" xr:uid="{00000000-0005-0000-0000-00002A0E0000}"/>
    <cellStyle name="Calculation 4 2 2 2 2 2" xfId="3698" xr:uid="{00000000-0005-0000-0000-00002B0E0000}"/>
    <cellStyle name="Calculation 4 2 2 2 2 3" xfId="3699" xr:uid="{00000000-0005-0000-0000-00002C0E0000}"/>
    <cellStyle name="Calculation 4 2 2 2 2 4" xfId="3700" xr:uid="{00000000-0005-0000-0000-00002D0E0000}"/>
    <cellStyle name="Calculation 4 2 2 2 2 5" xfId="3701" xr:uid="{00000000-0005-0000-0000-00002E0E0000}"/>
    <cellStyle name="Calculation 4 2 2 2 3" xfId="3702" xr:uid="{00000000-0005-0000-0000-00002F0E0000}"/>
    <cellStyle name="Calculation 4 2 2 2 3 2" xfId="3703" xr:uid="{00000000-0005-0000-0000-0000300E0000}"/>
    <cellStyle name="Calculation 4 2 2 2 3 3" xfId="3704" xr:uid="{00000000-0005-0000-0000-0000310E0000}"/>
    <cellStyle name="Calculation 4 2 2 2 3 4" xfId="3705" xr:uid="{00000000-0005-0000-0000-0000320E0000}"/>
    <cellStyle name="Calculation 4 2 2 2 3 5" xfId="3706" xr:uid="{00000000-0005-0000-0000-0000330E0000}"/>
    <cellStyle name="Calculation 4 2 2 2 4" xfId="3707" xr:uid="{00000000-0005-0000-0000-0000340E0000}"/>
    <cellStyle name="Calculation 4 2 2 2 4 2" xfId="3708" xr:uid="{00000000-0005-0000-0000-0000350E0000}"/>
    <cellStyle name="Calculation 4 2 2 2 5" xfId="3709" xr:uid="{00000000-0005-0000-0000-0000360E0000}"/>
    <cellStyle name="Calculation 4 2 2 2 5 2" xfId="3710" xr:uid="{00000000-0005-0000-0000-0000370E0000}"/>
    <cellStyle name="Calculation 4 2 2 2 6" xfId="3711" xr:uid="{00000000-0005-0000-0000-0000380E0000}"/>
    <cellStyle name="Calculation 4 2 2 2 7" xfId="3712" xr:uid="{00000000-0005-0000-0000-0000390E0000}"/>
    <cellStyle name="Calculation 4 2 2 3" xfId="3713" xr:uid="{00000000-0005-0000-0000-00003A0E0000}"/>
    <cellStyle name="Calculation 4 2 2 3 2" xfId="3714" xr:uid="{00000000-0005-0000-0000-00003B0E0000}"/>
    <cellStyle name="Calculation 4 2 2 3 3" xfId="3715" xr:uid="{00000000-0005-0000-0000-00003C0E0000}"/>
    <cellStyle name="Calculation 4 2 2 3 4" xfId="3716" xr:uid="{00000000-0005-0000-0000-00003D0E0000}"/>
    <cellStyle name="Calculation 4 2 2 3 5" xfId="3717" xr:uid="{00000000-0005-0000-0000-00003E0E0000}"/>
    <cellStyle name="Calculation 4 2 2 4" xfId="3718" xr:uid="{00000000-0005-0000-0000-00003F0E0000}"/>
    <cellStyle name="Calculation 4 2 2 4 2" xfId="3719" xr:uid="{00000000-0005-0000-0000-0000400E0000}"/>
    <cellStyle name="Calculation 4 2 2 4 3" xfId="3720" xr:uid="{00000000-0005-0000-0000-0000410E0000}"/>
    <cellStyle name="Calculation 4 2 2 4 4" xfId="3721" xr:uid="{00000000-0005-0000-0000-0000420E0000}"/>
    <cellStyle name="Calculation 4 2 2 4 5" xfId="3722" xr:uid="{00000000-0005-0000-0000-0000430E0000}"/>
    <cellStyle name="Calculation 4 2 2 5" xfId="3723" xr:uid="{00000000-0005-0000-0000-0000440E0000}"/>
    <cellStyle name="Calculation 4 2 2 5 2" xfId="3724" xr:uid="{00000000-0005-0000-0000-0000450E0000}"/>
    <cellStyle name="Calculation 4 2 2 6" xfId="3725" xr:uid="{00000000-0005-0000-0000-0000460E0000}"/>
    <cellStyle name="Calculation 4 2 2 6 2" xfId="3726" xr:uid="{00000000-0005-0000-0000-0000470E0000}"/>
    <cellStyle name="Calculation 4 2 2 7" xfId="3727" xr:uid="{00000000-0005-0000-0000-0000480E0000}"/>
    <cellStyle name="Calculation 4 2 2 8" xfId="3728" xr:uid="{00000000-0005-0000-0000-0000490E0000}"/>
    <cellStyle name="Calculation 4 2 20" xfId="3729" xr:uid="{00000000-0005-0000-0000-00004A0E0000}"/>
    <cellStyle name="Calculation 4 2 21" xfId="3730" xr:uid="{00000000-0005-0000-0000-00004B0E0000}"/>
    <cellStyle name="Calculation 4 2 3" xfId="3731" xr:uid="{00000000-0005-0000-0000-00004C0E0000}"/>
    <cellStyle name="Calculation 4 2 3 2" xfId="3732" xr:uid="{00000000-0005-0000-0000-00004D0E0000}"/>
    <cellStyle name="Calculation 4 2 3 2 2" xfId="3733" xr:uid="{00000000-0005-0000-0000-00004E0E0000}"/>
    <cellStyle name="Calculation 4 2 3 2 2 2" xfId="3734" xr:uid="{00000000-0005-0000-0000-00004F0E0000}"/>
    <cellStyle name="Calculation 4 2 3 2 2 3" xfId="3735" xr:uid="{00000000-0005-0000-0000-0000500E0000}"/>
    <cellStyle name="Calculation 4 2 3 2 2 4" xfId="3736" xr:uid="{00000000-0005-0000-0000-0000510E0000}"/>
    <cellStyle name="Calculation 4 2 3 2 2 5" xfId="3737" xr:uid="{00000000-0005-0000-0000-0000520E0000}"/>
    <cellStyle name="Calculation 4 2 3 2 3" xfId="3738" xr:uid="{00000000-0005-0000-0000-0000530E0000}"/>
    <cellStyle name="Calculation 4 2 3 2 3 2" xfId="3739" xr:uid="{00000000-0005-0000-0000-0000540E0000}"/>
    <cellStyle name="Calculation 4 2 3 2 3 3" xfId="3740" xr:uid="{00000000-0005-0000-0000-0000550E0000}"/>
    <cellStyle name="Calculation 4 2 3 2 3 4" xfId="3741" xr:uid="{00000000-0005-0000-0000-0000560E0000}"/>
    <cellStyle name="Calculation 4 2 3 2 3 5" xfId="3742" xr:uid="{00000000-0005-0000-0000-0000570E0000}"/>
    <cellStyle name="Calculation 4 2 3 2 4" xfId="3743" xr:uid="{00000000-0005-0000-0000-0000580E0000}"/>
    <cellStyle name="Calculation 4 2 3 2 4 2" xfId="3744" xr:uid="{00000000-0005-0000-0000-0000590E0000}"/>
    <cellStyle name="Calculation 4 2 3 2 5" xfId="3745" xr:uid="{00000000-0005-0000-0000-00005A0E0000}"/>
    <cellStyle name="Calculation 4 2 3 2 5 2" xfId="3746" xr:uid="{00000000-0005-0000-0000-00005B0E0000}"/>
    <cellStyle name="Calculation 4 2 3 2 6" xfId="3747" xr:uid="{00000000-0005-0000-0000-00005C0E0000}"/>
    <cellStyle name="Calculation 4 2 3 2 7" xfId="3748" xr:uid="{00000000-0005-0000-0000-00005D0E0000}"/>
    <cellStyle name="Calculation 4 2 3 3" xfId="3749" xr:uid="{00000000-0005-0000-0000-00005E0E0000}"/>
    <cellStyle name="Calculation 4 2 3 3 2" xfId="3750" xr:uid="{00000000-0005-0000-0000-00005F0E0000}"/>
    <cellStyle name="Calculation 4 2 3 3 3" xfId="3751" xr:uid="{00000000-0005-0000-0000-0000600E0000}"/>
    <cellStyle name="Calculation 4 2 3 3 4" xfId="3752" xr:uid="{00000000-0005-0000-0000-0000610E0000}"/>
    <cellStyle name="Calculation 4 2 3 3 5" xfId="3753" xr:uid="{00000000-0005-0000-0000-0000620E0000}"/>
    <cellStyle name="Calculation 4 2 3 4" xfId="3754" xr:uid="{00000000-0005-0000-0000-0000630E0000}"/>
    <cellStyle name="Calculation 4 2 3 4 2" xfId="3755" xr:uid="{00000000-0005-0000-0000-0000640E0000}"/>
    <cellStyle name="Calculation 4 2 3 4 3" xfId="3756" xr:uid="{00000000-0005-0000-0000-0000650E0000}"/>
    <cellStyle name="Calculation 4 2 3 4 4" xfId="3757" xr:uid="{00000000-0005-0000-0000-0000660E0000}"/>
    <cellStyle name="Calculation 4 2 3 4 5" xfId="3758" xr:uid="{00000000-0005-0000-0000-0000670E0000}"/>
    <cellStyle name="Calculation 4 2 3 5" xfId="3759" xr:uid="{00000000-0005-0000-0000-0000680E0000}"/>
    <cellStyle name="Calculation 4 2 3 5 2" xfId="3760" xr:uid="{00000000-0005-0000-0000-0000690E0000}"/>
    <cellStyle name="Calculation 4 2 3 6" xfId="3761" xr:uid="{00000000-0005-0000-0000-00006A0E0000}"/>
    <cellStyle name="Calculation 4 2 3 6 2" xfId="3762" xr:uid="{00000000-0005-0000-0000-00006B0E0000}"/>
    <cellStyle name="Calculation 4 2 3 7" xfId="3763" xr:uid="{00000000-0005-0000-0000-00006C0E0000}"/>
    <cellStyle name="Calculation 4 2 3 8" xfId="3764" xr:uid="{00000000-0005-0000-0000-00006D0E0000}"/>
    <cellStyle name="Calculation 4 2 4" xfId="3765" xr:uid="{00000000-0005-0000-0000-00006E0E0000}"/>
    <cellStyle name="Calculation 4 2 4 2" xfId="3766" xr:uid="{00000000-0005-0000-0000-00006F0E0000}"/>
    <cellStyle name="Calculation 4 2 4 2 2" xfId="3767" xr:uid="{00000000-0005-0000-0000-0000700E0000}"/>
    <cellStyle name="Calculation 4 2 4 2 2 2" xfId="3768" xr:uid="{00000000-0005-0000-0000-0000710E0000}"/>
    <cellStyle name="Calculation 4 2 4 2 2 3" xfId="3769" xr:uid="{00000000-0005-0000-0000-0000720E0000}"/>
    <cellStyle name="Calculation 4 2 4 2 2 4" xfId="3770" xr:uid="{00000000-0005-0000-0000-0000730E0000}"/>
    <cellStyle name="Calculation 4 2 4 2 2 5" xfId="3771" xr:uid="{00000000-0005-0000-0000-0000740E0000}"/>
    <cellStyle name="Calculation 4 2 4 2 3" xfId="3772" xr:uid="{00000000-0005-0000-0000-0000750E0000}"/>
    <cellStyle name="Calculation 4 2 4 2 3 2" xfId="3773" xr:uid="{00000000-0005-0000-0000-0000760E0000}"/>
    <cellStyle name="Calculation 4 2 4 2 3 3" xfId="3774" xr:uid="{00000000-0005-0000-0000-0000770E0000}"/>
    <cellStyle name="Calculation 4 2 4 2 3 4" xfId="3775" xr:uid="{00000000-0005-0000-0000-0000780E0000}"/>
    <cellStyle name="Calculation 4 2 4 2 3 5" xfId="3776" xr:uid="{00000000-0005-0000-0000-0000790E0000}"/>
    <cellStyle name="Calculation 4 2 4 2 4" xfId="3777" xr:uid="{00000000-0005-0000-0000-00007A0E0000}"/>
    <cellStyle name="Calculation 4 2 4 2 4 2" xfId="3778" xr:uid="{00000000-0005-0000-0000-00007B0E0000}"/>
    <cellStyle name="Calculation 4 2 4 2 5" xfId="3779" xr:uid="{00000000-0005-0000-0000-00007C0E0000}"/>
    <cellStyle name="Calculation 4 2 4 2 5 2" xfId="3780" xr:uid="{00000000-0005-0000-0000-00007D0E0000}"/>
    <cellStyle name="Calculation 4 2 4 2 6" xfId="3781" xr:uid="{00000000-0005-0000-0000-00007E0E0000}"/>
    <cellStyle name="Calculation 4 2 4 2 7" xfId="3782" xr:uid="{00000000-0005-0000-0000-00007F0E0000}"/>
    <cellStyle name="Calculation 4 2 4 3" xfId="3783" xr:uid="{00000000-0005-0000-0000-0000800E0000}"/>
    <cellStyle name="Calculation 4 2 4 3 2" xfId="3784" xr:uid="{00000000-0005-0000-0000-0000810E0000}"/>
    <cellStyle name="Calculation 4 2 4 3 3" xfId="3785" xr:uid="{00000000-0005-0000-0000-0000820E0000}"/>
    <cellStyle name="Calculation 4 2 4 3 4" xfId="3786" xr:uid="{00000000-0005-0000-0000-0000830E0000}"/>
    <cellStyle name="Calculation 4 2 4 3 5" xfId="3787" xr:uid="{00000000-0005-0000-0000-0000840E0000}"/>
    <cellStyle name="Calculation 4 2 4 4" xfId="3788" xr:uid="{00000000-0005-0000-0000-0000850E0000}"/>
    <cellStyle name="Calculation 4 2 4 4 2" xfId="3789" xr:uid="{00000000-0005-0000-0000-0000860E0000}"/>
    <cellStyle name="Calculation 4 2 4 4 3" xfId="3790" xr:uid="{00000000-0005-0000-0000-0000870E0000}"/>
    <cellStyle name="Calculation 4 2 4 4 4" xfId="3791" xr:uid="{00000000-0005-0000-0000-0000880E0000}"/>
    <cellStyle name="Calculation 4 2 4 4 5" xfId="3792" xr:uid="{00000000-0005-0000-0000-0000890E0000}"/>
    <cellStyle name="Calculation 4 2 4 5" xfId="3793" xr:uid="{00000000-0005-0000-0000-00008A0E0000}"/>
    <cellStyle name="Calculation 4 2 4 5 2" xfId="3794" xr:uid="{00000000-0005-0000-0000-00008B0E0000}"/>
    <cellStyle name="Calculation 4 2 4 6" xfId="3795" xr:uid="{00000000-0005-0000-0000-00008C0E0000}"/>
    <cellStyle name="Calculation 4 2 4 6 2" xfId="3796" xr:uid="{00000000-0005-0000-0000-00008D0E0000}"/>
    <cellStyle name="Calculation 4 2 4 7" xfId="3797" xr:uid="{00000000-0005-0000-0000-00008E0E0000}"/>
    <cellStyle name="Calculation 4 2 4 8" xfId="3798" xr:uid="{00000000-0005-0000-0000-00008F0E0000}"/>
    <cellStyle name="Calculation 4 2 5" xfId="3799" xr:uid="{00000000-0005-0000-0000-0000900E0000}"/>
    <cellStyle name="Calculation 4 2 5 2" xfId="3800" xr:uid="{00000000-0005-0000-0000-0000910E0000}"/>
    <cellStyle name="Calculation 4 2 5 2 2" xfId="3801" xr:uid="{00000000-0005-0000-0000-0000920E0000}"/>
    <cellStyle name="Calculation 4 2 5 2 2 2" xfId="3802" xr:uid="{00000000-0005-0000-0000-0000930E0000}"/>
    <cellStyle name="Calculation 4 2 5 2 2 3" xfId="3803" xr:uid="{00000000-0005-0000-0000-0000940E0000}"/>
    <cellStyle name="Calculation 4 2 5 2 2 4" xfId="3804" xr:uid="{00000000-0005-0000-0000-0000950E0000}"/>
    <cellStyle name="Calculation 4 2 5 2 2 5" xfId="3805" xr:uid="{00000000-0005-0000-0000-0000960E0000}"/>
    <cellStyle name="Calculation 4 2 5 2 3" xfId="3806" xr:uid="{00000000-0005-0000-0000-0000970E0000}"/>
    <cellStyle name="Calculation 4 2 5 2 3 2" xfId="3807" xr:uid="{00000000-0005-0000-0000-0000980E0000}"/>
    <cellStyle name="Calculation 4 2 5 2 3 3" xfId="3808" xr:uid="{00000000-0005-0000-0000-0000990E0000}"/>
    <cellStyle name="Calculation 4 2 5 2 3 4" xfId="3809" xr:uid="{00000000-0005-0000-0000-00009A0E0000}"/>
    <cellStyle name="Calculation 4 2 5 2 3 5" xfId="3810" xr:uid="{00000000-0005-0000-0000-00009B0E0000}"/>
    <cellStyle name="Calculation 4 2 5 2 4" xfId="3811" xr:uid="{00000000-0005-0000-0000-00009C0E0000}"/>
    <cellStyle name="Calculation 4 2 5 2 4 2" xfId="3812" xr:uid="{00000000-0005-0000-0000-00009D0E0000}"/>
    <cellStyle name="Calculation 4 2 5 2 5" xfId="3813" xr:uid="{00000000-0005-0000-0000-00009E0E0000}"/>
    <cellStyle name="Calculation 4 2 5 2 5 2" xfId="3814" xr:uid="{00000000-0005-0000-0000-00009F0E0000}"/>
    <cellStyle name="Calculation 4 2 5 2 6" xfId="3815" xr:uid="{00000000-0005-0000-0000-0000A00E0000}"/>
    <cellStyle name="Calculation 4 2 5 2 7" xfId="3816" xr:uid="{00000000-0005-0000-0000-0000A10E0000}"/>
    <cellStyle name="Calculation 4 2 5 3" xfId="3817" xr:uid="{00000000-0005-0000-0000-0000A20E0000}"/>
    <cellStyle name="Calculation 4 2 5 3 2" xfId="3818" xr:uid="{00000000-0005-0000-0000-0000A30E0000}"/>
    <cellStyle name="Calculation 4 2 5 3 3" xfId="3819" xr:uid="{00000000-0005-0000-0000-0000A40E0000}"/>
    <cellStyle name="Calculation 4 2 5 3 4" xfId="3820" xr:uid="{00000000-0005-0000-0000-0000A50E0000}"/>
    <cellStyle name="Calculation 4 2 5 3 5" xfId="3821" xr:uid="{00000000-0005-0000-0000-0000A60E0000}"/>
    <cellStyle name="Calculation 4 2 5 4" xfId="3822" xr:uid="{00000000-0005-0000-0000-0000A70E0000}"/>
    <cellStyle name="Calculation 4 2 5 4 2" xfId="3823" xr:uid="{00000000-0005-0000-0000-0000A80E0000}"/>
    <cellStyle name="Calculation 4 2 5 4 3" xfId="3824" xr:uid="{00000000-0005-0000-0000-0000A90E0000}"/>
    <cellStyle name="Calculation 4 2 5 4 4" xfId="3825" xr:uid="{00000000-0005-0000-0000-0000AA0E0000}"/>
    <cellStyle name="Calculation 4 2 5 4 5" xfId="3826" xr:uid="{00000000-0005-0000-0000-0000AB0E0000}"/>
    <cellStyle name="Calculation 4 2 5 5" xfId="3827" xr:uid="{00000000-0005-0000-0000-0000AC0E0000}"/>
    <cellStyle name="Calculation 4 2 5 5 2" xfId="3828" xr:uid="{00000000-0005-0000-0000-0000AD0E0000}"/>
    <cellStyle name="Calculation 4 2 5 6" xfId="3829" xr:uid="{00000000-0005-0000-0000-0000AE0E0000}"/>
    <cellStyle name="Calculation 4 2 5 6 2" xfId="3830" xr:uid="{00000000-0005-0000-0000-0000AF0E0000}"/>
    <cellStyle name="Calculation 4 2 5 7" xfId="3831" xr:uid="{00000000-0005-0000-0000-0000B00E0000}"/>
    <cellStyle name="Calculation 4 2 5 8" xfId="3832" xr:uid="{00000000-0005-0000-0000-0000B10E0000}"/>
    <cellStyle name="Calculation 4 2 6" xfId="3833" xr:uid="{00000000-0005-0000-0000-0000B20E0000}"/>
    <cellStyle name="Calculation 4 2 6 2" xfId="3834" xr:uid="{00000000-0005-0000-0000-0000B30E0000}"/>
    <cellStyle name="Calculation 4 2 6 2 2" xfId="3835" xr:uid="{00000000-0005-0000-0000-0000B40E0000}"/>
    <cellStyle name="Calculation 4 2 6 2 2 2" xfId="3836" xr:uid="{00000000-0005-0000-0000-0000B50E0000}"/>
    <cellStyle name="Calculation 4 2 6 2 2 3" xfId="3837" xr:uid="{00000000-0005-0000-0000-0000B60E0000}"/>
    <cellStyle name="Calculation 4 2 6 2 2 4" xfId="3838" xr:uid="{00000000-0005-0000-0000-0000B70E0000}"/>
    <cellStyle name="Calculation 4 2 6 2 2 5" xfId="3839" xr:uid="{00000000-0005-0000-0000-0000B80E0000}"/>
    <cellStyle name="Calculation 4 2 6 2 3" xfId="3840" xr:uid="{00000000-0005-0000-0000-0000B90E0000}"/>
    <cellStyle name="Calculation 4 2 6 2 3 2" xfId="3841" xr:uid="{00000000-0005-0000-0000-0000BA0E0000}"/>
    <cellStyle name="Calculation 4 2 6 2 3 3" xfId="3842" xr:uid="{00000000-0005-0000-0000-0000BB0E0000}"/>
    <cellStyle name="Calculation 4 2 6 2 3 4" xfId="3843" xr:uid="{00000000-0005-0000-0000-0000BC0E0000}"/>
    <cellStyle name="Calculation 4 2 6 2 3 5" xfId="3844" xr:uid="{00000000-0005-0000-0000-0000BD0E0000}"/>
    <cellStyle name="Calculation 4 2 6 2 4" xfId="3845" xr:uid="{00000000-0005-0000-0000-0000BE0E0000}"/>
    <cellStyle name="Calculation 4 2 6 2 4 2" xfId="3846" xr:uid="{00000000-0005-0000-0000-0000BF0E0000}"/>
    <cellStyle name="Calculation 4 2 6 2 5" xfId="3847" xr:uid="{00000000-0005-0000-0000-0000C00E0000}"/>
    <cellStyle name="Calculation 4 2 6 2 5 2" xfId="3848" xr:uid="{00000000-0005-0000-0000-0000C10E0000}"/>
    <cellStyle name="Calculation 4 2 6 2 6" xfId="3849" xr:uid="{00000000-0005-0000-0000-0000C20E0000}"/>
    <cellStyle name="Calculation 4 2 6 2 7" xfId="3850" xr:uid="{00000000-0005-0000-0000-0000C30E0000}"/>
    <cellStyle name="Calculation 4 2 6 3" xfId="3851" xr:uid="{00000000-0005-0000-0000-0000C40E0000}"/>
    <cellStyle name="Calculation 4 2 6 3 2" xfId="3852" xr:uid="{00000000-0005-0000-0000-0000C50E0000}"/>
    <cellStyle name="Calculation 4 2 6 3 3" xfId="3853" xr:uid="{00000000-0005-0000-0000-0000C60E0000}"/>
    <cellStyle name="Calculation 4 2 6 3 4" xfId="3854" xr:uid="{00000000-0005-0000-0000-0000C70E0000}"/>
    <cellStyle name="Calculation 4 2 6 3 5" xfId="3855" xr:uid="{00000000-0005-0000-0000-0000C80E0000}"/>
    <cellStyle name="Calculation 4 2 6 4" xfId="3856" xr:uid="{00000000-0005-0000-0000-0000C90E0000}"/>
    <cellStyle name="Calculation 4 2 6 4 2" xfId="3857" xr:uid="{00000000-0005-0000-0000-0000CA0E0000}"/>
    <cellStyle name="Calculation 4 2 6 4 3" xfId="3858" xr:uid="{00000000-0005-0000-0000-0000CB0E0000}"/>
    <cellStyle name="Calculation 4 2 6 4 4" xfId="3859" xr:uid="{00000000-0005-0000-0000-0000CC0E0000}"/>
    <cellStyle name="Calculation 4 2 6 4 5" xfId="3860" xr:uid="{00000000-0005-0000-0000-0000CD0E0000}"/>
    <cellStyle name="Calculation 4 2 6 5" xfId="3861" xr:uid="{00000000-0005-0000-0000-0000CE0E0000}"/>
    <cellStyle name="Calculation 4 2 6 5 2" xfId="3862" xr:uid="{00000000-0005-0000-0000-0000CF0E0000}"/>
    <cellStyle name="Calculation 4 2 6 6" xfId="3863" xr:uid="{00000000-0005-0000-0000-0000D00E0000}"/>
    <cellStyle name="Calculation 4 2 6 6 2" xfId="3864" xr:uid="{00000000-0005-0000-0000-0000D10E0000}"/>
    <cellStyle name="Calculation 4 2 6 7" xfId="3865" xr:uid="{00000000-0005-0000-0000-0000D20E0000}"/>
    <cellStyle name="Calculation 4 2 6 8" xfId="3866" xr:uid="{00000000-0005-0000-0000-0000D30E0000}"/>
    <cellStyle name="Calculation 4 2 7" xfId="3867" xr:uid="{00000000-0005-0000-0000-0000D40E0000}"/>
    <cellStyle name="Calculation 4 2 7 2" xfId="3868" xr:uid="{00000000-0005-0000-0000-0000D50E0000}"/>
    <cellStyle name="Calculation 4 2 7 2 2" xfId="3869" xr:uid="{00000000-0005-0000-0000-0000D60E0000}"/>
    <cellStyle name="Calculation 4 2 7 2 2 2" xfId="3870" xr:uid="{00000000-0005-0000-0000-0000D70E0000}"/>
    <cellStyle name="Calculation 4 2 7 2 2 3" xfId="3871" xr:uid="{00000000-0005-0000-0000-0000D80E0000}"/>
    <cellStyle name="Calculation 4 2 7 2 2 4" xfId="3872" xr:uid="{00000000-0005-0000-0000-0000D90E0000}"/>
    <cellStyle name="Calculation 4 2 7 2 2 5" xfId="3873" xr:uid="{00000000-0005-0000-0000-0000DA0E0000}"/>
    <cellStyle name="Calculation 4 2 7 2 3" xfId="3874" xr:uid="{00000000-0005-0000-0000-0000DB0E0000}"/>
    <cellStyle name="Calculation 4 2 7 2 3 2" xfId="3875" xr:uid="{00000000-0005-0000-0000-0000DC0E0000}"/>
    <cellStyle name="Calculation 4 2 7 2 3 3" xfId="3876" xr:uid="{00000000-0005-0000-0000-0000DD0E0000}"/>
    <cellStyle name="Calculation 4 2 7 2 3 4" xfId="3877" xr:uid="{00000000-0005-0000-0000-0000DE0E0000}"/>
    <cellStyle name="Calculation 4 2 7 2 3 5" xfId="3878" xr:uid="{00000000-0005-0000-0000-0000DF0E0000}"/>
    <cellStyle name="Calculation 4 2 7 2 4" xfId="3879" xr:uid="{00000000-0005-0000-0000-0000E00E0000}"/>
    <cellStyle name="Calculation 4 2 7 2 4 2" xfId="3880" xr:uid="{00000000-0005-0000-0000-0000E10E0000}"/>
    <cellStyle name="Calculation 4 2 7 2 5" xfId="3881" xr:uid="{00000000-0005-0000-0000-0000E20E0000}"/>
    <cellStyle name="Calculation 4 2 7 2 5 2" xfId="3882" xr:uid="{00000000-0005-0000-0000-0000E30E0000}"/>
    <cellStyle name="Calculation 4 2 7 2 6" xfId="3883" xr:uid="{00000000-0005-0000-0000-0000E40E0000}"/>
    <cellStyle name="Calculation 4 2 7 2 7" xfId="3884" xr:uid="{00000000-0005-0000-0000-0000E50E0000}"/>
    <cellStyle name="Calculation 4 2 7 3" xfId="3885" xr:uid="{00000000-0005-0000-0000-0000E60E0000}"/>
    <cellStyle name="Calculation 4 2 7 3 2" xfId="3886" xr:uid="{00000000-0005-0000-0000-0000E70E0000}"/>
    <cellStyle name="Calculation 4 2 7 3 3" xfId="3887" xr:uid="{00000000-0005-0000-0000-0000E80E0000}"/>
    <cellStyle name="Calculation 4 2 7 3 4" xfId="3888" xr:uid="{00000000-0005-0000-0000-0000E90E0000}"/>
    <cellStyle name="Calculation 4 2 7 3 5" xfId="3889" xr:uid="{00000000-0005-0000-0000-0000EA0E0000}"/>
    <cellStyle name="Calculation 4 2 7 4" xfId="3890" xr:uid="{00000000-0005-0000-0000-0000EB0E0000}"/>
    <cellStyle name="Calculation 4 2 7 4 2" xfId="3891" xr:uid="{00000000-0005-0000-0000-0000EC0E0000}"/>
    <cellStyle name="Calculation 4 2 7 4 3" xfId="3892" xr:uid="{00000000-0005-0000-0000-0000ED0E0000}"/>
    <cellStyle name="Calculation 4 2 7 4 4" xfId="3893" xr:uid="{00000000-0005-0000-0000-0000EE0E0000}"/>
    <cellStyle name="Calculation 4 2 7 4 5" xfId="3894" xr:uid="{00000000-0005-0000-0000-0000EF0E0000}"/>
    <cellStyle name="Calculation 4 2 7 5" xfId="3895" xr:uid="{00000000-0005-0000-0000-0000F00E0000}"/>
    <cellStyle name="Calculation 4 2 7 5 2" xfId="3896" xr:uid="{00000000-0005-0000-0000-0000F10E0000}"/>
    <cellStyle name="Calculation 4 2 7 6" xfId="3897" xr:uid="{00000000-0005-0000-0000-0000F20E0000}"/>
    <cellStyle name="Calculation 4 2 7 6 2" xfId="3898" xr:uid="{00000000-0005-0000-0000-0000F30E0000}"/>
    <cellStyle name="Calculation 4 2 7 7" xfId="3899" xr:uid="{00000000-0005-0000-0000-0000F40E0000}"/>
    <cellStyle name="Calculation 4 2 7 8" xfId="3900" xr:uid="{00000000-0005-0000-0000-0000F50E0000}"/>
    <cellStyle name="Calculation 4 2 8" xfId="3901" xr:uid="{00000000-0005-0000-0000-0000F60E0000}"/>
    <cellStyle name="Calculation 4 2 8 2" xfId="3902" xr:uid="{00000000-0005-0000-0000-0000F70E0000}"/>
    <cellStyle name="Calculation 4 2 8 2 2" xfId="3903" xr:uid="{00000000-0005-0000-0000-0000F80E0000}"/>
    <cellStyle name="Calculation 4 2 8 2 2 2" xfId="3904" xr:uid="{00000000-0005-0000-0000-0000F90E0000}"/>
    <cellStyle name="Calculation 4 2 8 2 2 3" xfId="3905" xr:uid="{00000000-0005-0000-0000-0000FA0E0000}"/>
    <cellStyle name="Calculation 4 2 8 2 2 4" xfId="3906" xr:uid="{00000000-0005-0000-0000-0000FB0E0000}"/>
    <cellStyle name="Calculation 4 2 8 2 2 5" xfId="3907" xr:uid="{00000000-0005-0000-0000-0000FC0E0000}"/>
    <cellStyle name="Calculation 4 2 8 2 3" xfId="3908" xr:uid="{00000000-0005-0000-0000-0000FD0E0000}"/>
    <cellStyle name="Calculation 4 2 8 2 3 2" xfId="3909" xr:uid="{00000000-0005-0000-0000-0000FE0E0000}"/>
    <cellStyle name="Calculation 4 2 8 2 3 3" xfId="3910" xr:uid="{00000000-0005-0000-0000-0000FF0E0000}"/>
    <cellStyle name="Calculation 4 2 8 2 3 4" xfId="3911" xr:uid="{00000000-0005-0000-0000-0000000F0000}"/>
    <cellStyle name="Calculation 4 2 8 2 3 5" xfId="3912" xr:uid="{00000000-0005-0000-0000-0000010F0000}"/>
    <cellStyle name="Calculation 4 2 8 2 4" xfId="3913" xr:uid="{00000000-0005-0000-0000-0000020F0000}"/>
    <cellStyle name="Calculation 4 2 8 2 4 2" xfId="3914" xr:uid="{00000000-0005-0000-0000-0000030F0000}"/>
    <cellStyle name="Calculation 4 2 8 2 5" xfId="3915" xr:uid="{00000000-0005-0000-0000-0000040F0000}"/>
    <cellStyle name="Calculation 4 2 8 2 5 2" xfId="3916" xr:uid="{00000000-0005-0000-0000-0000050F0000}"/>
    <cellStyle name="Calculation 4 2 8 2 6" xfId="3917" xr:uid="{00000000-0005-0000-0000-0000060F0000}"/>
    <cellStyle name="Calculation 4 2 8 2 7" xfId="3918" xr:uid="{00000000-0005-0000-0000-0000070F0000}"/>
    <cellStyle name="Calculation 4 2 8 3" xfId="3919" xr:uid="{00000000-0005-0000-0000-0000080F0000}"/>
    <cellStyle name="Calculation 4 2 8 3 2" xfId="3920" xr:uid="{00000000-0005-0000-0000-0000090F0000}"/>
    <cellStyle name="Calculation 4 2 8 3 3" xfId="3921" xr:uid="{00000000-0005-0000-0000-00000A0F0000}"/>
    <cellStyle name="Calculation 4 2 8 3 4" xfId="3922" xr:uid="{00000000-0005-0000-0000-00000B0F0000}"/>
    <cellStyle name="Calculation 4 2 8 3 5" xfId="3923" xr:uid="{00000000-0005-0000-0000-00000C0F0000}"/>
    <cellStyle name="Calculation 4 2 8 4" xfId="3924" xr:uid="{00000000-0005-0000-0000-00000D0F0000}"/>
    <cellStyle name="Calculation 4 2 8 4 2" xfId="3925" xr:uid="{00000000-0005-0000-0000-00000E0F0000}"/>
    <cellStyle name="Calculation 4 2 8 4 3" xfId="3926" xr:uid="{00000000-0005-0000-0000-00000F0F0000}"/>
    <cellStyle name="Calculation 4 2 8 4 4" xfId="3927" xr:uid="{00000000-0005-0000-0000-0000100F0000}"/>
    <cellStyle name="Calculation 4 2 8 4 5" xfId="3928" xr:uid="{00000000-0005-0000-0000-0000110F0000}"/>
    <cellStyle name="Calculation 4 2 8 5" xfId="3929" xr:uid="{00000000-0005-0000-0000-0000120F0000}"/>
    <cellStyle name="Calculation 4 2 8 5 2" xfId="3930" xr:uid="{00000000-0005-0000-0000-0000130F0000}"/>
    <cellStyle name="Calculation 4 2 8 6" xfId="3931" xr:uid="{00000000-0005-0000-0000-0000140F0000}"/>
    <cellStyle name="Calculation 4 2 8 6 2" xfId="3932" xr:uid="{00000000-0005-0000-0000-0000150F0000}"/>
    <cellStyle name="Calculation 4 2 8 7" xfId="3933" xr:uid="{00000000-0005-0000-0000-0000160F0000}"/>
    <cellStyle name="Calculation 4 2 8 8" xfId="3934" xr:uid="{00000000-0005-0000-0000-0000170F0000}"/>
    <cellStyle name="Calculation 4 2 9" xfId="3935" xr:uid="{00000000-0005-0000-0000-0000180F0000}"/>
    <cellStyle name="Calculation 4 2 9 2" xfId="3936" xr:uid="{00000000-0005-0000-0000-0000190F0000}"/>
    <cellStyle name="Calculation 4 2 9 2 2" xfId="3937" xr:uid="{00000000-0005-0000-0000-00001A0F0000}"/>
    <cellStyle name="Calculation 4 2 9 2 2 2" xfId="3938" xr:uid="{00000000-0005-0000-0000-00001B0F0000}"/>
    <cellStyle name="Calculation 4 2 9 2 2 3" xfId="3939" xr:uid="{00000000-0005-0000-0000-00001C0F0000}"/>
    <cellStyle name="Calculation 4 2 9 2 2 4" xfId="3940" xr:uid="{00000000-0005-0000-0000-00001D0F0000}"/>
    <cellStyle name="Calculation 4 2 9 2 2 5" xfId="3941" xr:uid="{00000000-0005-0000-0000-00001E0F0000}"/>
    <cellStyle name="Calculation 4 2 9 2 3" xfId="3942" xr:uid="{00000000-0005-0000-0000-00001F0F0000}"/>
    <cellStyle name="Calculation 4 2 9 2 3 2" xfId="3943" xr:uid="{00000000-0005-0000-0000-0000200F0000}"/>
    <cellStyle name="Calculation 4 2 9 2 3 3" xfId="3944" xr:uid="{00000000-0005-0000-0000-0000210F0000}"/>
    <cellStyle name="Calculation 4 2 9 2 3 4" xfId="3945" xr:uid="{00000000-0005-0000-0000-0000220F0000}"/>
    <cellStyle name="Calculation 4 2 9 2 3 5" xfId="3946" xr:uid="{00000000-0005-0000-0000-0000230F0000}"/>
    <cellStyle name="Calculation 4 2 9 2 4" xfId="3947" xr:uid="{00000000-0005-0000-0000-0000240F0000}"/>
    <cellStyle name="Calculation 4 2 9 2 4 2" xfId="3948" xr:uid="{00000000-0005-0000-0000-0000250F0000}"/>
    <cellStyle name="Calculation 4 2 9 2 5" xfId="3949" xr:uid="{00000000-0005-0000-0000-0000260F0000}"/>
    <cellStyle name="Calculation 4 2 9 2 5 2" xfId="3950" xr:uid="{00000000-0005-0000-0000-0000270F0000}"/>
    <cellStyle name="Calculation 4 2 9 2 6" xfId="3951" xr:uid="{00000000-0005-0000-0000-0000280F0000}"/>
    <cellStyle name="Calculation 4 2 9 2 7" xfId="3952" xr:uid="{00000000-0005-0000-0000-0000290F0000}"/>
    <cellStyle name="Calculation 4 2 9 3" xfId="3953" xr:uid="{00000000-0005-0000-0000-00002A0F0000}"/>
    <cellStyle name="Calculation 4 2 9 3 2" xfId="3954" xr:uid="{00000000-0005-0000-0000-00002B0F0000}"/>
    <cellStyle name="Calculation 4 2 9 3 3" xfId="3955" xr:uid="{00000000-0005-0000-0000-00002C0F0000}"/>
    <cellStyle name="Calculation 4 2 9 3 4" xfId="3956" xr:uid="{00000000-0005-0000-0000-00002D0F0000}"/>
    <cellStyle name="Calculation 4 2 9 3 5" xfId="3957" xr:uid="{00000000-0005-0000-0000-00002E0F0000}"/>
    <cellStyle name="Calculation 4 2 9 4" xfId="3958" xr:uid="{00000000-0005-0000-0000-00002F0F0000}"/>
    <cellStyle name="Calculation 4 2 9 4 2" xfId="3959" xr:uid="{00000000-0005-0000-0000-0000300F0000}"/>
    <cellStyle name="Calculation 4 2 9 4 3" xfId="3960" xr:uid="{00000000-0005-0000-0000-0000310F0000}"/>
    <cellStyle name="Calculation 4 2 9 4 4" xfId="3961" xr:uid="{00000000-0005-0000-0000-0000320F0000}"/>
    <cellStyle name="Calculation 4 2 9 4 5" xfId="3962" xr:uid="{00000000-0005-0000-0000-0000330F0000}"/>
    <cellStyle name="Calculation 4 2 9 5" xfId="3963" xr:uid="{00000000-0005-0000-0000-0000340F0000}"/>
    <cellStyle name="Calculation 4 2 9 5 2" xfId="3964" xr:uid="{00000000-0005-0000-0000-0000350F0000}"/>
    <cellStyle name="Calculation 4 2 9 6" xfId="3965" xr:uid="{00000000-0005-0000-0000-0000360F0000}"/>
    <cellStyle name="Calculation 4 2 9 6 2" xfId="3966" xr:uid="{00000000-0005-0000-0000-0000370F0000}"/>
    <cellStyle name="Calculation 4 2 9 7" xfId="3967" xr:uid="{00000000-0005-0000-0000-0000380F0000}"/>
    <cellStyle name="Calculation 4 2 9 8" xfId="3968" xr:uid="{00000000-0005-0000-0000-0000390F0000}"/>
    <cellStyle name="Calculation 4 3" xfId="3969" xr:uid="{00000000-0005-0000-0000-00003A0F0000}"/>
    <cellStyle name="Calculation 4 3 2" xfId="3970" xr:uid="{00000000-0005-0000-0000-00003B0F0000}"/>
    <cellStyle name="Calculation 4 4" xfId="3971" xr:uid="{00000000-0005-0000-0000-00003C0F0000}"/>
    <cellStyle name="Calculation 4 4 2" xfId="3972" xr:uid="{00000000-0005-0000-0000-00003D0F0000}"/>
    <cellStyle name="Calculation 4 5" xfId="3973" xr:uid="{00000000-0005-0000-0000-00003E0F0000}"/>
    <cellStyle name="Calculation 4 6" xfId="3974" xr:uid="{00000000-0005-0000-0000-00003F0F0000}"/>
    <cellStyle name="Calculation 4 6 2" xfId="3975" xr:uid="{00000000-0005-0000-0000-0000400F0000}"/>
    <cellStyle name="Calculation 4_T-straight with PEDs adjustor" xfId="3976" xr:uid="{00000000-0005-0000-0000-0000410F0000}"/>
    <cellStyle name="Calculation 5" xfId="3977" xr:uid="{00000000-0005-0000-0000-0000420F0000}"/>
    <cellStyle name="Calculation 5 2" xfId="3978" xr:uid="{00000000-0005-0000-0000-0000430F0000}"/>
    <cellStyle name="Calculation 5 2 2" xfId="3979" xr:uid="{00000000-0005-0000-0000-0000440F0000}"/>
    <cellStyle name="Calculation 5 3" xfId="3980" xr:uid="{00000000-0005-0000-0000-0000450F0000}"/>
    <cellStyle name="Calculation 5 3 2" xfId="3981" xr:uid="{00000000-0005-0000-0000-0000460F0000}"/>
    <cellStyle name="Calculation 5 4" xfId="3982" xr:uid="{00000000-0005-0000-0000-0000470F0000}"/>
    <cellStyle name="Calculation 6" xfId="3983" xr:uid="{00000000-0005-0000-0000-0000480F0000}"/>
    <cellStyle name="Calculation 6 2" xfId="3984" xr:uid="{00000000-0005-0000-0000-0000490F0000}"/>
    <cellStyle name="Calculation 7" xfId="3985" xr:uid="{00000000-0005-0000-0000-00004A0F0000}"/>
    <cellStyle name="Calculation 7 2" xfId="3986" xr:uid="{00000000-0005-0000-0000-00004B0F0000}"/>
    <cellStyle name="Calculation 8" xfId="3987" xr:uid="{00000000-0005-0000-0000-00004C0F0000}"/>
    <cellStyle name="Calculation 8 2" xfId="3988" xr:uid="{00000000-0005-0000-0000-00004D0F0000}"/>
    <cellStyle name="Calculation 9" xfId="3989" xr:uid="{00000000-0005-0000-0000-00004E0F0000}"/>
    <cellStyle name="Calculation 9 2" xfId="3990" xr:uid="{00000000-0005-0000-0000-00004F0F0000}"/>
    <cellStyle name="Check Cell 10" xfId="3991" xr:uid="{00000000-0005-0000-0000-0000500F0000}"/>
    <cellStyle name="Check Cell 11" xfId="3992" xr:uid="{00000000-0005-0000-0000-0000510F0000}"/>
    <cellStyle name="Check Cell 2" xfId="3993" xr:uid="{00000000-0005-0000-0000-0000520F0000}"/>
    <cellStyle name="Check Cell 2 2" xfId="3994" xr:uid="{00000000-0005-0000-0000-0000530F0000}"/>
    <cellStyle name="Check Cell 2 2 2" xfId="3995" xr:uid="{00000000-0005-0000-0000-0000540F0000}"/>
    <cellStyle name="Check Cell 2 2 3" xfId="3996" xr:uid="{00000000-0005-0000-0000-0000550F0000}"/>
    <cellStyle name="Check Cell 2 2_T-straight with PEDs adjustor" xfId="3997" xr:uid="{00000000-0005-0000-0000-0000560F0000}"/>
    <cellStyle name="Check Cell 2 3" xfId="3998" xr:uid="{00000000-0005-0000-0000-0000570F0000}"/>
    <cellStyle name="Check Cell 3" xfId="3999" xr:uid="{00000000-0005-0000-0000-0000580F0000}"/>
    <cellStyle name="Check Cell 3 2" xfId="4000" xr:uid="{00000000-0005-0000-0000-0000590F0000}"/>
    <cellStyle name="Check Cell 4" xfId="4001" xr:uid="{00000000-0005-0000-0000-00005A0F0000}"/>
    <cellStyle name="Check Cell 4 2" xfId="4002" xr:uid="{00000000-0005-0000-0000-00005B0F0000}"/>
    <cellStyle name="Check Cell 5" xfId="4003" xr:uid="{00000000-0005-0000-0000-00005C0F0000}"/>
    <cellStyle name="Check Cell 6" xfId="4004" xr:uid="{00000000-0005-0000-0000-00005D0F0000}"/>
    <cellStyle name="Check Cell 7" xfId="4005" xr:uid="{00000000-0005-0000-0000-00005E0F0000}"/>
    <cellStyle name="Check Cell 8" xfId="4006" xr:uid="{00000000-0005-0000-0000-00005F0F0000}"/>
    <cellStyle name="Check Cell 9" xfId="4007" xr:uid="{00000000-0005-0000-0000-0000600F0000}"/>
    <cellStyle name="Comma" xfId="1" builtinId="3"/>
    <cellStyle name="Comma 10" xfId="4008" xr:uid="{00000000-0005-0000-0000-0000620F0000}"/>
    <cellStyle name="Comma 10 10" xfId="4009" xr:uid="{00000000-0005-0000-0000-0000630F0000}"/>
    <cellStyle name="Comma 10 11" xfId="4010" xr:uid="{00000000-0005-0000-0000-0000640F0000}"/>
    <cellStyle name="Comma 10 2" xfId="4011" xr:uid="{00000000-0005-0000-0000-0000650F0000}"/>
    <cellStyle name="Comma 10 2 10" xfId="4012" xr:uid="{00000000-0005-0000-0000-0000660F0000}"/>
    <cellStyle name="Comma 10 2 10 2" xfId="4013" xr:uid="{00000000-0005-0000-0000-0000670F0000}"/>
    <cellStyle name="Comma 10 2 2" xfId="4014" xr:uid="{00000000-0005-0000-0000-0000680F0000}"/>
    <cellStyle name="Comma 10 2 2 2" xfId="4015" xr:uid="{00000000-0005-0000-0000-0000690F0000}"/>
    <cellStyle name="Comma 10 2 2 2 2" xfId="4016" xr:uid="{00000000-0005-0000-0000-00006A0F0000}"/>
    <cellStyle name="Comma 10 2 2 2 3" xfId="4017" xr:uid="{00000000-0005-0000-0000-00006B0F0000}"/>
    <cellStyle name="Comma 10 2 2 2 3 2" xfId="4018" xr:uid="{00000000-0005-0000-0000-00006C0F0000}"/>
    <cellStyle name="Comma 10 2 2 2 3 2 2" xfId="4019" xr:uid="{00000000-0005-0000-0000-00006D0F0000}"/>
    <cellStyle name="Comma 10 2 2 2 3 3" xfId="4020" xr:uid="{00000000-0005-0000-0000-00006E0F0000}"/>
    <cellStyle name="Comma 10 2 2 2 4" xfId="4021" xr:uid="{00000000-0005-0000-0000-00006F0F0000}"/>
    <cellStyle name="Comma 10 2 2 3" xfId="4022" xr:uid="{00000000-0005-0000-0000-0000700F0000}"/>
    <cellStyle name="Comma 10 2 2 4" xfId="4023" xr:uid="{00000000-0005-0000-0000-0000710F0000}"/>
    <cellStyle name="Comma 10 2 2 4 2" xfId="4024" xr:uid="{00000000-0005-0000-0000-0000720F0000}"/>
    <cellStyle name="Comma 10 2 2 4 2 2" xfId="4025" xr:uid="{00000000-0005-0000-0000-0000730F0000}"/>
    <cellStyle name="Comma 10 2 2 4 3" xfId="4026" xr:uid="{00000000-0005-0000-0000-0000740F0000}"/>
    <cellStyle name="Comma 10 2 2 5" xfId="4027" xr:uid="{00000000-0005-0000-0000-0000750F0000}"/>
    <cellStyle name="Comma 10 2 3" xfId="4028" xr:uid="{00000000-0005-0000-0000-0000760F0000}"/>
    <cellStyle name="Comma 10 2 3 2" xfId="4029" xr:uid="{00000000-0005-0000-0000-0000770F0000}"/>
    <cellStyle name="Comma 10 2 3 3" xfId="4030" xr:uid="{00000000-0005-0000-0000-0000780F0000}"/>
    <cellStyle name="Comma 10 2 3 3 2" xfId="4031" xr:uid="{00000000-0005-0000-0000-0000790F0000}"/>
    <cellStyle name="Comma 10 2 3 3 2 2" xfId="4032" xr:uid="{00000000-0005-0000-0000-00007A0F0000}"/>
    <cellStyle name="Comma 10 2 3 3 3" xfId="4033" xr:uid="{00000000-0005-0000-0000-00007B0F0000}"/>
    <cellStyle name="Comma 10 2 3 4" xfId="4034" xr:uid="{00000000-0005-0000-0000-00007C0F0000}"/>
    <cellStyle name="Comma 10 2 4" xfId="4035" xr:uid="{00000000-0005-0000-0000-00007D0F0000}"/>
    <cellStyle name="Comma 10 2 4 2" xfId="4036" xr:uid="{00000000-0005-0000-0000-00007E0F0000}"/>
    <cellStyle name="Comma 10 2 4 3" xfId="4037" xr:uid="{00000000-0005-0000-0000-00007F0F0000}"/>
    <cellStyle name="Comma 10 2 4 3 2" xfId="4038" xr:uid="{00000000-0005-0000-0000-0000800F0000}"/>
    <cellStyle name="Comma 10 2 4 3 2 2" xfId="4039" xr:uid="{00000000-0005-0000-0000-0000810F0000}"/>
    <cellStyle name="Comma 10 2 4 3 3" xfId="4040" xr:uid="{00000000-0005-0000-0000-0000820F0000}"/>
    <cellStyle name="Comma 10 2 4 4" xfId="4041" xr:uid="{00000000-0005-0000-0000-0000830F0000}"/>
    <cellStyle name="Comma 10 2 5" xfId="4042" xr:uid="{00000000-0005-0000-0000-0000840F0000}"/>
    <cellStyle name="Comma 10 2 6" xfId="4043" xr:uid="{00000000-0005-0000-0000-0000850F0000}"/>
    <cellStyle name="Comma 10 2 6 2" xfId="4044" xr:uid="{00000000-0005-0000-0000-0000860F0000}"/>
    <cellStyle name="Comma 10 2 6 2 2" xfId="4045" xr:uid="{00000000-0005-0000-0000-0000870F0000}"/>
    <cellStyle name="Comma 10 2 6 3" xfId="4046" xr:uid="{00000000-0005-0000-0000-0000880F0000}"/>
    <cellStyle name="Comma 10 2 7" xfId="4047" xr:uid="{00000000-0005-0000-0000-0000890F0000}"/>
    <cellStyle name="Comma 10 2 7 2" xfId="4048" xr:uid="{00000000-0005-0000-0000-00008A0F0000}"/>
    <cellStyle name="Comma 10 2 8" xfId="4049" xr:uid="{00000000-0005-0000-0000-00008B0F0000}"/>
    <cellStyle name="Comma 10 2 8 2" xfId="4050" xr:uid="{00000000-0005-0000-0000-00008C0F0000}"/>
    <cellStyle name="Comma 10 2 8 3" xfId="4051" xr:uid="{00000000-0005-0000-0000-00008D0F0000}"/>
    <cellStyle name="Comma 10 2 9" xfId="4052" xr:uid="{00000000-0005-0000-0000-00008E0F0000}"/>
    <cellStyle name="Comma 10 3" xfId="4053" xr:uid="{00000000-0005-0000-0000-00008F0F0000}"/>
    <cellStyle name="Comma 10 3 2" xfId="4054" xr:uid="{00000000-0005-0000-0000-0000900F0000}"/>
    <cellStyle name="Comma 10 3 2 2" xfId="4055" xr:uid="{00000000-0005-0000-0000-0000910F0000}"/>
    <cellStyle name="Comma 10 3 2 2 2" xfId="4056" xr:uid="{00000000-0005-0000-0000-0000920F0000}"/>
    <cellStyle name="Comma 10 3 2 2 3" xfId="4057" xr:uid="{00000000-0005-0000-0000-0000930F0000}"/>
    <cellStyle name="Comma 10 3 2 2 3 2" xfId="4058" xr:uid="{00000000-0005-0000-0000-0000940F0000}"/>
    <cellStyle name="Comma 10 3 2 2 3 2 2" xfId="4059" xr:uid="{00000000-0005-0000-0000-0000950F0000}"/>
    <cellStyle name="Comma 10 3 2 2 3 3" xfId="4060" xr:uid="{00000000-0005-0000-0000-0000960F0000}"/>
    <cellStyle name="Comma 10 3 2 2 4" xfId="4061" xr:uid="{00000000-0005-0000-0000-0000970F0000}"/>
    <cellStyle name="Comma 10 3 2 3" xfId="4062" xr:uid="{00000000-0005-0000-0000-0000980F0000}"/>
    <cellStyle name="Comma 10 3 2 4" xfId="4063" xr:uid="{00000000-0005-0000-0000-0000990F0000}"/>
    <cellStyle name="Comma 10 3 2 4 2" xfId="4064" xr:uid="{00000000-0005-0000-0000-00009A0F0000}"/>
    <cellStyle name="Comma 10 3 2 4 2 2" xfId="4065" xr:uid="{00000000-0005-0000-0000-00009B0F0000}"/>
    <cellStyle name="Comma 10 3 2 4 3" xfId="4066" xr:uid="{00000000-0005-0000-0000-00009C0F0000}"/>
    <cellStyle name="Comma 10 3 2 5" xfId="4067" xr:uid="{00000000-0005-0000-0000-00009D0F0000}"/>
    <cellStyle name="Comma 10 3 3" xfId="4068" xr:uid="{00000000-0005-0000-0000-00009E0F0000}"/>
    <cellStyle name="Comma 10 3 3 2" xfId="4069" xr:uid="{00000000-0005-0000-0000-00009F0F0000}"/>
    <cellStyle name="Comma 10 3 3 3" xfId="4070" xr:uid="{00000000-0005-0000-0000-0000A00F0000}"/>
    <cellStyle name="Comma 10 3 3 3 2" xfId="4071" xr:uid="{00000000-0005-0000-0000-0000A10F0000}"/>
    <cellStyle name="Comma 10 3 3 3 2 2" xfId="4072" xr:uid="{00000000-0005-0000-0000-0000A20F0000}"/>
    <cellStyle name="Comma 10 3 3 3 3" xfId="4073" xr:uid="{00000000-0005-0000-0000-0000A30F0000}"/>
    <cellStyle name="Comma 10 3 3 4" xfId="4074" xr:uid="{00000000-0005-0000-0000-0000A40F0000}"/>
    <cellStyle name="Comma 10 3 4" xfId="4075" xr:uid="{00000000-0005-0000-0000-0000A50F0000}"/>
    <cellStyle name="Comma 10 3 5" xfId="4076" xr:uid="{00000000-0005-0000-0000-0000A60F0000}"/>
    <cellStyle name="Comma 10 3 5 2" xfId="4077" xr:uid="{00000000-0005-0000-0000-0000A70F0000}"/>
    <cellStyle name="Comma 10 3 5 2 2" xfId="4078" xr:uid="{00000000-0005-0000-0000-0000A80F0000}"/>
    <cellStyle name="Comma 10 3 5 3" xfId="4079" xr:uid="{00000000-0005-0000-0000-0000A90F0000}"/>
    <cellStyle name="Comma 10 3 6" xfId="4080" xr:uid="{00000000-0005-0000-0000-0000AA0F0000}"/>
    <cellStyle name="Comma 10 4" xfId="4081" xr:uid="{00000000-0005-0000-0000-0000AB0F0000}"/>
    <cellStyle name="Comma 10 4 2" xfId="4082" xr:uid="{00000000-0005-0000-0000-0000AC0F0000}"/>
    <cellStyle name="Comma 10 5" xfId="4083" xr:uid="{00000000-0005-0000-0000-0000AD0F0000}"/>
    <cellStyle name="Comma 10 5 2" xfId="4084" xr:uid="{00000000-0005-0000-0000-0000AE0F0000}"/>
    <cellStyle name="Comma 10 5 2 2" xfId="4085" xr:uid="{00000000-0005-0000-0000-0000AF0F0000}"/>
    <cellStyle name="Comma 10 5 2 3" xfId="4086" xr:uid="{00000000-0005-0000-0000-0000B00F0000}"/>
    <cellStyle name="Comma 10 5 2 3 2" xfId="4087" xr:uid="{00000000-0005-0000-0000-0000B10F0000}"/>
    <cellStyle name="Comma 10 5 2 3 2 2" xfId="4088" xr:uid="{00000000-0005-0000-0000-0000B20F0000}"/>
    <cellStyle name="Comma 10 5 2 3 3" xfId="4089" xr:uid="{00000000-0005-0000-0000-0000B30F0000}"/>
    <cellStyle name="Comma 10 5 2 4" xfId="4090" xr:uid="{00000000-0005-0000-0000-0000B40F0000}"/>
    <cellStyle name="Comma 10 5 3" xfId="4091" xr:uid="{00000000-0005-0000-0000-0000B50F0000}"/>
    <cellStyle name="Comma 10 5 4" xfId="4092" xr:uid="{00000000-0005-0000-0000-0000B60F0000}"/>
    <cellStyle name="Comma 10 5 4 2" xfId="4093" xr:uid="{00000000-0005-0000-0000-0000B70F0000}"/>
    <cellStyle name="Comma 10 5 4 2 2" xfId="4094" xr:uid="{00000000-0005-0000-0000-0000B80F0000}"/>
    <cellStyle name="Comma 10 5 4 3" xfId="4095" xr:uid="{00000000-0005-0000-0000-0000B90F0000}"/>
    <cellStyle name="Comma 10 5 5" xfId="4096" xr:uid="{00000000-0005-0000-0000-0000BA0F0000}"/>
    <cellStyle name="Comma 10 6" xfId="4097" xr:uid="{00000000-0005-0000-0000-0000BB0F0000}"/>
    <cellStyle name="Comma 10 6 2" xfId="4098" xr:uid="{00000000-0005-0000-0000-0000BC0F0000}"/>
    <cellStyle name="Comma 10 6 3" xfId="4099" xr:uid="{00000000-0005-0000-0000-0000BD0F0000}"/>
    <cellStyle name="Comma 10 6 3 2" xfId="4100" xr:uid="{00000000-0005-0000-0000-0000BE0F0000}"/>
    <cellStyle name="Comma 10 6 3 2 2" xfId="4101" xr:uid="{00000000-0005-0000-0000-0000BF0F0000}"/>
    <cellStyle name="Comma 10 6 3 3" xfId="4102" xr:uid="{00000000-0005-0000-0000-0000C00F0000}"/>
    <cellStyle name="Comma 10 6 4" xfId="4103" xr:uid="{00000000-0005-0000-0000-0000C10F0000}"/>
    <cellStyle name="Comma 10 7" xfId="4104" xr:uid="{00000000-0005-0000-0000-0000C20F0000}"/>
    <cellStyle name="Comma 10 7 2" xfId="4105" xr:uid="{00000000-0005-0000-0000-0000C30F0000}"/>
    <cellStyle name="Comma 10 8" xfId="4106" xr:uid="{00000000-0005-0000-0000-0000C40F0000}"/>
    <cellStyle name="Comma 10 8 2" xfId="4107" xr:uid="{00000000-0005-0000-0000-0000C50F0000}"/>
    <cellStyle name="Comma 10 8 2 2" xfId="4108" xr:uid="{00000000-0005-0000-0000-0000C60F0000}"/>
    <cellStyle name="Comma 10 8 3" xfId="4109" xr:uid="{00000000-0005-0000-0000-0000C70F0000}"/>
    <cellStyle name="Comma 10 9" xfId="4110" xr:uid="{00000000-0005-0000-0000-0000C80F0000}"/>
    <cellStyle name="Comma 10 9 2" xfId="4111" xr:uid="{00000000-0005-0000-0000-0000C90F0000}"/>
    <cellStyle name="Comma 11" xfId="4112" xr:uid="{00000000-0005-0000-0000-0000CA0F0000}"/>
    <cellStyle name="Comma 11 2" xfId="4113" xr:uid="{00000000-0005-0000-0000-0000CB0F0000}"/>
    <cellStyle name="Comma 11 2 2" xfId="4114" xr:uid="{00000000-0005-0000-0000-0000CC0F0000}"/>
    <cellStyle name="Comma 11 2 3" xfId="4115" xr:uid="{00000000-0005-0000-0000-0000CD0F0000}"/>
    <cellStyle name="Comma 11 2 4" xfId="4116" xr:uid="{00000000-0005-0000-0000-0000CE0F0000}"/>
    <cellStyle name="Comma 11 3" xfId="4117" xr:uid="{00000000-0005-0000-0000-0000CF0F0000}"/>
    <cellStyle name="Comma 11 4" xfId="4118" xr:uid="{00000000-0005-0000-0000-0000D00F0000}"/>
    <cellStyle name="Comma 11 5" xfId="4119" xr:uid="{00000000-0005-0000-0000-0000D10F0000}"/>
    <cellStyle name="Comma 12" xfId="4120" xr:uid="{00000000-0005-0000-0000-0000D20F0000}"/>
    <cellStyle name="Comma 12 2" xfId="4121" xr:uid="{00000000-0005-0000-0000-0000D30F0000}"/>
    <cellStyle name="Comma 13" xfId="4122" xr:uid="{00000000-0005-0000-0000-0000D40F0000}"/>
    <cellStyle name="Comma 13 2" xfId="4123" xr:uid="{00000000-0005-0000-0000-0000D50F0000}"/>
    <cellStyle name="Comma 14" xfId="4124" xr:uid="{00000000-0005-0000-0000-0000D60F0000}"/>
    <cellStyle name="Comma 15" xfId="4125" xr:uid="{00000000-0005-0000-0000-0000D70F0000}"/>
    <cellStyle name="Comma 15 2" xfId="4126" xr:uid="{00000000-0005-0000-0000-0000D80F0000}"/>
    <cellStyle name="Comma 15 2 2" xfId="4127" xr:uid="{00000000-0005-0000-0000-0000D90F0000}"/>
    <cellStyle name="Comma 15 2 3" xfId="4128" xr:uid="{00000000-0005-0000-0000-0000DA0F0000}"/>
    <cellStyle name="Comma 15 2 3 2" xfId="4129" xr:uid="{00000000-0005-0000-0000-0000DB0F0000}"/>
    <cellStyle name="Comma 15 2 3 2 2" xfId="4130" xr:uid="{00000000-0005-0000-0000-0000DC0F0000}"/>
    <cellStyle name="Comma 15 2 3 3" xfId="4131" xr:uid="{00000000-0005-0000-0000-0000DD0F0000}"/>
    <cellStyle name="Comma 15 2 4" xfId="4132" xr:uid="{00000000-0005-0000-0000-0000DE0F0000}"/>
    <cellStyle name="Comma 15 3" xfId="4133" xr:uid="{00000000-0005-0000-0000-0000DF0F0000}"/>
    <cellStyle name="Comma 15 3 2" xfId="4134" xr:uid="{00000000-0005-0000-0000-0000E00F0000}"/>
    <cellStyle name="Comma 15 4" xfId="4135" xr:uid="{00000000-0005-0000-0000-0000E10F0000}"/>
    <cellStyle name="Comma 15 5" xfId="4136" xr:uid="{00000000-0005-0000-0000-0000E20F0000}"/>
    <cellStyle name="Comma 15 5 2" xfId="4137" xr:uid="{00000000-0005-0000-0000-0000E30F0000}"/>
    <cellStyle name="Comma 15 5 2 2" xfId="4138" xr:uid="{00000000-0005-0000-0000-0000E40F0000}"/>
    <cellStyle name="Comma 15 5 3" xfId="4139" xr:uid="{00000000-0005-0000-0000-0000E50F0000}"/>
    <cellStyle name="Comma 15 6" xfId="4140" xr:uid="{00000000-0005-0000-0000-0000E60F0000}"/>
    <cellStyle name="Comma 16" xfId="4141" xr:uid="{00000000-0005-0000-0000-0000E70F0000}"/>
    <cellStyle name="Comma 16 2" xfId="4142" xr:uid="{00000000-0005-0000-0000-0000E80F0000}"/>
    <cellStyle name="Comma 16 2 2" xfId="4143" xr:uid="{00000000-0005-0000-0000-0000E90F0000}"/>
    <cellStyle name="Comma 16 3" xfId="4144" xr:uid="{00000000-0005-0000-0000-0000EA0F0000}"/>
    <cellStyle name="Comma 17" xfId="4145" xr:uid="{00000000-0005-0000-0000-0000EB0F0000}"/>
    <cellStyle name="Comma 17 2" xfId="4146" xr:uid="{00000000-0005-0000-0000-0000EC0F0000}"/>
    <cellStyle name="Comma 18" xfId="4147" xr:uid="{00000000-0005-0000-0000-0000ED0F0000}"/>
    <cellStyle name="Comma 18 2" xfId="4148" xr:uid="{00000000-0005-0000-0000-0000EE0F0000}"/>
    <cellStyle name="Comma 18 2 2" xfId="4149" xr:uid="{00000000-0005-0000-0000-0000EF0F0000}"/>
    <cellStyle name="Comma 19" xfId="4150" xr:uid="{00000000-0005-0000-0000-0000F00F0000}"/>
    <cellStyle name="Comma 2" xfId="4" xr:uid="{00000000-0005-0000-0000-0000F10F0000}"/>
    <cellStyle name="Comma 2 10" xfId="4151" xr:uid="{00000000-0005-0000-0000-0000F20F0000}"/>
    <cellStyle name="Comma 2 11" xfId="4152" xr:uid="{00000000-0005-0000-0000-0000F30F0000}"/>
    <cellStyle name="Comma 2 2" xfId="8" xr:uid="{00000000-0005-0000-0000-0000F40F0000}"/>
    <cellStyle name="Comma 2 2 2" xfId="4153" xr:uid="{00000000-0005-0000-0000-0000F50F0000}"/>
    <cellStyle name="Comma 2 2 2 2" xfId="4154" xr:uid="{00000000-0005-0000-0000-0000F60F0000}"/>
    <cellStyle name="Comma 2 2 3" xfId="4155" xr:uid="{00000000-0005-0000-0000-0000F70F0000}"/>
    <cellStyle name="Comma 2 2 4" xfId="4156" xr:uid="{00000000-0005-0000-0000-0000F80F0000}"/>
    <cellStyle name="Comma 2 3" xfId="9" xr:uid="{00000000-0005-0000-0000-0000F90F0000}"/>
    <cellStyle name="Comma 2 3 2" xfId="4157" xr:uid="{00000000-0005-0000-0000-0000FA0F0000}"/>
    <cellStyle name="Comma 2 3 2 2" xfId="4158" xr:uid="{00000000-0005-0000-0000-0000FB0F0000}"/>
    <cellStyle name="Comma 2 3 2 2 2" xfId="4159" xr:uid="{00000000-0005-0000-0000-0000FC0F0000}"/>
    <cellStyle name="Comma 2 3 2 3" xfId="4160" xr:uid="{00000000-0005-0000-0000-0000FD0F0000}"/>
    <cellStyle name="Comma 2 3 3" xfId="4161" xr:uid="{00000000-0005-0000-0000-0000FE0F0000}"/>
    <cellStyle name="Comma 2 3 3 2" xfId="4162" xr:uid="{00000000-0005-0000-0000-0000FF0F0000}"/>
    <cellStyle name="Comma 2 3 3 2 2" xfId="4163" xr:uid="{00000000-0005-0000-0000-000000100000}"/>
    <cellStyle name="Comma 2 3 3 3" xfId="4164" xr:uid="{00000000-0005-0000-0000-000001100000}"/>
    <cellStyle name="Comma 2 3 4" xfId="4165" xr:uid="{00000000-0005-0000-0000-000002100000}"/>
    <cellStyle name="Comma 2 3 4 2" xfId="4166" xr:uid="{00000000-0005-0000-0000-000003100000}"/>
    <cellStyle name="Comma 2 3 4 2 2" xfId="4167" xr:uid="{00000000-0005-0000-0000-000004100000}"/>
    <cellStyle name="Comma 2 3 4 3" xfId="4168" xr:uid="{00000000-0005-0000-0000-000005100000}"/>
    <cellStyle name="Comma 2 3 5" xfId="4169" xr:uid="{00000000-0005-0000-0000-000006100000}"/>
    <cellStyle name="Comma 2 3 5 2" xfId="4170" xr:uid="{00000000-0005-0000-0000-000007100000}"/>
    <cellStyle name="Comma 2 3 6" xfId="4171" xr:uid="{00000000-0005-0000-0000-000008100000}"/>
    <cellStyle name="Comma 2 3 7" xfId="4172" xr:uid="{00000000-0005-0000-0000-000009100000}"/>
    <cellStyle name="Comma 2 4" xfId="4173" xr:uid="{00000000-0005-0000-0000-00000A100000}"/>
    <cellStyle name="Comma 2 4 2" xfId="4174" xr:uid="{00000000-0005-0000-0000-00000B100000}"/>
    <cellStyle name="Comma 2 4 2 2" xfId="4175" xr:uid="{00000000-0005-0000-0000-00000C100000}"/>
    <cellStyle name="Comma 2 4 2 2 2" xfId="4176" xr:uid="{00000000-0005-0000-0000-00000D100000}"/>
    <cellStyle name="Comma 2 4 2 2 3" xfId="4177" xr:uid="{00000000-0005-0000-0000-00000E100000}"/>
    <cellStyle name="Comma 2 4 2 2 3 2" xfId="4178" xr:uid="{00000000-0005-0000-0000-00000F100000}"/>
    <cellStyle name="Comma 2 4 2 2 3 2 2" xfId="4179" xr:uid="{00000000-0005-0000-0000-000010100000}"/>
    <cellStyle name="Comma 2 4 2 2 3 3" xfId="4180" xr:uid="{00000000-0005-0000-0000-000011100000}"/>
    <cellStyle name="Comma 2 4 2 2 4" xfId="4181" xr:uid="{00000000-0005-0000-0000-000012100000}"/>
    <cellStyle name="Comma 2 4 2 3" xfId="4182" xr:uid="{00000000-0005-0000-0000-000013100000}"/>
    <cellStyle name="Comma 2 4 2 4" xfId="4183" xr:uid="{00000000-0005-0000-0000-000014100000}"/>
    <cellStyle name="Comma 2 4 2 4 2" xfId="4184" xr:uid="{00000000-0005-0000-0000-000015100000}"/>
    <cellStyle name="Comma 2 4 2 4 2 2" xfId="4185" xr:uid="{00000000-0005-0000-0000-000016100000}"/>
    <cellStyle name="Comma 2 4 2 4 3" xfId="4186" xr:uid="{00000000-0005-0000-0000-000017100000}"/>
    <cellStyle name="Comma 2 4 2 5" xfId="4187" xr:uid="{00000000-0005-0000-0000-000018100000}"/>
    <cellStyle name="Comma 2 4 3" xfId="4188" xr:uid="{00000000-0005-0000-0000-000019100000}"/>
    <cellStyle name="Comma 2 4 3 2" xfId="4189" xr:uid="{00000000-0005-0000-0000-00001A100000}"/>
    <cellStyle name="Comma 2 4 3 3" xfId="4190" xr:uid="{00000000-0005-0000-0000-00001B100000}"/>
    <cellStyle name="Comma 2 4 3 3 2" xfId="4191" xr:uid="{00000000-0005-0000-0000-00001C100000}"/>
    <cellStyle name="Comma 2 4 3 3 2 2" xfId="4192" xr:uid="{00000000-0005-0000-0000-00001D100000}"/>
    <cellStyle name="Comma 2 4 3 3 3" xfId="4193" xr:uid="{00000000-0005-0000-0000-00001E100000}"/>
    <cellStyle name="Comma 2 4 3 4" xfId="4194" xr:uid="{00000000-0005-0000-0000-00001F100000}"/>
    <cellStyle name="Comma 2 4 4" xfId="4195" xr:uid="{00000000-0005-0000-0000-000020100000}"/>
    <cellStyle name="Comma 2 4 5" xfId="4196" xr:uid="{00000000-0005-0000-0000-000021100000}"/>
    <cellStyle name="Comma 2 4 5 2" xfId="4197" xr:uid="{00000000-0005-0000-0000-000022100000}"/>
    <cellStyle name="Comma 2 4 5 2 2" xfId="4198" xr:uid="{00000000-0005-0000-0000-000023100000}"/>
    <cellStyle name="Comma 2 4 5 3" xfId="4199" xr:uid="{00000000-0005-0000-0000-000024100000}"/>
    <cellStyle name="Comma 2 4 6" xfId="4200" xr:uid="{00000000-0005-0000-0000-000025100000}"/>
    <cellStyle name="Comma 2 5" xfId="4201" xr:uid="{00000000-0005-0000-0000-000026100000}"/>
    <cellStyle name="Comma 2 5 2" xfId="4202" xr:uid="{00000000-0005-0000-0000-000027100000}"/>
    <cellStyle name="Comma 2 5 3" xfId="4203" xr:uid="{00000000-0005-0000-0000-000028100000}"/>
    <cellStyle name="Comma 2 5 3 2" xfId="4204" xr:uid="{00000000-0005-0000-0000-000029100000}"/>
    <cellStyle name="Comma 2 5 3 2 2" xfId="4205" xr:uid="{00000000-0005-0000-0000-00002A100000}"/>
    <cellStyle name="Comma 2 5 3 3" xfId="4206" xr:uid="{00000000-0005-0000-0000-00002B100000}"/>
    <cellStyle name="Comma 2 5 4" xfId="4207" xr:uid="{00000000-0005-0000-0000-00002C100000}"/>
    <cellStyle name="Comma 2 6" xfId="4208" xr:uid="{00000000-0005-0000-0000-00002D100000}"/>
    <cellStyle name="Comma 2 7" xfId="4209" xr:uid="{00000000-0005-0000-0000-00002E100000}"/>
    <cellStyle name="Comma 2 7 2" xfId="4210" xr:uid="{00000000-0005-0000-0000-00002F100000}"/>
    <cellStyle name="Comma 2 8" xfId="4211" xr:uid="{00000000-0005-0000-0000-000030100000}"/>
    <cellStyle name="Comma 2 8 2" xfId="4212" xr:uid="{00000000-0005-0000-0000-000031100000}"/>
    <cellStyle name="Comma 2 9" xfId="4213" xr:uid="{00000000-0005-0000-0000-000032100000}"/>
    <cellStyle name="Comma 20" xfId="4214" xr:uid="{00000000-0005-0000-0000-000033100000}"/>
    <cellStyle name="Comma 20 2" xfId="4215" xr:uid="{00000000-0005-0000-0000-000034100000}"/>
    <cellStyle name="Comma 20 3" xfId="4216" xr:uid="{00000000-0005-0000-0000-000035100000}"/>
    <cellStyle name="Comma 21" xfId="4217" xr:uid="{00000000-0005-0000-0000-000036100000}"/>
    <cellStyle name="Comma 21 2" xfId="4218" xr:uid="{00000000-0005-0000-0000-000037100000}"/>
    <cellStyle name="Comma 22" xfId="4219" xr:uid="{00000000-0005-0000-0000-000038100000}"/>
    <cellStyle name="Comma 22 2" xfId="4220" xr:uid="{00000000-0005-0000-0000-000039100000}"/>
    <cellStyle name="Comma 22 3" xfId="4221" xr:uid="{00000000-0005-0000-0000-00003A100000}"/>
    <cellStyle name="Comma 23" xfId="4222" xr:uid="{00000000-0005-0000-0000-00003B100000}"/>
    <cellStyle name="Comma 23 2" xfId="4223" xr:uid="{00000000-0005-0000-0000-00003C100000}"/>
    <cellStyle name="Comma 23 3" xfId="4224" xr:uid="{00000000-0005-0000-0000-00003D100000}"/>
    <cellStyle name="Comma 24" xfId="4225" xr:uid="{00000000-0005-0000-0000-00003E100000}"/>
    <cellStyle name="Comma 25" xfId="64460" xr:uid="{00000000-0005-0000-0000-00003F100000}"/>
    <cellStyle name="Comma 26" xfId="64470" xr:uid="{00000000-0005-0000-0000-000040100000}"/>
    <cellStyle name="Comma 3" xfId="28" xr:uid="{00000000-0005-0000-0000-000041100000}"/>
    <cellStyle name="Comma 3 10" xfId="4226" xr:uid="{00000000-0005-0000-0000-000042100000}"/>
    <cellStyle name="Comma 3 10 2" xfId="4227" xr:uid="{00000000-0005-0000-0000-000043100000}"/>
    <cellStyle name="Comma 3 11" xfId="4228" xr:uid="{00000000-0005-0000-0000-000044100000}"/>
    <cellStyle name="Comma 3 11 2" xfId="4229" xr:uid="{00000000-0005-0000-0000-000045100000}"/>
    <cellStyle name="Comma 3 12" xfId="4230" xr:uid="{00000000-0005-0000-0000-000046100000}"/>
    <cellStyle name="Comma 3 13" xfId="4231" xr:uid="{00000000-0005-0000-0000-000047100000}"/>
    <cellStyle name="Comma 3 14" xfId="4232" xr:uid="{00000000-0005-0000-0000-000048100000}"/>
    <cellStyle name="Comma 3 2" xfId="38" xr:uid="{00000000-0005-0000-0000-000049100000}"/>
    <cellStyle name="Comma 3 2 2" xfId="52" xr:uid="{00000000-0005-0000-0000-00004A100000}"/>
    <cellStyle name="Comma 3 2 2 2" xfId="4233" xr:uid="{00000000-0005-0000-0000-00004B100000}"/>
    <cellStyle name="Comma 3 2 2 3" xfId="4234" xr:uid="{00000000-0005-0000-0000-00004C100000}"/>
    <cellStyle name="Comma 3 2 3" xfId="4235" xr:uid="{00000000-0005-0000-0000-00004D100000}"/>
    <cellStyle name="Comma 3 2 4" xfId="4236" xr:uid="{00000000-0005-0000-0000-00004E100000}"/>
    <cellStyle name="Comma 3 3" xfId="48" xr:uid="{00000000-0005-0000-0000-00004F100000}"/>
    <cellStyle name="Comma 3 3 2" xfId="4237" xr:uid="{00000000-0005-0000-0000-000050100000}"/>
    <cellStyle name="Comma 3 3 2 2" xfId="4238" xr:uid="{00000000-0005-0000-0000-000051100000}"/>
    <cellStyle name="Comma 3 3 2 2 2" xfId="4239" xr:uid="{00000000-0005-0000-0000-000052100000}"/>
    <cellStyle name="Comma 3 3 2 2 2 2" xfId="4240" xr:uid="{00000000-0005-0000-0000-000053100000}"/>
    <cellStyle name="Comma 3 3 2 2 2 2 2" xfId="4241" xr:uid="{00000000-0005-0000-0000-000054100000}"/>
    <cellStyle name="Comma 3 3 2 2 2 3" xfId="4242" xr:uid="{00000000-0005-0000-0000-000055100000}"/>
    <cellStyle name="Comma 3 3 2 2 3" xfId="4243" xr:uid="{00000000-0005-0000-0000-000056100000}"/>
    <cellStyle name="Comma 3 3 2 2 3 2" xfId="4244" xr:uid="{00000000-0005-0000-0000-000057100000}"/>
    <cellStyle name="Comma 3 3 2 2 4" xfId="4245" xr:uid="{00000000-0005-0000-0000-000058100000}"/>
    <cellStyle name="Comma 3 3 2 3" xfId="4246" xr:uid="{00000000-0005-0000-0000-000059100000}"/>
    <cellStyle name="Comma 3 3 2 3 2" xfId="4247" xr:uid="{00000000-0005-0000-0000-00005A100000}"/>
    <cellStyle name="Comma 3 3 2 3 2 2" xfId="4248" xr:uid="{00000000-0005-0000-0000-00005B100000}"/>
    <cellStyle name="Comma 3 3 2 3 3" xfId="4249" xr:uid="{00000000-0005-0000-0000-00005C100000}"/>
    <cellStyle name="Comma 3 3 2 4" xfId="4250" xr:uid="{00000000-0005-0000-0000-00005D100000}"/>
    <cellStyle name="Comma 3 3 2 4 2" xfId="4251" xr:uid="{00000000-0005-0000-0000-00005E100000}"/>
    <cellStyle name="Comma 3 3 2 5" xfId="4252" xr:uid="{00000000-0005-0000-0000-00005F100000}"/>
    <cellStyle name="Comma 3 3 3" xfId="4253" xr:uid="{00000000-0005-0000-0000-000060100000}"/>
    <cellStyle name="Comma 3 3 3 2" xfId="4254" xr:uid="{00000000-0005-0000-0000-000061100000}"/>
    <cellStyle name="Comma 3 3 3 2 2" xfId="4255" xr:uid="{00000000-0005-0000-0000-000062100000}"/>
    <cellStyle name="Comma 3 3 3 2 2 2" xfId="4256" xr:uid="{00000000-0005-0000-0000-000063100000}"/>
    <cellStyle name="Comma 3 3 3 2 3" xfId="4257" xr:uid="{00000000-0005-0000-0000-000064100000}"/>
    <cellStyle name="Comma 3 3 3 3" xfId="4258" xr:uid="{00000000-0005-0000-0000-000065100000}"/>
    <cellStyle name="Comma 3 3 3 3 2" xfId="4259" xr:uid="{00000000-0005-0000-0000-000066100000}"/>
    <cellStyle name="Comma 3 3 3 4" xfId="4260" xr:uid="{00000000-0005-0000-0000-000067100000}"/>
    <cellStyle name="Comma 3 3 4" xfId="4261" xr:uid="{00000000-0005-0000-0000-000068100000}"/>
    <cellStyle name="Comma 3 3 4 2" xfId="4262" xr:uid="{00000000-0005-0000-0000-000069100000}"/>
    <cellStyle name="Comma 3 3 4 2 2" xfId="4263" xr:uid="{00000000-0005-0000-0000-00006A100000}"/>
    <cellStyle name="Comma 3 3 4 3" xfId="4264" xr:uid="{00000000-0005-0000-0000-00006B100000}"/>
    <cellStyle name="Comma 3 3 5" xfId="4265" xr:uid="{00000000-0005-0000-0000-00006C100000}"/>
    <cellStyle name="Comma 3 3 5 2" xfId="4266" xr:uid="{00000000-0005-0000-0000-00006D100000}"/>
    <cellStyle name="Comma 3 3 6" xfId="4267" xr:uid="{00000000-0005-0000-0000-00006E100000}"/>
    <cellStyle name="Comma 3 4" xfId="58" xr:uid="{00000000-0005-0000-0000-00006F100000}"/>
    <cellStyle name="Comma 3 4 2" xfId="4268" xr:uid="{00000000-0005-0000-0000-000070100000}"/>
    <cellStyle name="Comma 3 4 2 2" xfId="4269" xr:uid="{00000000-0005-0000-0000-000071100000}"/>
    <cellStyle name="Comma 3 4 2 2 2" xfId="4270" xr:uid="{00000000-0005-0000-0000-000072100000}"/>
    <cellStyle name="Comma 3 4 2 2 2 2" xfId="4271" xr:uid="{00000000-0005-0000-0000-000073100000}"/>
    <cellStyle name="Comma 3 4 2 2 3" xfId="4272" xr:uid="{00000000-0005-0000-0000-000074100000}"/>
    <cellStyle name="Comma 3 4 2 3" xfId="4273" xr:uid="{00000000-0005-0000-0000-000075100000}"/>
    <cellStyle name="Comma 3 4 2 3 2" xfId="4274" xr:uid="{00000000-0005-0000-0000-000076100000}"/>
    <cellStyle name="Comma 3 4 2 4" xfId="4275" xr:uid="{00000000-0005-0000-0000-000077100000}"/>
    <cellStyle name="Comma 3 4 3" xfId="4276" xr:uid="{00000000-0005-0000-0000-000078100000}"/>
    <cellStyle name="Comma 3 4 3 2" xfId="4277" xr:uid="{00000000-0005-0000-0000-000079100000}"/>
    <cellStyle name="Comma 3 4 3 2 2" xfId="4278" xr:uid="{00000000-0005-0000-0000-00007A100000}"/>
    <cellStyle name="Comma 3 4 3 3" xfId="4279" xr:uid="{00000000-0005-0000-0000-00007B100000}"/>
    <cellStyle name="Comma 3 4 4" xfId="4280" xr:uid="{00000000-0005-0000-0000-00007C100000}"/>
    <cellStyle name="Comma 3 4 4 2" xfId="4281" xr:uid="{00000000-0005-0000-0000-00007D100000}"/>
    <cellStyle name="Comma 3 4 5" xfId="4282" xr:uid="{00000000-0005-0000-0000-00007E100000}"/>
    <cellStyle name="Comma 3 5" xfId="4283" xr:uid="{00000000-0005-0000-0000-00007F100000}"/>
    <cellStyle name="Comma 3 5 2" xfId="4284" xr:uid="{00000000-0005-0000-0000-000080100000}"/>
    <cellStyle name="Comma 3 5 2 2" xfId="4285" xr:uid="{00000000-0005-0000-0000-000081100000}"/>
    <cellStyle name="Comma 3 5 2 2 2" xfId="4286" xr:uid="{00000000-0005-0000-0000-000082100000}"/>
    <cellStyle name="Comma 3 5 2 2 2 2" xfId="4287" xr:uid="{00000000-0005-0000-0000-000083100000}"/>
    <cellStyle name="Comma 3 5 2 2 3" xfId="4288" xr:uid="{00000000-0005-0000-0000-000084100000}"/>
    <cellStyle name="Comma 3 5 2 3" xfId="4289" xr:uid="{00000000-0005-0000-0000-000085100000}"/>
    <cellStyle name="Comma 3 5 2 3 2" xfId="4290" xr:uid="{00000000-0005-0000-0000-000086100000}"/>
    <cellStyle name="Comma 3 5 2 4" xfId="4291" xr:uid="{00000000-0005-0000-0000-000087100000}"/>
    <cellStyle name="Comma 3 5 3" xfId="4292" xr:uid="{00000000-0005-0000-0000-000088100000}"/>
    <cellStyle name="Comma 3 5 3 2" xfId="4293" xr:uid="{00000000-0005-0000-0000-000089100000}"/>
    <cellStyle name="Comma 3 5 3 2 2" xfId="4294" xr:uid="{00000000-0005-0000-0000-00008A100000}"/>
    <cellStyle name="Comma 3 5 3 3" xfId="4295" xr:uid="{00000000-0005-0000-0000-00008B100000}"/>
    <cellStyle name="Comma 3 5 4" xfId="4296" xr:uid="{00000000-0005-0000-0000-00008C100000}"/>
    <cellStyle name="Comma 3 5 4 2" xfId="4297" xr:uid="{00000000-0005-0000-0000-00008D100000}"/>
    <cellStyle name="Comma 3 5 5" xfId="4298" xr:uid="{00000000-0005-0000-0000-00008E100000}"/>
    <cellStyle name="Comma 3 6" xfId="4299" xr:uid="{00000000-0005-0000-0000-00008F100000}"/>
    <cellStyle name="Comma 3 6 2" xfId="4300" xr:uid="{00000000-0005-0000-0000-000090100000}"/>
    <cellStyle name="Comma 3 6 2 2" xfId="4301" xr:uid="{00000000-0005-0000-0000-000091100000}"/>
    <cellStyle name="Comma 3 6 2 2 2" xfId="4302" xr:uid="{00000000-0005-0000-0000-000092100000}"/>
    <cellStyle name="Comma 3 6 2 2 2 2" xfId="4303" xr:uid="{00000000-0005-0000-0000-000093100000}"/>
    <cellStyle name="Comma 3 6 2 2 3" xfId="4304" xr:uid="{00000000-0005-0000-0000-000094100000}"/>
    <cellStyle name="Comma 3 6 2 3" xfId="4305" xr:uid="{00000000-0005-0000-0000-000095100000}"/>
    <cellStyle name="Comma 3 6 2 3 2" xfId="4306" xr:uid="{00000000-0005-0000-0000-000096100000}"/>
    <cellStyle name="Comma 3 6 2 4" xfId="4307" xr:uid="{00000000-0005-0000-0000-000097100000}"/>
    <cellStyle name="Comma 3 6 3" xfId="4308" xr:uid="{00000000-0005-0000-0000-000098100000}"/>
    <cellStyle name="Comma 3 6 3 2" xfId="4309" xr:uid="{00000000-0005-0000-0000-000099100000}"/>
    <cellStyle name="Comma 3 6 3 2 2" xfId="4310" xr:uid="{00000000-0005-0000-0000-00009A100000}"/>
    <cellStyle name="Comma 3 6 3 3" xfId="4311" xr:uid="{00000000-0005-0000-0000-00009B100000}"/>
    <cellStyle name="Comma 3 6 4" xfId="4312" xr:uid="{00000000-0005-0000-0000-00009C100000}"/>
    <cellStyle name="Comma 3 6 4 2" xfId="4313" xr:uid="{00000000-0005-0000-0000-00009D100000}"/>
    <cellStyle name="Comma 3 6 5" xfId="4314" xr:uid="{00000000-0005-0000-0000-00009E100000}"/>
    <cellStyle name="Comma 3 7" xfId="4315" xr:uid="{00000000-0005-0000-0000-00009F100000}"/>
    <cellStyle name="Comma 3 7 2" xfId="4316" xr:uid="{00000000-0005-0000-0000-0000A0100000}"/>
    <cellStyle name="Comma 3 7 2 2" xfId="4317" xr:uid="{00000000-0005-0000-0000-0000A1100000}"/>
    <cellStyle name="Comma 3 7 2 2 2" xfId="4318" xr:uid="{00000000-0005-0000-0000-0000A2100000}"/>
    <cellStyle name="Comma 3 7 2 3" xfId="4319" xr:uid="{00000000-0005-0000-0000-0000A3100000}"/>
    <cellStyle name="Comma 3 7 3" xfId="4320" xr:uid="{00000000-0005-0000-0000-0000A4100000}"/>
    <cellStyle name="Comma 3 7 3 2" xfId="4321" xr:uid="{00000000-0005-0000-0000-0000A5100000}"/>
    <cellStyle name="Comma 3 7 4" xfId="4322" xr:uid="{00000000-0005-0000-0000-0000A6100000}"/>
    <cellStyle name="Comma 3 8" xfId="4323" xr:uid="{00000000-0005-0000-0000-0000A7100000}"/>
    <cellStyle name="Comma 3 8 2" xfId="4324" xr:uid="{00000000-0005-0000-0000-0000A8100000}"/>
    <cellStyle name="Comma 3 8 2 2" xfId="4325" xr:uid="{00000000-0005-0000-0000-0000A9100000}"/>
    <cellStyle name="Comma 3 8 3" xfId="4326" xr:uid="{00000000-0005-0000-0000-0000AA100000}"/>
    <cellStyle name="Comma 3 9" xfId="4327" xr:uid="{00000000-0005-0000-0000-0000AB100000}"/>
    <cellStyle name="Comma 3 9 2" xfId="4328" xr:uid="{00000000-0005-0000-0000-0000AC100000}"/>
    <cellStyle name="Comma 4" xfId="29" xr:uid="{00000000-0005-0000-0000-0000AD100000}"/>
    <cellStyle name="Comma 4 10" xfId="4329" xr:uid="{00000000-0005-0000-0000-0000AE100000}"/>
    <cellStyle name="Comma 4 2" xfId="4330" xr:uid="{00000000-0005-0000-0000-0000AF100000}"/>
    <cellStyle name="Comma 4 2 2" xfId="4331" xr:uid="{00000000-0005-0000-0000-0000B0100000}"/>
    <cellStyle name="Comma 4 2 2 2" xfId="4332" xr:uid="{00000000-0005-0000-0000-0000B1100000}"/>
    <cellStyle name="Comma 4 2 2 2 2" xfId="4333" xr:uid="{00000000-0005-0000-0000-0000B2100000}"/>
    <cellStyle name="Comma 4 2 2 2 2 2" xfId="4334" xr:uid="{00000000-0005-0000-0000-0000B3100000}"/>
    <cellStyle name="Comma 4 2 2 2 2 2 2" xfId="4335" xr:uid="{00000000-0005-0000-0000-0000B4100000}"/>
    <cellStyle name="Comma 4 2 2 2 2 3" xfId="4336" xr:uid="{00000000-0005-0000-0000-0000B5100000}"/>
    <cellStyle name="Comma 4 2 2 2 3" xfId="4337" xr:uid="{00000000-0005-0000-0000-0000B6100000}"/>
    <cellStyle name="Comma 4 2 2 2 3 2" xfId="4338" xr:uid="{00000000-0005-0000-0000-0000B7100000}"/>
    <cellStyle name="Comma 4 2 2 2 4" xfId="4339" xr:uid="{00000000-0005-0000-0000-0000B8100000}"/>
    <cellStyle name="Comma 4 2 2 3" xfId="4340" xr:uid="{00000000-0005-0000-0000-0000B9100000}"/>
    <cellStyle name="Comma 4 2 2 3 2" xfId="4341" xr:uid="{00000000-0005-0000-0000-0000BA100000}"/>
    <cellStyle name="Comma 4 2 2 3 2 2" xfId="4342" xr:uid="{00000000-0005-0000-0000-0000BB100000}"/>
    <cellStyle name="Comma 4 2 2 3 3" xfId="4343" xr:uid="{00000000-0005-0000-0000-0000BC100000}"/>
    <cellStyle name="Comma 4 2 2 4" xfId="4344" xr:uid="{00000000-0005-0000-0000-0000BD100000}"/>
    <cellStyle name="Comma 4 2 2 4 2" xfId="4345" xr:uid="{00000000-0005-0000-0000-0000BE100000}"/>
    <cellStyle name="Comma 4 2 2 5" xfId="4346" xr:uid="{00000000-0005-0000-0000-0000BF100000}"/>
    <cellStyle name="Comma 4 2 3" xfId="4347" xr:uid="{00000000-0005-0000-0000-0000C0100000}"/>
    <cellStyle name="Comma 4 2 3 2" xfId="4348" xr:uid="{00000000-0005-0000-0000-0000C1100000}"/>
    <cellStyle name="Comma 4 2 3 2 2" xfId="4349" xr:uid="{00000000-0005-0000-0000-0000C2100000}"/>
    <cellStyle name="Comma 4 2 3 2 2 2" xfId="4350" xr:uid="{00000000-0005-0000-0000-0000C3100000}"/>
    <cellStyle name="Comma 4 2 3 2 3" xfId="4351" xr:uid="{00000000-0005-0000-0000-0000C4100000}"/>
    <cellStyle name="Comma 4 2 3 3" xfId="4352" xr:uid="{00000000-0005-0000-0000-0000C5100000}"/>
    <cellStyle name="Comma 4 2 3 3 2" xfId="4353" xr:uid="{00000000-0005-0000-0000-0000C6100000}"/>
    <cellStyle name="Comma 4 2 3 4" xfId="4354" xr:uid="{00000000-0005-0000-0000-0000C7100000}"/>
    <cellStyle name="Comma 4 2 4" xfId="4355" xr:uid="{00000000-0005-0000-0000-0000C8100000}"/>
    <cellStyle name="Comma 4 2 4 2" xfId="4356" xr:uid="{00000000-0005-0000-0000-0000C9100000}"/>
    <cellStyle name="Comma 4 2 4 2 2" xfId="4357" xr:uid="{00000000-0005-0000-0000-0000CA100000}"/>
    <cellStyle name="Comma 4 2 4 3" xfId="4358" xr:uid="{00000000-0005-0000-0000-0000CB100000}"/>
    <cellStyle name="Comma 4 2 5" xfId="4359" xr:uid="{00000000-0005-0000-0000-0000CC100000}"/>
    <cellStyle name="Comma 4 2 5 2" xfId="4360" xr:uid="{00000000-0005-0000-0000-0000CD100000}"/>
    <cellStyle name="Comma 4 2 6" xfId="4361" xr:uid="{00000000-0005-0000-0000-0000CE100000}"/>
    <cellStyle name="Comma 4 3" xfId="4362" xr:uid="{00000000-0005-0000-0000-0000CF100000}"/>
    <cellStyle name="Comma 4 3 2" xfId="4363" xr:uid="{00000000-0005-0000-0000-0000D0100000}"/>
    <cellStyle name="Comma 4 3 2 2" xfId="4364" xr:uid="{00000000-0005-0000-0000-0000D1100000}"/>
    <cellStyle name="Comma 4 3 2 2 2" xfId="4365" xr:uid="{00000000-0005-0000-0000-0000D2100000}"/>
    <cellStyle name="Comma 4 3 2 2 2 2" xfId="4366" xr:uid="{00000000-0005-0000-0000-0000D3100000}"/>
    <cellStyle name="Comma 4 3 2 2 3" xfId="4367" xr:uid="{00000000-0005-0000-0000-0000D4100000}"/>
    <cellStyle name="Comma 4 3 2 3" xfId="4368" xr:uid="{00000000-0005-0000-0000-0000D5100000}"/>
    <cellStyle name="Comma 4 3 2 3 2" xfId="4369" xr:uid="{00000000-0005-0000-0000-0000D6100000}"/>
    <cellStyle name="Comma 4 3 2 4" xfId="4370" xr:uid="{00000000-0005-0000-0000-0000D7100000}"/>
    <cellStyle name="Comma 4 3 3" xfId="4371" xr:uid="{00000000-0005-0000-0000-0000D8100000}"/>
    <cellStyle name="Comma 4 3 3 2" xfId="4372" xr:uid="{00000000-0005-0000-0000-0000D9100000}"/>
    <cellStyle name="Comma 4 3 3 2 2" xfId="4373" xr:uid="{00000000-0005-0000-0000-0000DA100000}"/>
    <cellStyle name="Comma 4 3 3 3" xfId="4374" xr:uid="{00000000-0005-0000-0000-0000DB100000}"/>
    <cellStyle name="Comma 4 3 4" xfId="4375" xr:uid="{00000000-0005-0000-0000-0000DC100000}"/>
    <cellStyle name="Comma 4 3 4 2" xfId="4376" xr:uid="{00000000-0005-0000-0000-0000DD100000}"/>
    <cellStyle name="Comma 4 3 5" xfId="4377" xr:uid="{00000000-0005-0000-0000-0000DE100000}"/>
    <cellStyle name="Comma 4 4" xfId="4378" xr:uid="{00000000-0005-0000-0000-0000DF100000}"/>
    <cellStyle name="Comma 4 4 2" xfId="4379" xr:uid="{00000000-0005-0000-0000-0000E0100000}"/>
    <cellStyle name="Comma 4 4 2 2" xfId="4380" xr:uid="{00000000-0005-0000-0000-0000E1100000}"/>
    <cellStyle name="Comma 4 4 2 2 2" xfId="4381" xr:uid="{00000000-0005-0000-0000-0000E2100000}"/>
    <cellStyle name="Comma 4 4 2 2 2 2" xfId="4382" xr:uid="{00000000-0005-0000-0000-0000E3100000}"/>
    <cellStyle name="Comma 4 4 2 2 3" xfId="4383" xr:uid="{00000000-0005-0000-0000-0000E4100000}"/>
    <cellStyle name="Comma 4 4 2 3" xfId="4384" xr:uid="{00000000-0005-0000-0000-0000E5100000}"/>
    <cellStyle name="Comma 4 4 2 3 2" xfId="4385" xr:uid="{00000000-0005-0000-0000-0000E6100000}"/>
    <cellStyle name="Comma 4 4 2 4" xfId="4386" xr:uid="{00000000-0005-0000-0000-0000E7100000}"/>
    <cellStyle name="Comma 4 4 3" xfId="4387" xr:uid="{00000000-0005-0000-0000-0000E8100000}"/>
    <cellStyle name="Comma 4 4 3 2" xfId="4388" xr:uid="{00000000-0005-0000-0000-0000E9100000}"/>
    <cellStyle name="Comma 4 4 3 2 2" xfId="4389" xr:uid="{00000000-0005-0000-0000-0000EA100000}"/>
    <cellStyle name="Comma 4 4 3 3" xfId="4390" xr:uid="{00000000-0005-0000-0000-0000EB100000}"/>
    <cellStyle name="Comma 4 4 4" xfId="4391" xr:uid="{00000000-0005-0000-0000-0000EC100000}"/>
    <cellStyle name="Comma 4 4 4 2" xfId="4392" xr:uid="{00000000-0005-0000-0000-0000ED100000}"/>
    <cellStyle name="Comma 4 4 5" xfId="4393" xr:uid="{00000000-0005-0000-0000-0000EE100000}"/>
    <cellStyle name="Comma 4 5" xfId="4394" xr:uid="{00000000-0005-0000-0000-0000EF100000}"/>
    <cellStyle name="Comma 4 5 2" xfId="4395" xr:uid="{00000000-0005-0000-0000-0000F0100000}"/>
    <cellStyle name="Comma 4 5 2 2" xfId="4396" xr:uid="{00000000-0005-0000-0000-0000F1100000}"/>
    <cellStyle name="Comma 4 5 2 2 2" xfId="4397" xr:uid="{00000000-0005-0000-0000-0000F2100000}"/>
    <cellStyle name="Comma 4 5 2 2 2 2" xfId="4398" xr:uid="{00000000-0005-0000-0000-0000F3100000}"/>
    <cellStyle name="Comma 4 5 2 2 3" xfId="4399" xr:uid="{00000000-0005-0000-0000-0000F4100000}"/>
    <cellStyle name="Comma 4 5 2 3" xfId="4400" xr:uid="{00000000-0005-0000-0000-0000F5100000}"/>
    <cellStyle name="Comma 4 5 2 3 2" xfId="4401" xr:uid="{00000000-0005-0000-0000-0000F6100000}"/>
    <cellStyle name="Comma 4 5 2 4" xfId="4402" xr:uid="{00000000-0005-0000-0000-0000F7100000}"/>
    <cellStyle name="Comma 4 5 3" xfId="4403" xr:uid="{00000000-0005-0000-0000-0000F8100000}"/>
    <cellStyle name="Comma 4 5 3 2" xfId="4404" xr:uid="{00000000-0005-0000-0000-0000F9100000}"/>
    <cellStyle name="Comma 4 5 3 2 2" xfId="4405" xr:uid="{00000000-0005-0000-0000-0000FA100000}"/>
    <cellStyle name="Comma 4 5 3 3" xfId="4406" xr:uid="{00000000-0005-0000-0000-0000FB100000}"/>
    <cellStyle name="Comma 4 5 4" xfId="4407" xr:uid="{00000000-0005-0000-0000-0000FC100000}"/>
    <cellStyle name="Comma 4 5 4 2" xfId="4408" xr:uid="{00000000-0005-0000-0000-0000FD100000}"/>
    <cellStyle name="Comma 4 5 5" xfId="4409" xr:uid="{00000000-0005-0000-0000-0000FE100000}"/>
    <cellStyle name="Comma 4 6" xfId="4410" xr:uid="{00000000-0005-0000-0000-0000FF100000}"/>
    <cellStyle name="Comma 4 6 2" xfId="4411" xr:uid="{00000000-0005-0000-0000-000000110000}"/>
    <cellStyle name="Comma 4 6 2 2" xfId="4412" xr:uid="{00000000-0005-0000-0000-000001110000}"/>
    <cellStyle name="Comma 4 6 2 2 2" xfId="4413" xr:uid="{00000000-0005-0000-0000-000002110000}"/>
    <cellStyle name="Comma 4 6 2 3" xfId="4414" xr:uid="{00000000-0005-0000-0000-000003110000}"/>
    <cellStyle name="Comma 4 6 3" xfId="4415" xr:uid="{00000000-0005-0000-0000-000004110000}"/>
    <cellStyle name="Comma 4 6 3 2" xfId="4416" xr:uid="{00000000-0005-0000-0000-000005110000}"/>
    <cellStyle name="Comma 4 6 4" xfId="4417" xr:uid="{00000000-0005-0000-0000-000006110000}"/>
    <cellStyle name="Comma 4 7" xfId="4418" xr:uid="{00000000-0005-0000-0000-000007110000}"/>
    <cellStyle name="Comma 4 7 2" xfId="4419" xr:uid="{00000000-0005-0000-0000-000008110000}"/>
    <cellStyle name="Comma 4 7 2 2" xfId="4420" xr:uid="{00000000-0005-0000-0000-000009110000}"/>
    <cellStyle name="Comma 4 7 3" xfId="4421" xr:uid="{00000000-0005-0000-0000-00000A110000}"/>
    <cellStyle name="Comma 4 8" xfId="4422" xr:uid="{00000000-0005-0000-0000-00000B110000}"/>
    <cellStyle name="Comma 4 9" xfId="4423" xr:uid="{00000000-0005-0000-0000-00000C110000}"/>
    <cellStyle name="Comma 4 9 2" xfId="4424" xr:uid="{00000000-0005-0000-0000-00000D110000}"/>
    <cellStyle name="Comma 5" xfId="35" xr:uid="{00000000-0005-0000-0000-00000E110000}"/>
    <cellStyle name="Comma 5 10" xfId="4425" xr:uid="{00000000-0005-0000-0000-00000F110000}"/>
    <cellStyle name="Comma 5 2" xfId="63" xr:uid="{00000000-0005-0000-0000-000010110000}"/>
    <cellStyle name="Comma 5 2 2" xfId="4426" xr:uid="{00000000-0005-0000-0000-000011110000}"/>
    <cellStyle name="Comma 5 2 2 2" xfId="4427" xr:uid="{00000000-0005-0000-0000-000012110000}"/>
    <cellStyle name="Comma 5 2 2 2 2" xfId="4428" xr:uid="{00000000-0005-0000-0000-000013110000}"/>
    <cellStyle name="Comma 5 2 2 2 2 2" xfId="4429" xr:uid="{00000000-0005-0000-0000-000014110000}"/>
    <cellStyle name="Comma 5 2 2 2 2 2 2" xfId="4430" xr:uid="{00000000-0005-0000-0000-000015110000}"/>
    <cellStyle name="Comma 5 2 2 2 2 3" xfId="4431" xr:uid="{00000000-0005-0000-0000-000016110000}"/>
    <cellStyle name="Comma 5 2 2 2 3" xfId="4432" xr:uid="{00000000-0005-0000-0000-000017110000}"/>
    <cellStyle name="Comma 5 2 2 2 3 2" xfId="4433" xr:uid="{00000000-0005-0000-0000-000018110000}"/>
    <cellStyle name="Comma 5 2 2 2 4" xfId="4434" xr:uid="{00000000-0005-0000-0000-000019110000}"/>
    <cellStyle name="Comma 5 2 2 3" xfId="4435" xr:uid="{00000000-0005-0000-0000-00001A110000}"/>
    <cellStyle name="Comma 5 2 2 3 2" xfId="4436" xr:uid="{00000000-0005-0000-0000-00001B110000}"/>
    <cellStyle name="Comma 5 2 2 3 2 2" xfId="4437" xr:uid="{00000000-0005-0000-0000-00001C110000}"/>
    <cellStyle name="Comma 5 2 2 3 3" xfId="4438" xr:uid="{00000000-0005-0000-0000-00001D110000}"/>
    <cellStyle name="Comma 5 2 2 4" xfId="4439" xr:uid="{00000000-0005-0000-0000-00001E110000}"/>
    <cellStyle name="Comma 5 2 2 4 2" xfId="4440" xr:uid="{00000000-0005-0000-0000-00001F110000}"/>
    <cellStyle name="Comma 5 2 2 5" xfId="4441" xr:uid="{00000000-0005-0000-0000-000020110000}"/>
    <cellStyle name="Comma 5 2 3" xfId="4442" xr:uid="{00000000-0005-0000-0000-000021110000}"/>
    <cellStyle name="Comma 5 2 3 2" xfId="4443" xr:uid="{00000000-0005-0000-0000-000022110000}"/>
    <cellStyle name="Comma 5 2 3 2 2" xfId="4444" xr:uid="{00000000-0005-0000-0000-000023110000}"/>
    <cellStyle name="Comma 5 2 3 2 2 2" xfId="4445" xr:uid="{00000000-0005-0000-0000-000024110000}"/>
    <cellStyle name="Comma 5 2 3 2 3" xfId="4446" xr:uid="{00000000-0005-0000-0000-000025110000}"/>
    <cellStyle name="Comma 5 2 3 3" xfId="4447" xr:uid="{00000000-0005-0000-0000-000026110000}"/>
    <cellStyle name="Comma 5 2 3 3 2" xfId="4448" xr:uid="{00000000-0005-0000-0000-000027110000}"/>
    <cellStyle name="Comma 5 2 3 4" xfId="4449" xr:uid="{00000000-0005-0000-0000-000028110000}"/>
    <cellStyle name="Comma 5 2 4" xfId="4450" xr:uid="{00000000-0005-0000-0000-000029110000}"/>
    <cellStyle name="Comma 5 2 4 2" xfId="4451" xr:uid="{00000000-0005-0000-0000-00002A110000}"/>
    <cellStyle name="Comma 5 2 4 2 2" xfId="4452" xr:uid="{00000000-0005-0000-0000-00002B110000}"/>
    <cellStyle name="Comma 5 2 4 3" xfId="4453" xr:uid="{00000000-0005-0000-0000-00002C110000}"/>
    <cellStyle name="Comma 5 2 5" xfId="4454" xr:uid="{00000000-0005-0000-0000-00002D110000}"/>
    <cellStyle name="Comma 5 2 5 2" xfId="4455" xr:uid="{00000000-0005-0000-0000-00002E110000}"/>
    <cellStyle name="Comma 5 2 6" xfId="4456" xr:uid="{00000000-0005-0000-0000-00002F110000}"/>
    <cellStyle name="Comma 5 2 7" xfId="4457" xr:uid="{00000000-0005-0000-0000-000030110000}"/>
    <cellStyle name="Comma 5 3" xfId="4458" xr:uid="{00000000-0005-0000-0000-000031110000}"/>
    <cellStyle name="Comma 5 3 2" xfId="4459" xr:uid="{00000000-0005-0000-0000-000032110000}"/>
    <cellStyle name="Comma 5 3 2 2" xfId="4460" xr:uid="{00000000-0005-0000-0000-000033110000}"/>
    <cellStyle name="Comma 5 3 2 2 2" xfId="4461" xr:uid="{00000000-0005-0000-0000-000034110000}"/>
    <cellStyle name="Comma 5 3 2 2 2 2" xfId="4462" xr:uid="{00000000-0005-0000-0000-000035110000}"/>
    <cellStyle name="Comma 5 3 2 2 3" xfId="4463" xr:uid="{00000000-0005-0000-0000-000036110000}"/>
    <cellStyle name="Comma 5 3 2 3" xfId="4464" xr:uid="{00000000-0005-0000-0000-000037110000}"/>
    <cellStyle name="Comma 5 3 2 3 2" xfId="4465" xr:uid="{00000000-0005-0000-0000-000038110000}"/>
    <cellStyle name="Comma 5 3 2 4" xfId="4466" xr:uid="{00000000-0005-0000-0000-000039110000}"/>
    <cellStyle name="Comma 5 3 3" xfId="4467" xr:uid="{00000000-0005-0000-0000-00003A110000}"/>
    <cellStyle name="Comma 5 3 3 2" xfId="4468" xr:uid="{00000000-0005-0000-0000-00003B110000}"/>
    <cellStyle name="Comma 5 3 3 2 2" xfId="4469" xr:uid="{00000000-0005-0000-0000-00003C110000}"/>
    <cellStyle name="Comma 5 3 3 3" xfId="4470" xr:uid="{00000000-0005-0000-0000-00003D110000}"/>
    <cellStyle name="Comma 5 3 4" xfId="4471" xr:uid="{00000000-0005-0000-0000-00003E110000}"/>
    <cellStyle name="Comma 5 3 4 2" xfId="4472" xr:uid="{00000000-0005-0000-0000-00003F110000}"/>
    <cellStyle name="Comma 5 3 5" xfId="4473" xr:uid="{00000000-0005-0000-0000-000040110000}"/>
    <cellStyle name="Comma 5 4" xfId="4474" xr:uid="{00000000-0005-0000-0000-000041110000}"/>
    <cellStyle name="Comma 5 4 2" xfId="4475" xr:uid="{00000000-0005-0000-0000-000042110000}"/>
    <cellStyle name="Comma 5 4 2 2" xfId="4476" xr:uid="{00000000-0005-0000-0000-000043110000}"/>
    <cellStyle name="Comma 5 4 2 2 2" xfId="4477" xr:uid="{00000000-0005-0000-0000-000044110000}"/>
    <cellStyle name="Comma 5 4 2 2 2 2" xfId="4478" xr:uid="{00000000-0005-0000-0000-000045110000}"/>
    <cellStyle name="Comma 5 4 2 2 3" xfId="4479" xr:uid="{00000000-0005-0000-0000-000046110000}"/>
    <cellStyle name="Comma 5 4 2 3" xfId="4480" xr:uid="{00000000-0005-0000-0000-000047110000}"/>
    <cellStyle name="Comma 5 4 2 3 2" xfId="4481" xr:uid="{00000000-0005-0000-0000-000048110000}"/>
    <cellStyle name="Comma 5 4 2 4" xfId="4482" xr:uid="{00000000-0005-0000-0000-000049110000}"/>
    <cellStyle name="Comma 5 4 3" xfId="4483" xr:uid="{00000000-0005-0000-0000-00004A110000}"/>
    <cellStyle name="Comma 5 4 3 2" xfId="4484" xr:uid="{00000000-0005-0000-0000-00004B110000}"/>
    <cellStyle name="Comma 5 4 3 2 2" xfId="4485" xr:uid="{00000000-0005-0000-0000-00004C110000}"/>
    <cellStyle name="Comma 5 4 3 3" xfId="4486" xr:uid="{00000000-0005-0000-0000-00004D110000}"/>
    <cellStyle name="Comma 5 4 4" xfId="4487" xr:uid="{00000000-0005-0000-0000-00004E110000}"/>
    <cellStyle name="Comma 5 4 4 2" xfId="4488" xr:uid="{00000000-0005-0000-0000-00004F110000}"/>
    <cellStyle name="Comma 5 4 5" xfId="4489" xr:uid="{00000000-0005-0000-0000-000050110000}"/>
    <cellStyle name="Comma 5 5" xfId="4490" xr:uid="{00000000-0005-0000-0000-000051110000}"/>
    <cellStyle name="Comma 5 5 2" xfId="4491" xr:uid="{00000000-0005-0000-0000-000052110000}"/>
    <cellStyle name="Comma 5 5 2 2" xfId="4492" xr:uid="{00000000-0005-0000-0000-000053110000}"/>
    <cellStyle name="Comma 5 5 2 2 2" xfId="4493" xr:uid="{00000000-0005-0000-0000-000054110000}"/>
    <cellStyle name="Comma 5 5 2 2 2 2" xfId="4494" xr:uid="{00000000-0005-0000-0000-000055110000}"/>
    <cellStyle name="Comma 5 5 2 2 3" xfId="4495" xr:uid="{00000000-0005-0000-0000-000056110000}"/>
    <cellStyle name="Comma 5 5 2 3" xfId="4496" xr:uid="{00000000-0005-0000-0000-000057110000}"/>
    <cellStyle name="Comma 5 5 2 3 2" xfId="4497" xr:uid="{00000000-0005-0000-0000-000058110000}"/>
    <cellStyle name="Comma 5 5 2 4" xfId="4498" xr:uid="{00000000-0005-0000-0000-000059110000}"/>
    <cellStyle name="Comma 5 5 3" xfId="4499" xr:uid="{00000000-0005-0000-0000-00005A110000}"/>
    <cellStyle name="Comma 5 5 3 2" xfId="4500" xr:uid="{00000000-0005-0000-0000-00005B110000}"/>
    <cellStyle name="Comma 5 5 3 2 2" xfId="4501" xr:uid="{00000000-0005-0000-0000-00005C110000}"/>
    <cellStyle name="Comma 5 5 3 3" xfId="4502" xr:uid="{00000000-0005-0000-0000-00005D110000}"/>
    <cellStyle name="Comma 5 5 4" xfId="4503" xr:uid="{00000000-0005-0000-0000-00005E110000}"/>
    <cellStyle name="Comma 5 5 4 2" xfId="4504" xr:uid="{00000000-0005-0000-0000-00005F110000}"/>
    <cellStyle name="Comma 5 5 5" xfId="4505" xr:uid="{00000000-0005-0000-0000-000060110000}"/>
    <cellStyle name="Comma 5 6" xfId="4506" xr:uid="{00000000-0005-0000-0000-000061110000}"/>
    <cellStyle name="Comma 5 6 2" xfId="4507" xr:uid="{00000000-0005-0000-0000-000062110000}"/>
    <cellStyle name="Comma 5 6 2 2" xfId="4508" xr:uid="{00000000-0005-0000-0000-000063110000}"/>
    <cellStyle name="Comma 5 6 2 2 2" xfId="4509" xr:uid="{00000000-0005-0000-0000-000064110000}"/>
    <cellStyle name="Comma 5 6 2 3" xfId="4510" xr:uid="{00000000-0005-0000-0000-000065110000}"/>
    <cellStyle name="Comma 5 6 3" xfId="4511" xr:uid="{00000000-0005-0000-0000-000066110000}"/>
    <cellStyle name="Comma 5 6 3 2" xfId="4512" xr:uid="{00000000-0005-0000-0000-000067110000}"/>
    <cellStyle name="Comma 5 6 4" xfId="4513" xr:uid="{00000000-0005-0000-0000-000068110000}"/>
    <cellStyle name="Comma 5 7" xfId="4514" xr:uid="{00000000-0005-0000-0000-000069110000}"/>
    <cellStyle name="Comma 5 7 2" xfId="4515" xr:uid="{00000000-0005-0000-0000-00006A110000}"/>
    <cellStyle name="Comma 5 7 2 2" xfId="4516" xr:uid="{00000000-0005-0000-0000-00006B110000}"/>
    <cellStyle name="Comma 5 7 3" xfId="4517" xr:uid="{00000000-0005-0000-0000-00006C110000}"/>
    <cellStyle name="Comma 5 8" xfId="4518" xr:uid="{00000000-0005-0000-0000-00006D110000}"/>
    <cellStyle name="Comma 5 8 2" xfId="4519" xr:uid="{00000000-0005-0000-0000-00006E110000}"/>
    <cellStyle name="Comma 5 9" xfId="4520" xr:uid="{00000000-0005-0000-0000-00006F110000}"/>
    <cellStyle name="Comma 6" xfId="45" xr:uid="{00000000-0005-0000-0000-000070110000}"/>
    <cellStyle name="Comma 6 2" xfId="4521" xr:uid="{00000000-0005-0000-0000-000071110000}"/>
    <cellStyle name="Comma 6 2 2" xfId="4522" xr:uid="{00000000-0005-0000-0000-000072110000}"/>
    <cellStyle name="Comma 6 2 3" xfId="4523" xr:uid="{00000000-0005-0000-0000-000073110000}"/>
    <cellStyle name="Comma 6 3" xfId="4524" xr:uid="{00000000-0005-0000-0000-000074110000}"/>
    <cellStyle name="Comma 6 4" xfId="4525" xr:uid="{00000000-0005-0000-0000-000075110000}"/>
    <cellStyle name="Comma 7" xfId="4526" xr:uid="{00000000-0005-0000-0000-000076110000}"/>
    <cellStyle name="Comma 7 2" xfId="4527" xr:uid="{00000000-0005-0000-0000-000077110000}"/>
    <cellStyle name="Comma 7 2 2" xfId="4528" xr:uid="{00000000-0005-0000-0000-000078110000}"/>
    <cellStyle name="Comma 7 2 3" xfId="4529" xr:uid="{00000000-0005-0000-0000-000079110000}"/>
    <cellStyle name="Comma 7 3" xfId="4530" xr:uid="{00000000-0005-0000-0000-00007A110000}"/>
    <cellStyle name="Comma 7 4" xfId="4531" xr:uid="{00000000-0005-0000-0000-00007B110000}"/>
    <cellStyle name="Comma 8" xfId="4532" xr:uid="{00000000-0005-0000-0000-00007C110000}"/>
    <cellStyle name="Comma 8 2" xfId="4533" xr:uid="{00000000-0005-0000-0000-00007D110000}"/>
    <cellStyle name="Comma 8 2 2" xfId="4534" xr:uid="{00000000-0005-0000-0000-00007E110000}"/>
    <cellStyle name="Comma 8 2 3" xfId="4535" xr:uid="{00000000-0005-0000-0000-00007F110000}"/>
    <cellStyle name="Comma 8 3" xfId="4536" xr:uid="{00000000-0005-0000-0000-000080110000}"/>
    <cellStyle name="Comma 8 4" xfId="4537" xr:uid="{00000000-0005-0000-0000-000081110000}"/>
    <cellStyle name="Comma 9" xfId="4538" xr:uid="{00000000-0005-0000-0000-000082110000}"/>
    <cellStyle name="Comma 9 10" xfId="4539" xr:uid="{00000000-0005-0000-0000-000083110000}"/>
    <cellStyle name="Comma 9 10 2" xfId="4540" xr:uid="{00000000-0005-0000-0000-000084110000}"/>
    <cellStyle name="Comma 9 10 2 2" xfId="4541" xr:uid="{00000000-0005-0000-0000-000085110000}"/>
    <cellStyle name="Comma 9 10 3" xfId="4542" xr:uid="{00000000-0005-0000-0000-000086110000}"/>
    <cellStyle name="Comma 9 11" xfId="4543" xr:uid="{00000000-0005-0000-0000-000087110000}"/>
    <cellStyle name="Comma 9 11 2" xfId="4544" xr:uid="{00000000-0005-0000-0000-000088110000}"/>
    <cellStyle name="Comma 9 12" xfId="4545" xr:uid="{00000000-0005-0000-0000-000089110000}"/>
    <cellStyle name="Comma 9 2" xfId="4546" xr:uid="{00000000-0005-0000-0000-00008A110000}"/>
    <cellStyle name="Comma 9 2 10" xfId="4547" xr:uid="{00000000-0005-0000-0000-00008B110000}"/>
    <cellStyle name="Comma 9 2 10 2" xfId="4548" xr:uid="{00000000-0005-0000-0000-00008C110000}"/>
    <cellStyle name="Comma 9 2 11" xfId="4549" xr:uid="{00000000-0005-0000-0000-00008D110000}"/>
    <cellStyle name="Comma 9 2 2" xfId="4550" xr:uid="{00000000-0005-0000-0000-00008E110000}"/>
    <cellStyle name="Comma 9 2 2 2" xfId="4551" xr:uid="{00000000-0005-0000-0000-00008F110000}"/>
    <cellStyle name="Comma 9 2 2 2 2" xfId="4552" xr:uid="{00000000-0005-0000-0000-000090110000}"/>
    <cellStyle name="Comma 9 2 2 2 2 2" xfId="4553" xr:uid="{00000000-0005-0000-0000-000091110000}"/>
    <cellStyle name="Comma 9 2 2 2 2 2 2" xfId="4554" xr:uid="{00000000-0005-0000-0000-000092110000}"/>
    <cellStyle name="Comma 9 2 2 2 2 2 3" xfId="4555" xr:uid="{00000000-0005-0000-0000-000093110000}"/>
    <cellStyle name="Comma 9 2 2 2 2 2 3 2" xfId="4556" xr:uid="{00000000-0005-0000-0000-000094110000}"/>
    <cellStyle name="Comma 9 2 2 2 2 2 3 2 2" xfId="4557" xr:uid="{00000000-0005-0000-0000-000095110000}"/>
    <cellStyle name="Comma 9 2 2 2 2 2 3 3" xfId="4558" xr:uid="{00000000-0005-0000-0000-000096110000}"/>
    <cellStyle name="Comma 9 2 2 2 2 2 4" xfId="4559" xr:uid="{00000000-0005-0000-0000-000097110000}"/>
    <cellStyle name="Comma 9 2 2 2 2 3" xfId="4560" xr:uid="{00000000-0005-0000-0000-000098110000}"/>
    <cellStyle name="Comma 9 2 2 2 2 4" xfId="4561" xr:uid="{00000000-0005-0000-0000-000099110000}"/>
    <cellStyle name="Comma 9 2 2 2 2 4 2" xfId="4562" xr:uid="{00000000-0005-0000-0000-00009A110000}"/>
    <cellStyle name="Comma 9 2 2 2 2 4 2 2" xfId="4563" xr:uid="{00000000-0005-0000-0000-00009B110000}"/>
    <cellStyle name="Comma 9 2 2 2 2 4 3" xfId="4564" xr:uid="{00000000-0005-0000-0000-00009C110000}"/>
    <cellStyle name="Comma 9 2 2 2 2 5" xfId="4565" xr:uid="{00000000-0005-0000-0000-00009D110000}"/>
    <cellStyle name="Comma 9 2 2 2 3" xfId="4566" xr:uid="{00000000-0005-0000-0000-00009E110000}"/>
    <cellStyle name="Comma 9 2 2 2 3 2" xfId="4567" xr:uid="{00000000-0005-0000-0000-00009F110000}"/>
    <cellStyle name="Comma 9 2 2 2 3 3" xfId="4568" xr:uid="{00000000-0005-0000-0000-0000A0110000}"/>
    <cellStyle name="Comma 9 2 2 2 3 3 2" xfId="4569" xr:uid="{00000000-0005-0000-0000-0000A1110000}"/>
    <cellStyle name="Comma 9 2 2 2 3 3 2 2" xfId="4570" xr:uid="{00000000-0005-0000-0000-0000A2110000}"/>
    <cellStyle name="Comma 9 2 2 2 3 3 3" xfId="4571" xr:uid="{00000000-0005-0000-0000-0000A3110000}"/>
    <cellStyle name="Comma 9 2 2 2 3 4" xfId="4572" xr:uid="{00000000-0005-0000-0000-0000A4110000}"/>
    <cellStyle name="Comma 9 2 2 2 4" xfId="4573" xr:uid="{00000000-0005-0000-0000-0000A5110000}"/>
    <cellStyle name="Comma 9 2 2 2 4 2" xfId="4574" xr:uid="{00000000-0005-0000-0000-0000A6110000}"/>
    <cellStyle name="Comma 9 2 2 2 4 3" xfId="4575" xr:uid="{00000000-0005-0000-0000-0000A7110000}"/>
    <cellStyle name="Comma 9 2 2 2 4 3 2" xfId="4576" xr:uid="{00000000-0005-0000-0000-0000A8110000}"/>
    <cellStyle name="Comma 9 2 2 2 4 3 2 2" xfId="4577" xr:uid="{00000000-0005-0000-0000-0000A9110000}"/>
    <cellStyle name="Comma 9 2 2 2 4 3 3" xfId="4578" xr:uid="{00000000-0005-0000-0000-0000AA110000}"/>
    <cellStyle name="Comma 9 2 2 2 4 4" xfId="4579" xr:uid="{00000000-0005-0000-0000-0000AB110000}"/>
    <cellStyle name="Comma 9 2 2 2 5" xfId="4580" xr:uid="{00000000-0005-0000-0000-0000AC110000}"/>
    <cellStyle name="Comma 9 2 2 2 6" xfId="4581" xr:uid="{00000000-0005-0000-0000-0000AD110000}"/>
    <cellStyle name="Comma 9 2 2 2 6 2" xfId="4582" xr:uid="{00000000-0005-0000-0000-0000AE110000}"/>
    <cellStyle name="Comma 9 2 2 2 6 2 2" xfId="4583" xr:uid="{00000000-0005-0000-0000-0000AF110000}"/>
    <cellStyle name="Comma 9 2 2 2 6 3" xfId="4584" xr:uid="{00000000-0005-0000-0000-0000B0110000}"/>
    <cellStyle name="Comma 9 2 2 2 7" xfId="4585" xr:uid="{00000000-0005-0000-0000-0000B1110000}"/>
    <cellStyle name="Comma 9 2 2 2 7 2" xfId="4586" xr:uid="{00000000-0005-0000-0000-0000B2110000}"/>
    <cellStyle name="Comma 9 2 2 2 8" xfId="4587" xr:uid="{00000000-0005-0000-0000-0000B3110000}"/>
    <cellStyle name="Comma 9 2 2 3" xfId="4588" xr:uid="{00000000-0005-0000-0000-0000B4110000}"/>
    <cellStyle name="Comma 9 2 2 3 2" xfId="4589" xr:uid="{00000000-0005-0000-0000-0000B5110000}"/>
    <cellStyle name="Comma 9 2 2 3 2 2" xfId="4590" xr:uid="{00000000-0005-0000-0000-0000B6110000}"/>
    <cellStyle name="Comma 9 2 2 3 2 3" xfId="4591" xr:uid="{00000000-0005-0000-0000-0000B7110000}"/>
    <cellStyle name="Comma 9 2 2 3 2 3 2" xfId="4592" xr:uid="{00000000-0005-0000-0000-0000B8110000}"/>
    <cellStyle name="Comma 9 2 2 3 2 3 2 2" xfId="4593" xr:uid="{00000000-0005-0000-0000-0000B9110000}"/>
    <cellStyle name="Comma 9 2 2 3 2 3 3" xfId="4594" xr:uid="{00000000-0005-0000-0000-0000BA110000}"/>
    <cellStyle name="Comma 9 2 2 3 2 4" xfId="4595" xr:uid="{00000000-0005-0000-0000-0000BB110000}"/>
    <cellStyle name="Comma 9 2 2 3 3" xfId="4596" xr:uid="{00000000-0005-0000-0000-0000BC110000}"/>
    <cellStyle name="Comma 9 2 2 3 4" xfId="4597" xr:uid="{00000000-0005-0000-0000-0000BD110000}"/>
    <cellStyle name="Comma 9 2 2 3 4 2" xfId="4598" xr:uid="{00000000-0005-0000-0000-0000BE110000}"/>
    <cellStyle name="Comma 9 2 2 3 4 2 2" xfId="4599" xr:uid="{00000000-0005-0000-0000-0000BF110000}"/>
    <cellStyle name="Comma 9 2 2 3 4 3" xfId="4600" xr:uid="{00000000-0005-0000-0000-0000C0110000}"/>
    <cellStyle name="Comma 9 2 2 3 5" xfId="4601" xr:uid="{00000000-0005-0000-0000-0000C1110000}"/>
    <cellStyle name="Comma 9 2 2 4" xfId="4602" xr:uid="{00000000-0005-0000-0000-0000C2110000}"/>
    <cellStyle name="Comma 9 2 2 4 2" xfId="4603" xr:uid="{00000000-0005-0000-0000-0000C3110000}"/>
    <cellStyle name="Comma 9 2 2 4 3" xfId="4604" xr:uid="{00000000-0005-0000-0000-0000C4110000}"/>
    <cellStyle name="Comma 9 2 2 4 3 2" xfId="4605" xr:uid="{00000000-0005-0000-0000-0000C5110000}"/>
    <cellStyle name="Comma 9 2 2 4 3 2 2" xfId="4606" xr:uid="{00000000-0005-0000-0000-0000C6110000}"/>
    <cellStyle name="Comma 9 2 2 4 3 3" xfId="4607" xr:uid="{00000000-0005-0000-0000-0000C7110000}"/>
    <cellStyle name="Comma 9 2 2 4 4" xfId="4608" xr:uid="{00000000-0005-0000-0000-0000C8110000}"/>
    <cellStyle name="Comma 9 2 2 5" xfId="4609" xr:uid="{00000000-0005-0000-0000-0000C9110000}"/>
    <cellStyle name="Comma 9 2 2 5 2" xfId="4610" xr:uid="{00000000-0005-0000-0000-0000CA110000}"/>
    <cellStyle name="Comma 9 2 2 5 3" xfId="4611" xr:uid="{00000000-0005-0000-0000-0000CB110000}"/>
    <cellStyle name="Comma 9 2 2 5 3 2" xfId="4612" xr:uid="{00000000-0005-0000-0000-0000CC110000}"/>
    <cellStyle name="Comma 9 2 2 5 3 2 2" xfId="4613" xr:uid="{00000000-0005-0000-0000-0000CD110000}"/>
    <cellStyle name="Comma 9 2 2 5 3 3" xfId="4614" xr:uid="{00000000-0005-0000-0000-0000CE110000}"/>
    <cellStyle name="Comma 9 2 2 5 4" xfId="4615" xr:uid="{00000000-0005-0000-0000-0000CF110000}"/>
    <cellStyle name="Comma 9 2 2 6" xfId="4616" xr:uid="{00000000-0005-0000-0000-0000D0110000}"/>
    <cellStyle name="Comma 9 2 2 7" xfId="4617" xr:uid="{00000000-0005-0000-0000-0000D1110000}"/>
    <cellStyle name="Comma 9 2 2 7 2" xfId="4618" xr:uid="{00000000-0005-0000-0000-0000D2110000}"/>
    <cellStyle name="Comma 9 2 2 7 2 2" xfId="4619" xr:uid="{00000000-0005-0000-0000-0000D3110000}"/>
    <cellStyle name="Comma 9 2 2 7 3" xfId="4620" xr:uid="{00000000-0005-0000-0000-0000D4110000}"/>
    <cellStyle name="Comma 9 2 2 8" xfId="4621" xr:uid="{00000000-0005-0000-0000-0000D5110000}"/>
    <cellStyle name="Comma 9 2 2 8 2" xfId="4622" xr:uid="{00000000-0005-0000-0000-0000D6110000}"/>
    <cellStyle name="Comma 9 2 2 9" xfId="4623" xr:uid="{00000000-0005-0000-0000-0000D7110000}"/>
    <cellStyle name="Comma 9 2 3" xfId="4624" xr:uid="{00000000-0005-0000-0000-0000D8110000}"/>
    <cellStyle name="Comma 9 2 3 2" xfId="4625" xr:uid="{00000000-0005-0000-0000-0000D9110000}"/>
    <cellStyle name="Comma 9 2 3 2 2" xfId="4626" xr:uid="{00000000-0005-0000-0000-0000DA110000}"/>
    <cellStyle name="Comma 9 2 3 2 2 2" xfId="4627" xr:uid="{00000000-0005-0000-0000-0000DB110000}"/>
    <cellStyle name="Comma 9 2 3 2 2 3" xfId="4628" xr:uid="{00000000-0005-0000-0000-0000DC110000}"/>
    <cellStyle name="Comma 9 2 3 2 2 3 2" xfId="4629" xr:uid="{00000000-0005-0000-0000-0000DD110000}"/>
    <cellStyle name="Comma 9 2 3 2 2 3 2 2" xfId="4630" xr:uid="{00000000-0005-0000-0000-0000DE110000}"/>
    <cellStyle name="Comma 9 2 3 2 2 3 3" xfId="4631" xr:uid="{00000000-0005-0000-0000-0000DF110000}"/>
    <cellStyle name="Comma 9 2 3 2 2 4" xfId="4632" xr:uid="{00000000-0005-0000-0000-0000E0110000}"/>
    <cellStyle name="Comma 9 2 3 2 3" xfId="4633" xr:uid="{00000000-0005-0000-0000-0000E1110000}"/>
    <cellStyle name="Comma 9 2 3 2 4" xfId="4634" xr:uid="{00000000-0005-0000-0000-0000E2110000}"/>
    <cellStyle name="Comma 9 2 3 2 4 2" xfId="4635" xr:uid="{00000000-0005-0000-0000-0000E3110000}"/>
    <cellStyle name="Comma 9 2 3 2 4 2 2" xfId="4636" xr:uid="{00000000-0005-0000-0000-0000E4110000}"/>
    <cellStyle name="Comma 9 2 3 2 4 3" xfId="4637" xr:uid="{00000000-0005-0000-0000-0000E5110000}"/>
    <cellStyle name="Comma 9 2 3 2 5" xfId="4638" xr:uid="{00000000-0005-0000-0000-0000E6110000}"/>
    <cellStyle name="Comma 9 2 3 3" xfId="4639" xr:uid="{00000000-0005-0000-0000-0000E7110000}"/>
    <cellStyle name="Comma 9 2 3 3 2" xfId="4640" xr:uid="{00000000-0005-0000-0000-0000E8110000}"/>
    <cellStyle name="Comma 9 2 3 3 3" xfId="4641" xr:uid="{00000000-0005-0000-0000-0000E9110000}"/>
    <cellStyle name="Comma 9 2 3 3 3 2" xfId="4642" xr:uid="{00000000-0005-0000-0000-0000EA110000}"/>
    <cellStyle name="Comma 9 2 3 3 3 2 2" xfId="4643" xr:uid="{00000000-0005-0000-0000-0000EB110000}"/>
    <cellStyle name="Comma 9 2 3 3 3 3" xfId="4644" xr:uid="{00000000-0005-0000-0000-0000EC110000}"/>
    <cellStyle name="Comma 9 2 3 3 4" xfId="4645" xr:uid="{00000000-0005-0000-0000-0000ED110000}"/>
    <cellStyle name="Comma 9 2 3 4" xfId="4646" xr:uid="{00000000-0005-0000-0000-0000EE110000}"/>
    <cellStyle name="Comma 9 2 3 4 2" xfId="4647" xr:uid="{00000000-0005-0000-0000-0000EF110000}"/>
    <cellStyle name="Comma 9 2 3 4 3" xfId="4648" xr:uid="{00000000-0005-0000-0000-0000F0110000}"/>
    <cellStyle name="Comma 9 2 3 4 3 2" xfId="4649" xr:uid="{00000000-0005-0000-0000-0000F1110000}"/>
    <cellStyle name="Comma 9 2 3 4 3 2 2" xfId="4650" xr:uid="{00000000-0005-0000-0000-0000F2110000}"/>
    <cellStyle name="Comma 9 2 3 4 3 3" xfId="4651" xr:uid="{00000000-0005-0000-0000-0000F3110000}"/>
    <cellStyle name="Comma 9 2 3 4 4" xfId="4652" xr:uid="{00000000-0005-0000-0000-0000F4110000}"/>
    <cellStyle name="Comma 9 2 3 5" xfId="4653" xr:uid="{00000000-0005-0000-0000-0000F5110000}"/>
    <cellStyle name="Comma 9 2 3 6" xfId="4654" xr:uid="{00000000-0005-0000-0000-0000F6110000}"/>
    <cellStyle name="Comma 9 2 3 6 2" xfId="4655" xr:uid="{00000000-0005-0000-0000-0000F7110000}"/>
    <cellStyle name="Comma 9 2 3 6 2 2" xfId="4656" xr:uid="{00000000-0005-0000-0000-0000F8110000}"/>
    <cellStyle name="Comma 9 2 3 6 3" xfId="4657" xr:uid="{00000000-0005-0000-0000-0000F9110000}"/>
    <cellStyle name="Comma 9 2 3 7" xfId="4658" xr:uid="{00000000-0005-0000-0000-0000FA110000}"/>
    <cellStyle name="Comma 9 2 3 7 2" xfId="4659" xr:uid="{00000000-0005-0000-0000-0000FB110000}"/>
    <cellStyle name="Comma 9 2 3 8" xfId="4660" xr:uid="{00000000-0005-0000-0000-0000FC110000}"/>
    <cellStyle name="Comma 9 2 4" xfId="4661" xr:uid="{00000000-0005-0000-0000-0000FD110000}"/>
    <cellStyle name="Comma 9 2 4 2" xfId="4662" xr:uid="{00000000-0005-0000-0000-0000FE110000}"/>
    <cellStyle name="Comma 9 2 5" xfId="4663" xr:uid="{00000000-0005-0000-0000-0000FF110000}"/>
    <cellStyle name="Comma 9 2 5 2" xfId="4664" xr:uid="{00000000-0005-0000-0000-000000120000}"/>
    <cellStyle name="Comma 9 2 5 2 2" xfId="4665" xr:uid="{00000000-0005-0000-0000-000001120000}"/>
    <cellStyle name="Comma 9 2 5 2 3" xfId="4666" xr:uid="{00000000-0005-0000-0000-000002120000}"/>
    <cellStyle name="Comma 9 2 5 2 3 2" xfId="4667" xr:uid="{00000000-0005-0000-0000-000003120000}"/>
    <cellStyle name="Comma 9 2 5 2 3 2 2" xfId="4668" xr:uid="{00000000-0005-0000-0000-000004120000}"/>
    <cellStyle name="Comma 9 2 5 2 3 3" xfId="4669" xr:uid="{00000000-0005-0000-0000-000005120000}"/>
    <cellStyle name="Comma 9 2 5 2 4" xfId="4670" xr:uid="{00000000-0005-0000-0000-000006120000}"/>
    <cellStyle name="Comma 9 2 5 3" xfId="4671" xr:uid="{00000000-0005-0000-0000-000007120000}"/>
    <cellStyle name="Comma 9 2 5 4" xfId="4672" xr:uid="{00000000-0005-0000-0000-000008120000}"/>
    <cellStyle name="Comma 9 2 5 4 2" xfId="4673" xr:uid="{00000000-0005-0000-0000-000009120000}"/>
    <cellStyle name="Comma 9 2 5 4 2 2" xfId="4674" xr:uid="{00000000-0005-0000-0000-00000A120000}"/>
    <cellStyle name="Comma 9 2 5 4 3" xfId="4675" xr:uid="{00000000-0005-0000-0000-00000B120000}"/>
    <cellStyle name="Comma 9 2 5 5" xfId="4676" xr:uid="{00000000-0005-0000-0000-00000C120000}"/>
    <cellStyle name="Comma 9 2 6" xfId="4677" xr:uid="{00000000-0005-0000-0000-00000D120000}"/>
    <cellStyle name="Comma 9 2 6 2" xfId="4678" xr:uid="{00000000-0005-0000-0000-00000E120000}"/>
    <cellStyle name="Comma 9 2 6 3" xfId="4679" xr:uid="{00000000-0005-0000-0000-00000F120000}"/>
    <cellStyle name="Comma 9 2 6 3 2" xfId="4680" xr:uid="{00000000-0005-0000-0000-000010120000}"/>
    <cellStyle name="Comma 9 2 6 3 2 2" xfId="4681" xr:uid="{00000000-0005-0000-0000-000011120000}"/>
    <cellStyle name="Comma 9 2 6 3 3" xfId="4682" xr:uid="{00000000-0005-0000-0000-000012120000}"/>
    <cellStyle name="Comma 9 2 6 4" xfId="4683" xr:uid="{00000000-0005-0000-0000-000013120000}"/>
    <cellStyle name="Comma 9 2 7" xfId="4684" xr:uid="{00000000-0005-0000-0000-000014120000}"/>
    <cellStyle name="Comma 9 2 7 2" xfId="4685" xr:uid="{00000000-0005-0000-0000-000015120000}"/>
    <cellStyle name="Comma 9 2 7 3" xfId="4686" xr:uid="{00000000-0005-0000-0000-000016120000}"/>
    <cellStyle name="Comma 9 2 7 3 2" xfId="4687" xr:uid="{00000000-0005-0000-0000-000017120000}"/>
    <cellStyle name="Comma 9 2 7 3 2 2" xfId="4688" xr:uid="{00000000-0005-0000-0000-000018120000}"/>
    <cellStyle name="Comma 9 2 7 3 3" xfId="4689" xr:uid="{00000000-0005-0000-0000-000019120000}"/>
    <cellStyle name="Comma 9 2 7 4" xfId="4690" xr:uid="{00000000-0005-0000-0000-00001A120000}"/>
    <cellStyle name="Comma 9 2 8" xfId="4691" xr:uid="{00000000-0005-0000-0000-00001B120000}"/>
    <cellStyle name="Comma 9 2 9" xfId="4692" xr:uid="{00000000-0005-0000-0000-00001C120000}"/>
    <cellStyle name="Comma 9 2 9 2" xfId="4693" xr:uid="{00000000-0005-0000-0000-00001D120000}"/>
    <cellStyle name="Comma 9 2 9 2 2" xfId="4694" xr:uid="{00000000-0005-0000-0000-00001E120000}"/>
    <cellStyle name="Comma 9 2 9 3" xfId="4695" xr:uid="{00000000-0005-0000-0000-00001F120000}"/>
    <cellStyle name="Comma 9 3" xfId="4696" xr:uid="{00000000-0005-0000-0000-000020120000}"/>
    <cellStyle name="Comma 9 3 2" xfId="4697" xr:uid="{00000000-0005-0000-0000-000021120000}"/>
    <cellStyle name="Comma 9 4" xfId="4698" xr:uid="{00000000-0005-0000-0000-000022120000}"/>
    <cellStyle name="Comma 9 4 2" xfId="4699" xr:uid="{00000000-0005-0000-0000-000023120000}"/>
    <cellStyle name="Comma 9 4 2 2" xfId="4700" xr:uid="{00000000-0005-0000-0000-000024120000}"/>
    <cellStyle name="Comma 9 4 2 2 2" xfId="4701" xr:uid="{00000000-0005-0000-0000-000025120000}"/>
    <cellStyle name="Comma 9 4 2 2 2 2" xfId="4702" xr:uid="{00000000-0005-0000-0000-000026120000}"/>
    <cellStyle name="Comma 9 4 2 2 2 3" xfId="4703" xr:uid="{00000000-0005-0000-0000-000027120000}"/>
    <cellStyle name="Comma 9 4 2 2 2 3 2" xfId="4704" xr:uid="{00000000-0005-0000-0000-000028120000}"/>
    <cellStyle name="Comma 9 4 2 2 2 3 2 2" xfId="4705" xr:uid="{00000000-0005-0000-0000-000029120000}"/>
    <cellStyle name="Comma 9 4 2 2 2 3 3" xfId="4706" xr:uid="{00000000-0005-0000-0000-00002A120000}"/>
    <cellStyle name="Comma 9 4 2 2 2 4" xfId="4707" xr:uid="{00000000-0005-0000-0000-00002B120000}"/>
    <cellStyle name="Comma 9 4 2 2 3" xfId="4708" xr:uid="{00000000-0005-0000-0000-00002C120000}"/>
    <cellStyle name="Comma 9 4 2 2 4" xfId="4709" xr:uid="{00000000-0005-0000-0000-00002D120000}"/>
    <cellStyle name="Comma 9 4 2 2 4 2" xfId="4710" xr:uid="{00000000-0005-0000-0000-00002E120000}"/>
    <cellStyle name="Comma 9 4 2 2 4 2 2" xfId="4711" xr:uid="{00000000-0005-0000-0000-00002F120000}"/>
    <cellStyle name="Comma 9 4 2 2 4 3" xfId="4712" xr:uid="{00000000-0005-0000-0000-000030120000}"/>
    <cellStyle name="Comma 9 4 2 2 5" xfId="4713" xr:uid="{00000000-0005-0000-0000-000031120000}"/>
    <cellStyle name="Comma 9 4 2 3" xfId="4714" xr:uid="{00000000-0005-0000-0000-000032120000}"/>
    <cellStyle name="Comma 9 4 2 3 2" xfId="4715" xr:uid="{00000000-0005-0000-0000-000033120000}"/>
    <cellStyle name="Comma 9 4 2 3 3" xfId="4716" xr:uid="{00000000-0005-0000-0000-000034120000}"/>
    <cellStyle name="Comma 9 4 2 3 3 2" xfId="4717" xr:uid="{00000000-0005-0000-0000-000035120000}"/>
    <cellStyle name="Comma 9 4 2 3 3 2 2" xfId="4718" xr:uid="{00000000-0005-0000-0000-000036120000}"/>
    <cellStyle name="Comma 9 4 2 3 3 3" xfId="4719" xr:uid="{00000000-0005-0000-0000-000037120000}"/>
    <cellStyle name="Comma 9 4 2 3 4" xfId="4720" xr:uid="{00000000-0005-0000-0000-000038120000}"/>
    <cellStyle name="Comma 9 4 2 4" xfId="4721" xr:uid="{00000000-0005-0000-0000-000039120000}"/>
    <cellStyle name="Comma 9 4 2 4 2" xfId="4722" xr:uid="{00000000-0005-0000-0000-00003A120000}"/>
    <cellStyle name="Comma 9 4 2 4 3" xfId="4723" xr:uid="{00000000-0005-0000-0000-00003B120000}"/>
    <cellStyle name="Comma 9 4 2 4 3 2" xfId="4724" xr:uid="{00000000-0005-0000-0000-00003C120000}"/>
    <cellStyle name="Comma 9 4 2 4 3 2 2" xfId="4725" xr:uid="{00000000-0005-0000-0000-00003D120000}"/>
    <cellStyle name="Comma 9 4 2 4 3 3" xfId="4726" xr:uid="{00000000-0005-0000-0000-00003E120000}"/>
    <cellStyle name="Comma 9 4 2 4 4" xfId="4727" xr:uid="{00000000-0005-0000-0000-00003F120000}"/>
    <cellStyle name="Comma 9 4 2 5" xfId="4728" xr:uid="{00000000-0005-0000-0000-000040120000}"/>
    <cellStyle name="Comma 9 4 2 6" xfId="4729" xr:uid="{00000000-0005-0000-0000-000041120000}"/>
    <cellStyle name="Comma 9 4 2 6 2" xfId="4730" xr:uid="{00000000-0005-0000-0000-000042120000}"/>
    <cellStyle name="Comma 9 4 2 6 2 2" xfId="4731" xr:uid="{00000000-0005-0000-0000-000043120000}"/>
    <cellStyle name="Comma 9 4 2 6 3" xfId="4732" xr:uid="{00000000-0005-0000-0000-000044120000}"/>
    <cellStyle name="Comma 9 4 2 7" xfId="4733" xr:uid="{00000000-0005-0000-0000-000045120000}"/>
    <cellStyle name="Comma 9 4 2 7 2" xfId="4734" xr:uid="{00000000-0005-0000-0000-000046120000}"/>
    <cellStyle name="Comma 9 4 2 8" xfId="4735" xr:uid="{00000000-0005-0000-0000-000047120000}"/>
    <cellStyle name="Comma 9 4 3" xfId="4736" xr:uid="{00000000-0005-0000-0000-000048120000}"/>
    <cellStyle name="Comma 9 4 3 2" xfId="4737" xr:uid="{00000000-0005-0000-0000-000049120000}"/>
    <cellStyle name="Comma 9 4 3 2 2" xfId="4738" xr:uid="{00000000-0005-0000-0000-00004A120000}"/>
    <cellStyle name="Comma 9 4 3 2 3" xfId="4739" xr:uid="{00000000-0005-0000-0000-00004B120000}"/>
    <cellStyle name="Comma 9 4 3 2 3 2" xfId="4740" xr:uid="{00000000-0005-0000-0000-00004C120000}"/>
    <cellStyle name="Comma 9 4 3 2 3 2 2" xfId="4741" xr:uid="{00000000-0005-0000-0000-00004D120000}"/>
    <cellStyle name="Comma 9 4 3 2 3 3" xfId="4742" xr:uid="{00000000-0005-0000-0000-00004E120000}"/>
    <cellStyle name="Comma 9 4 3 2 4" xfId="4743" xr:uid="{00000000-0005-0000-0000-00004F120000}"/>
    <cellStyle name="Comma 9 4 3 3" xfId="4744" xr:uid="{00000000-0005-0000-0000-000050120000}"/>
    <cellStyle name="Comma 9 4 3 4" xfId="4745" xr:uid="{00000000-0005-0000-0000-000051120000}"/>
    <cellStyle name="Comma 9 4 3 4 2" xfId="4746" xr:uid="{00000000-0005-0000-0000-000052120000}"/>
    <cellStyle name="Comma 9 4 3 4 2 2" xfId="4747" xr:uid="{00000000-0005-0000-0000-000053120000}"/>
    <cellStyle name="Comma 9 4 3 4 3" xfId="4748" xr:uid="{00000000-0005-0000-0000-000054120000}"/>
    <cellStyle name="Comma 9 4 3 5" xfId="4749" xr:uid="{00000000-0005-0000-0000-000055120000}"/>
    <cellStyle name="Comma 9 4 4" xfId="4750" xr:uid="{00000000-0005-0000-0000-000056120000}"/>
    <cellStyle name="Comma 9 4 4 2" xfId="4751" xr:uid="{00000000-0005-0000-0000-000057120000}"/>
    <cellStyle name="Comma 9 4 4 3" xfId="4752" xr:uid="{00000000-0005-0000-0000-000058120000}"/>
    <cellStyle name="Comma 9 4 4 3 2" xfId="4753" xr:uid="{00000000-0005-0000-0000-000059120000}"/>
    <cellStyle name="Comma 9 4 4 3 2 2" xfId="4754" xr:uid="{00000000-0005-0000-0000-00005A120000}"/>
    <cellStyle name="Comma 9 4 4 3 3" xfId="4755" xr:uid="{00000000-0005-0000-0000-00005B120000}"/>
    <cellStyle name="Comma 9 4 4 4" xfId="4756" xr:uid="{00000000-0005-0000-0000-00005C120000}"/>
    <cellStyle name="Comma 9 4 5" xfId="4757" xr:uid="{00000000-0005-0000-0000-00005D120000}"/>
    <cellStyle name="Comma 9 4 5 2" xfId="4758" xr:uid="{00000000-0005-0000-0000-00005E120000}"/>
    <cellStyle name="Comma 9 4 5 3" xfId="4759" xr:uid="{00000000-0005-0000-0000-00005F120000}"/>
    <cellStyle name="Comma 9 4 5 3 2" xfId="4760" xr:uid="{00000000-0005-0000-0000-000060120000}"/>
    <cellStyle name="Comma 9 4 5 3 2 2" xfId="4761" xr:uid="{00000000-0005-0000-0000-000061120000}"/>
    <cellStyle name="Comma 9 4 5 3 3" xfId="4762" xr:uid="{00000000-0005-0000-0000-000062120000}"/>
    <cellStyle name="Comma 9 4 5 4" xfId="4763" xr:uid="{00000000-0005-0000-0000-000063120000}"/>
    <cellStyle name="Comma 9 4 6" xfId="4764" xr:uid="{00000000-0005-0000-0000-000064120000}"/>
    <cellStyle name="Comma 9 4 7" xfId="4765" xr:uid="{00000000-0005-0000-0000-000065120000}"/>
    <cellStyle name="Comma 9 4 7 2" xfId="4766" xr:uid="{00000000-0005-0000-0000-000066120000}"/>
    <cellStyle name="Comma 9 4 7 2 2" xfId="4767" xr:uid="{00000000-0005-0000-0000-000067120000}"/>
    <cellStyle name="Comma 9 4 7 3" xfId="4768" xr:uid="{00000000-0005-0000-0000-000068120000}"/>
    <cellStyle name="Comma 9 4 8" xfId="4769" xr:uid="{00000000-0005-0000-0000-000069120000}"/>
    <cellStyle name="Comma 9 4 8 2" xfId="4770" xr:uid="{00000000-0005-0000-0000-00006A120000}"/>
    <cellStyle name="Comma 9 4 9" xfId="4771" xr:uid="{00000000-0005-0000-0000-00006B120000}"/>
    <cellStyle name="Comma 9 5" xfId="4772" xr:uid="{00000000-0005-0000-0000-00006C120000}"/>
    <cellStyle name="Comma 9 5 2" xfId="4773" xr:uid="{00000000-0005-0000-0000-00006D120000}"/>
    <cellStyle name="Comma 9 5 2 2" xfId="4774" xr:uid="{00000000-0005-0000-0000-00006E120000}"/>
    <cellStyle name="Comma 9 5 2 2 2" xfId="4775" xr:uid="{00000000-0005-0000-0000-00006F120000}"/>
    <cellStyle name="Comma 9 5 2 2 3" xfId="4776" xr:uid="{00000000-0005-0000-0000-000070120000}"/>
    <cellStyle name="Comma 9 5 2 2 3 2" xfId="4777" xr:uid="{00000000-0005-0000-0000-000071120000}"/>
    <cellStyle name="Comma 9 5 2 2 3 2 2" xfId="4778" xr:uid="{00000000-0005-0000-0000-000072120000}"/>
    <cellStyle name="Comma 9 5 2 2 3 3" xfId="4779" xr:uid="{00000000-0005-0000-0000-000073120000}"/>
    <cellStyle name="Comma 9 5 2 2 4" xfId="4780" xr:uid="{00000000-0005-0000-0000-000074120000}"/>
    <cellStyle name="Comma 9 5 2 3" xfId="4781" xr:uid="{00000000-0005-0000-0000-000075120000}"/>
    <cellStyle name="Comma 9 5 2 4" xfId="4782" xr:uid="{00000000-0005-0000-0000-000076120000}"/>
    <cellStyle name="Comma 9 5 2 4 2" xfId="4783" xr:uid="{00000000-0005-0000-0000-000077120000}"/>
    <cellStyle name="Comma 9 5 2 4 2 2" xfId="4784" xr:uid="{00000000-0005-0000-0000-000078120000}"/>
    <cellStyle name="Comma 9 5 2 4 3" xfId="4785" xr:uid="{00000000-0005-0000-0000-000079120000}"/>
    <cellStyle name="Comma 9 5 2 5" xfId="4786" xr:uid="{00000000-0005-0000-0000-00007A120000}"/>
    <cellStyle name="Comma 9 5 3" xfId="4787" xr:uid="{00000000-0005-0000-0000-00007B120000}"/>
    <cellStyle name="Comma 9 5 3 2" xfId="4788" xr:uid="{00000000-0005-0000-0000-00007C120000}"/>
    <cellStyle name="Comma 9 5 3 3" xfId="4789" xr:uid="{00000000-0005-0000-0000-00007D120000}"/>
    <cellStyle name="Comma 9 5 3 3 2" xfId="4790" xr:uid="{00000000-0005-0000-0000-00007E120000}"/>
    <cellStyle name="Comma 9 5 3 3 2 2" xfId="4791" xr:uid="{00000000-0005-0000-0000-00007F120000}"/>
    <cellStyle name="Comma 9 5 3 3 3" xfId="4792" xr:uid="{00000000-0005-0000-0000-000080120000}"/>
    <cellStyle name="Comma 9 5 3 4" xfId="4793" xr:uid="{00000000-0005-0000-0000-000081120000}"/>
    <cellStyle name="Comma 9 5 4" xfId="4794" xr:uid="{00000000-0005-0000-0000-000082120000}"/>
    <cellStyle name="Comma 9 5 4 2" xfId="4795" xr:uid="{00000000-0005-0000-0000-000083120000}"/>
    <cellStyle name="Comma 9 5 4 3" xfId="4796" xr:uid="{00000000-0005-0000-0000-000084120000}"/>
    <cellStyle name="Comma 9 5 4 3 2" xfId="4797" xr:uid="{00000000-0005-0000-0000-000085120000}"/>
    <cellStyle name="Comma 9 5 4 3 2 2" xfId="4798" xr:uid="{00000000-0005-0000-0000-000086120000}"/>
    <cellStyle name="Comma 9 5 4 3 3" xfId="4799" xr:uid="{00000000-0005-0000-0000-000087120000}"/>
    <cellStyle name="Comma 9 5 4 4" xfId="4800" xr:uid="{00000000-0005-0000-0000-000088120000}"/>
    <cellStyle name="Comma 9 5 5" xfId="4801" xr:uid="{00000000-0005-0000-0000-000089120000}"/>
    <cellStyle name="Comma 9 5 6" xfId="4802" xr:uid="{00000000-0005-0000-0000-00008A120000}"/>
    <cellStyle name="Comma 9 5 6 2" xfId="4803" xr:uid="{00000000-0005-0000-0000-00008B120000}"/>
    <cellStyle name="Comma 9 5 6 2 2" xfId="4804" xr:uid="{00000000-0005-0000-0000-00008C120000}"/>
    <cellStyle name="Comma 9 5 6 3" xfId="4805" xr:uid="{00000000-0005-0000-0000-00008D120000}"/>
    <cellStyle name="Comma 9 5 7" xfId="4806" xr:uid="{00000000-0005-0000-0000-00008E120000}"/>
    <cellStyle name="Comma 9 5 7 2" xfId="4807" xr:uid="{00000000-0005-0000-0000-00008F120000}"/>
    <cellStyle name="Comma 9 5 8" xfId="4808" xr:uid="{00000000-0005-0000-0000-000090120000}"/>
    <cellStyle name="Comma 9 6" xfId="4809" xr:uid="{00000000-0005-0000-0000-000091120000}"/>
    <cellStyle name="Comma 9 6 2" xfId="4810" xr:uid="{00000000-0005-0000-0000-000092120000}"/>
    <cellStyle name="Comma 9 6 2 2" xfId="4811" xr:uid="{00000000-0005-0000-0000-000093120000}"/>
    <cellStyle name="Comma 9 6 2 3" xfId="4812" xr:uid="{00000000-0005-0000-0000-000094120000}"/>
    <cellStyle name="Comma 9 6 2 3 2" xfId="4813" xr:uid="{00000000-0005-0000-0000-000095120000}"/>
    <cellStyle name="Comma 9 6 2 3 2 2" xfId="4814" xr:uid="{00000000-0005-0000-0000-000096120000}"/>
    <cellStyle name="Comma 9 6 2 3 3" xfId="4815" xr:uid="{00000000-0005-0000-0000-000097120000}"/>
    <cellStyle name="Comma 9 6 2 4" xfId="4816" xr:uid="{00000000-0005-0000-0000-000098120000}"/>
    <cellStyle name="Comma 9 6 3" xfId="4817" xr:uid="{00000000-0005-0000-0000-000099120000}"/>
    <cellStyle name="Comma 9 6 4" xfId="4818" xr:uid="{00000000-0005-0000-0000-00009A120000}"/>
    <cellStyle name="Comma 9 6 4 2" xfId="4819" xr:uid="{00000000-0005-0000-0000-00009B120000}"/>
    <cellStyle name="Comma 9 6 4 2 2" xfId="4820" xr:uid="{00000000-0005-0000-0000-00009C120000}"/>
    <cellStyle name="Comma 9 6 4 3" xfId="4821" xr:uid="{00000000-0005-0000-0000-00009D120000}"/>
    <cellStyle name="Comma 9 6 5" xfId="4822" xr:uid="{00000000-0005-0000-0000-00009E120000}"/>
    <cellStyle name="Comma 9 7" xfId="4823" xr:uid="{00000000-0005-0000-0000-00009F120000}"/>
    <cellStyle name="Comma 9 7 2" xfId="4824" xr:uid="{00000000-0005-0000-0000-0000A0120000}"/>
    <cellStyle name="Comma 9 7 3" xfId="4825" xr:uid="{00000000-0005-0000-0000-0000A1120000}"/>
    <cellStyle name="Comma 9 7 3 2" xfId="4826" xr:uid="{00000000-0005-0000-0000-0000A2120000}"/>
    <cellStyle name="Comma 9 7 3 2 2" xfId="4827" xr:uid="{00000000-0005-0000-0000-0000A3120000}"/>
    <cellStyle name="Comma 9 7 3 3" xfId="4828" xr:uid="{00000000-0005-0000-0000-0000A4120000}"/>
    <cellStyle name="Comma 9 7 4" xfId="4829" xr:uid="{00000000-0005-0000-0000-0000A5120000}"/>
    <cellStyle name="Comma 9 8" xfId="4830" xr:uid="{00000000-0005-0000-0000-0000A6120000}"/>
    <cellStyle name="Comma 9 8 2" xfId="4831" xr:uid="{00000000-0005-0000-0000-0000A7120000}"/>
    <cellStyle name="Comma 9 8 3" xfId="4832" xr:uid="{00000000-0005-0000-0000-0000A8120000}"/>
    <cellStyle name="Comma 9 8 3 2" xfId="4833" xr:uid="{00000000-0005-0000-0000-0000A9120000}"/>
    <cellStyle name="Comma 9 8 3 2 2" xfId="4834" xr:uid="{00000000-0005-0000-0000-0000AA120000}"/>
    <cellStyle name="Comma 9 8 3 3" xfId="4835" xr:uid="{00000000-0005-0000-0000-0000AB120000}"/>
    <cellStyle name="Comma 9 8 4" xfId="4836" xr:uid="{00000000-0005-0000-0000-0000AC120000}"/>
    <cellStyle name="Comma 9 9" xfId="4837" xr:uid="{00000000-0005-0000-0000-0000AD120000}"/>
    <cellStyle name="Comma0" xfId="4838" xr:uid="{00000000-0005-0000-0000-0000AE120000}"/>
    <cellStyle name="Currency" xfId="2" builtinId="4"/>
    <cellStyle name="Currency 10" xfId="4839" xr:uid="{00000000-0005-0000-0000-0000B0120000}"/>
    <cellStyle name="Currency 10 2" xfId="4840" xr:uid="{00000000-0005-0000-0000-0000B1120000}"/>
    <cellStyle name="Currency 10 2 2" xfId="4841" xr:uid="{00000000-0005-0000-0000-0000B2120000}"/>
    <cellStyle name="Currency 10 3" xfId="4842" xr:uid="{00000000-0005-0000-0000-0000B3120000}"/>
    <cellStyle name="Currency 11" xfId="4843" xr:uid="{00000000-0005-0000-0000-0000B4120000}"/>
    <cellStyle name="Currency 11 2" xfId="4844" xr:uid="{00000000-0005-0000-0000-0000B5120000}"/>
    <cellStyle name="Currency 11 2 2" xfId="4845" xr:uid="{00000000-0005-0000-0000-0000B6120000}"/>
    <cellStyle name="Currency 11 2 3" xfId="4846" xr:uid="{00000000-0005-0000-0000-0000B7120000}"/>
    <cellStyle name="Currency 11 2 4" xfId="4847" xr:uid="{00000000-0005-0000-0000-0000B8120000}"/>
    <cellStyle name="Currency 11 3" xfId="4848" xr:uid="{00000000-0005-0000-0000-0000B9120000}"/>
    <cellStyle name="Currency 11 3 2" xfId="4849" xr:uid="{00000000-0005-0000-0000-0000BA120000}"/>
    <cellStyle name="Currency 11 4" xfId="4850" xr:uid="{00000000-0005-0000-0000-0000BB120000}"/>
    <cellStyle name="Currency 11 5" xfId="4851" xr:uid="{00000000-0005-0000-0000-0000BC120000}"/>
    <cellStyle name="Currency 11 6" xfId="4852" xr:uid="{00000000-0005-0000-0000-0000BD120000}"/>
    <cellStyle name="Currency 12" xfId="4853" xr:uid="{00000000-0005-0000-0000-0000BE120000}"/>
    <cellStyle name="Currency 12 2" xfId="4854" xr:uid="{00000000-0005-0000-0000-0000BF120000}"/>
    <cellStyle name="Currency 12 2 2" xfId="4855" xr:uid="{00000000-0005-0000-0000-0000C0120000}"/>
    <cellStyle name="Currency 12 2 3" xfId="4856" xr:uid="{00000000-0005-0000-0000-0000C1120000}"/>
    <cellStyle name="Currency 12 2 4" xfId="4857" xr:uid="{00000000-0005-0000-0000-0000C2120000}"/>
    <cellStyle name="Currency 12 3" xfId="4858" xr:uid="{00000000-0005-0000-0000-0000C3120000}"/>
    <cellStyle name="Currency 12 3 2" xfId="4859" xr:uid="{00000000-0005-0000-0000-0000C4120000}"/>
    <cellStyle name="Currency 12 3 2 2" xfId="4860" xr:uid="{00000000-0005-0000-0000-0000C5120000}"/>
    <cellStyle name="Currency 12 3 3" xfId="4861" xr:uid="{00000000-0005-0000-0000-0000C6120000}"/>
    <cellStyle name="Currency 12 4" xfId="4862" xr:uid="{00000000-0005-0000-0000-0000C7120000}"/>
    <cellStyle name="Currency 12 4 2" xfId="4863" xr:uid="{00000000-0005-0000-0000-0000C8120000}"/>
    <cellStyle name="Currency 12 4 2 2" xfId="4864" xr:uid="{00000000-0005-0000-0000-0000C9120000}"/>
    <cellStyle name="Currency 12 4 3" xfId="4865" xr:uid="{00000000-0005-0000-0000-0000CA120000}"/>
    <cellStyle name="Currency 12 5" xfId="4866" xr:uid="{00000000-0005-0000-0000-0000CB120000}"/>
    <cellStyle name="Currency 12 6" xfId="4867" xr:uid="{00000000-0005-0000-0000-0000CC120000}"/>
    <cellStyle name="Currency 12 7" xfId="4868" xr:uid="{00000000-0005-0000-0000-0000CD120000}"/>
    <cellStyle name="Currency 13" xfId="4869" xr:uid="{00000000-0005-0000-0000-0000CE120000}"/>
    <cellStyle name="Currency 13 2" xfId="4870" xr:uid="{00000000-0005-0000-0000-0000CF120000}"/>
    <cellStyle name="Currency 13 3" xfId="4871" xr:uid="{00000000-0005-0000-0000-0000D0120000}"/>
    <cellStyle name="Currency 13 4" xfId="4872" xr:uid="{00000000-0005-0000-0000-0000D1120000}"/>
    <cellStyle name="Currency 14" xfId="4873" xr:uid="{00000000-0005-0000-0000-0000D2120000}"/>
    <cellStyle name="Currency 14 2" xfId="4874" xr:uid="{00000000-0005-0000-0000-0000D3120000}"/>
    <cellStyle name="Currency 15" xfId="4875" xr:uid="{00000000-0005-0000-0000-0000D4120000}"/>
    <cellStyle name="Currency 16" xfId="4876" xr:uid="{00000000-0005-0000-0000-0000D5120000}"/>
    <cellStyle name="Currency 16 2" xfId="4877" xr:uid="{00000000-0005-0000-0000-0000D6120000}"/>
    <cellStyle name="Currency 16 2 2" xfId="4878" xr:uid="{00000000-0005-0000-0000-0000D7120000}"/>
    <cellStyle name="Currency 16 2 3" xfId="4879" xr:uid="{00000000-0005-0000-0000-0000D8120000}"/>
    <cellStyle name="Currency 16 2 3 2" xfId="4880" xr:uid="{00000000-0005-0000-0000-0000D9120000}"/>
    <cellStyle name="Currency 16 2 3 2 2" xfId="4881" xr:uid="{00000000-0005-0000-0000-0000DA120000}"/>
    <cellStyle name="Currency 16 2 3 3" xfId="4882" xr:uid="{00000000-0005-0000-0000-0000DB120000}"/>
    <cellStyle name="Currency 16 2 4" xfId="4883" xr:uid="{00000000-0005-0000-0000-0000DC120000}"/>
    <cellStyle name="Currency 16 3" xfId="4884" xr:uid="{00000000-0005-0000-0000-0000DD120000}"/>
    <cellStyle name="Currency 16 3 2" xfId="4885" xr:uid="{00000000-0005-0000-0000-0000DE120000}"/>
    <cellStyle name="Currency 16 4" xfId="4886" xr:uid="{00000000-0005-0000-0000-0000DF120000}"/>
    <cellStyle name="Currency 16 5" xfId="4887" xr:uid="{00000000-0005-0000-0000-0000E0120000}"/>
    <cellStyle name="Currency 16 5 2" xfId="4888" xr:uid="{00000000-0005-0000-0000-0000E1120000}"/>
    <cellStyle name="Currency 16 5 2 2" xfId="4889" xr:uid="{00000000-0005-0000-0000-0000E2120000}"/>
    <cellStyle name="Currency 16 5 3" xfId="4890" xr:uid="{00000000-0005-0000-0000-0000E3120000}"/>
    <cellStyle name="Currency 16 6" xfId="4891" xr:uid="{00000000-0005-0000-0000-0000E4120000}"/>
    <cellStyle name="Currency 17" xfId="4892" xr:uid="{00000000-0005-0000-0000-0000E5120000}"/>
    <cellStyle name="Currency 17 2" xfId="4893" xr:uid="{00000000-0005-0000-0000-0000E6120000}"/>
    <cellStyle name="Currency 17 3" xfId="4894" xr:uid="{00000000-0005-0000-0000-0000E7120000}"/>
    <cellStyle name="Currency 17 3 2" xfId="4895" xr:uid="{00000000-0005-0000-0000-0000E8120000}"/>
    <cellStyle name="Currency 17 3 2 2" xfId="4896" xr:uid="{00000000-0005-0000-0000-0000E9120000}"/>
    <cellStyle name="Currency 17 3 3" xfId="4897" xr:uid="{00000000-0005-0000-0000-0000EA120000}"/>
    <cellStyle name="Currency 17 4" xfId="4898" xr:uid="{00000000-0005-0000-0000-0000EB120000}"/>
    <cellStyle name="Currency 18" xfId="4899" xr:uid="{00000000-0005-0000-0000-0000EC120000}"/>
    <cellStyle name="Currency 19" xfId="4900" xr:uid="{00000000-0005-0000-0000-0000ED120000}"/>
    <cellStyle name="Currency 2" xfId="5" xr:uid="{00000000-0005-0000-0000-0000EE120000}"/>
    <cellStyle name="Currency 2 10" xfId="4901" xr:uid="{00000000-0005-0000-0000-0000EF120000}"/>
    <cellStyle name="Currency 2 10 2" xfId="4902" xr:uid="{00000000-0005-0000-0000-0000F0120000}"/>
    <cellStyle name="Currency 2 10 2 2" xfId="4903" xr:uid="{00000000-0005-0000-0000-0000F1120000}"/>
    <cellStyle name="Currency 2 10 3" xfId="4904" xr:uid="{00000000-0005-0000-0000-0000F2120000}"/>
    <cellStyle name="Currency 2 11" xfId="4905" xr:uid="{00000000-0005-0000-0000-0000F3120000}"/>
    <cellStyle name="Currency 2 11 2" xfId="4906" xr:uid="{00000000-0005-0000-0000-0000F4120000}"/>
    <cellStyle name="Currency 2 12" xfId="4907" xr:uid="{00000000-0005-0000-0000-0000F5120000}"/>
    <cellStyle name="Currency 2 12 2" xfId="4908" xr:uid="{00000000-0005-0000-0000-0000F6120000}"/>
    <cellStyle name="Currency 2 13" xfId="4909" xr:uid="{00000000-0005-0000-0000-0000F7120000}"/>
    <cellStyle name="Currency 2 13 2" xfId="4910" xr:uid="{00000000-0005-0000-0000-0000F8120000}"/>
    <cellStyle name="Currency 2 14" xfId="4911" xr:uid="{00000000-0005-0000-0000-0000F9120000}"/>
    <cellStyle name="Currency 2 15" xfId="4912" xr:uid="{00000000-0005-0000-0000-0000FA120000}"/>
    <cellStyle name="Currency 2 16" xfId="4913" xr:uid="{00000000-0005-0000-0000-0000FB120000}"/>
    <cellStyle name="Currency 2 17" xfId="4914" xr:uid="{00000000-0005-0000-0000-0000FC120000}"/>
    <cellStyle name="Currency 2 18" xfId="4915" xr:uid="{00000000-0005-0000-0000-0000FD120000}"/>
    <cellStyle name="Currency 2 2" xfId="10" xr:uid="{00000000-0005-0000-0000-0000FE120000}"/>
    <cellStyle name="Currency 2 2 2" xfId="4916" xr:uid="{00000000-0005-0000-0000-0000FF120000}"/>
    <cellStyle name="Currency 2 2 2 2" xfId="4917" xr:uid="{00000000-0005-0000-0000-000000130000}"/>
    <cellStyle name="Currency 2 2 3" xfId="4918" xr:uid="{00000000-0005-0000-0000-000001130000}"/>
    <cellStyle name="Currency 2 3" xfId="11" xr:uid="{00000000-0005-0000-0000-000002130000}"/>
    <cellStyle name="Currency 2 3 2" xfId="53" xr:uid="{00000000-0005-0000-0000-000003130000}"/>
    <cellStyle name="Currency 2 3 2 2" xfId="4919" xr:uid="{00000000-0005-0000-0000-000004130000}"/>
    <cellStyle name="Currency 2 3 2 3" xfId="4920" xr:uid="{00000000-0005-0000-0000-000005130000}"/>
    <cellStyle name="Currency 2 3 3" xfId="39" xr:uid="{00000000-0005-0000-0000-000006130000}"/>
    <cellStyle name="Currency 2 3 3 2" xfId="4921" xr:uid="{00000000-0005-0000-0000-000007130000}"/>
    <cellStyle name="Currency 2 3 4" xfId="4922" xr:uid="{00000000-0005-0000-0000-000008130000}"/>
    <cellStyle name="Currency 2 4" xfId="49" xr:uid="{00000000-0005-0000-0000-000009130000}"/>
    <cellStyle name="Currency 2 4 2" xfId="4923" xr:uid="{00000000-0005-0000-0000-00000A130000}"/>
    <cellStyle name="Currency 2 4 2 2" xfId="4924" xr:uid="{00000000-0005-0000-0000-00000B130000}"/>
    <cellStyle name="Currency 2 4 2 2 2" xfId="4925" xr:uid="{00000000-0005-0000-0000-00000C130000}"/>
    <cellStyle name="Currency 2 4 2 2 2 2" xfId="4926" xr:uid="{00000000-0005-0000-0000-00000D130000}"/>
    <cellStyle name="Currency 2 4 2 2 2 2 2" xfId="4927" xr:uid="{00000000-0005-0000-0000-00000E130000}"/>
    <cellStyle name="Currency 2 4 2 2 2 3" xfId="4928" xr:uid="{00000000-0005-0000-0000-00000F130000}"/>
    <cellStyle name="Currency 2 4 2 2 3" xfId="4929" xr:uid="{00000000-0005-0000-0000-000010130000}"/>
    <cellStyle name="Currency 2 4 2 2 3 2" xfId="4930" xr:uid="{00000000-0005-0000-0000-000011130000}"/>
    <cellStyle name="Currency 2 4 2 2 4" xfId="4931" xr:uid="{00000000-0005-0000-0000-000012130000}"/>
    <cellStyle name="Currency 2 4 2 3" xfId="4932" xr:uid="{00000000-0005-0000-0000-000013130000}"/>
    <cellStyle name="Currency 2 4 2 3 2" xfId="4933" xr:uid="{00000000-0005-0000-0000-000014130000}"/>
    <cellStyle name="Currency 2 4 2 3 2 2" xfId="4934" xr:uid="{00000000-0005-0000-0000-000015130000}"/>
    <cellStyle name="Currency 2 4 2 3 3" xfId="4935" xr:uid="{00000000-0005-0000-0000-000016130000}"/>
    <cellStyle name="Currency 2 4 2 4" xfId="4936" xr:uid="{00000000-0005-0000-0000-000017130000}"/>
    <cellStyle name="Currency 2 4 2 4 2" xfId="4937" xr:uid="{00000000-0005-0000-0000-000018130000}"/>
    <cellStyle name="Currency 2 4 2 5" xfId="4938" xr:uid="{00000000-0005-0000-0000-000019130000}"/>
    <cellStyle name="Currency 2 4 3" xfId="4939" xr:uid="{00000000-0005-0000-0000-00001A130000}"/>
    <cellStyle name="Currency 2 4 3 2" xfId="4940" xr:uid="{00000000-0005-0000-0000-00001B130000}"/>
    <cellStyle name="Currency 2 4 3 2 2" xfId="4941" xr:uid="{00000000-0005-0000-0000-00001C130000}"/>
    <cellStyle name="Currency 2 4 3 2 2 2" xfId="4942" xr:uid="{00000000-0005-0000-0000-00001D130000}"/>
    <cellStyle name="Currency 2 4 3 2 3" xfId="4943" xr:uid="{00000000-0005-0000-0000-00001E130000}"/>
    <cellStyle name="Currency 2 4 3 3" xfId="4944" xr:uid="{00000000-0005-0000-0000-00001F130000}"/>
    <cellStyle name="Currency 2 4 3 3 2" xfId="4945" xr:uid="{00000000-0005-0000-0000-000020130000}"/>
    <cellStyle name="Currency 2 4 3 4" xfId="4946" xr:uid="{00000000-0005-0000-0000-000021130000}"/>
    <cellStyle name="Currency 2 4 4" xfId="4947" xr:uid="{00000000-0005-0000-0000-000022130000}"/>
    <cellStyle name="Currency 2 4 4 2" xfId="4948" xr:uid="{00000000-0005-0000-0000-000023130000}"/>
    <cellStyle name="Currency 2 4 4 2 2" xfId="4949" xr:uid="{00000000-0005-0000-0000-000024130000}"/>
    <cellStyle name="Currency 2 4 4 3" xfId="4950" xr:uid="{00000000-0005-0000-0000-000025130000}"/>
    <cellStyle name="Currency 2 4 5" xfId="4951" xr:uid="{00000000-0005-0000-0000-000026130000}"/>
    <cellStyle name="Currency 2 4 5 2" xfId="4952" xr:uid="{00000000-0005-0000-0000-000027130000}"/>
    <cellStyle name="Currency 2 4 6" xfId="4953" xr:uid="{00000000-0005-0000-0000-000028130000}"/>
    <cellStyle name="Currency 2 5" xfId="30" xr:uid="{00000000-0005-0000-0000-000029130000}"/>
    <cellStyle name="Currency 2 5 2" xfId="4954" xr:uid="{00000000-0005-0000-0000-00002A130000}"/>
    <cellStyle name="Currency 2 5 2 2" xfId="4955" xr:uid="{00000000-0005-0000-0000-00002B130000}"/>
    <cellStyle name="Currency 2 5 2 2 2" xfId="4956" xr:uid="{00000000-0005-0000-0000-00002C130000}"/>
    <cellStyle name="Currency 2 5 2 2 2 2" xfId="4957" xr:uid="{00000000-0005-0000-0000-00002D130000}"/>
    <cellStyle name="Currency 2 5 2 2 3" xfId="4958" xr:uid="{00000000-0005-0000-0000-00002E130000}"/>
    <cellStyle name="Currency 2 5 2 3" xfId="4959" xr:uid="{00000000-0005-0000-0000-00002F130000}"/>
    <cellStyle name="Currency 2 5 2 3 2" xfId="4960" xr:uid="{00000000-0005-0000-0000-000030130000}"/>
    <cellStyle name="Currency 2 5 2 4" xfId="4961" xr:uid="{00000000-0005-0000-0000-000031130000}"/>
    <cellStyle name="Currency 2 5 3" xfId="4962" xr:uid="{00000000-0005-0000-0000-000032130000}"/>
    <cellStyle name="Currency 2 5 3 2" xfId="4963" xr:uid="{00000000-0005-0000-0000-000033130000}"/>
    <cellStyle name="Currency 2 5 3 2 2" xfId="4964" xr:uid="{00000000-0005-0000-0000-000034130000}"/>
    <cellStyle name="Currency 2 5 3 3" xfId="4965" xr:uid="{00000000-0005-0000-0000-000035130000}"/>
    <cellStyle name="Currency 2 5 4" xfId="4966" xr:uid="{00000000-0005-0000-0000-000036130000}"/>
    <cellStyle name="Currency 2 5 4 2" xfId="4967" xr:uid="{00000000-0005-0000-0000-000037130000}"/>
    <cellStyle name="Currency 2 5 5" xfId="4968" xr:uid="{00000000-0005-0000-0000-000038130000}"/>
    <cellStyle name="Currency 2 6" xfId="4969" xr:uid="{00000000-0005-0000-0000-000039130000}"/>
    <cellStyle name="Currency 2 6 2" xfId="4970" xr:uid="{00000000-0005-0000-0000-00003A130000}"/>
    <cellStyle name="Currency 2 6 2 2" xfId="4971" xr:uid="{00000000-0005-0000-0000-00003B130000}"/>
    <cellStyle name="Currency 2 6 2 2 2" xfId="4972" xr:uid="{00000000-0005-0000-0000-00003C130000}"/>
    <cellStyle name="Currency 2 6 2 2 2 2" xfId="4973" xr:uid="{00000000-0005-0000-0000-00003D130000}"/>
    <cellStyle name="Currency 2 6 2 2 3" xfId="4974" xr:uid="{00000000-0005-0000-0000-00003E130000}"/>
    <cellStyle name="Currency 2 6 2 3" xfId="4975" xr:uid="{00000000-0005-0000-0000-00003F130000}"/>
    <cellStyle name="Currency 2 6 2 3 2" xfId="4976" xr:uid="{00000000-0005-0000-0000-000040130000}"/>
    <cellStyle name="Currency 2 6 2 4" xfId="4977" xr:uid="{00000000-0005-0000-0000-000041130000}"/>
    <cellStyle name="Currency 2 6 3" xfId="4978" xr:uid="{00000000-0005-0000-0000-000042130000}"/>
    <cellStyle name="Currency 2 6 3 2" xfId="4979" xr:uid="{00000000-0005-0000-0000-000043130000}"/>
    <cellStyle name="Currency 2 6 3 2 2" xfId="4980" xr:uid="{00000000-0005-0000-0000-000044130000}"/>
    <cellStyle name="Currency 2 6 3 3" xfId="4981" xr:uid="{00000000-0005-0000-0000-000045130000}"/>
    <cellStyle name="Currency 2 6 4" xfId="4982" xr:uid="{00000000-0005-0000-0000-000046130000}"/>
    <cellStyle name="Currency 2 6 4 2" xfId="4983" xr:uid="{00000000-0005-0000-0000-000047130000}"/>
    <cellStyle name="Currency 2 6 5" xfId="4984" xr:uid="{00000000-0005-0000-0000-000048130000}"/>
    <cellStyle name="Currency 2 7" xfId="4985" xr:uid="{00000000-0005-0000-0000-000049130000}"/>
    <cellStyle name="Currency 2 7 2" xfId="4986" xr:uid="{00000000-0005-0000-0000-00004A130000}"/>
    <cellStyle name="Currency 2 7 2 2" xfId="4987" xr:uid="{00000000-0005-0000-0000-00004B130000}"/>
    <cellStyle name="Currency 2 7 2 2 2" xfId="4988" xr:uid="{00000000-0005-0000-0000-00004C130000}"/>
    <cellStyle name="Currency 2 7 2 2 2 2" xfId="4989" xr:uid="{00000000-0005-0000-0000-00004D130000}"/>
    <cellStyle name="Currency 2 7 2 2 3" xfId="4990" xr:uid="{00000000-0005-0000-0000-00004E130000}"/>
    <cellStyle name="Currency 2 7 2 3" xfId="4991" xr:uid="{00000000-0005-0000-0000-00004F130000}"/>
    <cellStyle name="Currency 2 7 2 3 2" xfId="4992" xr:uid="{00000000-0005-0000-0000-000050130000}"/>
    <cellStyle name="Currency 2 7 2 4" xfId="4993" xr:uid="{00000000-0005-0000-0000-000051130000}"/>
    <cellStyle name="Currency 2 7 3" xfId="4994" xr:uid="{00000000-0005-0000-0000-000052130000}"/>
    <cellStyle name="Currency 2 7 3 2" xfId="4995" xr:uid="{00000000-0005-0000-0000-000053130000}"/>
    <cellStyle name="Currency 2 7 3 2 2" xfId="4996" xr:uid="{00000000-0005-0000-0000-000054130000}"/>
    <cellStyle name="Currency 2 7 3 3" xfId="4997" xr:uid="{00000000-0005-0000-0000-000055130000}"/>
    <cellStyle name="Currency 2 7 4" xfId="4998" xr:uid="{00000000-0005-0000-0000-000056130000}"/>
    <cellStyle name="Currency 2 7 4 2" xfId="4999" xr:uid="{00000000-0005-0000-0000-000057130000}"/>
    <cellStyle name="Currency 2 7 5" xfId="5000" xr:uid="{00000000-0005-0000-0000-000058130000}"/>
    <cellStyle name="Currency 2 8" xfId="5001" xr:uid="{00000000-0005-0000-0000-000059130000}"/>
    <cellStyle name="Currency 2 8 2" xfId="5002" xr:uid="{00000000-0005-0000-0000-00005A130000}"/>
    <cellStyle name="Currency 2 8 2 2" xfId="5003" xr:uid="{00000000-0005-0000-0000-00005B130000}"/>
    <cellStyle name="Currency 2 8 2 2 2" xfId="5004" xr:uid="{00000000-0005-0000-0000-00005C130000}"/>
    <cellStyle name="Currency 2 8 2 3" xfId="5005" xr:uid="{00000000-0005-0000-0000-00005D130000}"/>
    <cellStyle name="Currency 2 8 3" xfId="5006" xr:uid="{00000000-0005-0000-0000-00005E130000}"/>
    <cellStyle name="Currency 2 8 3 2" xfId="5007" xr:uid="{00000000-0005-0000-0000-00005F130000}"/>
    <cellStyle name="Currency 2 8 4" xfId="5008" xr:uid="{00000000-0005-0000-0000-000060130000}"/>
    <cellStyle name="Currency 2 9" xfId="5009" xr:uid="{00000000-0005-0000-0000-000061130000}"/>
    <cellStyle name="Currency 2 9 2" xfId="5010" xr:uid="{00000000-0005-0000-0000-000062130000}"/>
    <cellStyle name="Currency 2 9 2 2" xfId="5011" xr:uid="{00000000-0005-0000-0000-000063130000}"/>
    <cellStyle name="Currency 2 9 3" xfId="5012" xr:uid="{00000000-0005-0000-0000-000064130000}"/>
    <cellStyle name="Currency 20" xfId="5013" xr:uid="{00000000-0005-0000-0000-000065130000}"/>
    <cellStyle name="Currency 20 2" xfId="5014" xr:uid="{00000000-0005-0000-0000-000066130000}"/>
    <cellStyle name="Currency 20 2 2" xfId="5015" xr:uid="{00000000-0005-0000-0000-000067130000}"/>
    <cellStyle name="Currency 20 3" xfId="5016" xr:uid="{00000000-0005-0000-0000-000068130000}"/>
    <cellStyle name="Currency 21" xfId="5017" xr:uid="{00000000-0005-0000-0000-000069130000}"/>
    <cellStyle name="Currency 21 2" xfId="5018" xr:uid="{00000000-0005-0000-0000-00006A130000}"/>
    <cellStyle name="Currency 22" xfId="5019" xr:uid="{00000000-0005-0000-0000-00006B130000}"/>
    <cellStyle name="Currency 22 2" xfId="5020" xr:uid="{00000000-0005-0000-0000-00006C130000}"/>
    <cellStyle name="Currency 23" xfId="5021" xr:uid="{00000000-0005-0000-0000-00006D130000}"/>
    <cellStyle name="Currency 23 2" xfId="5022" xr:uid="{00000000-0005-0000-0000-00006E130000}"/>
    <cellStyle name="Currency 23 2 2" xfId="5023" xr:uid="{00000000-0005-0000-0000-00006F130000}"/>
    <cellStyle name="Currency 24" xfId="5024" xr:uid="{00000000-0005-0000-0000-000070130000}"/>
    <cellStyle name="Currency 25" xfId="5025" xr:uid="{00000000-0005-0000-0000-000071130000}"/>
    <cellStyle name="Currency 26" xfId="5026" xr:uid="{00000000-0005-0000-0000-000072130000}"/>
    <cellStyle name="Currency 26 2" xfId="5027" xr:uid="{00000000-0005-0000-0000-000073130000}"/>
    <cellStyle name="Currency 26 3" xfId="5028" xr:uid="{00000000-0005-0000-0000-000074130000}"/>
    <cellStyle name="Currency 27" xfId="5029" xr:uid="{00000000-0005-0000-0000-000075130000}"/>
    <cellStyle name="Currency 3" xfId="12" xr:uid="{00000000-0005-0000-0000-000076130000}"/>
    <cellStyle name="Currency 3 2" xfId="31" xr:uid="{00000000-0005-0000-0000-000077130000}"/>
    <cellStyle name="Currency 3 2 2" xfId="5030" xr:uid="{00000000-0005-0000-0000-000078130000}"/>
    <cellStyle name="Currency 3 2 2 2" xfId="5031" xr:uid="{00000000-0005-0000-0000-000079130000}"/>
    <cellStyle name="Currency 3 2 3" xfId="5032" xr:uid="{00000000-0005-0000-0000-00007A130000}"/>
    <cellStyle name="Currency 3 2 4" xfId="5033" xr:uid="{00000000-0005-0000-0000-00007B130000}"/>
    <cellStyle name="Currency 3 3" xfId="5034" xr:uid="{00000000-0005-0000-0000-00007C130000}"/>
    <cellStyle name="Currency 3 3 2" xfId="5035" xr:uid="{00000000-0005-0000-0000-00007D130000}"/>
    <cellStyle name="Currency 3 4" xfId="5036" xr:uid="{00000000-0005-0000-0000-00007E130000}"/>
    <cellStyle name="Currency 3 4 2" xfId="5037" xr:uid="{00000000-0005-0000-0000-00007F130000}"/>
    <cellStyle name="Currency 3 4 3" xfId="5038" xr:uid="{00000000-0005-0000-0000-000080130000}"/>
    <cellStyle name="Currency 3 4 3 2" xfId="5039" xr:uid="{00000000-0005-0000-0000-000081130000}"/>
    <cellStyle name="Currency 3 4 3 2 2" xfId="5040" xr:uid="{00000000-0005-0000-0000-000082130000}"/>
    <cellStyle name="Currency 3 4 3 3" xfId="5041" xr:uid="{00000000-0005-0000-0000-000083130000}"/>
    <cellStyle name="Currency 3 4 4" xfId="5042" xr:uid="{00000000-0005-0000-0000-000084130000}"/>
    <cellStyle name="Currency 3 5" xfId="5043" xr:uid="{00000000-0005-0000-0000-000085130000}"/>
    <cellStyle name="Currency 3 5 2" xfId="5044" xr:uid="{00000000-0005-0000-0000-000086130000}"/>
    <cellStyle name="Currency 3 6" xfId="5045" xr:uid="{00000000-0005-0000-0000-000087130000}"/>
    <cellStyle name="Currency 3 7" xfId="5046" xr:uid="{00000000-0005-0000-0000-000088130000}"/>
    <cellStyle name="Currency 4" xfId="13" xr:uid="{00000000-0005-0000-0000-000089130000}"/>
    <cellStyle name="Currency 4 10" xfId="5047" xr:uid="{00000000-0005-0000-0000-00008A130000}"/>
    <cellStyle name="Currency 4 2" xfId="32" xr:uid="{00000000-0005-0000-0000-00008B130000}"/>
    <cellStyle name="Currency 4 2 2" xfId="5048" xr:uid="{00000000-0005-0000-0000-00008C130000}"/>
    <cellStyle name="Currency 4 2 2 2" xfId="5049" xr:uid="{00000000-0005-0000-0000-00008D130000}"/>
    <cellStyle name="Currency 4 2 2 2 2" xfId="5050" xr:uid="{00000000-0005-0000-0000-00008E130000}"/>
    <cellStyle name="Currency 4 2 2 2 2 2" xfId="5051" xr:uid="{00000000-0005-0000-0000-00008F130000}"/>
    <cellStyle name="Currency 4 2 2 2 2 2 2" xfId="5052" xr:uid="{00000000-0005-0000-0000-000090130000}"/>
    <cellStyle name="Currency 4 2 2 2 2 3" xfId="5053" xr:uid="{00000000-0005-0000-0000-000091130000}"/>
    <cellStyle name="Currency 4 2 2 2 3" xfId="5054" xr:uid="{00000000-0005-0000-0000-000092130000}"/>
    <cellStyle name="Currency 4 2 2 2 3 2" xfId="5055" xr:uid="{00000000-0005-0000-0000-000093130000}"/>
    <cellStyle name="Currency 4 2 2 2 4" xfId="5056" xr:uid="{00000000-0005-0000-0000-000094130000}"/>
    <cellStyle name="Currency 4 2 2 3" xfId="5057" xr:uid="{00000000-0005-0000-0000-000095130000}"/>
    <cellStyle name="Currency 4 2 2 3 2" xfId="5058" xr:uid="{00000000-0005-0000-0000-000096130000}"/>
    <cellStyle name="Currency 4 2 2 3 2 2" xfId="5059" xr:uid="{00000000-0005-0000-0000-000097130000}"/>
    <cellStyle name="Currency 4 2 2 3 3" xfId="5060" xr:uid="{00000000-0005-0000-0000-000098130000}"/>
    <cellStyle name="Currency 4 2 2 4" xfId="5061" xr:uid="{00000000-0005-0000-0000-000099130000}"/>
    <cellStyle name="Currency 4 2 2 4 2" xfId="5062" xr:uid="{00000000-0005-0000-0000-00009A130000}"/>
    <cellStyle name="Currency 4 2 2 5" xfId="5063" xr:uid="{00000000-0005-0000-0000-00009B130000}"/>
    <cellStyle name="Currency 4 2 3" xfId="5064" xr:uid="{00000000-0005-0000-0000-00009C130000}"/>
    <cellStyle name="Currency 4 2 3 2" xfId="5065" xr:uid="{00000000-0005-0000-0000-00009D130000}"/>
    <cellStyle name="Currency 4 2 3 2 2" xfId="5066" xr:uid="{00000000-0005-0000-0000-00009E130000}"/>
    <cellStyle name="Currency 4 2 3 2 2 2" xfId="5067" xr:uid="{00000000-0005-0000-0000-00009F130000}"/>
    <cellStyle name="Currency 4 2 3 2 3" xfId="5068" xr:uid="{00000000-0005-0000-0000-0000A0130000}"/>
    <cellStyle name="Currency 4 2 3 3" xfId="5069" xr:uid="{00000000-0005-0000-0000-0000A1130000}"/>
    <cellStyle name="Currency 4 2 3 3 2" xfId="5070" xr:uid="{00000000-0005-0000-0000-0000A2130000}"/>
    <cellStyle name="Currency 4 2 3 4" xfId="5071" xr:uid="{00000000-0005-0000-0000-0000A3130000}"/>
    <cellStyle name="Currency 4 2 4" xfId="5072" xr:uid="{00000000-0005-0000-0000-0000A4130000}"/>
    <cellStyle name="Currency 4 2 4 2" xfId="5073" xr:uid="{00000000-0005-0000-0000-0000A5130000}"/>
    <cellStyle name="Currency 4 2 4 2 2" xfId="5074" xr:uid="{00000000-0005-0000-0000-0000A6130000}"/>
    <cellStyle name="Currency 4 2 4 3" xfId="5075" xr:uid="{00000000-0005-0000-0000-0000A7130000}"/>
    <cellStyle name="Currency 4 2 5" xfId="5076" xr:uid="{00000000-0005-0000-0000-0000A8130000}"/>
    <cellStyle name="Currency 4 2 5 2" xfId="5077" xr:uid="{00000000-0005-0000-0000-0000A9130000}"/>
    <cellStyle name="Currency 4 2 6" xfId="5078" xr:uid="{00000000-0005-0000-0000-0000AA130000}"/>
    <cellStyle name="Currency 4 3" xfId="5079" xr:uid="{00000000-0005-0000-0000-0000AB130000}"/>
    <cellStyle name="Currency 4 3 2" xfId="5080" xr:uid="{00000000-0005-0000-0000-0000AC130000}"/>
    <cellStyle name="Currency 4 3 2 2" xfId="5081" xr:uid="{00000000-0005-0000-0000-0000AD130000}"/>
    <cellStyle name="Currency 4 3 2 2 2" xfId="5082" xr:uid="{00000000-0005-0000-0000-0000AE130000}"/>
    <cellStyle name="Currency 4 3 2 2 2 2" xfId="5083" xr:uid="{00000000-0005-0000-0000-0000AF130000}"/>
    <cellStyle name="Currency 4 3 2 2 3" xfId="5084" xr:uid="{00000000-0005-0000-0000-0000B0130000}"/>
    <cellStyle name="Currency 4 3 2 3" xfId="5085" xr:uid="{00000000-0005-0000-0000-0000B1130000}"/>
    <cellStyle name="Currency 4 3 2 3 2" xfId="5086" xr:uid="{00000000-0005-0000-0000-0000B2130000}"/>
    <cellStyle name="Currency 4 3 2 4" xfId="5087" xr:uid="{00000000-0005-0000-0000-0000B3130000}"/>
    <cellStyle name="Currency 4 3 3" xfId="5088" xr:uid="{00000000-0005-0000-0000-0000B4130000}"/>
    <cellStyle name="Currency 4 3 3 2" xfId="5089" xr:uid="{00000000-0005-0000-0000-0000B5130000}"/>
    <cellStyle name="Currency 4 3 3 2 2" xfId="5090" xr:uid="{00000000-0005-0000-0000-0000B6130000}"/>
    <cellStyle name="Currency 4 3 3 3" xfId="5091" xr:uid="{00000000-0005-0000-0000-0000B7130000}"/>
    <cellStyle name="Currency 4 3 4" xfId="5092" xr:uid="{00000000-0005-0000-0000-0000B8130000}"/>
    <cellStyle name="Currency 4 3 4 2" xfId="5093" xr:uid="{00000000-0005-0000-0000-0000B9130000}"/>
    <cellStyle name="Currency 4 3 5" xfId="5094" xr:uid="{00000000-0005-0000-0000-0000BA130000}"/>
    <cellStyle name="Currency 4 4" xfId="5095" xr:uid="{00000000-0005-0000-0000-0000BB130000}"/>
    <cellStyle name="Currency 4 4 2" xfId="5096" xr:uid="{00000000-0005-0000-0000-0000BC130000}"/>
    <cellStyle name="Currency 4 4 2 2" xfId="5097" xr:uid="{00000000-0005-0000-0000-0000BD130000}"/>
    <cellStyle name="Currency 4 4 2 2 2" xfId="5098" xr:uid="{00000000-0005-0000-0000-0000BE130000}"/>
    <cellStyle name="Currency 4 4 2 2 2 2" xfId="5099" xr:uid="{00000000-0005-0000-0000-0000BF130000}"/>
    <cellStyle name="Currency 4 4 2 2 3" xfId="5100" xr:uid="{00000000-0005-0000-0000-0000C0130000}"/>
    <cellStyle name="Currency 4 4 2 3" xfId="5101" xr:uid="{00000000-0005-0000-0000-0000C1130000}"/>
    <cellStyle name="Currency 4 4 2 3 2" xfId="5102" xr:uid="{00000000-0005-0000-0000-0000C2130000}"/>
    <cellStyle name="Currency 4 4 2 4" xfId="5103" xr:uid="{00000000-0005-0000-0000-0000C3130000}"/>
    <cellStyle name="Currency 4 4 3" xfId="5104" xr:uid="{00000000-0005-0000-0000-0000C4130000}"/>
    <cellStyle name="Currency 4 4 3 2" xfId="5105" xr:uid="{00000000-0005-0000-0000-0000C5130000}"/>
    <cellStyle name="Currency 4 4 3 2 2" xfId="5106" xr:uid="{00000000-0005-0000-0000-0000C6130000}"/>
    <cellStyle name="Currency 4 4 3 3" xfId="5107" xr:uid="{00000000-0005-0000-0000-0000C7130000}"/>
    <cellStyle name="Currency 4 4 4" xfId="5108" xr:uid="{00000000-0005-0000-0000-0000C8130000}"/>
    <cellStyle name="Currency 4 4 4 2" xfId="5109" xr:uid="{00000000-0005-0000-0000-0000C9130000}"/>
    <cellStyle name="Currency 4 4 5" xfId="5110" xr:uid="{00000000-0005-0000-0000-0000CA130000}"/>
    <cellStyle name="Currency 4 5" xfId="5111" xr:uid="{00000000-0005-0000-0000-0000CB130000}"/>
    <cellStyle name="Currency 4 5 2" xfId="5112" xr:uid="{00000000-0005-0000-0000-0000CC130000}"/>
    <cellStyle name="Currency 4 5 2 2" xfId="5113" xr:uid="{00000000-0005-0000-0000-0000CD130000}"/>
    <cellStyle name="Currency 4 5 2 2 2" xfId="5114" xr:uid="{00000000-0005-0000-0000-0000CE130000}"/>
    <cellStyle name="Currency 4 5 2 2 2 2" xfId="5115" xr:uid="{00000000-0005-0000-0000-0000CF130000}"/>
    <cellStyle name="Currency 4 5 2 2 3" xfId="5116" xr:uid="{00000000-0005-0000-0000-0000D0130000}"/>
    <cellStyle name="Currency 4 5 2 3" xfId="5117" xr:uid="{00000000-0005-0000-0000-0000D1130000}"/>
    <cellStyle name="Currency 4 5 2 3 2" xfId="5118" xr:uid="{00000000-0005-0000-0000-0000D2130000}"/>
    <cellStyle name="Currency 4 5 2 4" xfId="5119" xr:uid="{00000000-0005-0000-0000-0000D3130000}"/>
    <cellStyle name="Currency 4 5 3" xfId="5120" xr:uid="{00000000-0005-0000-0000-0000D4130000}"/>
    <cellStyle name="Currency 4 5 3 2" xfId="5121" xr:uid="{00000000-0005-0000-0000-0000D5130000}"/>
    <cellStyle name="Currency 4 5 3 2 2" xfId="5122" xr:uid="{00000000-0005-0000-0000-0000D6130000}"/>
    <cellStyle name="Currency 4 5 3 3" xfId="5123" xr:uid="{00000000-0005-0000-0000-0000D7130000}"/>
    <cellStyle name="Currency 4 5 4" xfId="5124" xr:uid="{00000000-0005-0000-0000-0000D8130000}"/>
    <cellStyle name="Currency 4 5 4 2" xfId="5125" xr:uid="{00000000-0005-0000-0000-0000D9130000}"/>
    <cellStyle name="Currency 4 5 5" xfId="5126" xr:uid="{00000000-0005-0000-0000-0000DA130000}"/>
    <cellStyle name="Currency 4 6" xfId="5127" xr:uid="{00000000-0005-0000-0000-0000DB130000}"/>
    <cellStyle name="Currency 4 6 2" xfId="5128" xr:uid="{00000000-0005-0000-0000-0000DC130000}"/>
    <cellStyle name="Currency 4 6 2 2" xfId="5129" xr:uid="{00000000-0005-0000-0000-0000DD130000}"/>
    <cellStyle name="Currency 4 6 2 2 2" xfId="5130" xr:uid="{00000000-0005-0000-0000-0000DE130000}"/>
    <cellStyle name="Currency 4 6 2 3" xfId="5131" xr:uid="{00000000-0005-0000-0000-0000DF130000}"/>
    <cellStyle name="Currency 4 6 3" xfId="5132" xr:uid="{00000000-0005-0000-0000-0000E0130000}"/>
    <cellStyle name="Currency 4 6 3 2" xfId="5133" xr:uid="{00000000-0005-0000-0000-0000E1130000}"/>
    <cellStyle name="Currency 4 6 4" xfId="5134" xr:uid="{00000000-0005-0000-0000-0000E2130000}"/>
    <cellStyle name="Currency 4 7" xfId="5135" xr:uid="{00000000-0005-0000-0000-0000E3130000}"/>
    <cellStyle name="Currency 4 7 2" xfId="5136" xr:uid="{00000000-0005-0000-0000-0000E4130000}"/>
    <cellStyle name="Currency 4 7 2 2" xfId="5137" xr:uid="{00000000-0005-0000-0000-0000E5130000}"/>
    <cellStyle name="Currency 4 7 3" xfId="5138" xr:uid="{00000000-0005-0000-0000-0000E6130000}"/>
    <cellStyle name="Currency 4 8" xfId="5139" xr:uid="{00000000-0005-0000-0000-0000E7130000}"/>
    <cellStyle name="Currency 4 8 2" xfId="5140" xr:uid="{00000000-0005-0000-0000-0000E8130000}"/>
    <cellStyle name="Currency 4 9" xfId="5141" xr:uid="{00000000-0005-0000-0000-0000E9130000}"/>
    <cellStyle name="Currency 5" xfId="14" xr:uid="{00000000-0005-0000-0000-0000EA130000}"/>
    <cellStyle name="Currency 5 2" xfId="57" xr:uid="{00000000-0005-0000-0000-0000EB130000}"/>
    <cellStyle name="Currency 5 2 2" xfId="65" xr:uid="{00000000-0005-0000-0000-0000EC130000}"/>
    <cellStyle name="Currency 5 2 2 2" xfId="5142" xr:uid="{00000000-0005-0000-0000-0000ED130000}"/>
    <cellStyle name="Currency 5 2 2 2 2" xfId="5143" xr:uid="{00000000-0005-0000-0000-0000EE130000}"/>
    <cellStyle name="Currency 5 2 2 2 2 2" xfId="5144" xr:uid="{00000000-0005-0000-0000-0000EF130000}"/>
    <cellStyle name="Currency 5 2 2 2 2 2 2" xfId="5145" xr:uid="{00000000-0005-0000-0000-0000F0130000}"/>
    <cellStyle name="Currency 5 2 2 2 2 3" xfId="5146" xr:uid="{00000000-0005-0000-0000-0000F1130000}"/>
    <cellStyle name="Currency 5 2 2 2 3" xfId="5147" xr:uid="{00000000-0005-0000-0000-0000F2130000}"/>
    <cellStyle name="Currency 5 2 2 2 3 2" xfId="5148" xr:uid="{00000000-0005-0000-0000-0000F3130000}"/>
    <cellStyle name="Currency 5 2 2 2 4" xfId="5149" xr:uid="{00000000-0005-0000-0000-0000F4130000}"/>
    <cellStyle name="Currency 5 2 2 3" xfId="5150" xr:uid="{00000000-0005-0000-0000-0000F5130000}"/>
    <cellStyle name="Currency 5 2 2 3 2" xfId="5151" xr:uid="{00000000-0005-0000-0000-0000F6130000}"/>
    <cellStyle name="Currency 5 2 2 3 2 2" xfId="5152" xr:uid="{00000000-0005-0000-0000-0000F7130000}"/>
    <cellStyle name="Currency 5 2 2 3 3" xfId="5153" xr:uid="{00000000-0005-0000-0000-0000F8130000}"/>
    <cellStyle name="Currency 5 2 2 4" xfId="5154" xr:uid="{00000000-0005-0000-0000-0000F9130000}"/>
    <cellStyle name="Currency 5 2 2 4 2" xfId="5155" xr:uid="{00000000-0005-0000-0000-0000FA130000}"/>
    <cellStyle name="Currency 5 2 2 5" xfId="5156" xr:uid="{00000000-0005-0000-0000-0000FB130000}"/>
    <cellStyle name="Currency 5 2 2 6" xfId="5157" xr:uid="{00000000-0005-0000-0000-0000FC130000}"/>
    <cellStyle name="Currency 5 2 3" xfId="5158" xr:uid="{00000000-0005-0000-0000-0000FD130000}"/>
    <cellStyle name="Currency 5 2 3 2" xfId="5159" xr:uid="{00000000-0005-0000-0000-0000FE130000}"/>
    <cellStyle name="Currency 5 2 3 2 2" xfId="5160" xr:uid="{00000000-0005-0000-0000-0000FF130000}"/>
    <cellStyle name="Currency 5 2 3 2 2 2" xfId="5161" xr:uid="{00000000-0005-0000-0000-000000140000}"/>
    <cellStyle name="Currency 5 2 3 2 3" xfId="5162" xr:uid="{00000000-0005-0000-0000-000001140000}"/>
    <cellStyle name="Currency 5 2 3 3" xfId="5163" xr:uid="{00000000-0005-0000-0000-000002140000}"/>
    <cellStyle name="Currency 5 2 3 3 2" xfId="5164" xr:uid="{00000000-0005-0000-0000-000003140000}"/>
    <cellStyle name="Currency 5 2 3 4" xfId="5165" xr:uid="{00000000-0005-0000-0000-000004140000}"/>
    <cellStyle name="Currency 5 2 4" xfId="5166" xr:uid="{00000000-0005-0000-0000-000005140000}"/>
    <cellStyle name="Currency 5 2 4 2" xfId="5167" xr:uid="{00000000-0005-0000-0000-000006140000}"/>
    <cellStyle name="Currency 5 2 4 2 2" xfId="5168" xr:uid="{00000000-0005-0000-0000-000007140000}"/>
    <cellStyle name="Currency 5 2 4 3" xfId="5169" xr:uid="{00000000-0005-0000-0000-000008140000}"/>
    <cellStyle name="Currency 5 2 5" xfId="5170" xr:uid="{00000000-0005-0000-0000-000009140000}"/>
    <cellStyle name="Currency 5 2 5 2" xfId="5171" xr:uid="{00000000-0005-0000-0000-00000A140000}"/>
    <cellStyle name="Currency 5 2 6" xfId="5172" xr:uid="{00000000-0005-0000-0000-00000B140000}"/>
    <cellStyle name="Currency 5 2 7" xfId="5173" xr:uid="{00000000-0005-0000-0000-00000C140000}"/>
    <cellStyle name="Currency 5 3" xfId="5174" xr:uid="{00000000-0005-0000-0000-00000D140000}"/>
    <cellStyle name="Currency 5 3 2" xfId="5175" xr:uid="{00000000-0005-0000-0000-00000E140000}"/>
    <cellStyle name="Currency 5 3 2 2" xfId="5176" xr:uid="{00000000-0005-0000-0000-00000F140000}"/>
    <cellStyle name="Currency 5 3 2 2 2" xfId="5177" xr:uid="{00000000-0005-0000-0000-000010140000}"/>
    <cellStyle name="Currency 5 3 2 2 2 2" xfId="5178" xr:uid="{00000000-0005-0000-0000-000011140000}"/>
    <cellStyle name="Currency 5 3 2 2 3" xfId="5179" xr:uid="{00000000-0005-0000-0000-000012140000}"/>
    <cellStyle name="Currency 5 3 2 3" xfId="5180" xr:uid="{00000000-0005-0000-0000-000013140000}"/>
    <cellStyle name="Currency 5 3 2 3 2" xfId="5181" xr:uid="{00000000-0005-0000-0000-000014140000}"/>
    <cellStyle name="Currency 5 3 2 4" xfId="5182" xr:uid="{00000000-0005-0000-0000-000015140000}"/>
    <cellStyle name="Currency 5 3 3" xfId="5183" xr:uid="{00000000-0005-0000-0000-000016140000}"/>
    <cellStyle name="Currency 5 3 3 2" xfId="5184" xr:uid="{00000000-0005-0000-0000-000017140000}"/>
    <cellStyle name="Currency 5 3 3 2 2" xfId="5185" xr:uid="{00000000-0005-0000-0000-000018140000}"/>
    <cellStyle name="Currency 5 3 3 3" xfId="5186" xr:uid="{00000000-0005-0000-0000-000019140000}"/>
    <cellStyle name="Currency 5 3 4" xfId="5187" xr:uid="{00000000-0005-0000-0000-00001A140000}"/>
    <cellStyle name="Currency 5 3 4 2" xfId="5188" xr:uid="{00000000-0005-0000-0000-00001B140000}"/>
    <cellStyle name="Currency 5 3 5" xfId="5189" xr:uid="{00000000-0005-0000-0000-00001C140000}"/>
    <cellStyle name="Currency 5 4" xfId="5190" xr:uid="{00000000-0005-0000-0000-00001D140000}"/>
    <cellStyle name="Currency 5 4 2" xfId="5191" xr:uid="{00000000-0005-0000-0000-00001E140000}"/>
    <cellStyle name="Currency 5 4 2 2" xfId="5192" xr:uid="{00000000-0005-0000-0000-00001F140000}"/>
    <cellStyle name="Currency 5 4 2 2 2" xfId="5193" xr:uid="{00000000-0005-0000-0000-000020140000}"/>
    <cellStyle name="Currency 5 4 2 2 2 2" xfId="5194" xr:uid="{00000000-0005-0000-0000-000021140000}"/>
    <cellStyle name="Currency 5 4 2 2 3" xfId="5195" xr:uid="{00000000-0005-0000-0000-000022140000}"/>
    <cellStyle name="Currency 5 4 2 3" xfId="5196" xr:uid="{00000000-0005-0000-0000-000023140000}"/>
    <cellStyle name="Currency 5 4 2 3 2" xfId="5197" xr:uid="{00000000-0005-0000-0000-000024140000}"/>
    <cellStyle name="Currency 5 4 2 4" xfId="5198" xr:uid="{00000000-0005-0000-0000-000025140000}"/>
    <cellStyle name="Currency 5 4 3" xfId="5199" xr:uid="{00000000-0005-0000-0000-000026140000}"/>
    <cellStyle name="Currency 5 4 3 2" xfId="5200" xr:uid="{00000000-0005-0000-0000-000027140000}"/>
    <cellStyle name="Currency 5 4 3 2 2" xfId="5201" xr:uid="{00000000-0005-0000-0000-000028140000}"/>
    <cellStyle name="Currency 5 4 3 3" xfId="5202" xr:uid="{00000000-0005-0000-0000-000029140000}"/>
    <cellStyle name="Currency 5 4 4" xfId="5203" xr:uid="{00000000-0005-0000-0000-00002A140000}"/>
    <cellStyle name="Currency 5 4 4 2" xfId="5204" xr:uid="{00000000-0005-0000-0000-00002B140000}"/>
    <cellStyle name="Currency 5 4 5" xfId="5205" xr:uid="{00000000-0005-0000-0000-00002C140000}"/>
    <cellStyle name="Currency 5 5" xfId="5206" xr:uid="{00000000-0005-0000-0000-00002D140000}"/>
    <cellStyle name="Currency 5 5 2" xfId="5207" xr:uid="{00000000-0005-0000-0000-00002E140000}"/>
    <cellStyle name="Currency 5 5 2 2" xfId="5208" xr:uid="{00000000-0005-0000-0000-00002F140000}"/>
    <cellStyle name="Currency 5 5 2 2 2" xfId="5209" xr:uid="{00000000-0005-0000-0000-000030140000}"/>
    <cellStyle name="Currency 5 5 2 2 2 2" xfId="5210" xr:uid="{00000000-0005-0000-0000-000031140000}"/>
    <cellStyle name="Currency 5 5 2 2 3" xfId="5211" xr:uid="{00000000-0005-0000-0000-000032140000}"/>
    <cellStyle name="Currency 5 5 2 3" xfId="5212" xr:uid="{00000000-0005-0000-0000-000033140000}"/>
    <cellStyle name="Currency 5 5 2 3 2" xfId="5213" xr:uid="{00000000-0005-0000-0000-000034140000}"/>
    <cellStyle name="Currency 5 5 2 4" xfId="5214" xr:uid="{00000000-0005-0000-0000-000035140000}"/>
    <cellStyle name="Currency 5 5 3" xfId="5215" xr:uid="{00000000-0005-0000-0000-000036140000}"/>
    <cellStyle name="Currency 5 5 3 2" xfId="5216" xr:uid="{00000000-0005-0000-0000-000037140000}"/>
    <cellStyle name="Currency 5 5 3 2 2" xfId="5217" xr:uid="{00000000-0005-0000-0000-000038140000}"/>
    <cellStyle name="Currency 5 5 3 3" xfId="5218" xr:uid="{00000000-0005-0000-0000-000039140000}"/>
    <cellStyle name="Currency 5 5 4" xfId="5219" xr:uid="{00000000-0005-0000-0000-00003A140000}"/>
    <cellStyle name="Currency 5 5 4 2" xfId="5220" xr:uid="{00000000-0005-0000-0000-00003B140000}"/>
    <cellStyle name="Currency 5 5 5" xfId="5221" xr:uid="{00000000-0005-0000-0000-00003C140000}"/>
    <cellStyle name="Currency 5 6" xfId="5222" xr:uid="{00000000-0005-0000-0000-00003D140000}"/>
    <cellStyle name="Currency 5 6 2" xfId="5223" xr:uid="{00000000-0005-0000-0000-00003E140000}"/>
    <cellStyle name="Currency 5 6 2 2" xfId="5224" xr:uid="{00000000-0005-0000-0000-00003F140000}"/>
    <cellStyle name="Currency 5 6 2 2 2" xfId="5225" xr:uid="{00000000-0005-0000-0000-000040140000}"/>
    <cellStyle name="Currency 5 6 2 3" xfId="5226" xr:uid="{00000000-0005-0000-0000-000041140000}"/>
    <cellStyle name="Currency 5 6 3" xfId="5227" xr:uid="{00000000-0005-0000-0000-000042140000}"/>
    <cellStyle name="Currency 5 6 3 2" xfId="5228" xr:uid="{00000000-0005-0000-0000-000043140000}"/>
    <cellStyle name="Currency 5 6 4" xfId="5229" xr:uid="{00000000-0005-0000-0000-000044140000}"/>
    <cellStyle name="Currency 5 7" xfId="5230" xr:uid="{00000000-0005-0000-0000-000045140000}"/>
    <cellStyle name="Currency 5 7 2" xfId="5231" xr:uid="{00000000-0005-0000-0000-000046140000}"/>
    <cellStyle name="Currency 5 7 2 2" xfId="5232" xr:uid="{00000000-0005-0000-0000-000047140000}"/>
    <cellStyle name="Currency 5 7 3" xfId="5233" xr:uid="{00000000-0005-0000-0000-000048140000}"/>
    <cellStyle name="Currency 5 8" xfId="5234" xr:uid="{00000000-0005-0000-0000-000049140000}"/>
    <cellStyle name="Currency 5 8 2" xfId="5235" xr:uid="{00000000-0005-0000-0000-00004A140000}"/>
    <cellStyle name="Currency 5 9" xfId="5236" xr:uid="{00000000-0005-0000-0000-00004B140000}"/>
    <cellStyle name="Currency 6" xfId="41" xr:uid="{00000000-0005-0000-0000-00004C140000}"/>
    <cellStyle name="Currency 6 2" xfId="64" xr:uid="{00000000-0005-0000-0000-00004D140000}"/>
    <cellStyle name="Currency 6 2 2" xfId="5237" xr:uid="{00000000-0005-0000-0000-00004E140000}"/>
    <cellStyle name="Currency 6 2 2 2" xfId="5238" xr:uid="{00000000-0005-0000-0000-00004F140000}"/>
    <cellStyle name="Currency 6 2 3" xfId="5239" xr:uid="{00000000-0005-0000-0000-000050140000}"/>
    <cellStyle name="Currency 6 2 4" xfId="5240" xr:uid="{00000000-0005-0000-0000-000051140000}"/>
    <cellStyle name="Currency 6 3" xfId="5241" xr:uid="{00000000-0005-0000-0000-000052140000}"/>
    <cellStyle name="Currency 6 3 2" xfId="5242" xr:uid="{00000000-0005-0000-0000-000053140000}"/>
    <cellStyle name="Currency 6 4" xfId="5243" xr:uid="{00000000-0005-0000-0000-000054140000}"/>
    <cellStyle name="Currency 6 5" xfId="5244" xr:uid="{00000000-0005-0000-0000-000055140000}"/>
    <cellStyle name="Currency 7" xfId="46" xr:uid="{00000000-0005-0000-0000-000056140000}"/>
    <cellStyle name="Currency 7 2" xfId="5245" xr:uid="{00000000-0005-0000-0000-000057140000}"/>
    <cellStyle name="Currency 7 2 2" xfId="5246" xr:uid="{00000000-0005-0000-0000-000058140000}"/>
    <cellStyle name="Currency 7 2 3" xfId="5247" xr:uid="{00000000-0005-0000-0000-000059140000}"/>
    <cellStyle name="Currency 7 3" xfId="5248" xr:uid="{00000000-0005-0000-0000-00005A140000}"/>
    <cellStyle name="Currency 7 4" xfId="5249" xr:uid="{00000000-0005-0000-0000-00005B140000}"/>
    <cellStyle name="Currency 8" xfId="5250" xr:uid="{00000000-0005-0000-0000-00005C140000}"/>
    <cellStyle name="Currency 8 2" xfId="5251" xr:uid="{00000000-0005-0000-0000-00005D140000}"/>
    <cellStyle name="Currency 8 2 2" xfId="5252" xr:uid="{00000000-0005-0000-0000-00005E140000}"/>
    <cellStyle name="Currency 8 3" xfId="5253" xr:uid="{00000000-0005-0000-0000-00005F140000}"/>
    <cellStyle name="Currency 8 4" xfId="5254" xr:uid="{00000000-0005-0000-0000-000060140000}"/>
    <cellStyle name="Currency 9" xfId="5255" xr:uid="{00000000-0005-0000-0000-000061140000}"/>
    <cellStyle name="Currency 9 2" xfId="5256" xr:uid="{00000000-0005-0000-0000-000062140000}"/>
    <cellStyle name="Currency 9 2 2" xfId="5257" xr:uid="{00000000-0005-0000-0000-000063140000}"/>
    <cellStyle name="Currency 9 2 2 2" xfId="5258" xr:uid="{00000000-0005-0000-0000-000064140000}"/>
    <cellStyle name="Currency 9 2 3" xfId="5259" xr:uid="{00000000-0005-0000-0000-000065140000}"/>
    <cellStyle name="Currency 9 3" xfId="5260" xr:uid="{00000000-0005-0000-0000-000066140000}"/>
    <cellStyle name="Currency 9 3 2" xfId="5261" xr:uid="{00000000-0005-0000-0000-000067140000}"/>
    <cellStyle name="Currency 9 4" xfId="5262" xr:uid="{00000000-0005-0000-0000-000068140000}"/>
    <cellStyle name="Currency0" xfId="5263" xr:uid="{00000000-0005-0000-0000-000069140000}"/>
    <cellStyle name="DRG Table" xfId="5264" xr:uid="{00000000-0005-0000-0000-00006A140000}"/>
    <cellStyle name="DRG Table 2" xfId="5265" xr:uid="{00000000-0005-0000-0000-00006B140000}"/>
    <cellStyle name="DRG Table_T-straight with PEDs adjustor" xfId="5266" xr:uid="{00000000-0005-0000-0000-00006C140000}"/>
    <cellStyle name="Explanatory Text 10" xfId="5267" xr:uid="{00000000-0005-0000-0000-00006D140000}"/>
    <cellStyle name="Explanatory Text 11" xfId="5268" xr:uid="{00000000-0005-0000-0000-00006E140000}"/>
    <cellStyle name="Explanatory Text 2" xfId="5269" xr:uid="{00000000-0005-0000-0000-00006F140000}"/>
    <cellStyle name="Explanatory Text 2 2" xfId="5270" xr:uid="{00000000-0005-0000-0000-000070140000}"/>
    <cellStyle name="Explanatory Text 2 2 2" xfId="5271" xr:uid="{00000000-0005-0000-0000-000071140000}"/>
    <cellStyle name="Explanatory Text 2 2 3" xfId="5272" xr:uid="{00000000-0005-0000-0000-000072140000}"/>
    <cellStyle name="Explanatory Text 2 2_T-straight with PEDs adjustor" xfId="5273" xr:uid="{00000000-0005-0000-0000-000073140000}"/>
    <cellStyle name="Explanatory Text 2 3" xfId="5274" xr:uid="{00000000-0005-0000-0000-000074140000}"/>
    <cellStyle name="Explanatory Text 3" xfId="5275" xr:uid="{00000000-0005-0000-0000-000075140000}"/>
    <cellStyle name="Explanatory Text 3 2" xfId="5276" xr:uid="{00000000-0005-0000-0000-000076140000}"/>
    <cellStyle name="Explanatory Text 4" xfId="5277" xr:uid="{00000000-0005-0000-0000-000077140000}"/>
    <cellStyle name="Explanatory Text 4 2" xfId="5278" xr:uid="{00000000-0005-0000-0000-000078140000}"/>
    <cellStyle name="Explanatory Text 5" xfId="5279" xr:uid="{00000000-0005-0000-0000-000079140000}"/>
    <cellStyle name="Explanatory Text 6" xfId="5280" xr:uid="{00000000-0005-0000-0000-00007A140000}"/>
    <cellStyle name="Explanatory Text 7" xfId="5281" xr:uid="{00000000-0005-0000-0000-00007B140000}"/>
    <cellStyle name="Explanatory Text 8" xfId="5282" xr:uid="{00000000-0005-0000-0000-00007C140000}"/>
    <cellStyle name="Explanatory Text 9" xfId="5283" xr:uid="{00000000-0005-0000-0000-00007D140000}"/>
    <cellStyle name="Followed Hyperlink 2" xfId="5284" xr:uid="{00000000-0005-0000-0000-00007E140000}"/>
    <cellStyle name="Followed Hyperlink 2 2" xfId="5285" xr:uid="{00000000-0005-0000-0000-00007F140000}"/>
    <cellStyle name="Followed Hyperlink 2_T-straight with PEDs adjustor" xfId="5286" xr:uid="{00000000-0005-0000-0000-000080140000}"/>
    <cellStyle name="Good 10" xfId="5287" xr:uid="{00000000-0005-0000-0000-000081140000}"/>
    <cellStyle name="Good 11" xfId="5288" xr:uid="{00000000-0005-0000-0000-000082140000}"/>
    <cellStyle name="Good 2" xfId="5289" xr:uid="{00000000-0005-0000-0000-000083140000}"/>
    <cellStyle name="Good 2 2" xfId="5290" xr:uid="{00000000-0005-0000-0000-000084140000}"/>
    <cellStyle name="Good 2 2 2" xfId="5291" xr:uid="{00000000-0005-0000-0000-000085140000}"/>
    <cellStyle name="Good 2 2 3" xfId="5292" xr:uid="{00000000-0005-0000-0000-000086140000}"/>
    <cellStyle name="Good 2 2_T-straight with PEDs adjustor" xfId="5293" xr:uid="{00000000-0005-0000-0000-000087140000}"/>
    <cellStyle name="Good 2 3" xfId="5294" xr:uid="{00000000-0005-0000-0000-000088140000}"/>
    <cellStyle name="Good 3" xfId="5295" xr:uid="{00000000-0005-0000-0000-000089140000}"/>
    <cellStyle name="Good 3 2" xfId="5296" xr:uid="{00000000-0005-0000-0000-00008A140000}"/>
    <cellStyle name="Good 4" xfId="5297" xr:uid="{00000000-0005-0000-0000-00008B140000}"/>
    <cellStyle name="Good 4 2" xfId="5298" xr:uid="{00000000-0005-0000-0000-00008C140000}"/>
    <cellStyle name="Good 5" xfId="5299" xr:uid="{00000000-0005-0000-0000-00008D140000}"/>
    <cellStyle name="Good 6" xfId="5300" xr:uid="{00000000-0005-0000-0000-00008E140000}"/>
    <cellStyle name="Good 7" xfId="5301" xr:uid="{00000000-0005-0000-0000-00008F140000}"/>
    <cellStyle name="Good 8" xfId="5302" xr:uid="{00000000-0005-0000-0000-000090140000}"/>
    <cellStyle name="Good 9" xfId="5303" xr:uid="{00000000-0005-0000-0000-000091140000}"/>
    <cellStyle name="Heading 1 10" xfId="5304" xr:uid="{00000000-0005-0000-0000-000092140000}"/>
    <cellStyle name="Heading 1 11" xfId="5305" xr:uid="{00000000-0005-0000-0000-000093140000}"/>
    <cellStyle name="Heading 1 2" xfId="5306" xr:uid="{00000000-0005-0000-0000-000094140000}"/>
    <cellStyle name="Heading 1 2 2" xfId="5307" xr:uid="{00000000-0005-0000-0000-000095140000}"/>
    <cellStyle name="Heading 1 2 2 2" xfId="5308" xr:uid="{00000000-0005-0000-0000-000096140000}"/>
    <cellStyle name="Heading 1 2 2 3" xfId="5309" xr:uid="{00000000-0005-0000-0000-000097140000}"/>
    <cellStyle name="Heading 1 2 2_T-straight with PEDs adjustor" xfId="5310" xr:uid="{00000000-0005-0000-0000-000098140000}"/>
    <cellStyle name="Heading 1 2 3" xfId="5311" xr:uid="{00000000-0005-0000-0000-000099140000}"/>
    <cellStyle name="Heading 1 3" xfId="5312" xr:uid="{00000000-0005-0000-0000-00009A140000}"/>
    <cellStyle name="Heading 1 3 2" xfId="5313" xr:uid="{00000000-0005-0000-0000-00009B140000}"/>
    <cellStyle name="Heading 1 4" xfId="5314" xr:uid="{00000000-0005-0000-0000-00009C140000}"/>
    <cellStyle name="Heading 1 4 2" xfId="5315" xr:uid="{00000000-0005-0000-0000-00009D140000}"/>
    <cellStyle name="Heading 1 5" xfId="5316" xr:uid="{00000000-0005-0000-0000-00009E140000}"/>
    <cellStyle name="Heading 1 6" xfId="5317" xr:uid="{00000000-0005-0000-0000-00009F140000}"/>
    <cellStyle name="Heading 1 7" xfId="5318" xr:uid="{00000000-0005-0000-0000-0000A0140000}"/>
    <cellStyle name="Heading 1 8" xfId="5319" xr:uid="{00000000-0005-0000-0000-0000A1140000}"/>
    <cellStyle name="Heading 1 9" xfId="5320" xr:uid="{00000000-0005-0000-0000-0000A2140000}"/>
    <cellStyle name="Heading 2 10" xfId="5321" xr:uid="{00000000-0005-0000-0000-0000A3140000}"/>
    <cellStyle name="Heading 2 11" xfId="5322" xr:uid="{00000000-0005-0000-0000-0000A4140000}"/>
    <cellStyle name="Heading 2 2" xfId="5323" xr:uid="{00000000-0005-0000-0000-0000A5140000}"/>
    <cellStyle name="Heading 2 2 2" xfId="5324" xr:uid="{00000000-0005-0000-0000-0000A6140000}"/>
    <cellStyle name="Heading 2 2 2 2" xfId="5325" xr:uid="{00000000-0005-0000-0000-0000A7140000}"/>
    <cellStyle name="Heading 2 2 2 3" xfId="5326" xr:uid="{00000000-0005-0000-0000-0000A8140000}"/>
    <cellStyle name="Heading 2 2 2_T-straight with PEDs adjustor" xfId="5327" xr:uid="{00000000-0005-0000-0000-0000A9140000}"/>
    <cellStyle name="Heading 2 2 3" xfId="5328" xr:uid="{00000000-0005-0000-0000-0000AA140000}"/>
    <cellStyle name="Heading 2 3" xfId="5329" xr:uid="{00000000-0005-0000-0000-0000AB140000}"/>
    <cellStyle name="Heading 2 3 2" xfId="5330" xr:uid="{00000000-0005-0000-0000-0000AC140000}"/>
    <cellStyle name="Heading 2 4" xfId="5331" xr:uid="{00000000-0005-0000-0000-0000AD140000}"/>
    <cellStyle name="Heading 2 4 2" xfId="5332" xr:uid="{00000000-0005-0000-0000-0000AE140000}"/>
    <cellStyle name="Heading 2 5" xfId="5333" xr:uid="{00000000-0005-0000-0000-0000AF140000}"/>
    <cellStyle name="Heading 2 6" xfId="5334" xr:uid="{00000000-0005-0000-0000-0000B0140000}"/>
    <cellStyle name="Heading 2 7" xfId="5335" xr:uid="{00000000-0005-0000-0000-0000B1140000}"/>
    <cellStyle name="Heading 2 8" xfId="5336" xr:uid="{00000000-0005-0000-0000-0000B2140000}"/>
    <cellStyle name="Heading 2 9" xfId="5337" xr:uid="{00000000-0005-0000-0000-0000B3140000}"/>
    <cellStyle name="Heading 3 10" xfId="5338" xr:uid="{00000000-0005-0000-0000-0000B4140000}"/>
    <cellStyle name="Heading 3 11" xfId="5339" xr:uid="{00000000-0005-0000-0000-0000B5140000}"/>
    <cellStyle name="Heading 3 2" xfId="5340" xr:uid="{00000000-0005-0000-0000-0000B6140000}"/>
    <cellStyle name="Heading 3 2 2" xfId="5341" xr:uid="{00000000-0005-0000-0000-0000B7140000}"/>
    <cellStyle name="Heading 3 2 2 2" xfId="5342" xr:uid="{00000000-0005-0000-0000-0000B8140000}"/>
    <cellStyle name="Heading 3 2 2 3" xfId="5343" xr:uid="{00000000-0005-0000-0000-0000B9140000}"/>
    <cellStyle name="Heading 3 2 2_T-straight with PEDs adjustor" xfId="5344" xr:uid="{00000000-0005-0000-0000-0000BA140000}"/>
    <cellStyle name="Heading 3 2 3" xfId="5345" xr:uid="{00000000-0005-0000-0000-0000BB140000}"/>
    <cellStyle name="Heading 3 3" xfId="5346" xr:uid="{00000000-0005-0000-0000-0000BC140000}"/>
    <cellStyle name="Heading 3 3 2" xfId="5347" xr:uid="{00000000-0005-0000-0000-0000BD140000}"/>
    <cellStyle name="Heading 3 4" xfId="5348" xr:uid="{00000000-0005-0000-0000-0000BE140000}"/>
    <cellStyle name="Heading 3 4 2" xfId="5349" xr:uid="{00000000-0005-0000-0000-0000BF140000}"/>
    <cellStyle name="Heading 3 5" xfId="5350" xr:uid="{00000000-0005-0000-0000-0000C0140000}"/>
    <cellStyle name="Heading 3 6" xfId="5351" xr:uid="{00000000-0005-0000-0000-0000C1140000}"/>
    <cellStyle name="Heading 3 7" xfId="5352" xr:uid="{00000000-0005-0000-0000-0000C2140000}"/>
    <cellStyle name="Heading 3 8" xfId="5353" xr:uid="{00000000-0005-0000-0000-0000C3140000}"/>
    <cellStyle name="Heading 3 9" xfId="5354" xr:uid="{00000000-0005-0000-0000-0000C4140000}"/>
    <cellStyle name="Heading 4 10" xfId="5355" xr:uid="{00000000-0005-0000-0000-0000C5140000}"/>
    <cellStyle name="Heading 4 11" xfId="5356" xr:uid="{00000000-0005-0000-0000-0000C6140000}"/>
    <cellStyle name="Heading 4 2" xfId="5357" xr:uid="{00000000-0005-0000-0000-0000C7140000}"/>
    <cellStyle name="Heading 4 2 2" xfId="5358" xr:uid="{00000000-0005-0000-0000-0000C8140000}"/>
    <cellStyle name="Heading 4 2 2 2" xfId="5359" xr:uid="{00000000-0005-0000-0000-0000C9140000}"/>
    <cellStyle name="Heading 4 2 2 3" xfId="5360" xr:uid="{00000000-0005-0000-0000-0000CA140000}"/>
    <cellStyle name="Heading 4 2 2_T-straight with PEDs adjustor" xfId="5361" xr:uid="{00000000-0005-0000-0000-0000CB140000}"/>
    <cellStyle name="Heading 4 2 3" xfId="5362" xr:uid="{00000000-0005-0000-0000-0000CC140000}"/>
    <cellStyle name="Heading 4 3" xfId="5363" xr:uid="{00000000-0005-0000-0000-0000CD140000}"/>
    <cellStyle name="Heading 4 3 2" xfId="5364" xr:uid="{00000000-0005-0000-0000-0000CE140000}"/>
    <cellStyle name="Heading 4 4" xfId="5365" xr:uid="{00000000-0005-0000-0000-0000CF140000}"/>
    <cellStyle name="Heading 4 4 2" xfId="5366" xr:uid="{00000000-0005-0000-0000-0000D0140000}"/>
    <cellStyle name="Heading 4 5" xfId="5367" xr:uid="{00000000-0005-0000-0000-0000D1140000}"/>
    <cellStyle name="Heading 4 6" xfId="5368" xr:uid="{00000000-0005-0000-0000-0000D2140000}"/>
    <cellStyle name="Heading 4 7" xfId="5369" xr:uid="{00000000-0005-0000-0000-0000D3140000}"/>
    <cellStyle name="Heading 4 8" xfId="5370" xr:uid="{00000000-0005-0000-0000-0000D4140000}"/>
    <cellStyle name="Heading 4 9" xfId="5371" xr:uid="{00000000-0005-0000-0000-0000D5140000}"/>
    <cellStyle name="Hyperlink" xfId="64465" builtinId="8"/>
    <cellStyle name="Hyperlink 2" xfId="5372" xr:uid="{00000000-0005-0000-0000-0000D7140000}"/>
    <cellStyle name="Hyperlink 2 2" xfId="5373" xr:uid="{00000000-0005-0000-0000-0000D8140000}"/>
    <cellStyle name="Hyperlink 2 2 2" xfId="5374" xr:uid="{00000000-0005-0000-0000-0000D9140000}"/>
    <cellStyle name="Hyperlink 2 2_T-straight with PEDs adjustor" xfId="5375" xr:uid="{00000000-0005-0000-0000-0000DA140000}"/>
    <cellStyle name="Hyperlink 2 3" xfId="5376" xr:uid="{00000000-0005-0000-0000-0000DB140000}"/>
    <cellStyle name="Hyperlink 2_T-straight with PEDs adjustor" xfId="5377" xr:uid="{00000000-0005-0000-0000-0000DC140000}"/>
    <cellStyle name="Hyperlink 3" xfId="5378" xr:uid="{00000000-0005-0000-0000-0000DD140000}"/>
    <cellStyle name="Hyperlink 3 2" xfId="5379" xr:uid="{00000000-0005-0000-0000-0000DE140000}"/>
    <cellStyle name="Hyperlink 4" xfId="5380" xr:uid="{00000000-0005-0000-0000-0000DF140000}"/>
    <cellStyle name="Hyperlink 4 2" xfId="5381" xr:uid="{00000000-0005-0000-0000-0000E0140000}"/>
    <cellStyle name="Hyperlink 4_T-straight with PEDs adjustor" xfId="5382" xr:uid="{00000000-0005-0000-0000-0000E1140000}"/>
    <cellStyle name="Hyperlink 5" xfId="5383" xr:uid="{00000000-0005-0000-0000-0000E2140000}"/>
    <cellStyle name="Input 10" xfId="5384" xr:uid="{00000000-0005-0000-0000-0000E3140000}"/>
    <cellStyle name="Input 10 2" xfId="5385" xr:uid="{00000000-0005-0000-0000-0000E4140000}"/>
    <cellStyle name="Input 11" xfId="5386" xr:uid="{00000000-0005-0000-0000-0000E5140000}"/>
    <cellStyle name="Input 11 2" xfId="5387" xr:uid="{00000000-0005-0000-0000-0000E6140000}"/>
    <cellStyle name="Input 2" xfId="5388" xr:uid="{00000000-0005-0000-0000-0000E7140000}"/>
    <cellStyle name="Input 2 2" xfId="5389" xr:uid="{00000000-0005-0000-0000-0000E8140000}"/>
    <cellStyle name="Input 2 2 2" xfId="5390" xr:uid="{00000000-0005-0000-0000-0000E9140000}"/>
    <cellStyle name="Input 2 2 2 2" xfId="5391" xr:uid="{00000000-0005-0000-0000-0000EA140000}"/>
    <cellStyle name="Input 2 2 2 2 10" xfId="5392" xr:uid="{00000000-0005-0000-0000-0000EB140000}"/>
    <cellStyle name="Input 2 2 2 2 10 2" xfId="5393" xr:uid="{00000000-0005-0000-0000-0000EC140000}"/>
    <cellStyle name="Input 2 2 2 2 10 2 2" xfId="5394" xr:uid="{00000000-0005-0000-0000-0000ED140000}"/>
    <cellStyle name="Input 2 2 2 2 10 2 2 2" xfId="5395" xr:uid="{00000000-0005-0000-0000-0000EE140000}"/>
    <cellStyle name="Input 2 2 2 2 10 2 2 3" xfId="5396" xr:uid="{00000000-0005-0000-0000-0000EF140000}"/>
    <cellStyle name="Input 2 2 2 2 10 2 2 4" xfId="5397" xr:uid="{00000000-0005-0000-0000-0000F0140000}"/>
    <cellStyle name="Input 2 2 2 2 10 2 2 5" xfId="5398" xr:uid="{00000000-0005-0000-0000-0000F1140000}"/>
    <cellStyle name="Input 2 2 2 2 10 2 3" xfId="5399" xr:uid="{00000000-0005-0000-0000-0000F2140000}"/>
    <cellStyle name="Input 2 2 2 2 10 2 3 2" xfId="5400" xr:uid="{00000000-0005-0000-0000-0000F3140000}"/>
    <cellStyle name="Input 2 2 2 2 10 2 3 3" xfId="5401" xr:uid="{00000000-0005-0000-0000-0000F4140000}"/>
    <cellStyle name="Input 2 2 2 2 10 2 3 4" xfId="5402" xr:uid="{00000000-0005-0000-0000-0000F5140000}"/>
    <cellStyle name="Input 2 2 2 2 10 2 3 5" xfId="5403" xr:uid="{00000000-0005-0000-0000-0000F6140000}"/>
    <cellStyle name="Input 2 2 2 2 10 2 4" xfId="5404" xr:uid="{00000000-0005-0000-0000-0000F7140000}"/>
    <cellStyle name="Input 2 2 2 2 10 2 4 2" xfId="5405" xr:uid="{00000000-0005-0000-0000-0000F8140000}"/>
    <cellStyle name="Input 2 2 2 2 10 2 5" xfId="5406" xr:uid="{00000000-0005-0000-0000-0000F9140000}"/>
    <cellStyle name="Input 2 2 2 2 10 2 5 2" xfId="5407" xr:uid="{00000000-0005-0000-0000-0000FA140000}"/>
    <cellStyle name="Input 2 2 2 2 10 2 6" xfId="5408" xr:uid="{00000000-0005-0000-0000-0000FB140000}"/>
    <cellStyle name="Input 2 2 2 2 10 2 7" xfId="5409" xr:uid="{00000000-0005-0000-0000-0000FC140000}"/>
    <cellStyle name="Input 2 2 2 2 10 3" xfId="5410" xr:uid="{00000000-0005-0000-0000-0000FD140000}"/>
    <cellStyle name="Input 2 2 2 2 10 3 2" xfId="5411" xr:uid="{00000000-0005-0000-0000-0000FE140000}"/>
    <cellStyle name="Input 2 2 2 2 10 3 3" xfId="5412" xr:uid="{00000000-0005-0000-0000-0000FF140000}"/>
    <cellStyle name="Input 2 2 2 2 10 3 4" xfId="5413" xr:uid="{00000000-0005-0000-0000-000000150000}"/>
    <cellStyle name="Input 2 2 2 2 10 3 5" xfId="5414" xr:uid="{00000000-0005-0000-0000-000001150000}"/>
    <cellStyle name="Input 2 2 2 2 10 4" xfId="5415" xr:uid="{00000000-0005-0000-0000-000002150000}"/>
    <cellStyle name="Input 2 2 2 2 10 4 2" xfId="5416" xr:uid="{00000000-0005-0000-0000-000003150000}"/>
    <cellStyle name="Input 2 2 2 2 10 4 3" xfId="5417" xr:uid="{00000000-0005-0000-0000-000004150000}"/>
    <cellStyle name="Input 2 2 2 2 10 4 4" xfId="5418" xr:uid="{00000000-0005-0000-0000-000005150000}"/>
    <cellStyle name="Input 2 2 2 2 10 4 5" xfId="5419" xr:uid="{00000000-0005-0000-0000-000006150000}"/>
    <cellStyle name="Input 2 2 2 2 10 5" xfId="5420" xr:uid="{00000000-0005-0000-0000-000007150000}"/>
    <cellStyle name="Input 2 2 2 2 10 5 2" xfId="5421" xr:uid="{00000000-0005-0000-0000-000008150000}"/>
    <cellStyle name="Input 2 2 2 2 10 6" xfId="5422" xr:uid="{00000000-0005-0000-0000-000009150000}"/>
    <cellStyle name="Input 2 2 2 2 10 6 2" xfId="5423" xr:uid="{00000000-0005-0000-0000-00000A150000}"/>
    <cellStyle name="Input 2 2 2 2 10 7" xfId="5424" xr:uid="{00000000-0005-0000-0000-00000B150000}"/>
    <cellStyle name="Input 2 2 2 2 10 8" xfId="5425" xr:uid="{00000000-0005-0000-0000-00000C150000}"/>
    <cellStyle name="Input 2 2 2 2 11" xfId="5426" xr:uid="{00000000-0005-0000-0000-00000D150000}"/>
    <cellStyle name="Input 2 2 2 2 11 2" xfId="5427" xr:uid="{00000000-0005-0000-0000-00000E150000}"/>
    <cellStyle name="Input 2 2 2 2 11 2 2" xfId="5428" xr:uid="{00000000-0005-0000-0000-00000F150000}"/>
    <cellStyle name="Input 2 2 2 2 11 2 2 2" xfId="5429" xr:uid="{00000000-0005-0000-0000-000010150000}"/>
    <cellStyle name="Input 2 2 2 2 11 2 2 3" xfId="5430" xr:uid="{00000000-0005-0000-0000-000011150000}"/>
    <cellStyle name="Input 2 2 2 2 11 2 2 4" xfId="5431" xr:uid="{00000000-0005-0000-0000-000012150000}"/>
    <cellStyle name="Input 2 2 2 2 11 2 2 5" xfId="5432" xr:uid="{00000000-0005-0000-0000-000013150000}"/>
    <cellStyle name="Input 2 2 2 2 11 2 3" xfId="5433" xr:uid="{00000000-0005-0000-0000-000014150000}"/>
    <cellStyle name="Input 2 2 2 2 11 2 3 2" xfId="5434" xr:uid="{00000000-0005-0000-0000-000015150000}"/>
    <cellStyle name="Input 2 2 2 2 11 2 3 3" xfId="5435" xr:uid="{00000000-0005-0000-0000-000016150000}"/>
    <cellStyle name="Input 2 2 2 2 11 2 3 4" xfId="5436" xr:uid="{00000000-0005-0000-0000-000017150000}"/>
    <cellStyle name="Input 2 2 2 2 11 2 3 5" xfId="5437" xr:uid="{00000000-0005-0000-0000-000018150000}"/>
    <cellStyle name="Input 2 2 2 2 11 2 4" xfId="5438" xr:uid="{00000000-0005-0000-0000-000019150000}"/>
    <cellStyle name="Input 2 2 2 2 11 2 4 2" xfId="5439" xr:uid="{00000000-0005-0000-0000-00001A150000}"/>
    <cellStyle name="Input 2 2 2 2 11 2 5" xfId="5440" xr:uid="{00000000-0005-0000-0000-00001B150000}"/>
    <cellStyle name="Input 2 2 2 2 11 2 5 2" xfId="5441" xr:uid="{00000000-0005-0000-0000-00001C150000}"/>
    <cellStyle name="Input 2 2 2 2 11 2 6" xfId="5442" xr:uid="{00000000-0005-0000-0000-00001D150000}"/>
    <cellStyle name="Input 2 2 2 2 11 2 7" xfId="5443" xr:uid="{00000000-0005-0000-0000-00001E150000}"/>
    <cellStyle name="Input 2 2 2 2 11 3" xfId="5444" xr:uid="{00000000-0005-0000-0000-00001F150000}"/>
    <cellStyle name="Input 2 2 2 2 11 3 2" xfId="5445" xr:uid="{00000000-0005-0000-0000-000020150000}"/>
    <cellStyle name="Input 2 2 2 2 11 3 3" xfId="5446" xr:uid="{00000000-0005-0000-0000-000021150000}"/>
    <cellStyle name="Input 2 2 2 2 11 3 4" xfId="5447" xr:uid="{00000000-0005-0000-0000-000022150000}"/>
    <cellStyle name="Input 2 2 2 2 11 3 5" xfId="5448" xr:uid="{00000000-0005-0000-0000-000023150000}"/>
    <cellStyle name="Input 2 2 2 2 11 4" xfId="5449" xr:uid="{00000000-0005-0000-0000-000024150000}"/>
    <cellStyle name="Input 2 2 2 2 11 4 2" xfId="5450" xr:uid="{00000000-0005-0000-0000-000025150000}"/>
    <cellStyle name="Input 2 2 2 2 11 4 3" xfId="5451" xr:uid="{00000000-0005-0000-0000-000026150000}"/>
    <cellStyle name="Input 2 2 2 2 11 4 4" xfId="5452" xr:uid="{00000000-0005-0000-0000-000027150000}"/>
    <cellStyle name="Input 2 2 2 2 11 4 5" xfId="5453" xr:uid="{00000000-0005-0000-0000-000028150000}"/>
    <cellStyle name="Input 2 2 2 2 11 5" xfId="5454" xr:uid="{00000000-0005-0000-0000-000029150000}"/>
    <cellStyle name="Input 2 2 2 2 11 5 2" xfId="5455" xr:uid="{00000000-0005-0000-0000-00002A150000}"/>
    <cellStyle name="Input 2 2 2 2 11 6" xfId="5456" xr:uid="{00000000-0005-0000-0000-00002B150000}"/>
    <cellStyle name="Input 2 2 2 2 11 6 2" xfId="5457" xr:uid="{00000000-0005-0000-0000-00002C150000}"/>
    <cellStyle name="Input 2 2 2 2 11 7" xfId="5458" xr:uid="{00000000-0005-0000-0000-00002D150000}"/>
    <cellStyle name="Input 2 2 2 2 11 8" xfId="5459" xr:uid="{00000000-0005-0000-0000-00002E150000}"/>
    <cellStyle name="Input 2 2 2 2 12" xfId="5460" xr:uid="{00000000-0005-0000-0000-00002F150000}"/>
    <cellStyle name="Input 2 2 2 2 12 2" xfId="5461" xr:uid="{00000000-0005-0000-0000-000030150000}"/>
    <cellStyle name="Input 2 2 2 2 12 2 2" xfId="5462" xr:uid="{00000000-0005-0000-0000-000031150000}"/>
    <cellStyle name="Input 2 2 2 2 12 2 2 2" xfId="5463" xr:uid="{00000000-0005-0000-0000-000032150000}"/>
    <cellStyle name="Input 2 2 2 2 12 2 2 3" xfId="5464" xr:uid="{00000000-0005-0000-0000-000033150000}"/>
    <cellStyle name="Input 2 2 2 2 12 2 2 4" xfId="5465" xr:uid="{00000000-0005-0000-0000-000034150000}"/>
    <cellStyle name="Input 2 2 2 2 12 2 2 5" xfId="5466" xr:uid="{00000000-0005-0000-0000-000035150000}"/>
    <cellStyle name="Input 2 2 2 2 12 2 3" xfId="5467" xr:uid="{00000000-0005-0000-0000-000036150000}"/>
    <cellStyle name="Input 2 2 2 2 12 2 3 2" xfId="5468" xr:uid="{00000000-0005-0000-0000-000037150000}"/>
    <cellStyle name="Input 2 2 2 2 12 2 3 3" xfId="5469" xr:uid="{00000000-0005-0000-0000-000038150000}"/>
    <cellStyle name="Input 2 2 2 2 12 2 3 4" xfId="5470" xr:uid="{00000000-0005-0000-0000-000039150000}"/>
    <cellStyle name="Input 2 2 2 2 12 2 3 5" xfId="5471" xr:uid="{00000000-0005-0000-0000-00003A150000}"/>
    <cellStyle name="Input 2 2 2 2 12 2 4" xfId="5472" xr:uid="{00000000-0005-0000-0000-00003B150000}"/>
    <cellStyle name="Input 2 2 2 2 12 2 4 2" xfId="5473" xr:uid="{00000000-0005-0000-0000-00003C150000}"/>
    <cellStyle name="Input 2 2 2 2 12 2 5" xfId="5474" xr:uid="{00000000-0005-0000-0000-00003D150000}"/>
    <cellStyle name="Input 2 2 2 2 12 2 5 2" xfId="5475" xr:uid="{00000000-0005-0000-0000-00003E150000}"/>
    <cellStyle name="Input 2 2 2 2 12 2 6" xfId="5476" xr:uid="{00000000-0005-0000-0000-00003F150000}"/>
    <cellStyle name="Input 2 2 2 2 12 2 7" xfId="5477" xr:uid="{00000000-0005-0000-0000-000040150000}"/>
    <cellStyle name="Input 2 2 2 2 12 3" xfId="5478" xr:uid="{00000000-0005-0000-0000-000041150000}"/>
    <cellStyle name="Input 2 2 2 2 12 3 2" xfId="5479" xr:uid="{00000000-0005-0000-0000-000042150000}"/>
    <cellStyle name="Input 2 2 2 2 12 3 3" xfId="5480" xr:uid="{00000000-0005-0000-0000-000043150000}"/>
    <cellStyle name="Input 2 2 2 2 12 3 4" xfId="5481" xr:uid="{00000000-0005-0000-0000-000044150000}"/>
    <cellStyle name="Input 2 2 2 2 12 3 5" xfId="5482" xr:uid="{00000000-0005-0000-0000-000045150000}"/>
    <cellStyle name="Input 2 2 2 2 12 4" xfId="5483" xr:uid="{00000000-0005-0000-0000-000046150000}"/>
    <cellStyle name="Input 2 2 2 2 12 4 2" xfId="5484" xr:uid="{00000000-0005-0000-0000-000047150000}"/>
    <cellStyle name="Input 2 2 2 2 12 4 3" xfId="5485" xr:uid="{00000000-0005-0000-0000-000048150000}"/>
    <cellStyle name="Input 2 2 2 2 12 4 4" xfId="5486" xr:uid="{00000000-0005-0000-0000-000049150000}"/>
    <cellStyle name="Input 2 2 2 2 12 4 5" xfId="5487" xr:uid="{00000000-0005-0000-0000-00004A150000}"/>
    <cellStyle name="Input 2 2 2 2 12 5" xfId="5488" xr:uid="{00000000-0005-0000-0000-00004B150000}"/>
    <cellStyle name="Input 2 2 2 2 12 5 2" xfId="5489" xr:uid="{00000000-0005-0000-0000-00004C150000}"/>
    <cellStyle name="Input 2 2 2 2 12 6" xfId="5490" xr:uid="{00000000-0005-0000-0000-00004D150000}"/>
    <cellStyle name="Input 2 2 2 2 12 6 2" xfId="5491" xr:uid="{00000000-0005-0000-0000-00004E150000}"/>
    <cellStyle name="Input 2 2 2 2 12 7" xfId="5492" xr:uid="{00000000-0005-0000-0000-00004F150000}"/>
    <cellStyle name="Input 2 2 2 2 12 8" xfId="5493" xr:uid="{00000000-0005-0000-0000-000050150000}"/>
    <cellStyle name="Input 2 2 2 2 13" xfId="5494" xr:uid="{00000000-0005-0000-0000-000051150000}"/>
    <cellStyle name="Input 2 2 2 2 13 2" xfId="5495" xr:uid="{00000000-0005-0000-0000-000052150000}"/>
    <cellStyle name="Input 2 2 2 2 13 2 2" xfId="5496" xr:uid="{00000000-0005-0000-0000-000053150000}"/>
    <cellStyle name="Input 2 2 2 2 13 2 2 2" xfId="5497" xr:uid="{00000000-0005-0000-0000-000054150000}"/>
    <cellStyle name="Input 2 2 2 2 13 2 2 3" xfId="5498" xr:uid="{00000000-0005-0000-0000-000055150000}"/>
    <cellStyle name="Input 2 2 2 2 13 2 2 4" xfId="5499" xr:uid="{00000000-0005-0000-0000-000056150000}"/>
    <cellStyle name="Input 2 2 2 2 13 2 2 5" xfId="5500" xr:uid="{00000000-0005-0000-0000-000057150000}"/>
    <cellStyle name="Input 2 2 2 2 13 2 3" xfId="5501" xr:uid="{00000000-0005-0000-0000-000058150000}"/>
    <cellStyle name="Input 2 2 2 2 13 2 3 2" xfId="5502" xr:uid="{00000000-0005-0000-0000-000059150000}"/>
    <cellStyle name="Input 2 2 2 2 13 2 3 3" xfId="5503" xr:uid="{00000000-0005-0000-0000-00005A150000}"/>
    <cellStyle name="Input 2 2 2 2 13 2 3 4" xfId="5504" xr:uid="{00000000-0005-0000-0000-00005B150000}"/>
    <cellStyle name="Input 2 2 2 2 13 2 3 5" xfId="5505" xr:uid="{00000000-0005-0000-0000-00005C150000}"/>
    <cellStyle name="Input 2 2 2 2 13 2 4" xfId="5506" xr:uid="{00000000-0005-0000-0000-00005D150000}"/>
    <cellStyle name="Input 2 2 2 2 13 2 4 2" xfId="5507" xr:uid="{00000000-0005-0000-0000-00005E150000}"/>
    <cellStyle name="Input 2 2 2 2 13 2 5" xfId="5508" xr:uid="{00000000-0005-0000-0000-00005F150000}"/>
    <cellStyle name="Input 2 2 2 2 13 2 5 2" xfId="5509" xr:uid="{00000000-0005-0000-0000-000060150000}"/>
    <cellStyle name="Input 2 2 2 2 13 2 6" xfId="5510" xr:uid="{00000000-0005-0000-0000-000061150000}"/>
    <cellStyle name="Input 2 2 2 2 13 2 7" xfId="5511" xr:uid="{00000000-0005-0000-0000-000062150000}"/>
    <cellStyle name="Input 2 2 2 2 13 3" xfId="5512" xr:uid="{00000000-0005-0000-0000-000063150000}"/>
    <cellStyle name="Input 2 2 2 2 13 3 2" xfId="5513" xr:uid="{00000000-0005-0000-0000-000064150000}"/>
    <cellStyle name="Input 2 2 2 2 13 3 3" xfId="5514" xr:uid="{00000000-0005-0000-0000-000065150000}"/>
    <cellStyle name="Input 2 2 2 2 13 3 4" xfId="5515" xr:uid="{00000000-0005-0000-0000-000066150000}"/>
    <cellStyle name="Input 2 2 2 2 13 3 5" xfId="5516" xr:uid="{00000000-0005-0000-0000-000067150000}"/>
    <cellStyle name="Input 2 2 2 2 13 4" xfId="5517" xr:uid="{00000000-0005-0000-0000-000068150000}"/>
    <cellStyle name="Input 2 2 2 2 13 4 2" xfId="5518" xr:uid="{00000000-0005-0000-0000-000069150000}"/>
    <cellStyle name="Input 2 2 2 2 13 4 3" xfId="5519" xr:uid="{00000000-0005-0000-0000-00006A150000}"/>
    <cellStyle name="Input 2 2 2 2 13 4 4" xfId="5520" xr:uid="{00000000-0005-0000-0000-00006B150000}"/>
    <cellStyle name="Input 2 2 2 2 13 4 5" xfId="5521" xr:uid="{00000000-0005-0000-0000-00006C150000}"/>
    <cellStyle name="Input 2 2 2 2 13 5" xfId="5522" xr:uid="{00000000-0005-0000-0000-00006D150000}"/>
    <cellStyle name="Input 2 2 2 2 13 5 2" xfId="5523" xr:uid="{00000000-0005-0000-0000-00006E150000}"/>
    <cellStyle name="Input 2 2 2 2 13 6" xfId="5524" xr:uid="{00000000-0005-0000-0000-00006F150000}"/>
    <cellStyle name="Input 2 2 2 2 13 6 2" xfId="5525" xr:uid="{00000000-0005-0000-0000-000070150000}"/>
    <cellStyle name="Input 2 2 2 2 13 7" xfId="5526" xr:uid="{00000000-0005-0000-0000-000071150000}"/>
    <cellStyle name="Input 2 2 2 2 13 8" xfId="5527" xr:uid="{00000000-0005-0000-0000-000072150000}"/>
    <cellStyle name="Input 2 2 2 2 14" xfId="5528" xr:uid="{00000000-0005-0000-0000-000073150000}"/>
    <cellStyle name="Input 2 2 2 2 14 2" xfId="5529" xr:uid="{00000000-0005-0000-0000-000074150000}"/>
    <cellStyle name="Input 2 2 2 2 14 2 2" xfId="5530" xr:uid="{00000000-0005-0000-0000-000075150000}"/>
    <cellStyle name="Input 2 2 2 2 14 2 2 2" xfId="5531" xr:uid="{00000000-0005-0000-0000-000076150000}"/>
    <cellStyle name="Input 2 2 2 2 14 2 2 3" xfId="5532" xr:uid="{00000000-0005-0000-0000-000077150000}"/>
    <cellStyle name="Input 2 2 2 2 14 2 2 4" xfId="5533" xr:uid="{00000000-0005-0000-0000-000078150000}"/>
    <cellStyle name="Input 2 2 2 2 14 2 2 5" xfId="5534" xr:uid="{00000000-0005-0000-0000-000079150000}"/>
    <cellStyle name="Input 2 2 2 2 14 2 3" xfId="5535" xr:uid="{00000000-0005-0000-0000-00007A150000}"/>
    <cellStyle name="Input 2 2 2 2 14 2 3 2" xfId="5536" xr:uid="{00000000-0005-0000-0000-00007B150000}"/>
    <cellStyle name="Input 2 2 2 2 14 2 3 3" xfId="5537" xr:uid="{00000000-0005-0000-0000-00007C150000}"/>
    <cellStyle name="Input 2 2 2 2 14 2 3 4" xfId="5538" xr:uid="{00000000-0005-0000-0000-00007D150000}"/>
    <cellStyle name="Input 2 2 2 2 14 2 3 5" xfId="5539" xr:uid="{00000000-0005-0000-0000-00007E150000}"/>
    <cellStyle name="Input 2 2 2 2 14 2 4" xfId="5540" xr:uid="{00000000-0005-0000-0000-00007F150000}"/>
    <cellStyle name="Input 2 2 2 2 14 2 4 2" xfId="5541" xr:uid="{00000000-0005-0000-0000-000080150000}"/>
    <cellStyle name="Input 2 2 2 2 14 2 5" xfId="5542" xr:uid="{00000000-0005-0000-0000-000081150000}"/>
    <cellStyle name="Input 2 2 2 2 14 2 5 2" xfId="5543" xr:uid="{00000000-0005-0000-0000-000082150000}"/>
    <cellStyle name="Input 2 2 2 2 14 2 6" xfId="5544" xr:uid="{00000000-0005-0000-0000-000083150000}"/>
    <cellStyle name="Input 2 2 2 2 14 2 7" xfId="5545" xr:uid="{00000000-0005-0000-0000-000084150000}"/>
    <cellStyle name="Input 2 2 2 2 14 3" xfId="5546" xr:uid="{00000000-0005-0000-0000-000085150000}"/>
    <cellStyle name="Input 2 2 2 2 14 3 2" xfId="5547" xr:uid="{00000000-0005-0000-0000-000086150000}"/>
    <cellStyle name="Input 2 2 2 2 14 3 3" xfId="5548" xr:uid="{00000000-0005-0000-0000-000087150000}"/>
    <cellStyle name="Input 2 2 2 2 14 3 4" xfId="5549" xr:uid="{00000000-0005-0000-0000-000088150000}"/>
    <cellStyle name="Input 2 2 2 2 14 3 5" xfId="5550" xr:uid="{00000000-0005-0000-0000-000089150000}"/>
    <cellStyle name="Input 2 2 2 2 14 4" xfId="5551" xr:uid="{00000000-0005-0000-0000-00008A150000}"/>
    <cellStyle name="Input 2 2 2 2 14 4 2" xfId="5552" xr:uid="{00000000-0005-0000-0000-00008B150000}"/>
    <cellStyle name="Input 2 2 2 2 14 4 3" xfId="5553" xr:uid="{00000000-0005-0000-0000-00008C150000}"/>
    <cellStyle name="Input 2 2 2 2 14 4 4" xfId="5554" xr:uid="{00000000-0005-0000-0000-00008D150000}"/>
    <cellStyle name="Input 2 2 2 2 14 4 5" xfId="5555" xr:uid="{00000000-0005-0000-0000-00008E150000}"/>
    <cellStyle name="Input 2 2 2 2 14 5" xfId="5556" xr:uid="{00000000-0005-0000-0000-00008F150000}"/>
    <cellStyle name="Input 2 2 2 2 14 5 2" xfId="5557" xr:uid="{00000000-0005-0000-0000-000090150000}"/>
    <cellStyle name="Input 2 2 2 2 14 6" xfId="5558" xr:uid="{00000000-0005-0000-0000-000091150000}"/>
    <cellStyle name="Input 2 2 2 2 14 6 2" xfId="5559" xr:uid="{00000000-0005-0000-0000-000092150000}"/>
    <cellStyle name="Input 2 2 2 2 14 7" xfId="5560" xr:uid="{00000000-0005-0000-0000-000093150000}"/>
    <cellStyle name="Input 2 2 2 2 14 8" xfId="5561" xr:uid="{00000000-0005-0000-0000-000094150000}"/>
    <cellStyle name="Input 2 2 2 2 15" xfId="5562" xr:uid="{00000000-0005-0000-0000-000095150000}"/>
    <cellStyle name="Input 2 2 2 2 15 2" xfId="5563" xr:uid="{00000000-0005-0000-0000-000096150000}"/>
    <cellStyle name="Input 2 2 2 2 15 2 2" xfId="5564" xr:uid="{00000000-0005-0000-0000-000097150000}"/>
    <cellStyle name="Input 2 2 2 2 15 2 3" xfId="5565" xr:uid="{00000000-0005-0000-0000-000098150000}"/>
    <cellStyle name="Input 2 2 2 2 15 2 4" xfId="5566" xr:uid="{00000000-0005-0000-0000-000099150000}"/>
    <cellStyle name="Input 2 2 2 2 15 2 5" xfId="5567" xr:uid="{00000000-0005-0000-0000-00009A150000}"/>
    <cellStyle name="Input 2 2 2 2 15 3" xfId="5568" xr:uid="{00000000-0005-0000-0000-00009B150000}"/>
    <cellStyle name="Input 2 2 2 2 15 3 2" xfId="5569" xr:uid="{00000000-0005-0000-0000-00009C150000}"/>
    <cellStyle name="Input 2 2 2 2 15 3 3" xfId="5570" xr:uid="{00000000-0005-0000-0000-00009D150000}"/>
    <cellStyle name="Input 2 2 2 2 15 3 4" xfId="5571" xr:uid="{00000000-0005-0000-0000-00009E150000}"/>
    <cellStyle name="Input 2 2 2 2 15 3 5" xfId="5572" xr:uid="{00000000-0005-0000-0000-00009F150000}"/>
    <cellStyle name="Input 2 2 2 2 15 4" xfId="5573" xr:uid="{00000000-0005-0000-0000-0000A0150000}"/>
    <cellStyle name="Input 2 2 2 2 15 4 2" xfId="5574" xr:uid="{00000000-0005-0000-0000-0000A1150000}"/>
    <cellStyle name="Input 2 2 2 2 15 5" xfId="5575" xr:uid="{00000000-0005-0000-0000-0000A2150000}"/>
    <cellStyle name="Input 2 2 2 2 15 5 2" xfId="5576" xr:uid="{00000000-0005-0000-0000-0000A3150000}"/>
    <cellStyle name="Input 2 2 2 2 15 6" xfId="5577" xr:uid="{00000000-0005-0000-0000-0000A4150000}"/>
    <cellStyle name="Input 2 2 2 2 15 7" xfId="5578" xr:uid="{00000000-0005-0000-0000-0000A5150000}"/>
    <cellStyle name="Input 2 2 2 2 16" xfId="5579" xr:uid="{00000000-0005-0000-0000-0000A6150000}"/>
    <cellStyle name="Input 2 2 2 2 16 2" xfId="5580" xr:uid="{00000000-0005-0000-0000-0000A7150000}"/>
    <cellStyle name="Input 2 2 2 2 16 3" xfId="5581" xr:uid="{00000000-0005-0000-0000-0000A8150000}"/>
    <cellStyle name="Input 2 2 2 2 16 4" xfId="5582" xr:uid="{00000000-0005-0000-0000-0000A9150000}"/>
    <cellStyle name="Input 2 2 2 2 16 5" xfId="5583" xr:uid="{00000000-0005-0000-0000-0000AA150000}"/>
    <cellStyle name="Input 2 2 2 2 17" xfId="5584" xr:uid="{00000000-0005-0000-0000-0000AB150000}"/>
    <cellStyle name="Input 2 2 2 2 17 2" xfId="5585" xr:uid="{00000000-0005-0000-0000-0000AC150000}"/>
    <cellStyle name="Input 2 2 2 2 17 3" xfId="5586" xr:uid="{00000000-0005-0000-0000-0000AD150000}"/>
    <cellStyle name="Input 2 2 2 2 17 4" xfId="5587" xr:uid="{00000000-0005-0000-0000-0000AE150000}"/>
    <cellStyle name="Input 2 2 2 2 17 5" xfId="5588" xr:uid="{00000000-0005-0000-0000-0000AF150000}"/>
    <cellStyle name="Input 2 2 2 2 18" xfId="5589" xr:uid="{00000000-0005-0000-0000-0000B0150000}"/>
    <cellStyle name="Input 2 2 2 2 18 2" xfId="5590" xr:uid="{00000000-0005-0000-0000-0000B1150000}"/>
    <cellStyle name="Input 2 2 2 2 19" xfId="5591" xr:uid="{00000000-0005-0000-0000-0000B2150000}"/>
    <cellStyle name="Input 2 2 2 2 19 2" xfId="5592" xr:uid="{00000000-0005-0000-0000-0000B3150000}"/>
    <cellStyle name="Input 2 2 2 2 2" xfId="5593" xr:uid="{00000000-0005-0000-0000-0000B4150000}"/>
    <cellStyle name="Input 2 2 2 2 2 2" xfId="5594" xr:uid="{00000000-0005-0000-0000-0000B5150000}"/>
    <cellStyle name="Input 2 2 2 2 2 2 2" xfId="5595" xr:uid="{00000000-0005-0000-0000-0000B6150000}"/>
    <cellStyle name="Input 2 2 2 2 2 2 2 2" xfId="5596" xr:uid="{00000000-0005-0000-0000-0000B7150000}"/>
    <cellStyle name="Input 2 2 2 2 2 2 2 3" xfId="5597" xr:uid="{00000000-0005-0000-0000-0000B8150000}"/>
    <cellStyle name="Input 2 2 2 2 2 2 2 4" xfId="5598" xr:uid="{00000000-0005-0000-0000-0000B9150000}"/>
    <cellStyle name="Input 2 2 2 2 2 2 2 5" xfId="5599" xr:uid="{00000000-0005-0000-0000-0000BA150000}"/>
    <cellStyle name="Input 2 2 2 2 2 2 3" xfId="5600" xr:uid="{00000000-0005-0000-0000-0000BB150000}"/>
    <cellStyle name="Input 2 2 2 2 2 2 3 2" xfId="5601" xr:uid="{00000000-0005-0000-0000-0000BC150000}"/>
    <cellStyle name="Input 2 2 2 2 2 2 3 3" xfId="5602" xr:uid="{00000000-0005-0000-0000-0000BD150000}"/>
    <cellStyle name="Input 2 2 2 2 2 2 3 4" xfId="5603" xr:uid="{00000000-0005-0000-0000-0000BE150000}"/>
    <cellStyle name="Input 2 2 2 2 2 2 3 5" xfId="5604" xr:uid="{00000000-0005-0000-0000-0000BF150000}"/>
    <cellStyle name="Input 2 2 2 2 2 2 4" xfId="5605" xr:uid="{00000000-0005-0000-0000-0000C0150000}"/>
    <cellStyle name="Input 2 2 2 2 2 2 4 2" xfId="5606" xr:uid="{00000000-0005-0000-0000-0000C1150000}"/>
    <cellStyle name="Input 2 2 2 2 2 2 5" xfId="5607" xr:uid="{00000000-0005-0000-0000-0000C2150000}"/>
    <cellStyle name="Input 2 2 2 2 2 2 5 2" xfId="5608" xr:uid="{00000000-0005-0000-0000-0000C3150000}"/>
    <cellStyle name="Input 2 2 2 2 2 2 6" xfId="5609" xr:uid="{00000000-0005-0000-0000-0000C4150000}"/>
    <cellStyle name="Input 2 2 2 2 2 2 7" xfId="5610" xr:uid="{00000000-0005-0000-0000-0000C5150000}"/>
    <cellStyle name="Input 2 2 2 2 2 3" xfId="5611" xr:uid="{00000000-0005-0000-0000-0000C6150000}"/>
    <cellStyle name="Input 2 2 2 2 2 3 2" xfId="5612" xr:uid="{00000000-0005-0000-0000-0000C7150000}"/>
    <cellStyle name="Input 2 2 2 2 2 3 3" xfId="5613" xr:uid="{00000000-0005-0000-0000-0000C8150000}"/>
    <cellStyle name="Input 2 2 2 2 2 3 4" xfId="5614" xr:uid="{00000000-0005-0000-0000-0000C9150000}"/>
    <cellStyle name="Input 2 2 2 2 2 3 5" xfId="5615" xr:uid="{00000000-0005-0000-0000-0000CA150000}"/>
    <cellStyle name="Input 2 2 2 2 2 4" xfId="5616" xr:uid="{00000000-0005-0000-0000-0000CB150000}"/>
    <cellStyle name="Input 2 2 2 2 2 4 2" xfId="5617" xr:uid="{00000000-0005-0000-0000-0000CC150000}"/>
    <cellStyle name="Input 2 2 2 2 2 4 3" xfId="5618" xr:uid="{00000000-0005-0000-0000-0000CD150000}"/>
    <cellStyle name="Input 2 2 2 2 2 4 4" xfId="5619" xr:uid="{00000000-0005-0000-0000-0000CE150000}"/>
    <cellStyle name="Input 2 2 2 2 2 4 5" xfId="5620" xr:uid="{00000000-0005-0000-0000-0000CF150000}"/>
    <cellStyle name="Input 2 2 2 2 2 5" xfId="5621" xr:uid="{00000000-0005-0000-0000-0000D0150000}"/>
    <cellStyle name="Input 2 2 2 2 2 5 2" xfId="5622" xr:uid="{00000000-0005-0000-0000-0000D1150000}"/>
    <cellStyle name="Input 2 2 2 2 2 6" xfId="5623" xr:uid="{00000000-0005-0000-0000-0000D2150000}"/>
    <cellStyle name="Input 2 2 2 2 2 6 2" xfId="5624" xr:uid="{00000000-0005-0000-0000-0000D3150000}"/>
    <cellStyle name="Input 2 2 2 2 2 7" xfId="5625" xr:uid="{00000000-0005-0000-0000-0000D4150000}"/>
    <cellStyle name="Input 2 2 2 2 2 8" xfId="5626" xr:uid="{00000000-0005-0000-0000-0000D5150000}"/>
    <cellStyle name="Input 2 2 2 2 20" xfId="5627" xr:uid="{00000000-0005-0000-0000-0000D6150000}"/>
    <cellStyle name="Input 2 2 2 2 21" xfId="5628" xr:uid="{00000000-0005-0000-0000-0000D7150000}"/>
    <cellStyle name="Input 2 2 2 2 3" xfId="5629" xr:uid="{00000000-0005-0000-0000-0000D8150000}"/>
    <cellStyle name="Input 2 2 2 2 3 2" xfId="5630" xr:uid="{00000000-0005-0000-0000-0000D9150000}"/>
    <cellStyle name="Input 2 2 2 2 3 2 2" xfId="5631" xr:uid="{00000000-0005-0000-0000-0000DA150000}"/>
    <cellStyle name="Input 2 2 2 2 3 2 2 2" xfId="5632" xr:uid="{00000000-0005-0000-0000-0000DB150000}"/>
    <cellStyle name="Input 2 2 2 2 3 2 2 3" xfId="5633" xr:uid="{00000000-0005-0000-0000-0000DC150000}"/>
    <cellStyle name="Input 2 2 2 2 3 2 2 4" xfId="5634" xr:uid="{00000000-0005-0000-0000-0000DD150000}"/>
    <cellStyle name="Input 2 2 2 2 3 2 2 5" xfId="5635" xr:uid="{00000000-0005-0000-0000-0000DE150000}"/>
    <cellStyle name="Input 2 2 2 2 3 2 3" xfId="5636" xr:uid="{00000000-0005-0000-0000-0000DF150000}"/>
    <cellStyle name="Input 2 2 2 2 3 2 3 2" xfId="5637" xr:uid="{00000000-0005-0000-0000-0000E0150000}"/>
    <cellStyle name="Input 2 2 2 2 3 2 3 3" xfId="5638" xr:uid="{00000000-0005-0000-0000-0000E1150000}"/>
    <cellStyle name="Input 2 2 2 2 3 2 3 4" xfId="5639" xr:uid="{00000000-0005-0000-0000-0000E2150000}"/>
    <cellStyle name="Input 2 2 2 2 3 2 3 5" xfId="5640" xr:uid="{00000000-0005-0000-0000-0000E3150000}"/>
    <cellStyle name="Input 2 2 2 2 3 2 4" xfId="5641" xr:uid="{00000000-0005-0000-0000-0000E4150000}"/>
    <cellStyle name="Input 2 2 2 2 3 2 4 2" xfId="5642" xr:uid="{00000000-0005-0000-0000-0000E5150000}"/>
    <cellStyle name="Input 2 2 2 2 3 2 5" xfId="5643" xr:uid="{00000000-0005-0000-0000-0000E6150000}"/>
    <cellStyle name="Input 2 2 2 2 3 2 5 2" xfId="5644" xr:uid="{00000000-0005-0000-0000-0000E7150000}"/>
    <cellStyle name="Input 2 2 2 2 3 2 6" xfId="5645" xr:uid="{00000000-0005-0000-0000-0000E8150000}"/>
    <cellStyle name="Input 2 2 2 2 3 2 7" xfId="5646" xr:uid="{00000000-0005-0000-0000-0000E9150000}"/>
    <cellStyle name="Input 2 2 2 2 3 3" xfId="5647" xr:uid="{00000000-0005-0000-0000-0000EA150000}"/>
    <cellStyle name="Input 2 2 2 2 3 3 2" xfId="5648" xr:uid="{00000000-0005-0000-0000-0000EB150000}"/>
    <cellStyle name="Input 2 2 2 2 3 3 3" xfId="5649" xr:uid="{00000000-0005-0000-0000-0000EC150000}"/>
    <cellStyle name="Input 2 2 2 2 3 3 4" xfId="5650" xr:uid="{00000000-0005-0000-0000-0000ED150000}"/>
    <cellStyle name="Input 2 2 2 2 3 3 5" xfId="5651" xr:uid="{00000000-0005-0000-0000-0000EE150000}"/>
    <cellStyle name="Input 2 2 2 2 3 4" xfId="5652" xr:uid="{00000000-0005-0000-0000-0000EF150000}"/>
    <cellStyle name="Input 2 2 2 2 3 4 2" xfId="5653" xr:uid="{00000000-0005-0000-0000-0000F0150000}"/>
    <cellStyle name="Input 2 2 2 2 3 4 3" xfId="5654" xr:uid="{00000000-0005-0000-0000-0000F1150000}"/>
    <cellStyle name="Input 2 2 2 2 3 4 4" xfId="5655" xr:uid="{00000000-0005-0000-0000-0000F2150000}"/>
    <cellStyle name="Input 2 2 2 2 3 4 5" xfId="5656" xr:uid="{00000000-0005-0000-0000-0000F3150000}"/>
    <cellStyle name="Input 2 2 2 2 3 5" xfId="5657" xr:uid="{00000000-0005-0000-0000-0000F4150000}"/>
    <cellStyle name="Input 2 2 2 2 3 5 2" xfId="5658" xr:uid="{00000000-0005-0000-0000-0000F5150000}"/>
    <cellStyle name="Input 2 2 2 2 3 6" xfId="5659" xr:uid="{00000000-0005-0000-0000-0000F6150000}"/>
    <cellStyle name="Input 2 2 2 2 3 6 2" xfId="5660" xr:uid="{00000000-0005-0000-0000-0000F7150000}"/>
    <cellStyle name="Input 2 2 2 2 3 7" xfId="5661" xr:uid="{00000000-0005-0000-0000-0000F8150000}"/>
    <cellStyle name="Input 2 2 2 2 3 8" xfId="5662" xr:uid="{00000000-0005-0000-0000-0000F9150000}"/>
    <cellStyle name="Input 2 2 2 2 4" xfId="5663" xr:uid="{00000000-0005-0000-0000-0000FA150000}"/>
    <cellStyle name="Input 2 2 2 2 4 2" xfId="5664" xr:uid="{00000000-0005-0000-0000-0000FB150000}"/>
    <cellStyle name="Input 2 2 2 2 4 2 2" xfId="5665" xr:uid="{00000000-0005-0000-0000-0000FC150000}"/>
    <cellStyle name="Input 2 2 2 2 4 2 2 2" xfId="5666" xr:uid="{00000000-0005-0000-0000-0000FD150000}"/>
    <cellStyle name="Input 2 2 2 2 4 2 2 3" xfId="5667" xr:uid="{00000000-0005-0000-0000-0000FE150000}"/>
    <cellStyle name="Input 2 2 2 2 4 2 2 4" xfId="5668" xr:uid="{00000000-0005-0000-0000-0000FF150000}"/>
    <cellStyle name="Input 2 2 2 2 4 2 2 5" xfId="5669" xr:uid="{00000000-0005-0000-0000-000000160000}"/>
    <cellStyle name="Input 2 2 2 2 4 2 3" xfId="5670" xr:uid="{00000000-0005-0000-0000-000001160000}"/>
    <cellStyle name="Input 2 2 2 2 4 2 3 2" xfId="5671" xr:uid="{00000000-0005-0000-0000-000002160000}"/>
    <cellStyle name="Input 2 2 2 2 4 2 3 3" xfId="5672" xr:uid="{00000000-0005-0000-0000-000003160000}"/>
    <cellStyle name="Input 2 2 2 2 4 2 3 4" xfId="5673" xr:uid="{00000000-0005-0000-0000-000004160000}"/>
    <cellStyle name="Input 2 2 2 2 4 2 3 5" xfId="5674" xr:uid="{00000000-0005-0000-0000-000005160000}"/>
    <cellStyle name="Input 2 2 2 2 4 2 4" xfId="5675" xr:uid="{00000000-0005-0000-0000-000006160000}"/>
    <cellStyle name="Input 2 2 2 2 4 2 4 2" xfId="5676" xr:uid="{00000000-0005-0000-0000-000007160000}"/>
    <cellStyle name="Input 2 2 2 2 4 2 5" xfId="5677" xr:uid="{00000000-0005-0000-0000-000008160000}"/>
    <cellStyle name="Input 2 2 2 2 4 2 5 2" xfId="5678" xr:uid="{00000000-0005-0000-0000-000009160000}"/>
    <cellStyle name="Input 2 2 2 2 4 2 6" xfId="5679" xr:uid="{00000000-0005-0000-0000-00000A160000}"/>
    <cellStyle name="Input 2 2 2 2 4 2 7" xfId="5680" xr:uid="{00000000-0005-0000-0000-00000B160000}"/>
    <cellStyle name="Input 2 2 2 2 4 3" xfId="5681" xr:uid="{00000000-0005-0000-0000-00000C160000}"/>
    <cellStyle name="Input 2 2 2 2 4 3 2" xfId="5682" xr:uid="{00000000-0005-0000-0000-00000D160000}"/>
    <cellStyle name="Input 2 2 2 2 4 3 3" xfId="5683" xr:uid="{00000000-0005-0000-0000-00000E160000}"/>
    <cellStyle name="Input 2 2 2 2 4 3 4" xfId="5684" xr:uid="{00000000-0005-0000-0000-00000F160000}"/>
    <cellStyle name="Input 2 2 2 2 4 3 5" xfId="5685" xr:uid="{00000000-0005-0000-0000-000010160000}"/>
    <cellStyle name="Input 2 2 2 2 4 4" xfId="5686" xr:uid="{00000000-0005-0000-0000-000011160000}"/>
    <cellStyle name="Input 2 2 2 2 4 4 2" xfId="5687" xr:uid="{00000000-0005-0000-0000-000012160000}"/>
    <cellStyle name="Input 2 2 2 2 4 4 3" xfId="5688" xr:uid="{00000000-0005-0000-0000-000013160000}"/>
    <cellStyle name="Input 2 2 2 2 4 4 4" xfId="5689" xr:uid="{00000000-0005-0000-0000-000014160000}"/>
    <cellStyle name="Input 2 2 2 2 4 4 5" xfId="5690" xr:uid="{00000000-0005-0000-0000-000015160000}"/>
    <cellStyle name="Input 2 2 2 2 4 5" xfId="5691" xr:uid="{00000000-0005-0000-0000-000016160000}"/>
    <cellStyle name="Input 2 2 2 2 4 5 2" xfId="5692" xr:uid="{00000000-0005-0000-0000-000017160000}"/>
    <cellStyle name="Input 2 2 2 2 4 6" xfId="5693" xr:uid="{00000000-0005-0000-0000-000018160000}"/>
    <cellStyle name="Input 2 2 2 2 4 6 2" xfId="5694" xr:uid="{00000000-0005-0000-0000-000019160000}"/>
    <cellStyle name="Input 2 2 2 2 4 7" xfId="5695" xr:uid="{00000000-0005-0000-0000-00001A160000}"/>
    <cellStyle name="Input 2 2 2 2 4 8" xfId="5696" xr:uid="{00000000-0005-0000-0000-00001B160000}"/>
    <cellStyle name="Input 2 2 2 2 5" xfId="5697" xr:uid="{00000000-0005-0000-0000-00001C160000}"/>
    <cellStyle name="Input 2 2 2 2 5 2" xfId="5698" xr:uid="{00000000-0005-0000-0000-00001D160000}"/>
    <cellStyle name="Input 2 2 2 2 5 2 2" xfId="5699" xr:uid="{00000000-0005-0000-0000-00001E160000}"/>
    <cellStyle name="Input 2 2 2 2 5 2 2 2" xfId="5700" xr:uid="{00000000-0005-0000-0000-00001F160000}"/>
    <cellStyle name="Input 2 2 2 2 5 2 2 3" xfId="5701" xr:uid="{00000000-0005-0000-0000-000020160000}"/>
    <cellStyle name="Input 2 2 2 2 5 2 2 4" xfId="5702" xr:uid="{00000000-0005-0000-0000-000021160000}"/>
    <cellStyle name="Input 2 2 2 2 5 2 2 5" xfId="5703" xr:uid="{00000000-0005-0000-0000-000022160000}"/>
    <cellStyle name="Input 2 2 2 2 5 2 3" xfId="5704" xr:uid="{00000000-0005-0000-0000-000023160000}"/>
    <cellStyle name="Input 2 2 2 2 5 2 3 2" xfId="5705" xr:uid="{00000000-0005-0000-0000-000024160000}"/>
    <cellStyle name="Input 2 2 2 2 5 2 3 3" xfId="5706" xr:uid="{00000000-0005-0000-0000-000025160000}"/>
    <cellStyle name="Input 2 2 2 2 5 2 3 4" xfId="5707" xr:uid="{00000000-0005-0000-0000-000026160000}"/>
    <cellStyle name="Input 2 2 2 2 5 2 3 5" xfId="5708" xr:uid="{00000000-0005-0000-0000-000027160000}"/>
    <cellStyle name="Input 2 2 2 2 5 2 4" xfId="5709" xr:uid="{00000000-0005-0000-0000-000028160000}"/>
    <cellStyle name="Input 2 2 2 2 5 2 4 2" xfId="5710" xr:uid="{00000000-0005-0000-0000-000029160000}"/>
    <cellStyle name="Input 2 2 2 2 5 2 5" xfId="5711" xr:uid="{00000000-0005-0000-0000-00002A160000}"/>
    <cellStyle name="Input 2 2 2 2 5 2 5 2" xfId="5712" xr:uid="{00000000-0005-0000-0000-00002B160000}"/>
    <cellStyle name="Input 2 2 2 2 5 2 6" xfId="5713" xr:uid="{00000000-0005-0000-0000-00002C160000}"/>
    <cellStyle name="Input 2 2 2 2 5 2 7" xfId="5714" xr:uid="{00000000-0005-0000-0000-00002D160000}"/>
    <cellStyle name="Input 2 2 2 2 5 3" xfId="5715" xr:uid="{00000000-0005-0000-0000-00002E160000}"/>
    <cellStyle name="Input 2 2 2 2 5 3 2" xfId="5716" xr:uid="{00000000-0005-0000-0000-00002F160000}"/>
    <cellStyle name="Input 2 2 2 2 5 3 3" xfId="5717" xr:uid="{00000000-0005-0000-0000-000030160000}"/>
    <cellStyle name="Input 2 2 2 2 5 3 4" xfId="5718" xr:uid="{00000000-0005-0000-0000-000031160000}"/>
    <cellStyle name="Input 2 2 2 2 5 3 5" xfId="5719" xr:uid="{00000000-0005-0000-0000-000032160000}"/>
    <cellStyle name="Input 2 2 2 2 5 4" xfId="5720" xr:uid="{00000000-0005-0000-0000-000033160000}"/>
    <cellStyle name="Input 2 2 2 2 5 4 2" xfId="5721" xr:uid="{00000000-0005-0000-0000-000034160000}"/>
    <cellStyle name="Input 2 2 2 2 5 4 3" xfId="5722" xr:uid="{00000000-0005-0000-0000-000035160000}"/>
    <cellStyle name="Input 2 2 2 2 5 4 4" xfId="5723" xr:uid="{00000000-0005-0000-0000-000036160000}"/>
    <cellStyle name="Input 2 2 2 2 5 4 5" xfId="5724" xr:uid="{00000000-0005-0000-0000-000037160000}"/>
    <cellStyle name="Input 2 2 2 2 5 5" xfId="5725" xr:uid="{00000000-0005-0000-0000-000038160000}"/>
    <cellStyle name="Input 2 2 2 2 5 5 2" xfId="5726" xr:uid="{00000000-0005-0000-0000-000039160000}"/>
    <cellStyle name="Input 2 2 2 2 5 6" xfId="5727" xr:uid="{00000000-0005-0000-0000-00003A160000}"/>
    <cellStyle name="Input 2 2 2 2 5 6 2" xfId="5728" xr:uid="{00000000-0005-0000-0000-00003B160000}"/>
    <cellStyle name="Input 2 2 2 2 5 7" xfId="5729" xr:uid="{00000000-0005-0000-0000-00003C160000}"/>
    <cellStyle name="Input 2 2 2 2 5 8" xfId="5730" xr:uid="{00000000-0005-0000-0000-00003D160000}"/>
    <cellStyle name="Input 2 2 2 2 6" xfId="5731" xr:uid="{00000000-0005-0000-0000-00003E160000}"/>
    <cellStyle name="Input 2 2 2 2 6 2" xfId="5732" xr:uid="{00000000-0005-0000-0000-00003F160000}"/>
    <cellStyle name="Input 2 2 2 2 6 2 2" xfId="5733" xr:uid="{00000000-0005-0000-0000-000040160000}"/>
    <cellStyle name="Input 2 2 2 2 6 2 2 2" xfId="5734" xr:uid="{00000000-0005-0000-0000-000041160000}"/>
    <cellStyle name="Input 2 2 2 2 6 2 2 3" xfId="5735" xr:uid="{00000000-0005-0000-0000-000042160000}"/>
    <cellStyle name="Input 2 2 2 2 6 2 2 4" xfId="5736" xr:uid="{00000000-0005-0000-0000-000043160000}"/>
    <cellStyle name="Input 2 2 2 2 6 2 2 5" xfId="5737" xr:uid="{00000000-0005-0000-0000-000044160000}"/>
    <cellStyle name="Input 2 2 2 2 6 2 3" xfId="5738" xr:uid="{00000000-0005-0000-0000-000045160000}"/>
    <cellStyle name="Input 2 2 2 2 6 2 3 2" xfId="5739" xr:uid="{00000000-0005-0000-0000-000046160000}"/>
    <cellStyle name="Input 2 2 2 2 6 2 3 3" xfId="5740" xr:uid="{00000000-0005-0000-0000-000047160000}"/>
    <cellStyle name="Input 2 2 2 2 6 2 3 4" xfId="5741" xr:uid="{00000000-0005-0000-0000-000048160000}"/>
    <cellStyle name="Input 2 2 2 2 6 2 3 5" xfId="5742" xr:uid="{00000000-0005-0000-0000-000049160000}"/>
    <cellStyle name="Input 2 2 2 2 6 2 4" xfId="5743" xr:uid="{00000000-0005-0000-0000-00004A160000}"/>
    <cellStyle name="Input 2 2 2 2 6 2 4 2" xfId="5744" xr:uid="{00000000-0005-0000-0000-00004B160000}"/>
    <cellStyle name="Input 2 2 2 2 6 2 5" xfId="5745" xr:uid="{00000000-0005-0000-0000-00004C160000}"/>
    <cellStyle name="Input 2 2 2 2 6 2 5 2" xfId="5746" xr:uid="{00000000-0005-0000-0000-00004D160000}"/>
    <cellStyle name="Input 2 2 2 2 6 2 6" xfId="5747" xr:uid="{00000000-0005-0000-0000-00004E160000}"/>
    <cellStyle name="Input 2 2 2 2 6 2 7" xfId="5748" xr:uid="{00000000-0005-0000-0000-00004F160000}"/>
    <cellStyle name="Input 2 2 2 2 6 3" xfId="5749" xr:uid="{00000000-0005-0000-0000-000050160000}"/>
    <cellStyle name="Input 2 2 2 2 6 3 2" xfId="5750" xr:uid="{00000000-0005-0000-0000-000051160000}"/>
    <cellStyle name="Input 2 2 2 2 6 3 3" xfId="5751" xr:uid="{00000000-0005-0000-0000-000052160000}"/>
    <cellStyle name="Input 2 2 2 2 6 3 4" xfId="5752" xr:uid="{00000000-0005-0000-0000-000053160000}"/>
    <cellStyle name="Input 2 2 2 2 6 3 5" xfId="5753" xr:uid="{00000000-0005-0000-0000-000054160000}"/>
    <cellStyle name="Input 2 2 2 2 6 4" xfId="5754" xr:uid="{00000000-0005-0000-0000-000055160000}"/>
    <cellStyle name="Input 2 2 2 2 6 4 2" xfId="5755" xr:uid="{00000000-0005-0000-0000-000056160000}"/>
    <cellStyle name="Input 2 2 2 2 6 4 3" xfId="5756" xr:uid="{00000000-0005-0000-0000-000057160000}"/>
    <cellStyle name="Input 2 2 2 2 6 4 4" xfId="5757" xr:uid="{00000000-0005-0000-0000-000058160000}"/>
    <cellStyle name="Input 2 2 2 2 6 4 5" xfId="5758" xr:uid="{00000000-0005-0000-0000-000059160000}"/>
    <cellStyle name="Input 2 2 2 2 6 5" xfId="5759" xr:uid="{00000000-0005-0000-0000-00005A160000}"/>
    <cellStyle name="Input 2 2 2 2 6 5 2" xfId="5760" xr:uid="{00000000-0005-0000-0000-00005B160000}"/>
    <cellStyle name="Input 2 2 2 2 6 6" xfId="5761" xr:uid="{00000000-0005-0000-0000-00005C160000}"/>
    <cellStyle name="Input 2 2 2 2 6 6 2" xfId="5762" xr:uid="{00000000-0005-0000-0000-00005D160000}"/>
    <cellStyle name="Input 2 2 2 2 6 7" xfId="5763" xr:uid="{00000000-0005-0000-0000-00005E160000}"/>
    <cellStyle name="Input 2 2 2 2 6 8" xfId="5764" xr:uid="{00000000-0005-0000-0000-00005F160000}"/>
    <cellStyle name="Input 2 2 2 2 7" xfId="5765" xr:uid="{00000000-0005-0000-0000-000060160000}"/>
    <cellStyle name="Input 2 2 2 2 7 2" xfId="5766" xr:uid="{00000000-0005-0000-0000-000061160000}"/>
    <cellStyle name="Input 2 2 2 2 7 2 2" xfId="5767" xr:uid="{00000000-0005-0000-0000-000062160000}"/>
    <cellStyle name="Input 2 2 2 2 7 2 2 2" xfId="5768" xr:uid="{00000000-0005-0000-0000-000063160000}"/>
    <cellStyle name="Input 2 2 2 2 7 2 2 3" xfId="5769" xr:uid="{00000000-0005-0000-0000-000064160000}"/>
    <cellStyle name="Input 2 2 2 2 7 2 2 4" xfId="5770" xr:uid="{00000000-0005-0000-0000-000065160000}"/>
    <cellStyle name="Input 2 2 2 2 7 2 2 5" xfId="5771" xr:uid="{00000000-0005-0000-0000-000066160000}"/>
    <cellStyle name="Input 2 2 2 2 7 2 3" xfId="5772" xr:uid="{00000000-0005-0000-0000-000067160000}"/>
    <cellStyle name="Input 2 2 2 2 7 2 3 2" xfId="5773" xr:uid="{00000000-0005-0000-0000-000068160000}"/>
    <cellStyle name="Input 2 2 2 2 7 2 3 3" xfId="5774" xr:uid="{00000000-0005-0000-0000-000069160000}"/>
    <cellStyle name="Input 2 2 2 2 7 2 3 4" xfId="5775" xr:uid="{00000000-0005-0000-0000-00006A160000}"/>
    <cellStyle name="Input 2 2 2 2 7 2 3 5" xfId="5776" xr:uid="{00000000-0005-0000-0000-00006B160000}"/>
    <cellStyle name="Input 2 2 2 2 7 2 4" xfId="5777" xr:uid="{00000000-0005-0000-0000-00006C160000}"/>
    <cellStyle name="Input 2 2 2 2 7 2 4 2" xfId="5778" xr:uid="{00000000-0005-0000-0000-00006D160000}"/>
    <cellStyle name="Input 2 2 2 2 7 2 5" xfId="5779" xr:uid="{00000000-0005-0000-0000-00006E160000}"/>
    <cellStyle name="Input 2 2 2 2 7 2 5 2" xfId="5780" xr:uid="{00000000-0005-0000-0000-00006F160000}"/>
    <cellStyle name="Input 2 2 2 2 7 2 6" xfId="5781" xr:uid="{00000000-0005-0000-0000-000070160000}"/>
    <cellStyle name="Input 2 2 2 2 7 2 7" xfId="5782" xr:uid="{00000000-0005-0000-0000-000071160000}"/>
    <cellStyle name="Input 2 2 2 2 7 3" xfId="5783" xr:uid="{00000000-0005-0000-0000-000072160000}"/>
    <cellStyle name="Input 2 2 2 2 7 3 2" xfId="5784" xr:uid="{00000000-0005-0000-0000-000073160000}"/>
    <cellStyle name="Input 2 2 2 2 7 3 3" xfId="5785" xr:uid="{00000000-0005-0000-0000-000074160000}"/>
    <cellStyle name="Input 2 2 2 2 7 3 4" xfId="5786" xr:uid="{00000000-0005-0000-0000-000075160000}"/>
    <cellStyle name="Input 2 2 2 2 7 3 5" xfId="5787" xr:uid="{00000000-0005-0000-0000-000076160000}"/>
    <cellStyle name="Input 2 2 2 2 7 4" xfId="5788" xr:uid="{00000000-0005-0000-0000-000077160000}"/>
    <cellStyle name="Input 2 2 2 2 7 4 2" xfId="5789" xr:uid="{00000000-0005-0000-0000-000078160000}"/>
    <cellStyle name="Input 2 2 2 2 7 4 3" xfId="5790" xr:uid="{00000000-0005-0000-0000-000079160000}"/>
    <cellStyle name="Input 2 2 2 2 7 4 4" xfId="5791" xr:uid="{00000000-0005-0000-0000-00007A160000}"/>
    <cellStyle name="Input 2 2 2 2 7 4 5" xfId="5792" xr:uid="{00000000-0005-0000-0000-00007B160000}"/>
    <cellStyle name="Input 2 2 2 2 7 5" xfId="5793" xr:uid="{00000000-0005-0000-0000-00007C160000}"/>
    <cellStyle name="Input 2 2 2 2 7 5 2" xfId="5794" xr:uid="{00000000-0005-0000-0000-00007D160000}"/>
    <cellStyle name="Input 2 2 2 2 7 6" xfId="5795" xr:uid="{00000000-0005-0000-0000-00007E160000}"/>
    <cellStyle name="Input 2 2 2 2 7 6 2" xfId="5796" xr:uid="{00000000-0005-0000-0000-00007F160000}"/>
    <cellStyle name="Input 2 2 2 2 7 7" xfId="5797" xr:uid="{00000000-0005-0000-0000-000080160000}"/>
    <cellStyle name="Input 2 2 2 2 7 8" xfId="5798" xr:uid="{00000000-0005-0000-0000-000081160000}"/>
    <cellStyle name="Input 2 2 2 2 8" xfId="5799" xr:uid="{00000000-0005-0000-0000-000082160000}"/>
    <cellStyle name="Input 2 2 2 2 8 2" xfId="5800" xr:uid="{00000000-0005-0000-0000-000083160000}"/>
    <cellStyle name="Input 2 2 2 2 8 2 2" xfId="5801" xr:uid="{00000000-0005-0000-0000-000084160000}"/>
    <cellStyle name="Input 2 2 2 2 8 2 2 2" xfId="5802" xr:uid="{00000000-0005-0000-0000-000085160000}"/>
    <cellStyle name="Input 2 2 2 2 8 2 2 3" xfId="5803" xr:uid="{00000000-0005-0000-0000-000086160000}"/>
    <cellStyle name="Input 2 2 2 2 8 2 2 4" xfId="5804" xr:uid="{00000000-0005-0000-0000-000087160000}"/>
    <cellStyle name="Input 2 2 2 2 8 2 2 5" xfId="5805" xr:uid="{00000000-0005-0000-0000-000088160000}"/>
    <cellStyle name="Input 2 2 2 2 8 2 3" xfId="5806" xr:uid="{00000000-0005-0000-0000-000089160000}"/>
    <cellStyle name="Input 2 2 2 2 8 2 3 2" xfId="5807" xr:uid="{00000000-0005-0000-0000-00008A160000}"/>
    <cellStyle name="Input 2 2 2 2 8 2 3 3" xfId="5808" xr:uid="{00000000-0005-0000-0000-00008B160000}"/>
    <cellStyle name="Input 2 2 2 2 8 2 3 4" xfId="5809" xr:uid="{00000000-0005-0000-0000-00008C160000}"/>
    <cellStyle name="Input 2 2 2 2 8 2 3 5" xfId="5810" xr:uid="{00000000-0005-0000-0000-00008D160000}"/>
    <cellStyle name="Input 2 2 2 2 8 2 4" xfId="5811" xr:uid="{00000000-0005-0000-0000-00008E160000}"/>
    <cellStyle name="Input 2 2 2 2 8 2 4 2" xfId="5812" xr:uid="{00000000-0005-0000-0000-00008F160000}"/>
    <cellStyle name="Input 2 2 2 2 8 2 5" xfId="5813" xr:uid="{00000000-0005-0000-0000-000090160000}"/>
    <cellStyle name="Input 2 2 2 2 8 2 5 2" xfId="5814" xr:uid="{00000000-0005-0000-0000-000091160000}"/>
    <cellStyle name="Input 2 2 2 2 8 2 6" xfId="5815" xr:uid="{00000000-0005-0000-0000-000092160000}"/>
    <cellStyle name="Input 2 2 2 2 8 2 7" xfId="5816" xr:uid="{00000000-0005-0000-0000-000093160000}"/>
    <cellStyle name="Input 2 2 2 2 8 3" xfId="5817" xr:uid="{00000000-0005-0000-0000-000094160000}"/>
    <cellStyle name="Input 2 2 2 2 8 3 2" xfId="5818" xr:uid="{00000000-0005-0000-0000-000095160000}"/>
    <cellStyle name="Input 2 2 2 2 8 3 3" xfId="5819" xr:uid="{00000000-0005-0000-0000-000096160000}"/>
    <cellStyle name="Input 2 2 2 2 8 3 4" xfId="5820" xr:uid="{00000000-0005-0000-0000-000097160000}"/>
    <cellStyle name="Input 2 2 2 2 8 3 5" xfId="5821" xr:uid="{00000000-0005-0000-0000-000098160000}"/>
    <cellStyle name="Input 2 2 2 2 8 4" xfId="5822" xr:uid="{00000000-0005-0000-0000-000099160000}"/>
    <cellStyle name="Input 2 2 2 2 8 4 2" xfId="5823" xr:uid="{00000000-0005-0000-0000-00009A160000}"/>
    <cellStyle name="Input 2 2 2 2 8 4 3" xfId="5824" xr:uid="{00000000-0005-0000-0000-00009B160000}"/>
    <cellStyle name="Input 2 2 2 2 8 4 4" xfId="5825" xr:uid="{00000000-0005-0000-0000-00009C160000}"/>
    <cellStyle name="Input 2 2 2 2 8 4 5" xfId="5826" xr:uid="{00000000-0005-0000-0000-00009D160000}"/>
    <cellStyle name="Input 2 2 2 2 8 5" xfId="5827" xr:uid="{00000000-0005-0000-0000-00009E160000}"/>
    <cellStyle name="Input 2 2 2 2 8 5 2" xfId="5828" xr:uid="{00000000-0005-0000-0000-00009F160000}"/>
    <cellStyle name="Input 2 2 2 2 8 6" xfId="5829" xr:uid="{00000000-0005-0000-0000-0000A0160000}"/>
    <cellStyle name="Input 2 2 2 2 8 6 2" xfId="5830" xr:uid="{00000000-0005-0000-0000-0000A1160000}"/>
    <cellStyle name="Input 2 2 2 2 8 7" xfId="5831" xr:uid="{00000000-0005-0000-0000-0000A2160000}"/>
    <cellStyle name="Input 2 2 2 2 8 8" xfId="5832" xr:uid="{00000000-0005-0000-0000-0000A3160000}"/>
    <cellStyle name="Input 2 2 2 2 9" xfId="5833" xr:uid="{00000000-0005-0000-0000-0000A4160000}"/>
    <cellStyle name="Input 2 2 2 2 9 2" xfId="5834" xr:uid="{00000000-0005-0000-0000-0000A5160000}"/>
    <cellStyle name="Input 2 2 2 2 9 2 2" xfId="5835" xr:uid="{00000000-0005-0000-0000-0000A6160000}"/>
    <cellStyle name="Input 2 2 2 2 9 2 2 2" xfId="5836" xr:uid="{00000000-0005-0000-0000-0000A7160000}"/>
    <cellStyle name="Input 2 2 2 2 9 2 2 3" xfId="5837" xr:uid="{00000000-0005-0000-0000-0000A8160000}"/>
    <cellStyle name="Input 2 2 2 2 9 2 2 4" xfId="5838" xr:uid="{00000000-0005-0000-0000-0000A9160000}"/>
    <cellStyle name="Input 2 2 2 2 9 2 2 5" xfId="5839" xr:uid="{00000000-0005-0000-0000-0000AA160000}"/>
    <cellStyle name="Input 2 2 2 2 9 2 3" xfId="5840" xr:uid="{00000000-0005-0000-0000-0000AB160000}"/>
    <cellStyle name="Input 2 2 2 2 9 2 3 2" xfId="5841" xr:uid="{00000000-0005-0000-0000-0000AC160000}"/>
    <cellStyle name="Input 2 2 2 2 9 2 3 3" xfId="5842" xr:uid="{00000000-0005-0000-0000-0000AD160000}"/>
    <cellStyle name="Input 2 2 2 2 9 2 3 4" xfId="5843" xr:uid="{00000000-0005-0000-0000-0000AE160000}"/>
    <cellStyle name="Input 2 2 2 2 9 2 3 5" xfId="5844" xr:uid="{00000000-0005-0000-0000-0000AF160000}"/>
    <cellStyle name="Input 2 2 2 2 9 2 4" xfId="5845" xr:uid="{00000000-0005-0000-0000-0000B0160000}"/>
    <cellStyle name="Input 2 2 2 2 9 2 4 2" xfId="5846" xr:uid="{00000000-0005-0000-0000-0000B1160000}"/>
    <cellStyle name="Input 2 2 2 2 9 2 5" xfId="5847" xr:uid="{00000000-0005-0000-0000-0000B2160000}"/>
    <cellStyle name="Input 2 2 2 2 9 2 5 2" xfId="5848" xr:uid="{00000000-0005-0000-0000-0000B3160000}"/>
    <cellStyle name="Input 2 2 2 2 9 2 6" xfId="5849" xr:uid="{00000000-0005-0000-0000-0000B4160000}"/>
    <cellStyle name="Input 2 2 2 2 9 2 7" xfId="5850" xr:uid="{00000000-0005-0000-0000-0000B5160000}"/>
    <cellStyle name="Input 2 2 2 2 9 3" xfId="5851" xr:uid="{00000000-0005-0000-0000-0000B6160000}"/>
    <cellStyle name="Input 2 2 2 2 9 3 2" xfId="5852" xr:uid="{00000000-0005-0000-0000-0000B7160000}"/>
    <cellStyle name="Input 2 2 2 2 9 3 3" xfId="5853" xr:uid="{00000000-0005-0000-0000-0000B8160000}"/>
    <cellStyle name="Input 2 2 2 2 9 3 4" xfId="5854" xr:uid="{00000000-0005-0000-0000-0000B9160000}"/>
    <cellStyle name="Input 2 2 2 2 9 3 5" xfId="5855" xr:uid="{00000000-0005-0000-0000-0000BA160000}"/>
    <cellStyle name="Input 2 2 2 2 9 4" xfId="5856" xr:uid="{00000000-0005-0000-0000-0000BB160000}"/>
    <cellStyle name="Input 2 2 2 2 9 4 2" xfId="5857" xr:uid="{00000000-0005-0000-0000-0000BC160000}"/>
    <cellStyle name="Input 2 2 2 2 9 4 3" xfId="5858" xr:uid="{00000000-0005-0000-0000-0000BD160000}"/>
    <cellStyle name="Input 2 2 2 2 9 4 4" xfId="5859" xr:uid="{00000000-0005-0000-0000-0000BE160000}"/>
    <cellStyle name="Input 2 2 2 2 9 4 5" xfId="5860" xr:uid="{00000000-0005-0000-0000-0000BF160000}"/>
    <cellStyle name="Input 2 2 2 2 9 5" xfId="5861" xr:uid="{00000000-0005-0000-0000-0000C0160000}"/>
    <cellStyle name="Input 2 2 2 2 9 5 2" xfId="5862" xr:uid="{00000000-0005-0000-0000-0000C1160000}"/>
    <cellStyle name="Input 2 2 2 2 9 6" xfId="5863" xr:uid="{00000000-0005-0000-0000-0000C2160000}"/>
    <cellStyle name="Input 2 2 2 2 9 6 2" xfId="5864" xr:uid="{00000000-0005-0000-0000-0000C3160000}"/>
    <cellStyle name="Input 2 2 2 2 9 7" xfId="5865" xr:uid="{00000000-0005-0000-0000-0000C4160000}"/>
    <cellStyle name="Input 2 2 2 2 9 8" xfId="5866" xr:uid="{00000000-0005-0000-0000-0000C5160000}"/>
    <cellStyle name="Input 2 2 2 3" xfId="5867" xr:uid="{00000000-0005-0000-0000-0000C6160000}"/>
    <cellStyle name="Input 2 2 2 3 2" xfId="5868" xr:uid="{00000000-0005-0000-0000-0000C7160000}"/>
    <cellStyle name="Input 2 2 2 4" xfId="5869" xr:uid="{00000000-0005-0000-0000-0000C8160000}"/>
    <cellStyle name="Input 2 2 2 4 2" xfId="5870" xr:uid="{00000000-0005-0000-0000-0000C9160000}"/>
    <cellStyle name="Input 2 2 2 5" xfId="5871" xr:uid="{00000000-0005-0000-0000-0000CA160000}"/>
    <cellStyle name="Input 2 2 2 6" xfId="5872" xr:uid="{00000000-0005-0000-0000-0000CB160000}"/>
    <cellStyle name="Input 2 2 2 6 2" xfId="5873" xr:uid="{00000000-0005-0000-0000-0000CC160000}"/>
    <cellStyle name="Input 2 2 2_T-straight with PEDs adjustor" xfId="5874" xr:uid="{00000000-0005-0000-0000-0000CD160000}"/>
    <cellStyle name="Input 2 2 3" xfId="5875" xr:uid="{00000000-0005-0000-0000-0000CE160000}"/>
    <cellStyle name="Input 2 2 3 10" xfId="5876" xr:uid="{00000000-0005-0000-0000-0000CF160000}"/>
    <cellStyle name="Input 2 2 3 10 2" xfId="5877" xr:uid="{00000000-0005-0000-0000-0000D0160000}"/>
    <cellStyle name="Input 2 2 3 10 2 2" xfId="5878" xr:uid="{00000000-0005-0000-0000-0000D1160000}"/>
    <cellStyle name="Input 2 2 3 10 2 2 2" xfId="5879" xr:uid="{00000000-0005-0000-0000-0000D2160000}"/>
    <cellStyle name="Input 2 2 3 10 2 2 3" xfId="5880" xr:uid="{00000000-0005-0000-0000-0000D3160000}"/>
    <cellStyle name="Input 2 2 3 10 2 2 4" xfId="5881" xr:uid="{00000000-0005-0000-0000-0000D4160000}"/>
    <cellStyle name="Input 2 2 3 10 2 2 5" xfId="5882" xr:uid="{00000000-0005-0000-0000-0000D5160000}"/>
    <cellStyle name="Input 2 2 3 10 2 3" xfId="5883" xr:uid="{00000000-0005-0000-0000-0000D6160000}"/>
    <cellStyle name="Input 2 2 3 10 2 3 2" xfId="5884" xr:uid="{00000000-0005-0000-0000-0000D7160000}"/>
    <cellStyle name="Input 2 2 3 10 2 3 3" xfId="5885" xr:uid="{00000000-0005-0000-0000-0000D8160000}"/>
    <cellStyle name="Input 2 2 3 10 2 3 4" xfId="5886" xr:uid="{00000000-0005-0000-0000-0000D9160000}"/>
    <cellStyle name="Input 2 2 3 10 2 3 5" xfId="5887" xr:uid="{00000000-0005-0000-0000-0000DA160000}"/>
    <cellStyle name="Input 2 2 3 10 2 4" xfId="5888" xr:uid="{00000000-0005-0000-0000-0000DB160000}"/>
    <cellStyle name="Input 2 2 3 10 2 4 2" xfId="5889" xr:uid="{00000000-0005-0000-0000-0000DC160000}"/>
    <cellStyle name="Input 2 2 3 10 2 5" xfId="5890" xr:uid="{00000000-0005-0000-0000-0000DD160000}"/>
    <cellStyle name="Input 2 2 3 10 2 5 2" xfId="5891" xr:uid="{00000000-0005-0000-0000-0000DE160000}"/>
    <cellStyle name="Input 2 2 3 10 2 6" xfId="5892" xr:uid="{00000000-0005-0000-0000-0000DF160000}"/>
    <cellStyle name="Input 2 2 3 10 2 7" xfId="5893" xr:uid="{00000000-0005-0000-0000-0000E0160000}"/>
    <cellStyle name="Input 2 2 3 10 3" xfId="5894" xr:uid="{00000000-0005-0000-0000-0000E1160000}"/>
    <cellStyle name="Input 2 2 3 10 3 2" xfId="5895" xr:uid="{00000000-0005-0000-0000-0000E2160000}"/>
    <cellStyle name="Input 2 2 3 10 3 3" xfId="5896" xr:uid="{00000000-0005-0000-0000-0000E3160000}"/>
    <cellStyle name="Input 2 2 3 10 3 4" xfId="5897" xr:uid="{00000000-0005-0000-0000-0000E4160000}"/>
    <cellStyle name="Input 2 2 3 10 3 5" xfId="5898" xr:uid="{00000000-0005-0000-0000-0000E5160000}"/>
    <cellStyle name="Input 2 2 3 10 4" xfId="5899" xr:uid="{00000000-0005-0000-0000-0000E6160000}"/>
    <cellStyle name="Input 2 2 3 10 4 2" xfId="5900" xr:uid="{00000000-0005-0000-0000-0000E7160000}"/>
    <cellStyle name="Input 2 2 3 10 4 3" xfId="5901" xr:uid="{00000000-0005-0000-0000-0000E8160000}"/>
    <cellStyle name="Input 2 2 3 10 4 4" xfId="5902" xr:uid="{00000000-0005-0000-0000-0000E9160000}"/>
    <cellStyle name="Input 2 2 3 10 4 5" xfId="5903" xr:uid="{00000000-0005-0000-0000-0000EA160000}"/>
    <cellStyle name="Input 2 2 3 10 5" xfId="5904" xr:uid="{00000000-0005-0000-0000-0000EB160000}"/>
    <cellStyle name="Input 2 2 3 10 5 2" xfId="5905" xr:uid="{00000000-0005-0000-0000-0000EC160000}"/>
    <cellStyle name="Input 2 2 3 10 6" xfId="5906" xr:uid="{00000000-0005-0000-0000-0000ED160000}"/>
    <cellStyle name="Input 2 2 3 10 6 2" xfId="5907" xr:uid="{00000000-0005-0000-0000-0000EE160000}"/>
    <cellStyle name="Input 2 2 3 10 7" xfId="5908" xr:uid="{00000000-0005-0000-0000-0000EF160000}"/>
    <cellStyle name="Input 2 2 3 10 8" xfId="5909" xr:uid="{00000000-0005-0000-0000-0000F0160000}"/>
    <cellStyle name="Input 2 2 3 11" xfId="5910" xr:uid="{00000000-0005-0000-0000-0000F1160000}"/>
    <cellStyle name="Input 2 2 3 11 2" xfId="5911" xr:uid="{00000000-0005-0000-0000-0000F2160000}"/>
    <cellStyle name="Input 2 2 3 11 2 2" xfId="5912" xr:uid="{00000000-0005-0000-0000-0000F3160000}"/>
    <cellStyle name="Input 2 2 3 11 2 2 2" xfId="5913" xr:uid="{00000000-0005-0000-0000-0000F4160000}"/>
    <cellStyle name="Input 2 2 3 11 2 2 3" xfId="5914" xr:uid="{00000000-0005-0000-0000-0000F5160000}"/>
    <cellStyle name="Input 2 2 3 11 2 2 4" xfId="5915" xr:uid="{00000000-0005-0000-0000-0000F6160000}"/>
    <cellStyle name="Input 2 2 3 11 2 2 5" xfId="5916" xr:uid="{00000000-0005-0000-0000-0000F7160000}"/>
    <cellStyle name="Input 2 2 3 11 2 3" xfId="5917" xr:uid="{00000000-0005-0000-0000-0000F8160000}"/>
    <cellStyle name="Input 2 2 3 11 2 3 2" xfId="5918" xr:uid="{00000000-0005-0000-0000-0000F9160000}"/>
    <cellStyle name="Input 2 2 3 11 2 3 3" xfId="5919" xr:uid="{00000000-0005-0000-0000-0000FA160000}"/>
    <cellStyle name="Input 2 2 3 11 2 3 4" xfId="5920" xr:uid="{00000000-0005-0000-0000-0000FB160000}"/>
    <cellStyle name="Input 2 2 3 11 2 3 5" xfId="5921" xr:uid="{00000000-0005-0000-0000-0000FC160000}"/>
    <cellStyle name="Input 2 2 3 11 2 4" xfId="5922" xr:uid="{00000000-0005-0000-0000-0000FD160000}"/>
    <cellStyle name="Input 2 2 3 11 2 4 2" xfId="5923" xr:uid="{00000000-0005-0000-0000-0000FE160000}"/>
    <cellStyle name="Input 2 2 3 11 2 5" xfId="5924" xr:uid="{00000000-0005-0000-0000-0000FF160000}"/>
    <cellStyle name="Input 2 2 3 11 2 5 2" xfId="5925" xr:uid="{00000000-0005-0000-0000-000000170000}"/>
    <cellStyle name="Input 2 2 3 11 2 6" xfId="5926" xr:uid="{00000000-0005-0000-0000-000001170000}"/>
    <cellStyle name="Input 2 2 3 11 2 7" xfId="5927" xr:uid="{00000000-0005-0000-0000-000002170000}"/>
    <cellStyle name="Input 2 2 3 11 3" xfId="5928" xr:uid="{00000000-0005-0000-0000-000003170000}"/>
    <cellStyle name="Input 2 2 3 11 3 2" xfId="5929" xr:uid="{00000000-0005-0000-0000-000004170000}"/>
    <cellStyle name="Input 2 2 3 11 3 3" xfId="5930" xr:uid="{00000000-0005-0000-0000-000005170000}"/>
    <cellStyle name="Input 2 2 3 11 3 4" xfId="5931" xr:uid="{00000000-0005-0000-0000-000006170000}"/>
    <cellStyle name="Input 2 2 3 11 3 5" xfId="5932" xr:uid="{00000000-0005-0000-0000-000007170000}"/>
    <cellStyle name="Input 2 2 3 11 4" xfId="5933" xr:uid="{00000000-0005-0000-0000-000008170000}"/>
    <cellStyle name="Input 2 2 3 11 4 2" xfId="5934" xr:uid="{00000000-0005-0000-0000-000009170000}"/>
    <cellStyle name="Input 2 2 3 11 4 3" xfId="5935" xr:uid="{00000000-0005-0000-0000-00000A170000}"/>
    <cellStyle name="Input 2 2 3 11 4 4" xfId="5936" xr:uid="{00000000-0005-0000-0000-00000B170000}"/>
    <cellStyle name="Input 2 2 3 11 4 5" xfId="5937" xr:uid="{00000000-0005-0000-0000-00000C170000}"/>
    <cellStyle name="Input 2 2 3 11 5" xfId="5938" xr:uid="{00000000-0005-0000-0000-00000D170000}"/>
    <cellStyle name="Input 2 2 3 11 5 2" xfId="5939" xr:uid="{00000000-0005-0000-0000-00000E170000}"/>
    <cellStyle name="Input 2 2 3 11 6" xfId="5940" xr:uid="{00000000-0005-0000-0000-00000F170000}"/>
    <cellStyle name="Input 2 2 3 11 6 2" xfId="5941" xr:uid="{00000000-0005-0000-0000-000010170000}"/>
    <cellStyle name="Input 2 2 3 11 7" xfId="5942" xr:uid="{00000000-0005-0000-0000-000011170000}"/>
    <cellStyle name="Input 2 2 3 11 8" xfId="5943" xr:uid="{00000000-0005-0000-0000-000012170000}"/>
    <cellStyle name="Input 2 2 3 12" xfId="5944" xr:uid="{00000000-0005-0000-0000-000013170000}"/>
    <cellStyle name="Input 2 2 3 12 2" xfId="5945" xr:uid="{00000000-0005-0000-0000-000014170000}"/>
    <cellStyle name="Input 2 2 3 12 2 2" xfId="5946" xr:uid="{00000000-0005-0000-0000-000015170000}"/>
    <cellStyle name="Input 2 2 3 12 2 2 2" xfId="5947" xr:uid="{00000000-0005-0000-0000-000016170000}"/>
    <cellStyle name="Input 2 2 3 12 2 2 3" xfId="5948" xr:uid="{00000000-0005-0000-0000-000017170000}"/>
    <cellStyle name="Input 2 2 3 12 2 2 4" xfId="5949" xr:uid="{00000000-0005-0000-0000-000018170000}"/>
    <cellStyle name="Input 2 2 3 12 2 2 5" xfId="5950" xr:uid="{00000000-0005-0000-0000-000019170000}"/>
    <cellStyle name="Input 2 2 3 12 2 3" xfId="5951" xr:uid="{00000000-0005-0000-0000-00001A170000}"/>
    <cellStyle name="Input 2 2 3 12 2 3 2" xfId="5952" xr:uid="{00000000-0005-0000-0000-00001B170000}"/>
    <cellStyle name="Input 2 2 3 12 2 3 3" xfId="5953" xr:uid="{00000000-0005-0000-0000-00001C170000}"/>
    <cellStyle name="Input 2 2 3 12 2 3 4" xfId="5954" xr:uid="{00000000-0005-0000-0000-00001D170000}"/>
    <cellStyle name="Input 2 2 3 12 2 3 5" xfId="5955" xr:uid="{00000000-0005-0000-0000-00001E170000}"/>
    <cellStyle name="Input 2 2 3 12 2 4" xfId="5956" xr:uid="{00000000-0005-0000-0000-00001F170000}"/>
    <cellStyle name="Input 2 2 3 12 2 4 2" xfId="5957" xr:uid="{00000000-0005-0000-0000-000020170000}"/>
    <cellStyle name="Input 2 2 3 12 2 5" xfId="5958" xr:uid="{00000000-0005-0000-0000-000021170000}"/>
    <cellStyle name="Input 2 2 3 12 2 5 2" xfId="5959" xr:uid="{00000000-0005-0000-0000-000022170000}"/>
    <cellStyle name="Input 2 2 3 12 2 6" xfId="5960" xr:uid="{00000000-0005-0000-0000-000023170000}"/>
    <cellStyle name="Input 2 2 3 12 2 7" xfId="5961" xr:uid="{00000000-0005-0000-0000-000024170000}"/>
    <cellStyle name="Input 2 2 3 12 3" xfId="5962" xr:uid="{00000000-0005-0000-0000-000025170000}"/>
    <cellStyle name="Input 2 2 3 12 3 2" xfId="5963" xr:uid="{00000000-0005-0000-0000-000026170000}"/>
    <cellStyle name="Input 2 2 3 12 3 3" xfId="5964" xr:uid="{00000000-0005-0000-0000-000027170000}"/>
    <cellStyle name="Input 2 2 3 12 3 4" xfId="5965" xr:uid="{00000000-0005-0000-0000-000028170000}"/>
    <cellStyle name="Input 2 2 3 12 3 5" xfId="5966" xr:uid="{00000000-0005-0000-0000-000029170000}"/>
    <cellStyle name="Input 2 2 3 12 4" xfId="5967" xr:uid="{00000000-0005-0000-0000-00002A170000}"/>
    <cellStyle name="Input 2 2 3 12 4 2" xfId="5968" xr:uid="{00000000-0005-0000-0000-00002B170000}"/>
    <cellStyle name="Input 2 2 3 12 4 3" xfId="5969" xr:uid="{00000000-0005-0000-0000-00002C170000}"/>
    <cellStyle name="Input 2 2 3 12 4 4" xfId="5970" xr:uid="{00000000-0005-0000-0000-00002D170000}"/>
    <cellStyle name="Input 2 2 3 12 4 5" xfId="5971" xr:uid="{00000000-0005-0000-0000-00002E170000}"/>
    <cellStyle name="Input 2 2 3 12 5" xfId="5972" xr:uid="{00000000-0005-0000-0000-00002F170000}"/>
    <cellStyle name="Input 2 2 3 12 5 2" xfId="5973" xr:uid="{00000000-0005-0000-0000-000030170000}"/>
    <cellStyle name="Input 2 2 3 12 6" xfId="5974" xr:uid="{00000000-0005-0000-0000-000031170000}"/>
    <cellStyle name="Input 2 2 3 12 6 2" xfId="5975" xr:uid="{00000000-0005-0000-0000-000032170000}"/>
    <cellStyle name="Input 2 2 3 12 7" xfId="5976" xr:uid="{00000000-0005-0000-0000-000033170000}"/>
    <cellStyle name="Input 2 2 3 12 8" xfId="5977" xr:uid="{00000000-0005-0000-0000-000034170000}"/>
    <cellStyle name="Input 2 2 3 13" xfId="5978" xr:uid="{00000000-0005-0000-0000-000035170000}"/>
    <cellStyle name="Input 2 2 3 13 2" xfId="5979" xr:uid="{00000000-0005-0000-0000-000036170000}"/>
    <cellStyle name="Input 2 2 3 13 2 2" xfId="5980" xr:uid="{00000000-0005-0000-0000-000037170000}"/>
    <cellStyle name="Input 2 2 3 13 2 2 2" xfId="5981" xr:uid="{00000000-0005-0000-0000-000038170000}"/>
    <cellStyle name="Input 2 2 3 13 2 2 3" xfId="5982" xr:uid="{00000000-0005-0000-0000-000039170000}"/>
    <cellStyle name="Input 2 2 3 13 2 2 4" xfId="5983" xr:uid="{00000000-0005-0000-0000-00003A170000}"/>
    <cellStyle name="Input 2 2 3 13 2 2 5" xfId="5984" xr:uid="{00000000-0005-0000-0000-00003B170000}"/>
    <cellStyle name="Input 2 2 3 13 2 3" xfId="5985" xr:uid="{00000000-0005-0000-0000-00003C170000}"/>
    <cellStyle name="Input 2 2 3 13 2 3 2" xfId="5986" xr:uid="{00000000-0005-0000-0000-00003D170000}"/>
    <cellStyle name="Input 2 2 3 13 2 3 3" xfId="5987" xr:uid="{00000000-0005-0000-0000-00003E170000}"/>
    <cellStyle name="Input 2 2 3 13 2 3 4" xfId="5988" xr:uid="{00000000-0005-0000-0000-00003F170000}"/>
    <cellStyle name="Input 2 2 3 13 2 3 5" xfId="5989" xr:uid="{00000000-0005-0000-0000-000040170000}"/>
    <cellStyle name="Input 2 2 3 13 2 4" xfId="5990" xr:uid="{00000000-0005-0000-0000-000041170000}"/>
    <cellStyle name="Input 2 2 3 13 2 4 2" xfId="5991" xr:uid="{00000000-0005-0000-0000-000042170000}"/>
    <cellStyle name="Input 2 2 3 13 2 5" xfId="5992" xr:uid="{00000000-0005-0000-0000-000043170000}"/>
    <cellStyle name="Input 2 2 3 13 2 5 2" xfId="5993" xr:uid="{00000000-0005-0000-0000-000044170000}"/>
    <cellStyle name="Input 2 2 3 13 2 6" xfId="5994" xr:uid="{00000000-0005-0000-0000-000045170000}"/>
    <cellStyle name="Input 2 2 3 13 2 7" xfId="5995" xr:uid="{00000000-0005-0000-0000-000046170000}"/>
    <cellStyle name="Input 2 2 3 13 3" xfId="5996" xr:uid="{00000000-0005-0000-0000-000047170000}"/>
    <cellStyle name="Input 2 2 3 13 3 2" xfId="5997" xr:uid="{00000000-0005-0000-0000-000048170000}"/>
    <cellStyle name="Input 2 2 3 13 3 3" xfId="5998" xr:uid="{00000000-0005-0000-0000-000049170000}"/>
    <cellStyle name="Input 2 2 3 13 3 4" xfId="5999" xr:uid="{00000000-0005-0000-0000-00004A170000}"/>
    <cellStyle name="Input 2 2 3 13 3 5" xfId="6000" xr:uid="{00000000-0005-0000-0000-00004B170000}"/>
    <cellStyle name="Input 2 2 3 13 4" xfId="6001" xr:uid="{00000000-0005-0000-0000-00004C170000}"/>
    <cellStyle name="Input 2 2 3 13 4 2" xfId="6002" xr:uid="{00000000-0005-0000-0000-00004D170000}"/>
    <cellStyle name="Input 2 2 3 13 4 3" xfId="6003" xr:uid="{00000000-0005-0000-0000-00004E170000}"/>
    <cellStyle name="Input 2 2 3 13 4 4" xfId="6004" xr:uid="{00000000-0005-0000-0000-00004F170000}"/>
    <cellStyle name="Input 2 2 3 13 4 5" xfId="6005" xr:uid="{00000000-0005-0000-0000-000050170000}"/>
    <cellStyle name="Input 2 2 3 13 5" xfId="6006" xr:uid="{00000000-0005-0000-0000-000051170000}"/>
    <cellStyle name="Input 2 2 3 13 5 2" xfId="6007" xr:uid="{00000000-0005-0000-0000-000052170000}"/>
    <cellStyle name="Input 2 2 3 13 6" xfId="6008" xr:uid="{00000000-0005-0000-0000-000053170000}"/>
    <cellStyle name="Input 2 2 3 13 6 2" xfId="6009" xr:uid="{00000000-0005-0000-0000-000054170000}"/>
    <cellStyle name="Input 2 2 3 13 7" xfId="6010" xr:uid="{00000000-0005-0000-0000-000055170000}"/>
    <cellStyle name="Input 2 2 3 13 8" xfId="6011" xr:uid="{00000000-0005-0000-0000-000056170000}"/>
    <cellStyle name="Input 2 2 3 14" xfId="6012" xr:uid="{00000000-0005-0000-0000-000057170000}"/>
    <cellStyle name="Input 2 2 3 14 2" xfId="6013" xr:uid="{00000000-0005-0000-0000-000058170000}"/>
    <cellStyle name="Input 2 2 3 14 2 2" xfId="6014" xr:uid="{00000000-0005-0000-0000-000059170000}"/>
    <cellStyle name="Input 2 2 3 14 2 2 2" xfId="6015" xr:uid="{00000000-0005-0000-0000-00005A170000}"/>
    <cellStyle name="Input 2 2 3 14 2 2 3" xfId="6016" xr:uid="{00000000-0005-0000-0000-00005B170000}"/>
    <cellStyle name="Input 2 2 3 14 2 2 4" xfId="6017" xr:uid="{00000000-0005-0000-0000-00005C170000}"/>
    <cellStyle name="Input 2 2 3 14 2 2 5" xfId="6018" xr:uid="{00000000-0005-0000-0000-00005D170000}"/>
    <cellStyle name="Input 2 2 3 14 2 3" xfId="6019" xr:uid="{00000000-0005-0000-0000-00005E170000}"/>
    <cellStyle name="Input 2 2 3 14 2 3 2" xfId="6020" xr:uid="{00000000-0005-0000-0000-00005F170000}"/>
    <cellStyle name="Input 2 2 3 14 2 3 3" xfId="6021" xr:uid="{00000000-0005-0000-0000-000060170000}"/>
    <cellStyle name="Input 2 2 3 14 2 3 4" xfId="6022" xr:uid="{00000000-0005-0000-0000-000061170000}"/>
    <cellStyle name="Input 2 2 3 14 2 3 5" xfId="6023" xr:uid="{00000000-0005-0000-0000-000062170000}"/>
    <cellStyle name="Input 2 2 3 14 2 4" xfId="6024" xr:uid="{00000000-0005-0000-0000-000063170000}"/>
    <cellStyle name="Input 2 2 3 14 2 4 2" xfId="6025" xr:uid="{00000000-0005-0000-0000-000064170000}"/>
    <cellStyle name="Input 2 2 3 14 2 5" xfId="6026" xr:uid="{00000000-0005-0000-0000-000065170000}"/>
    <cellStyle name="Input 2 2 3 14 2 5 2" xfId="6027" xr:uid="{00000000-0005-0000-0000-000066170000}"/>
    <cellStyle name="Input 2 2 3 14 2 6" xfId="6028" xr:uid="{00000000-0005-0000-0000-000067170000}"/>
    <cellStyle name="Input 2 2 3 14 2 7" xfId="6029" xr:uid="{00000000-0005-0000-0000-000068170000}"/>
    <cellStyle name="Input 2 2 3 14 3" xfId="6030" xr:uid="{00000000-0005-0000-0000-000069170000}"/>
    <cellStyle name="Input 2 2 3 14 3 2" xfId="6031" xr:uid="{00000000-0005-0000-0000-00006A170000}"/>
    <cellStyle name="Input 2 2 3 14 3 3" xfId="6032" xr:uid="{00000000-0005-0000-0000-00006B170000}"/>
    <cellStyle name="Input 2 2 3 14 3 4" xfId="6033" xr:uid="{00000000-0005-0000-0000-00006C170000}"/>
    <cellStyle name="Input 2 2 3 14 3 5" xfId="6034" xr:uid="{00000000-0005-0000-0000-00006D170000}"/>
    <cellStyle name="Input 2 2 3 14 4" xfId="6035" xr:uid="{00000000-0005-0000-0000-00006E170000}"/>
    <cellStyle name="Input 2 2 3 14 4 2" xfId="6036" xr:uid="{00000000-0005-0000-0000-00006F170000}"/>
    <cellStyle name="Input 2 2 3 14 4 3" xfId="6037" xr:uid="{00000000-0005-0000-0000-000070170000}"/>
    <cellStyle name="Input 2 2 3 14 4 4" xfId="6038" xr:uid="{00000000-0005-0000-0000-000071170000}"/>
    <cellStyle name="Input 2 2 3 14 4 5" xfId="6039" xr:uid="{00000000-0005-0000-0000-000072170000}"/>
    <cellStyle name="Input 2 2 3 14 5" xfId="6040" xr:uid="{00000000-0005-0000-0000-000073170000}"/>
    <cellStyle name="Input 2 2 3 14 5 2" xfId="6041" xr:uid="{00000000-0005-0000-0000-000074170000}"/>
    <cellStyle name="Input 2 2 3 14 6" xfId="6042" xr:uid="{00000000-0005-0000-0000-000075170000}"/>
    <cellStyle name="Input 2 2 3 14 6 2" xfId="6043" xr:uid="{00000000-0005-0000-0000-000076170000}"/>
    <cellStyle name="Input 2 2 3 14 7" xfId="6044" xr:uid="{00000000-0005-0000-0000-000077170000}"/>
    <cellStyle name="Input 2 2 3 14 8" xfId="6045" xr:uid="{00000000-0005-0000-0000-000078170000}"/>
    <cellStyle name="Input 2 2 3 15" xfId="6046" xr:uid="{00000000-0005-0000-0000-000079170000}"/>
    <cellStyle name="Input 2 2 3 15 2" xfId="6047" xr:uid="{00000000-0005-0000-0000-00007A170000}"/>
    <cellStyle name="Input 2 2 3 15 2 2" xfId="6048" xr:uid="{00000000-0005-0000-0000-00007B170000}"/>
    <cellStyle name="Input 2 2 3 15 2 3" xfId="6049" xr:uid="{00000000-0005-0000-0000-00007C170000}"/>
    <cellStyle name="Input 2 2 3 15 2 4" xfId="6050" xr:uid="{00000000-0005-0000-0000-00007D170000}"/>
    <cellStyle name="Input 2 2 3 15 2 5" xfId="6051" xr:uid="{00000000-0005-0000-0000-00007E170000}"/>
    <cellStyle name="Input 2 2 3 15 3" xfId="6052" xr:uid="{00000000-0005-0000-0000-00007F170000}"/>
    <cellStyle name="Input 2 2 3 15 3 2" xfId="6053" xr:uid="{00000000-0005-0000-0000-000080170000}"/>
    <cellStyle name="Input 2 2 3 15 3 3" xfId="6054" xr:uid="{00000000-0005-0000-0000-000081170000}"/>
    <cellStyle name="Input 2 2 3 15 3 4" xfId="6055" xr:uid="{00000000-0005-0000-0000-000082170000}"/>
    <cellStyle name="Input 2 2 3 15 3 5" xfId="6056" xr:uid="{00000000-0005-0000-0000-000083170000}"/>
    <cellStyle name="Input 2 2 3 15 4" xfId="6057" xr:uid="{00000000-0005-0000-0000-000084170000}"/>
    <cellStyle name="Input 2 2 3 15 4 2" xfId="6058" xr:uid="{00000000-0005-0000-0000-000085170000}"/>
    <cellStyle name="Input 2 2 3 15 5" xfId="6059" xr:uid="{00000000-0005-0000-0000-000086170000}"/>
    <cellStyle name="Input 2 2 3 15 5 2" xfId="6060" xr:uid="{00000000-0005-0000-0000-000087170000}"/>
    <cellStyle name="Input 2 2 3 15 6" xfId="6061" xr:uid="{00000000-0005-0000-0000-000088170000}"/>
    <cellStyle name="Input 2 2 3 15 7" xfId="6062" xr:uid="{00000000-0005-0000-0000-000089170000}"/>
    <cellStyle name="Input 2 2 3 16" xfId="6063" xr:uid="{00000000-0005-0000-0000-00008A170000}"/>
    <cellStyle name="Input 2 2 3 16 2" xfId="6064" xr:uid="{00000000-0005-0000-0000-00008B170000}"/>
    <cellStyle name="Input 2 2 3 16 3" xfId="6065" xr:uid="{00000000-0005-0000-0000-00008C170000}"/>
    <cellStyle name="Input 2 2 3 16 4" xfId="6066" xr:uid="{00000000-0005-0000-0000-00008D170000}"/>
    <cellStyle name="Input 2 2 3 16 5" xfId="6067" xr:uid="{00000000-0005-0000-0000-00008E170000}"/>
    <cellStyle name="Input 2 2 3 17" xfId="6068" xr:uid="{00000000-0005-0000-0000-00008F170000}"/>
    <cellStyle name="Input 2 2 3 17 2" xfId="6069" xr:uid="{00000000-0005-0000-0000-000090170000}"/>
    <cellStyle name="Input 2 2 3 17 3" xfId="6070" xr:uid="{00000000-0005-0000-0000-000091170000}"/>
    <cellStyle name="Input 2 2 3 17 4" xfId="6071" xr:uid="{00000000-0005-0000-0000-000092170000}"/>
    <cellStyle name="Input 2 2 3 17 5" xfId="6072" xr:uid="{00000000-0005-0000-0000-000093170000}"/>
    <cellStyle name="Input 2 2 3 18" xfId="6073" xr:uid="{00000000-0005-0000-0000-000094170000}"/>
    <cellStyle name="Input 2 2 3 18 2" xfId="6074" xr:uid="{00000000-0005-0000-0000-000095170000}"/>
    <cellStyle name="Input 2 2 3 19" xfId="6075" xr:uid="{00000000-0005-0000-0000-000096170000}"/>
    <cellStyle name="Input 2 2 3 19 2" xfId="6076" xr:uid="{00000000-0005-0000-0000-000097170000}"/>
    <cellStyle name="Input 2 2 3 2" xfId="6077" xr:uid="{00000000-0005-0000-0000-000098170000}"/>
    <cellStyle name="Input 2 2 3 2 2" xfId="6078" xr:uid="{00000000-0005-0000-0000-000099170000}"/>
    <cellStyle name="Input 2 2 3 2 2 2" xfId="6079" xr:uid="{00000000-0005-0000-0000-00009A170000}"/>
    <cellStyle name="Input 2 2 3 2 2 2 2" xfId="6080" xr:uid="{00000000-0005-0000-0000-00009B170000}"/>
    <cellStyle name="Input 2 2 3 2 2 2 3" xfId="6081" xr:uid="{00000000-0005-0000-0000-00009C170000}"/>
    <cellStyle name="Input 2 2 3 2 2 2 4" xfId="6082" xr:uid="{00000000-0005-0000-0000-00009D170000}"/>
    <cellStyle name="Input 2 2 3 2 2 2 5" xfId="6083" xr:uid="{00000000-0005-0000-0000-00009E170000}"/>
    <cellStyle name="Input 2 2 3 2 2 3" xfId="6084" xr:uid="{00000000-0005-0000-0000-00009F170000}"/>
    <cellStyle name="Input 2 2 3 2 2 3 2" xfId="6085" xr:uid="{00000000-0005-0000-0000-0000A0170000}"/>
    <cellStyle name="Input 2 2 3 2 2 3 3" xfId="6086" xr:uid="{00000000-0005-0000-0000-0000A1170000}"/>
    <cellStyle name="Input 2 2 3 2 2 3 4" xfId="6087" xr:uid="{00000000-0005-0000-0000-0000A2170000}"/>
    <cellStyle name="Input 2 2 3 2 2 3 5" xfId="6088" xr:uid="{00000000-0005-0000-0000-0000A3170000}"/>
    <cellStyle name="Input 2 2 3 2 2 4" xfId="6089" xr:uid="{00000000-0005-0000-0000-0000A4170000}"/>
    <cellStyle name="Input 2 2 3 2 2 4 2" xfId="6090" xr:uid="{00000000-0005-0000-0000-0000A5170000}"/>
    <cellStyle name="Input 2 2 3 2 2 5" xfId="6091" xr:uid="{00000000-0005-0000-0000-0000A6170000}"/>
    <cellStyle name="Input 2 2 3 2 2 5 2" xfId="6092" xr:uid="{00000000-0005-0000-0000-0000A7170000}"/>
    <cellStyle name="Input 2 2 3 2 2 6" xfId="6093" xr:uid="{00000000-0005-0000-0000-0000A8170000}"/>
    <cellStyle name="Input 2 2 3 2 2 7" xfId="6094" xr:uid="{00000000-0005-0000-0000-0000A9170000}"/>
    <cellStyle name="Input 2 2 3 2 3" xfId="6095" xr:uid="{00000000-0005-0000-0000-0000AA170000}"/>
    <cellStyle name="Input 2 2 3 2 3 2" xfId="6096" xr:uid="{00000000-0005-0000-0000-0000AB170000}"/>
    <cellStyle name="Input 2 2 3 2 3 3" xfId="6097" xr:uid="{00000000-0005-0000-0000-0000AC170000}"/>
    <cellStyle name="Input 2 2 3 2 3 4" xfId="6098" xr:uid="{00000000-0005-0000-0000-0000AD170000}"/>
    <cellStyle name="Input 2 2 3 2 3 5" xfId="6099" xr:uid="{00000000-0005-0000-0000-0000AE170000}"/>
    <cellStyle name="Input 2 2 3 2 4" xfId="6100" xr:uid="{00000000-0005-0000-0000-0000AF170000}"/>
    <cellStyle name="Input 2 2 3 2 4 2" xfId="6101" xr:uid="{00000000-0005-0000-0000-0000B0170000}"/>
    <cellStyle name="Input 2 2 3 2 4 3" xfId="6102" xr:uid="{00000000-0005-0000-0000-0000B1170000}"/>
    <cellStyle name="Input 2 2 3 2 4 4" xfId="6103" xr:uid="{00000000-0005-0000-0000-0000B2170000}"/>
    <cellStyle name="Input 2 2 3 2 4 5" xfId="6104" xr:uid="{00000000-0005-0000-0000-0000B3170000}"/>
    <cellStyle name="Input 2 2 3 2 5" xfId="6105" xr:uid="{00000000-0005-0000-0000-0000B4170000}"/>
    <cellStyle name="Input 2 2 3 2 5 2" xfId="6106" xr:uid="{00000000-0005-0000-0000-0000B5170000}"/>
    <cellStyle name="Input 2 2 3 2 6" xfId="6107" xr:uid="{00000000-0005-0000-0000-0000B6170000}"/>
    <cellStyle name="Input 2 2 3 2 6 2" xfId="6108" xr:uid="{00000000-0005-0000-0000-0000B7170000}"/>
    <cellStyle name="Input 2 2 3 2 7" xfId="6109" xr:uid="{00000000-0005-0000-0000-0000B8170000}"/>
    <cellStyle name="Input 2 2 3 2 8" xfId="6110" xr:uid="{00000000-0005-0000-0000-0000B9170000}"/>
    <cellStyle name="Input 2 2 3 20" xfId="6111" xr:uid="{00000000-0005-0000-0000-0000BA170000}"/>
    <cellStyle name="Input 2 2 3 21" xfId="6112" xr:uid="{00000000-0005-0000-0000-0000BB170000}"/>
    <cellStyle name="Input 2 2 3 3" xfId="6113" xr:uid="{00000000-0005-0000-0000-0000BC170000}"/>
    <cellStyle name="Input 2 2 3 3 2" xfId="6114" xr:uid="{00000000-0005-0000-0000-0000BD170000}"/>
    <cellStyle name="Input 2 2 3 3 2 2" xfId="6115" xr:uid="{00000000-0005-0000-0000-0000BE170000}"/>
    <cellStyle name="Input 2 2 3 3 2 2 2" xfId="6116" xr:uid="{00000000-0005-0000-0000-0000BF170000}"/>
    <cellStyle name="Input 2 2 3 3 2 2 3" xfId="6117" xr:uid="{00000000-0005-0000-0000-0000C0170000}"/>
    <cellStyle name="Input 2 2 3 3 2 2 4" xfId="6118" xr:uid="{00000000-0005-0000-0000-0000C1170000}"/>
    <cellStyle name="Input 2 2 3 3 2 2 5" xfId="6119" xr:uid="{00000000-0005-0000-0000-0000C2170000}"/>
    <cellStyle name="Input 2 2 3 3 2 3" xfId="6120" xr:uid="{00000000-0005-0000-0000-0000C3170000}"/>
    <cellStyle name="Input 2 2 3 3 2 3 2" xfId="6121" xr:uid="{00000000-0005-0000-0000-0000C4170000}"/>
    <cellStyle name="Input 2 2 3 3 2 3 3" xfId="6122" xr:uid="{00000000-0005-0000-0000-0000C5170000}"/>
    <cellStyle name="Input 2 2 3 3 2 3 4" xfId="6123" xr:uid="{00000000-0005-0000-0000-0000C6170000}"/>
    <cellStyle name="Input 2 2 3 3 2 3 5" xfId="6124" xr:uid="{00000000-0005-0000-0000-0000C7170000}"/>
    <cellStyle name="Input 2 2 3 3 2 4" xfId="6125" xr:uid="{00000000-0005-0000-0000-0000C8170000}"/>
    <cellStyle name="Input 2 2 3 3 2 4 2" xfId="6126" xr:uid="{00000000-0005-0000-0000-0000C9170000}"/>
    <cellStyle name="Input 2 2 3 3 2 5" xfId="6127" xr:uid="{00000000-0005-0000-0000-0000CA170000}"/>
    <cellStyle name="Input 2 2 3 3 2 5 2" xfId="6128" xr:uid="{00000000-0005-0000-0000-0000CB170000}"/>
    <cellStyle name="Input 2 2 3 3 2 6" xfId="6129" xr:uid="{00000000-0005-0000-0000-0000CC170000}"/>
    <cellStyle name="Input 2 2 3 3 2 7" xfId="6130" xr:uid="{00000000-0005-0000-0000-0000CD170000}"/>
    <cellStyle name="Input 2 2 3 3 3" xfId="6131" xr:uid="{00000000-0005-0000-0000-0000CE170000}"/>
    <cellStyle name="Input 2 2 3 3 3 2" xfId="6132" xr:uid="{00000000-0005-0000-0000-0000CF170000}"/>
    <cellStyle name="Input 2 2 3 3 3 3" xfId="6133" xr:uid="{00000000-0005-0000-0000-0000D0170000}"/>
    <cellStyle name="Input 2 2 3 3 3 4" xfId="6134" xr:uid="{00000000-0005-0000-0000-0000D1170000}"/>
    <cellStyle name="Input 2 2 3 3 3 5" xfId="6135" xr:uid="{00000000-0005-0000-0000-0000D2170000}"/>
    <cellStyle name="Input 2 2 3 3 4" xfId="6136" xr:uid="{00000000-0005-0000-0000-0000D3170000}"/>
    <cellStyle name="Input 2 2 3 3 4 2" xfId="6137" xr:uid="{00000000-0005-0000-0000-0000D4170000}"/>
    <cellStyle name="Input 2 2 3 3 4 3" xfId="6138" xr:uid="{00000000-0005-0000-0000-0000D5170000}"/>
    <cellStyle name="Input 2 2 3 3 4 4" xfId="6139" xr:uid="{00000000-0005-0000-0000-0000D6170000}"/>
    <cellStyle name="Input 2 2 3 3 4 5" xfId="6140" xr:uid="{00000000-0005-0000-0000-0000D7170000}"/>
    <cellStyle name="Input 2 2 3 3 5" xfId="6141" xr:uid="{00000000-0005-0000-0000-0000D8170000}"/>
    <cellStyle name="Input 2 2 3 3 5 2" xfId="6142" xr:uid="{00000000-0005-0000-0000-0000D9170000}"/>
    <cellStyle name="Input 2 2 3 3 6" xfId="6143" xr:uid="{00000000-0005-0000-0000-0000DA170000}"/>
    <cellStyle name="Input 2 2 3 3 6 2" xfId="6144" xr:uid="{00000000-0005-0000-0000-0000DB170000}"/>
    <cellStyle name="Input 2 2 3 3 7" xfId="6145" xr:uid="{00000000-0005-0000-0000-0000DC170000}"/>
    <cellStyle name="Input 2 2 3 3 8" xfId="6146" xr:uid="{00000000-0005-0000-0000-0000DD170000}"/>
    <cellStyle name="Input 2 2 3 4" xfId="6147" xr:uid="{00000000-0005-0000-0000-0000DE170000}"/>
    <cellStyle name="Input 2 2 3 4 2" xfId="6148" xr:uid="{00000000-0005-0000-0000-0000DF170000}"/>
    <cellStyle name="Input 2 2 3 4 2 2" xfId="6149" xr:uid="{00000000-0005-0000-0000-0000E0170000}"/>
    <cellStyle name="Input 2 2 3 4 2 2 2" xfId="6150" xr:uid="{00000000-0005-0000-0000-0000E1170000}"/>
    <cellStyle name="Input 2 2 3 4 2 2 3" xfId="6151" xr:uid="{00000000-0005-0000-0000-0000E2170000}"/>
    <cellStyle name="Input 2 2 3 4 2 2 4" xfId="6152" xr:uid="{00000000-0005-0000-0000-0000E3170000}"/>
    <cellStyle name="Input 2 2 3 4 2 2 5" xfId="6153" xr:uid="{00000000-0005-0000-0000-0000E4170000}"/>
    <cellStyle name="Input 2 2 3 4 2 3" xfId="6154" xr:uid="{00000000-0005-0000-0000-0000E5170000}"/>
    <cellStyle name="Input 2 2 3 4 2 3 2" xfId="6155" xr:uid="{00000000-0005-0000-0000-0000E6170000}"/>
    <cellStyle name="Input 2 2 3 4 2 3 3" xfId="6156" xr:uid="{00000000-0005-0000-0000-0000E7170000}"/>
    <cellStyle name="Input 2 2 3 4 2 3 4" xfId="6157" xr:uid="{00000000-0005-0000-0000-0000E8170000}"/>
    <cellStyle name="Input 2 2 3 4 2 3 5" xfId="6158" xr:uid="{00000000-0005-0000-0000-0000E9170000}"/>
    <cellStyle name="Input 2 2 3 4 2 4" xfId="6159" xr:uid="{00000000-0005-0000-0000-0000EA170000}"/>
    <cellStyle name="Input 2 2 3 4 2 4 2" xfId="6160" xr:uid="{00000000-0005-0000-0000-0000EB170000}"/>
    <cellStyle name="Input 2 2 3 4 2 5" xfId="6161" xr:uid="{00000000-0005-0000-0000-0000EC170000}"/>
    <cellStyle name="Input 2 2 3 4 2 5 2" xfId="6162" xr:uid="{00000000-0005-0000-0000-0000ED170000}"/>
    <cellStyle name="Input 2 2 3 4 2 6" xfId="6163" xr:uid="{00000000-0005-0000-0000-0000EE170000}"/>
    <cellStyle name="Input 2 2 3 4 2 7" xfId="6164" xr:uid="{00000000-0005-0000-0000-0000EF170000}"/>
    <cellStyle name="Input 2 2 3 4 3" xfId="6165" xr:uid="{00000000-0005-0000-0000-0000F0170000}"/>
    <cellStyle name="Input 2 2 3 4 3 2" xfId="6166" xr:uid="{00000000-0005-0000-0000-0000F1170000}"/>
    <cellStyle name="Input 2 2 3 4 3 3" xfId="6167" xr:uid="{00000000-0005-0000-0000-0000F2170000}"/>
    <cellStyle name="Input 2 2 3 4 3 4" xfId="6168" xr:uid="{00000000-0005-0000-0000-0000F3170000}"/>
    <cellStyle name="Input 2 2 3 4 3 5" xfId="6169" xr:uid="{00000000-0005-0000-0000-0000F4170000}"/>
    <cellStyle name="Input 2 2 3 4 4" xfId="6170" xr:uid="{00000000-0005-0000-0000-0000F5170000}"/>
    <cellStyle name="Input 2 2 3 4 4 2" xfId="6171" xr:uid="{00000000-0005-0000-0000-0000F6170000}"/>
    <cellStyle name="Input 2 2 3 4 4 3" xfId="6172" xr:uid="{00000000-0005-0000-0000-0000F7170000}"/>
    <cellStyle name="Input 2 2 3 4 4 4" xfId="6173" xr:uid="{00000000-0005-0000-0000-0000F8170000}"/>
    <cellStyle name="Input 2 2 3 4 4 5" xfId="6174" xr:uid="{00000000-0005-0000-0000-0000F9170000}"/>
    <cellStyle name="Input 2 2 3 4 5" xfId="6175" xr:uid="{00000000-0005-0000-0000-0000FA170000}"/>
    <cellStyle name="Input 2 2 3 4 5 2" xfId="6176" xr:uid="{00000000-0005-0000-0000-0000FB170000}"/>
    <cellStyle name="Input 2 2 3 4 6" xfId="6177" xr:uid="{00000000-0005-0000-0000-0000FC170000}"/>
    <cellStyle name="Input 2 2 3 4 6 2" xfId="6178" xr:uid="{00000000-0005-0000-0000-0000FD170000}"/>
    <cellStyle name="Input 2 2 3 4 7" xfId="6179" xr:uid="{00000000-0005-0000-0000-0000FE170000}"/>
    <cellStyle name="Input 2 2 3 4 8" xfId="6180" xr:uid="{00000000-0005-0000-0000-0000FF170000}"/>
    <cellStyle name="Input 2 2 3 5" xfId="6181" xr:uid="{00000000-0005-0000-0000-000000180000}"/>
    <cellStyle name="Input 2 2 3 5 2" xfId="6182" xr:uid="{00000000-0005-0000-0000-000001180000}"/>
    <cellStyle name="Input 2 2 3 5 2 2" xfId="6183" xr:uid="{00000000-0005-0000-0000-000002180000}"/>
    <cellStyle name="Input 2 2 3 5 2 2 2" xfId="6184" xr:uid="{00000000-0005-0000-0000-000003180000}"/>
    <cellStyle name="Input 2 2 3 5 2 2 3" xfId="6185" xr:uid="{00000000-0005-0000-0000-000004180000}"/>
    <cellStyle name="Input 2 2 3 5 2 2 4" xfId="6186" xr:uid="{00000000-0005-0000-0000-000005180000}"/>
    <cellStyle name="Input 2 2 3 5 2 2 5" xfId="6187" xr:uid="{00000000-0005-0000-0000-000006180000}"/>
    <cellStyle name="Input 2 2 3 5 2 3" xfId="6188" xr:uid="{00000000-0005-0000-0000-000007180000}"/>
    <cellStyle name="Input 2 2 3 5 2 3 2" xfId="6189" xr:uid="{00000000-0005-0000-0000-000008180000}"/>
    <cellStyle name="Input 2 2 3 5 2 3 3" xfId="6190" xr:uid="{00000000-0005-0000-0000-000009180000}"/>
    <cellStyle name="Input 2 2 3 5 2 3 4" xfId="6191" xr:uid="{00000000-0005-0000-0000-00000A180000}"/>
    <cellStyle name="Input 2 2 3 5 2 3 5" xfId="6192" xr:uid="{00000000-0005-0000-0000-00000B180000}"/>
    <cellStyle name="Input 2 2 3 5 2 4" xfId="6193" xr:uid="{00000000-0005-0000-0000-00000C180000}"/>
    <cellStyle name="Input 2 2 3 5 2 4 2" xfId="6194" xr:uid="{00000000-0005-0000-0000-00000D180000}"/>
    <cellStyle name="Input 2 2 3 5 2 5" xfId="6195" xr:uid="{00000000-0005-0000-0000-00000E180000}"/>
    <cellStyle name="Input 2 2 3 5 2 5 2" xfId="6196" xr:uid="{00000000-0005-0000-0000-00000F180000}"/>
    <cellStyle name="Input 2 2 3 5 2 6" xfId="6197" xr:uid="{00000000-0005-0000-0000-000010180000}"/>
    <cellStyle name="Input 2 2 3 5 2 7" xfId="6198" xr:uid="{00000000-0005-0000-0000-000011180000}"/>
    <cellStyle name="Input 2 2 3 5 3" xfId="6199" xr:uid="{00000000-0005-0000-0000-000012180000}"/>
    <cellStyle name="Input 2 2 3 5 3 2" xfId="6200" xr:uid="{00000000-0005-0000-0000-000013180000}"/>
    <cellStyle name="Input 2 2 3 5 3 3" xfId="6201" xr:uid="{00000000-0005-0000-0000-000014180000}"/>
    <cellStyle name="Input 2 2 3 5 3 4" xfId="6202" xr:uid="{00000000-0005-0000-0000-000015180000}"/>
    <cellStyle name="Input 2 2 3 5 3 5" xfId="6203" xr:uid="{00000000-0005-0000-0000-000016180000}"/>
    <cellStyle name="Input 2 2 3 5 4" xfId="6204" xr:uid="{00000000-0005-0000-0000-000017180000}"/>
    <cellStyle name="Input 2 2 3 5 4 2" xfId="6205" xr:uid="{00000000-0005-0000-0000-000018180000}"/>
    <cellStyle name="Input 2 2 3 5 4 3" xfId="6206" xr:uid="{00000000-0005-0000-0000-000019180000}"/>
    <cellStyle name="Input 2 2 3 5 4 4" xfId="6207" xr:uid="{00000000-0005-0000-0000-00001A180000}"/>
    <cellStyle name="Input 2 2 3 5 4 5" xfId="6208" xr:uid="{00000000-0005-0000-0000-00001B180000}"/>
    <cellStyle name="Input 2 2 3 5 5" xfId="6209" xr:uid="{00000000-0005-0000-0000-00001C180000}"/>
    <cellStyle name="Input 2 2 3 5 5 2" xfId="6210" xr:uid="{00000000-0005-0000-0000-00001D180000}"/>
    <cellStyle name="Input 2 2 3 5 6" xfId="6211" xr:uid="{00000000-0005-0000-0000-00001E180000}"/>
    <cellStyle name="Input 2 2 3 5 6 2" xfId="6212" xr:uid="{00000000-0005-0000-0000-00001F180000}"/>
    <cellStyle name="Input 2 2 3 5 7" xfId="6213" xr:uid="{00000000-0005-0000-0000-000020180000}"/>
    <cellStyle name="Input 2 2 3 5 8" xfId="6214" xr:uid="{00000000-0005-0000-0000-000021180000}"/>
    <cellStyle name="Input 2 2 3 6" xfId="6215" xr:uid="{00000000-0005-0000-0000-000022180000}"/>
    <cellStyle name="Input 2 2 3 6 2" xfId="6216" xr:uid="{00000000-0005-0000-0000-000023180000}"/>
    <cellStyle name="Input 2 2 3 6 2 2" xfId="6217" xr:uid="{00000000-0005-0000-0000-000024180000}"/>
    <cellStyle name="Input 2 2 3 6 2 2 2" xfId="6218" xr:uid="{00000000-0005-0000-0000-000025180000}"/>
    <cellStyle name="Input 2 2 3 6 2 2 3" xfId="6219" xr:uid="{00000000-0005-0000-0000-000026180000}"/>
    <cellStyle name="Input 2 2 3 6 2 2 4" xfId="6220" xr:uid="{00000000-0005-0000-0000-000027180000}"/>
    <cellStyle name="Input 2 2 3 6 2 2 5" xfId="6221" xr:uid="{00000000-0005-0000-0000-000028180000}"/>
    <cellStyle name="Input 2 2 3 6 2 3" xfId="6222" xr:uid="{00000000-0005-0000-0000-000029180000}"/>
    <cellStyle name="Input 2 2 3 6 2 3 2" xfId="6223" xr:uid="{00000000-0005-0000-0000-00002A180000}"/>
    <cellStyle name="Input 2 2 3 6 2 3 3" xfId="6224" xr:uid="{00000000-0005-0000-0000-00002B180000}"/>
    <cellStyle name="Input 2 2 3 6 2 3 4" xfId="6225" xr:uid="{00000000-0005-0000-0000-00002C180000}"/>
    <cellStyle name="Input 2 2 3 6 2 3 5" xfId="6226" xr:uid="{00000000-0005-0000-0000-00002D180000}"/>
    <cellStyle name="Input 2 2 3 6 2 4" xfId="6227" xr:uid="{00000000-0005-0000-0000-00002E180000}"/>
    <cellStyle name="Input 2 2 3 6 2 4 2" xfId="6228" xr:uid="{00000000-0005-0000-0000-00002F180000}"/>
    <cellStyle name="Input 2 2 3 6 2 5" xfId="6229" xr:uid="{00000000-0005-0000-0000-000030180000}"/>
    <cellStyle name="Input 2 2 3 6 2 5 2" xfId="6230" xr:uid="{00000000-0005-0000-0000-000031180000}"/>
    <cellStyle name="Input 2 2 3 6 2 6" xfId="6231" xr:uid="{00000000-0005-0000-0000-000032180000}"/>
    <cellStyle name="Input 2 2 3 6 2 7" xfId="6232" xr:uid="{00000000-0005-0000-0000-000033180000}"/>
    <cellStyle name="Input 2 2 3 6 3" xfId="6233" xr:uid="{00000000-0005-0000-0000-000034180000}"/>
    <cellStyle name="Input 2 2 3 6 3 2" xfId="6234" xr:uid="{00000000-0005-0000-0000-000035180000}"/>
    <cellStyle name="Input 2 2 3 6 3 3" xfId="6235" xr:uid="{00000000-0005-0000-0000-000036180000}"/>
    <cellStyle name="Input 2 2 3 6 3 4" xfId="6236" xr:uid="{00000000-0005-0000-0000-000037180000}"/>
    <cellStyle name="Input 2 2 3 6 3 5" xfId="6237" xr:uid="{00000000-0005-0000-0000-000038180000}"/>
    <cellStyle name="Input 2 2 3 6 4" xfId="6238" xr:uid="{00000000-0005-0000-0000-000039180000}"/>
    <cellStyle name="Input 2 2 3 6 4 2" xfId="6239" xr:uid="{00000000-0005-0000-0000-00003A180000}"/>
    <cellStyle name="Input 2 2 3 6 4 3" xfId="6240" xr:uid="{00000000-0005-0000-0000-00003B180000}"/>
    <cellStyle name="Input 2 2 3 6 4 4" xfId="6241" xr:uid="{00000000-0005-0000-0000-00003C180000}"/>
    <cellStyle name="Input 2 2 3 6 4 5" xfId="6242" xr:uid="{00000000-0005-0000-0000-00003D180000}"/>
    <cellStyle name="Input 2 2 3 6 5" xfId="6243" xr:uid="{00000000-0005-0000-0000-00003E180000}"/>
    <cellStyle name="Input 2 2 3 6 5 2" xfId="6244" xr:uid="{00000000-0005-0000-0000-00003F180000}"/>
    <cellStyle name="Input 2 2 3 6 6" xfId="6245" xr:uid="{00000000-0005-0000-0000-000040180000}"/>
    <cellStyle name="Input 2 2 3 6 6 2" xfId="6246" xr:uid="{00000000-0005-0000-0000-000041180000}"/>
    <cellStyle name="Input 2 2 3 6 7" xfId="6247" xr:uid="{00000000-0005-0000-0000-000042180000}"/>
    <cellStyle name="Input 2 2 3 6 8" xfId="6248" xr:uid="{00000000-0005-0000-0000-000043180000}"/>
    <cellStyle name="Input 2 2 3 7" xfId="6249" xr:uid="{00000000-0005-0000-0000-000044180000}"/>
    <cellStyle name="Input 2 2 3 7 2" xfId="6250" xr:uid="{00000000-0005-0000-0000-000045180000}"/>
    <cellStyle name="Input 2 2 3 7 2 2" xfId="6251" xr:uid="{00000000-0005-0000-0000-000046180000}"/>
    <cellStyle name="Input 2 2 3 7 2 2 2" xfId="6252" xr:uid="{00000000-0005-0000-0000-000047180000}"/>
    <cellStyle name="Input 2 2 3 7 2 2 3" xfId="6253" xr:uid="{00000000-0005-0000-0000-000048180000}"/>
    <cellStyle name="Input 2 2 3 7 2 2 4" xfId="6254" xr:uid="{00000000-0005-0000-0000-000049180000}"/>
    <cellStyle name="Input 2 2 3 7 2 2 5" xfId="6255" xr:uid="{00000000-0005-0000-0000-00004A180000}"/>
    <cellStyle name="Input 2 2 3 7 2 3" xfId="6256" xr:uid="{00000000-0005-0000-0000-00004B180000}"/>
    <cellStyle name="Input 2 2 3 7 2 3 2" xfId="6257" xr:uid="{00000000-0005-0000-0000-00004C180000}"/>
    <cellStyle name="Input 2 2 3 7 2 3 3" xfId="6258" xr:uid="{00000000-0005-0000-0000-00004D180000}"/>
    <cellStyle name="Input 2 2 3 7 2 3 4" xfId="6259" xr:uid="{00000000-0005-0000-0000-00004E180000}"/>
    <cellStyle name="Input 2 2 3 7 2 3 5" xfId="6260" xr:uid="{00000000-0005-0000-0000-00004F180000}"/>
    <cellStyle name="Input 2 2 3 7 2 4" xfId="6261" xr:uid="{00000000-0005-0000-0000-000050180000}"/>
    <cellStyle name="Input 2 2 3 7 2 4 2" xfId="6262" xr:uid="{00000000-0005-0000-0000-000051180000}"/>
    <cellStyle name="Input 2 2 3 7 2 5" xfId="6263" xr:uid="{00000000-0005-0000-0000-000052180000}"/>
    <cellStyle name="Input 2 2 3 7 2 5 2" xfId="6264" xr:uid="{00000000-0005-0000-0000-000053180000}"/>
    <cellStyle name="Input 2 2 3 7 2 6" xfId="6265" xr:uid="{00000000-0005-0000-0000-000054180000}"/>
    <cellStyle name="Input 2 2 3 7 2 7" xfId="6266" xr:uid="{00000000-0005-0000-0000-000055180000}"/>
    <cellStyle name="Input 2 2 3 7 3" xfId="6267" xr:uid="{00000000-0005-0000-0000-000056180000}"/>
    <cellStyle name="Input 2 2 3 7 3 2" xfId="6268" xr:uid="{00000000-0005-0000-0000-000057180000}"/>
    <cellStyle name="Input 2 2 3 7 3 3" xfId="6269" xr:uid="{00000000-0005-0000-0000-000058180000}"/>
    <cellStyle name="Input 2 2 3 7 3 4" xfId="6270" xr:uid="{00000000-0005-0000-0000-000059180000}"/>
    <cellStyle name="Input 2 2 3 7 3 5" xfId="6271" xr:uid="{00000000-0005-0000-0000-00005A180000}"/>
    <cellStyle name="Input 2 2 3 7 4" xfId="6272" xr:uid="{00000000-0005-0000-0000-00005B180000}"/>
    <cellStyle name="Input 2 2 3 7 4 2" xfId="6273" xr:uid="{00000000-0005-0000-0000-00005C180000}"/>
    <cellStyle name="Input 2 2 3 7 4 3" xfId="6274" xr:uid="{00000000-0005-0000-0000-00005D180000}"/>
    <cellStyle name="Input 2 2 3 7 4 4" xfId="6275" xr:uid="{00000000-0005-0000-0000-00005E180000}"/>
    <cellStyle name="Input 2 2 3 7 4 5" xfId="6276" xr:uid="{00000000-0005-0000-0000-00005F180000}"/>
    <cellStyle name="Input 2 2 3 7 5" xfId="6277" xr:uid="{00000000-0005-0000-0000-000060180000}"/>
    <cellStyle name="Input 2 2 3 7 5 2" xfId="6278" xr:uid="{00000000-0005-0000-0000-000061180000}"/>
    <cellStyle name="Input 2 2 3 7 6" xfId="6279" xr:uid="{00000000-0005-0000-0000-000062180000}"/>
    <cellStyle name="Input 2 2 3 7 6 2" xfId="6280" xr:uid="{00000000-0005-0000-0000-000063180000}"/>
    <cellStyle name="Input 2 2 3 7 7" xfId="6281" xr:uid="{00000000-0005-0000-0000-000064180000}"/>
    <cellStyle name="Input 2 2 3 7 8" xfId="6282" xr:uid="{00000000-0005-0000-0000-000065180000}"/>
    <cellStyle name="Input 2 2 3 8" xfId="6283" xr:uid="{00000000-0005-0000-0000-000066180000}"/>
    <cellStyle name="Input 2 2 3 8 2" xfId="6284" xr:uid="{00000000-0005-0000-0000-000067180000}"/>
    <cellStyle name="Input 2 2 3 8 2 2" xfId="6285" xr:uid="{00000000-0005-0000-0000-000068180000}"/>
    <cellStyle name="Input 2 2 3 8 2 2 2" xfId="6286" xr:uid="{00000000-0005-0000-0000-000069180000}"/>
    <cellStyle name="Input 2 2 3 8 2 2 3" xfId="6287" xr:uid="{00000000-0005-0000-0000-00006A180000}"/>
    <cellStyle name="Input 2 2 3 8 2 2 4" xfId="6288" xr:uid="{00000000-0005-0000-0000-00006B180000}"/>
    <cellStyle name="Input 2 2 3 8 2 2 5" xfId="6289" xr:uid="{00000000-0005-0000-0000-00006C180000}"/>
    <cellStyle name="Input 2 2 3 8 2 3" xfId="6290" xr:uid="{00000000-0005-0000-0000-00006D180000}"/>
    <cellStyle name="Input 2 2 3 8 2 3 2" xfId="6291" xr:uid="{00000000-0005-0000-0000-00006E180000}"/>
    <cellStyle name="Input 2 2 3 8 2 3 3" xfId="6292" xr:uid="{00000000-0005-0000-0000-00006F180000}"/>
    <cellStyle name="Input 2 2 3 8 2 3 4" xfId="6293" xr:uid="{00000000-0005-0000-0000-000070180000}"/>
    <cellStyle name="Input 2 2 3 8 2 3 5" xfId="6294" xr:uid="{00000000-0005-0000-0000-000071180000}"/>
    <cellStyle name="Input 2 2 3 8 2 4" xfId="6295" xr:uid="{00000000-0005-0000-0000-000072180000}"/>
    <cellStyle name="Input 2 2 3 8 2 4 2" xfId="6296" xr:uid="{00000000-0005-0000-0000-000073180000}"/>
    <cellStyle name="Input 2 2 3 8 2 5" xfId="6297" xr:uid="{00000000-0005-0000-0000-000074180000}"/>
    <cellStyle name="Input 2 2 3 8 2 5 2" xfId="6298" xr:uid="{00000000-0005-0000-0000-000075180000}"/>
    <cellStyle name="Input 2 2 3 8 2 6" xfId="6299" xr:uid="{00000000-0005-0000-0000-000076180000}"/>
    <cellStyle name="Input 2 2 3 8 2 7" xfId="6300" xr:uid="{00000000-0005-0000-0000-000077180000}"/>
    <cellStyle name="Input 2 2 3 8 3" xfId="6301" xr:uid="{00000000-0005-0000-0000-000078180000}"/>
    <cellStyle name="Input 2 2 3 8 3 2" xfId="6302" xr:uid="{00000000-0005-0000-0000-000079180000}"/>
    <cellStyle name="Input 2 2 3 8 3 3" xfId="6303" xr:uid="{00000000-0005-0000-0000-00007A180000}"/>
    <cellStyle name="Input 2 2 3 8 3 4" xfId="6304" xr:uid="{00000000-0005-0000-0000-00007B180000}"/>
    <cellStyle name="Input 2 2 3 8 3 5" xfId="6305" xr:uid="{00000000-0005-0000-0000-00007C180000}"/>
    <cellStyle name="Input 2 2 3 8 4" xfId="6306" xr:uid="{00000000-0005-0000-0000-00007D180000}"/>
    <cellStyle name="Input 2 2 3 8 4 2" xfId="6307" xr:uid="{00000000-0005-0000-0000-00007E180000}"/>
    <cellStyle name="Input 2 2 3 8 4 3" xfId="6308" xr:uid="{00000000-0005-0000-0000-00007F180000}"/>
    <cellStyle name="Input 2 2 3 8 4 4" xfId="6309" xr:uid="{00000000-0005-0000-0000-000080180000}"/>
    <cellStyle name="Input 2 2 3 8 4 5" xfId="6310" xr:uid="{00000000-0005-0000-0000-000081180000}"/>
    <cellStyle name="Input 2 2 3 8 5" xfId="6311" xr:uid="{00000000-0005-0000-0000-000082180000}"/>
    <cellStyle name="Input 2 2 3 8 5 2" xfId="6312" xr:uid="{00000000-0005-0000-0000-000083180000}"/>
    <cellStyle name="Input 2 2 3 8 6" xfId="6313" xr:uid="{00000000-0005-0000-0000-000084180000}"/>
    <cellStyle name="Input 2 2 3 8 6 2" xfId="6314" xr:uid="{00000000-0005-0000-0000-000085180000}"/>
    <cellStyle name="Input 2 2 3 8 7" xfId="6315" xr:uid="{00000000-0005-0000-0000-000086180000}"/>
    <cellStyle name="Input 2 2 3 8 8" xfId="6316" xr:uid="{00000000-0005-0000-0000-000087180000}"/>
    <cellStyle name="Input 2 2 3 9" xfId="6317" xr:uid="{00000000-0005-0000-0000-000088180000}"/>
    <cellStyle name="Input 2 2 3 9 2" xfId="6318" xr:uid="{00000000-0005-0000-0000-000089180000}"/>
    <cellStyle name="Input 2 2 3 9 2 2" xfId="6319" xr:uid="{00000000-0005-0000-0000-00008A180000}"/>
    <cellStyle name="Input 2 2 3 9 2 2 2" xfId="6320" xr:uid="{00000000-0005-0000-0000-00008B180000}"/>
    <cellStyle name="Input 2 2 3 9 2 2 3" xfId="6321" xr:uid="{00000000-0005-0000-0000-00008C180000}"/>
    <cellStyle name="Input 2 2 3 9 2 2 4" xfId="6322" xr:uid="{00000000-0005-0000-0000-00008D180000}"/>
    <cellStyle name="Input 2 2 3 9 2 2 5" xfId="6323" xr:uid="{00000000-0005-0000-0000-00008E180000}"/>
    <cellStyle name="Input 2 2 3 9 2 3" xfId="6324" xr:uid="{00000000-0005-0000-0000-00008F180000}"/>
    <cellStyle name="Input 2 2 3 9 2 3 2" xfId="6325" xr:uid="{00000000-0005-0000-0000-000090180000}"/>
    <cellStyle name="Input 2 2 3 9 2 3 3" xfId="6326" xr:uid="{00000000-0005-0000-0000-000091180000}"/>
    <cellStyle name="Input 2 2 3 9 2 3 4" xfId="6327" xr:uid="{00000000-0005-0000-0000-000092180000}"/>
    <cellStyle name="Input 2 2 3 9 2 3 5" xfId="6328" xr:uid="{00000000-0005-0000-0000-000093180000}"/>
    <cellStyle name="Input 2 2 3 9 2 4" xfId="6329" xr:uid="{00000000-0005-0000-0000-000094180000}"/>
    <cellStyle name="Input 2 2 3 9 2 4 2" xfId="6330" xr:uid="{00000000-0005-0000-0000-000095180000}"/>
    <cellStyle name="Input 2 2 3 9 2 5" xfId="6331" xr:uid="{00000000-0005-0000-0000-000096180000}"/>
    <cellStyle name="Input 2 2 3 9 2 5 2" xfId="6332" xr:uid="{00000000-0005-0000-0000-000097180000}"/>
    <cellStyle name="Input 2 2 3 9 2 6" xfId="6333" xr:uid="{00000000-0005-0000-0000-000098180000}"/>
    <cellStyle name="Input 2 2 3 9 2 7" xfId="6334" xr:uid="{00000000-0005-0000-0000-000099180000}"/>
    <cellStyle name="Input 2 2 3 9 3" xfId="6335" xr:uid="{00000000-0005-0000-0000-00009A180000}"/>
    <cellStyle name="Input 2 2 3 9 3 2" xfId="6336" xr:uid="{00000000-0005-0000-0000-00009B180000}"/>
    <cellStyle name="Input 2 2 3 9 3 3" xfId="6337" xr:uid="{00000000-0005-0000-0000-00009C180000}"/>
    <cellStyle name="Input 2 2 3 9 3 4" xfId="6338" xr:uid="{00000000-0005-0000-0000-00009D180000}"/>
    <cellStyle name="Input 2 2 3 9 3 5" xfId="6339" xr:uid="{00000000-0005-0000-0000-00009E180000}"/>
    <cellStyle name="Input 2 2 3 9 4" xfId="6340" xr:uid="{00000000-0005-0000-0000-00009F180000}"/>
    <cellStyle name="Input 2 2 3 9 4 2" xfId="6341" xr:uid="{00000000-0005-0000-0000-0000A0180000}"/>
    <cellStyle name="Input 2 2 3 9 4 3" xfId="6342" xr:uid="{00000000-0005-0000-0000-0000A1180000}"/>
    <cellStyle name="Input 2 2 3 9 4 4" xfId="6343" xr:uid="{00000000-0005-0000-0000-0000A2180000}"/>
    <cellStyle name="Input 2 2 3 9 4 5" xfId="6344" xr:uid="{00000000-0005-0000-0000-0000A3180000}"/>
    <cellStyle name="Input 2 2 3 9 5" xfId="6345" xr:uid="{00000000-0005-0000-0000-0000A4180000}"/>
    <cellStyle name="Input 2 2 3 9 5 2" xfId="6346" xr:uid="{00000000-0005-0000-0000-0000A5180000}"/>
    <cellStyle name="Input 2 2 3 9 6" xfId="6347" xr:uid="{00000000-0005-0000-0000-0000A6180000}"/>
    <cellStyle name="Input 2 2 3 9 6 2" xfId="6348" xr:uid="{00000000-0005-0000-0000-0000A7180000}"/>
    <cellStyle name="Input 2 2 3 9 7" xfId="6349" xr:uid="{00000000-0005-0000-0000-0000A8180000}"/>
    <cellStyle name="Input 2 2 3 9 8" xfId="6350" xr:uid="{00000000-0005-0000-0000-0000A9180000}"/>
    <cellStyle name="Input 2 2 4" xfId="6351" xr:uid="{00000000-0005-0000-0000-0000AA180000}"/>
    <cellStyle name="Input 2 2 4 2" xfId="6352" xr:uid="{00000000-0005-0000-0000-0000AB180000}"/>
    <cellStyle name="Input 2 2 5" xfId="6353" xr:uid="{00000000-0005-0000-0000-0000AC180000}"/>
    <cellStyle name="Input 2 2 5 2" xfId="6354" xr:uid="{00000000-0005-0000-0000-0000AD180000}"/>
    <cellStyle name="Input 2 2 6" xfId="6355" xr:uid="{00000000-0005-0000-0000-0000AE180000}"/>
    <cellStyle name="Input 2 2 7" xfId="6356" xr:uid="{00000000-0005-0000-0000-0000AF180000}"/>
    <cellStyle name="Input 2 2 7 2" xfId="6357" xr:uid="{00000000-0005-0000-0000-0000B0180000}"/>
    <cellStyle name="Input 2 2_T-straight with PEDs adjustor" xfId="6358" xr:uid="{00000000-0005-0000-0000-0000B1180000}"/>
    <cellStyle name="Input 2 3" xfId="6359" xr:uid="{00000000-0005-0000-0000-0000B2180000}"/>
    <cellStyle name="Input 2 3 2" xfId="6360" xr:uid="{00000000-0005-0000-0000-0000B3180000}"/>
    <cellStyle name="Input 2 3 2 10" xfId="6361" xr:uid="{00000000-0005-0000-0000-0000B4180000}"/>
    <cellStyle name="Input 2 3 2 10 2" xfId="6362" xr:uid="{00000000-0005-0000-0000-0000B5180000}"/>
    <cellStyle name="Input 2 3 2 10 2 2" xfId="6363" xr:uid="{00000000-0005-0000-0000-0000B6180000}"/>
    <cellStyle name="Input 2 3 2 10 2 2 2" xfId="6364" xr:uid="{00000000-0005-0000-0000-0000B7180000}"/>
    <cellStyle name="Input 2 3 2 10 2 2 3" xfId="6365" xr:uid="{00000000-0005-0000-0000-0000B8180000}"/>
    <cellStyle name="Input 2 3 2 10 2 2 4" xfId="6366" xr:uid="{00000000-0005-0000-0000-0000B9180000}"/>
    <cellStyle name="Input 2 3 2 10 2 2 5" xfId="6367" xr:uid="{00000000-0005-0000-0000-0000BA180000}"/>
    <cellStyle name="Input 2 3 2 10 2 3" xfId="6368" xr:uid="{00000000-0005-0000-0000-0000BB180000}"/>
    <cellStyle name="Input 2 3 2 10 2 3 2" xfId="6369" xr:uid="{00000000-0005-0000-0000-0000BC180000}"/>
    <cellStyle name="Input 2 3 2 10 2 3 3" xfId="6370" xr:uid="{00000000-0005-0000-0000-0000BD180000}"/>
    <cellStyle name="Input 2 3 2 10 2 3 4" xfId="6371" xr:uid="{00000000-0005-0000-0000-0000BE180000}"/>
    <cellStyle name="Input 2 3 2 10 2 3 5" xfId="6372" xr:uid="{00000000-0005-0000-0000-0000BF180000}"/>
    <cellStyle name="Input 2 3 2 10 2 4" xfId="6373" xr:uid="{00000000-0005-0000-0000-0000C0180000}"/>
    <cellStyle name="Input 2 3 2 10 2 4 2" xfId="6374" xr:uid="{00000000-0005-0000-0000-0000C1180000}"/>
    <cellStyle name="Input 2 3 2 10 2 5" xfId="6375" xr:uid="{00000000-0005-0000-0000-0000C2180000}"/>
    <cellStyle name="Input 2 3 2 10 2 5 2" xfId="6376" xr:uid="{00000000-0005-0000-0000-0000C3180000}"/>
    <cellStyle name="Input 2 3 2 10 2 6" xfId="6377" xr:uid="{00000000-0005-0000-0000-0000C4180000}"/>
    <cellStyle name="Input 2 3 2 10 2 7" xfId="6378" xr:uid="{00000000-0005-0000-0000-0000C5180000}"/>
    <cellStyle name="Input 2 3 2 10 3" xfId="6379" xr:uid="{00000000-0005-0000-0000-0000C6180000}"/>
    <cellStyle name="Input 2 3 2 10 3 2" xfId="6380" xr:uid="{00000000-0005-0000-0000-0000C7180000}"/>
    <cellStyle name="Input 2 3 2 10 3 3" xfId="6381" xr:uid="{00000000-0005-0000-0000-0000C8180000}"/>
    <cellStyle name="Input 2 3 2 10 3 4" xfId="6382" xr:uid="{00000000-0005-0000-0000-0000C9180000}"/>
    <cellStyle name="Input 2 3 2 10 3 5" xfId="6383" xr:uid="{00000000-0005-0000-0000-0000CA180000}"/>
    <cellStyle name="Input 2 3 2 10 4" xfId="6384" xr:uid="{00000000-0005-0000-0000-0000CB180000}"/>
    <cellStyle name="Input 2 3 2 10 4 2" xfId="6385" xr:uid="{00000000-0005-0000-0000-0000CC180000}"/>
    <cellStyle name="Input 2 3 2 10 4 3" xfId="6386" xr:uid="{00000000-0005-0000-0000-0000CD180000}"/>
    <cellStyle name="Input 2 3 2 10 4 4" xfId="6387" xr:uid="{00000000-0005-0000-0000-0000CE180000}"/>
    <cellStyle name="Input 2 3 2 10 4 5" xfId="6388" xr:uid="{00000000-0005-0000-0000-0000CF180000}"/>
    <cellStyle name="Input 2 3 2 10 5" xfId="6389" xr:uid="{00000000-0005-0000-0000-0000D0180000}"/>
    <cellStyle name="Input 2 3 2 10 5 2" xfId="6390" xr:uid="{00000000-0005-0000-0000-0000D1180000}"/>
    <cellStyle name="Input 2 3 2 10 6" xfId="6391" xr:uid="{00000000-0005-0000-0000-0000D2180000}"/>
    <cellStyle name="Input 2 3 2 10 6 2" xfId="6392" xr:uid="{00000000-0005-0000-0000-0000D3180000}"/>
    <cellStyle name="Input 2 3 2 10 7" xfId="6393" xr:uid="{00000000-0005-0000-0000-0000D4180000}"/>
    <cellStyle name="Input 2 3 2 10 8" xfId="6394" xr:uid="{00000000-0005-0000-0000-0000D5180000}"/>
    <cellStyle name="Input 2 3 2 11" xfId="6395" xr:uid="{00000000-0005-0000-0000-0000D6180000}"/>
    <cellStyle name="Input 2 3 2 11 2" xfId="6396" xr:uid="{00000000-0005-0000-0000-0000D7180000}"/>
    <cellStyle name="Input 2 3 2 11 2 2" xfId="6397" xr:uid="{00000000-0005-0000-0000-0000D8180000}"/>
    <cellStyle name="Input 2 3 2 11 2 2 2" xfId="6398" xr:uid="{00000000-0005-0000-0000-0000D9180000}"/>
    <cellStyle name="Input 2 3 2 11 2 2 3" xfId="6399" xr:uid="{00000000-0005-0000-0000-0000DA180000}"/>
    <cellStyle name="Input 2 3 2 11 2 2 4" xfId="6400" xr:uid="{00000000-0005-0000-0000-0000DB180000}"/>
    <cellStyle name="Input 2 3 2 11 2 2 5" xfId="6401" xr:uid="{00000000-0005-0000-0000-0000DC180000}"/>
    <cellStyle name="Input 2 3 2 11 2 3" xfId="6402" xr:uid="{00000000-0005-0000-0000-0000DD180000}"/>
    <cellStyle name="Input 2 3 2 11 2 3 2" xfId="6403" xr:uid="{00000000-0005-0000-0000-0000DE180000}"/>
    <cellStyle name="Input 2 3 2 11 2 3 3" xfId="6404" xr:uid="{00000000-0005-0000-0000-0000DF180000}"/>
    <cellStyle name="Input 2 3 2 11 2 3 4" xfId="6405" xr:uid="{00000000-0005-0000-0000-0000E0180000}"/>
    <cellStyle name="Input 2 3 2 11 2 3 5" xfId="6406" xr:uid="{00000000-0005-0000-0000-0000E1180000}"/>
    <cellStyle name="Input 2 3 2 11 2 4" xfId="6407" xr:uid="{00000000-0005-0000-0000-0000E2180000}"/>
    <cellStyle name="Input 2 3 2 11 2 4 2" xfId="6408" xr:uid="{00000000-0005-0000-0000-0000E3180000}"/>
    <cellStyle name="Input 2 3 2 11 2 5" xfId="6409" xr:uid="{00000000-0005-0000-0000-0000E4180000}"/>
    <cellStyle name="Input 2 3 2 11 2 5 2" xfId="6410" xr:uid="{00000000-0005-0000-0000-0000E5180000}"/>
    <cellStyle name="Input 2 3 2 11 2 6" xfId="6411" xr:uid="{00000000-0005-0000-0000-0000E6180000}"/>
    <cellStyle name="Input 2 3 2 11 2 7" xfId="6412" xr:uid="{00000000-0005-0000-0000-0000E7180000}"/>
    <cellStyle name="Input 2 3 2 11 3" xfId="6413" xr:uid="{00000000-0005-0000-0000-0000E8180000}"/>
    <cellStyle name="Input 2 3 2 11 3 2" xfId="6414" xr:uid="{00000000-0005-0000-0000-0000E9180000}"/>
    <cellStyle name="Input 2 3 2 11 3 3" xfId="6415" xr:uid="{00000000-0005-0000-0000-0000EA180000}"/>
    <cellStyle name="Input 2 3 2 11 3 4" xfId="6416" xr:uid="{00000000-0005-0000-0000-0000EB180000}"/>
    <cellStyle name="Input 2 3 2 11 3 5" xfId="6417" xr:uid="{00000000-0005-0000-0000-0000EC180000}"/>
    <cellStyle name="Input 2 3 2 11 4" xfId="6418" xr:uid="{00000000-0005-0000-0000-0000ED180000}"/>
    <cellStyle name="Input 2 3 2 11 4 2" xfId="6419" xr:uid="{00000000-0005-0000-0000-0000EE180000}"/>
    <cellStyle name="Input 2 3 2 11 4 3" xfId="6420" xr:uid="{00000000-0005-0000-0000-0000EF180000}"/>
    <cellStyle name="Input 2 3 2 11 4 4" xfId="6421" xr:uid="{00000000-0005-0000-0000-0000F0180000}"/>
    <cellStyle name="Input 2 3 2 11 4 5" xfId="6422" xr:uid="{00000000-0005-0000-0000-0000F1180000}"/>
    <cellStyle name="Input 2 3 2 11 5" xfId="6423" xr:uid="{00000000-0005-0000-0000-0000F2180000}"/>
    <cellStyle name="Input 2 3 2 11 5 2" xfId="6424" xr:uid="{00000000-0005-0000-0000-0000F3180000}"/>
    <cellStyle name="Input 2 3 2 11 6" xfId="6425" xr:uid="{00000000-0005-0000-0000-0000F4180000}"/>
    <cellStyle name="Input 2 3 2 11 6 2" xfId="6426" xr:uid="{00000000-0005-0000-0000-0000F5180000}"/>
    <cellStyle name="Input 2 3 2 11 7" xfId="6427" xr:uid="{00000000-0005-0000-0000-0000F6180000}"/>
    <cellStyle name="Input 2 3 2 11 8" xfId="6428" xr:uid="{00000000-0005-0000-0000-0000F7180000}"/>
    <cellStyle name="Input 2 3 2 12" xfId="6429" xr:uid="{00000000-0005-0000-0000-0000F8180000}"/>
    <cellStyle name="Input 2 3 2 12 2" xfId="6430" xr:uid="{00000000-0005-0000-0000-0000F9180000}"/>
    <cellStyle name="Input 2 3 2 12 2 2" xfId="6431" xr:uid="{00000000-0005-0000-0000-0000FA180000}"/>
    <cellStyle name="Input 2 3 2 12 2 2 2" xfId="6432" xr:uid="{00000000-0005-0000-0000-0000FB180000}"/>
    <cellStyle name="Input 2 3 2 12 2 2 3" xfId="6433" xr:uid="{00000000-0005-0000-0000-0000FC180000}"/>
    <cellStyle name="Input 2 3 2 12 2 2 4" xfId="6434" xr:uid="{00000000-0005-0000-0000-0000FD180000}"/>
    <cellStyle name="Input 2 3 2 12 2 2 5" xfId="6435" xr:uid="{00000000-0005-0000-0000-0000FE180000}"/>
    <cellStyle name="Input 2 3 2 12 2 3" xfId="6436" xr:uid="{00000000-0005-0000-0000-0000FF180000}"/>
    <cellStyle name="Input 2 3 2 12 2 3 2" xfId="6437" xr:uid="{00000000-0005-0000-0000-000000190000}"/>
    <cellStyle name="Input 2 3 2 12 2 3 3" xfId="6438" xr:uid="{00000000-0005-0000-0000-000001190000}"/>
    <cellStyle name="Input 2 3 2 12 2 3 4" xfId="6439" xr:uid="{00000000-0005-0000-0000-000002190000}"/>
    <cellStyle name="Input 2 3 2 12 2 3 5" xfId="6440" xr:uid="{00000000-0005-0000-0000-000003190000}"/>
    <cellStyle name="Input 2 3 2 12 2 4" xfId="6441" xr:uid="{00000000-0005-0000-0000-000004190000}"/>
    <cellStyle name="Input 2 3 2 12 2 4 2" xfId="6442" xr:uid="{00000000-0005-0000-0000-000005190000}"/>
    <cellStyle name="Input 2 3 2 12 2 5" xfId="6443" xr:uid="{00000000-0005-0000-0000-000006190000}"/>
    <cellStyle name="Input 2 3 2 12 2 5 2" xfId="6444" xr:uid="{00000000-0005-0000-0000-000007190000}"/>
    <cellStyle name="Input 2 3 2 12 2 6" xfId="6445" xr:uid="{00000000-0005-0000-0000-000008190000}"/>
    <cellStyle name="Input 2 3 2 12 2 7" xfId="6446" xr:uid="{00000000-0005-0000-0000-000009190000}"/>
    <cellStyle name="Input 2 3 2 12 3" xfId="6447" xr:uid="{00000000-0005-0000-0000-00000A190000}"/>
    <cellStyle name="Input 2 3 2 12 3 2" xfId="6448" xr:uid="{00000000-0005-0000-0000-00000B190000}"/>
    <cellStyle name="Input 2 3 2 12 3 3" xfId="6449" xr:uid="{00000000-0005-0000-0000-00000C190000}"/>
    <cellStyle name="Input 2 3 2 12 3 4" xfId="6450" xr:uid="{00000000-0005-0000-0000-00000D190000}"/>
    <cellStyle name="Input 2 3 2 12 3 5" xfId="6451" xr:uid="{00000000-0005-0000-0000-00000E190000}"/>
    <cellStyle name="Input 2 3 2 12 4" xfId="6452" xr:uid="{00000000-0005-0000-0000-00000F190000}"/>
    <cellStyle name="Input 2 3 2 12 4 2" xfId="6453" xr:uid="{00000000-0005-0000-0000-000010190000}"/>
    <cellStyle name="Input 2 3 2 12 4 3" xfId="6454" xr:uid="{00000000-0005-0000-0000-000011190000}"/>
    <cellStyle name="Input 2 3 2 12 4 4" xfId="6455" xr:uid="{00000000-0005-0000-0000-000012190000}"/>
    <cellStyle name="Input 2 3 2 12 4 5" xfId="6456" xr:uid="{00000000-0005-0000-0000-000013190000}"/>
    <cellStyle name="Input 2 3 2 12 5" xfId="6457" xr:uid="{00000000-0005-0000-0000-000014190000}"/>
    <cellStyle name="Input 2 3 2 12 5 2" xfId="6458" xr:uid="{00000000-0005-0000-0000-000015190000}"/>
    <cellStyle name="Input 2 3 2 12 6" xfId="6459" xr:uid="{00000000-0005-0000-0000-000016190000}"/>
    <cellStyle name="Input 2 3 2 12 6 2" xfId="6460" xr:uid="{00000000-0005-0000-0000-000017190000}"/>
    <cellStyle name="Input 2 3 2 12 7" xfId="6461" xr:uid="{00000000-0005-0000-0000-000018190000}"/>
    <cellStyle name="Input 2 3 2 12 8" xfId="6462" xr:uid="{00000000-0005-0000-0000-000019190000}"/>
    <cellStyle name="Input 2 3 2 13" xfId="6463" xr:uid="{00000000-0005-0000-0000-00001A190000}"/>
    <cellStyle name="Input 2 3 2 13 2" xfId="6464" xr:uid="{00000000-0005-0000-0000-00001B190000}"/>
    <cellStyle name="Input 2 3 2 13 2 2" xfId="6465" xr:uid="{00000000-0005-0000-0000-00001C190000}"/>
    <cellStyle name="Input 2 3 2 13 2 2 2" xfId="6466" xr:uid="{00000000-0005-0000-0000-00001D190000}"/>
    <cellStyle name="Input 2 3 2 13 2 2 3" xfId="6467" xr:uid="{00000000-0005-0000-0000-00001E190000}"/>
    <cellStyle name="Input 2 3 2 13 2 2 4" xfId="6468" xr:uid="{00000000-0005-0000-0000-00001F190000}"/>
    <cellStyle name="Input 2 3 2 13 2 2 5" xfId="6469" xr:uid="{00000000-0005-0000-0000-000020190000}"/>
    <cellStyle name="Input 2 3 2 13 2 3" xfId="6470" xr:uid="{00000000-0005-0000-0000-000021190000}"/>
    <cellStyle name="Input 2 3 2 13 2 3 2" xfId="6471" xr:uid="{00000000-0005-0000-0000-000022190000}"/>
    <cellStyle name="Input 2 3 2 13 2 3 3" xfId="6472" xr:uid="{00000000-0005-0000-0000-000023190000}"/>
    <cellStyle name="Input 2 3 2 13 2 3 4" xfId="6473" xr:uid="{00000000-0005-0000-0000-000024190000}"/>
    <cellStyle name="Input 2 3 2 13 2 3 5" xfId="6474" xr:uid="{00000000-0005-0000-0000-000025190000}"/>
    <cellStyle name="Input 2 3 2 13 2 4" xfId="6475" xr:uid="{00000000-0005-0000-0000-000026190000}"/>
    <cellStyle name="Input 2 3 2 13 2 4 2" xfId="6476" xr:uid="{00000000-0005-0000-0000-000027190000}"/>
    <cellStyle name="Input 2 3 2 13 2 5" xfId="6477" xr:uid="{00000000-0005-0000-0000-000028190000}"/>
    <cellStyle name="Input 2 3 2 13 2 5 2" xfId="6478" xr:uid="{00000000-0005-0000-0000-000029190000}"/>
    <cellStyle name="Input 2 3 2 13 2 6" xfId="6479" xr:uid="{00000000-0005-0000-0000-00002A190000}"/>
    <cellStyle name="Input 2 3 2 13 2 7" xfId="6480" xr:uid="{00000000-0005-0000-0000-00002B190000}"/>
    <cellStyle name="Input 2 3 2 13 3" xfId="6481" xr:uid="{00000000-0005-0000-0000-00002C190000}"/>
    <cellStyle name="Input 2 3 2 13 3 2" xfId="6482" xr:uid="{00000000-0005-0000-0000-00002D190000}"/>
    <cellStyle name="Input 2 3 2 13 3 3" xfId="6483" xr:uid="{00000000-0005-0000-0000-00002E190000}"/>
    <cellStyle name="Input 2 3 2 13 3 4" xfId="6484" xr:uid="{00000000-0005-0000-0000-00002F190000}"/>
    <cellStyle name="Input 2 3 2 13 3 5" xfId="6485" xr:uid="{00000000-0005-0000-0000-000030190000}"/>
    <cellStyle name="Input 2 3 2 13 4" xfId="6486" xr:uid="{00000000-0005-0000-0000-000031190000}"/>
    <cellStyle name="Input 2 3 2 13 4 2" xfId="6487" xr:uid="{00000000-0005-0000-0000-000032190000}"/>
    <cellStyle name="Input 2 3 2 13 4 3" xfId="6488" xr:uid="{00000000-0005-0000-0000-000033190000}"/>
    <cellStyle name="Input 2 3 2 13 4 4" xfId="6489" xr:uid="{00000000-0005-0000-0000-000034190000}"/>
    <cellStyle name="Input 2 3 2 13 4 5" xfId="6490" xr:uid="{00000000-0005-0000-0000-000035190000}"/>
    <cellStyle name="Input 2 3 2 13 5" xfId="6491" xr:uid="{00000000-0005-0000-0000-000036190000}"/>
    <cellStyle name="Input 2 3 2 13 5 2" xfId="6492" xr:uid="{00000000-0005-0000-0000-000037190000}"/>
    <cellStyle name="Input 2 3 2 13 6" xfId="6493" xr:uid="{00000000-0005-0000-0000-000038190000}"/>
    <cellStyle name="Input 2 3 2 13 6 2" xfId="6494" xr:uid="{00000000-0005-0000-0000-000039190000}"/>
    <cellStyle name="Input 2 3 2 13 7" xfId="6495" xr:uid="{00000000-0005-0000-0000-00003A190000}"/>
    <cellStyle name="Input 2 3 2 13 8" xfId="6496" xr:uid="{00000000-0005-0000-0000-00003B190000}"/>
    <cellStyle name="Input 2 3 2 14" xfId="6497" xr:uid="{00000000-0005-0000-0000-00003C190000}"/>
    <cellStyle name="Input 2 3 2 14 2" xfId="6498" xr:uid="{00000000-0005-0000-0000-00003D190000}"/>
    <cellStyle name="Input 2 3 2 14 2 2" xfId="6499" xr:uid="{00000000-0005-0000-0000-00003E190000}"/>
    <cellStyle name="Input 2 3 2 14 2 2 2" xfId="6500" xr:uid="{00000000-0005-0000-0000-00003F190000}"/>
    <cellStyle name="Input 2 3 2 14 2 2 3" xfId="6501" xr:uid="{00000000-0005-0000-0000-000040190000}"/>
    <cellStyle name="Input 2 3 2 14 2 2 4" xfId="6502" xr:uid="{00000000-0005-0000-0000-000041190000}"/>
    <cellStyle name="Input 2 3 2 14 2 2 5" xfId="6503" xr:uid="{00000000-0005-0000-0000-000042190000}"/>
    <cellStyle name="Input 2 3 2 14 2 3" xfId="6504" xr:uid="{00000000-0005-0000-0000-000043190000}"/>
    <cellStyle name="Input 2 3 2 14 2 3 2" xfId="6505" xr:uid="{00000000-0005-0000-0000-000044190000}"/>
    <cellStyle name="Input 2 3 2 14 2 3 3" xfId="6506" xr:uid="{00000000-0005-0000-0000-000045190000}"/>
    <cellStyle name="Input 2 3 2 14 2 3 4" xfId="6507" xr:uid="{00000000-0005-0000-0000-000046190000}"/>
    <cellStyle name="Input 2 3 2 14 2 3 5" xfId="6508" xr:uid="{00000000-0005-0000-0000-000047190000}"/>
    <cellStyle name="Input 2 3 2 14 2 4" xfId="6509" xr:uid="{00000000-0005-0000-0000-000048190000}"/>
    <cellStyle name="Input 2 3 2 14 2 4 2" xfId="6510" xr:uid="{00000000-0005-0000-0000-000049190000}"/>
    <cellStyle name="Input 2 3 2 14 2 5" xfId="6511" xr:uid="{00000000-0005-0000-0000-00004A190000}"/>
    <cellStyle name="Input 2 3 2 14 2 5 2" xfId="6512" xr:uid="{00000000-0005-0000-0000-00004B190000}"/>
    <cellStyle name="Input 2 3 2 14 2 6" xfId="6513" xr:uid="{00000000-0005-0000-0000-00004C190000}"/>
    <cellStyle name="Input 2 3 2 14 2 7" xfId="6514" xr:uid="{00000000-0005-0000-0000-00004D190000}"/>
    <cellStyle name="Input 2 3 2 14 3" xfId="6515" xr:uid="{00000000-0005-0000-0000-00004E190000}"/>
    <cellStyle name="Input 2 3 2 14 3 2" xfId="6516" xr:uid="{00000000-0005-0000-0000-00004F190000}"/>
    <cellStyle name="Input 2 3 2 14 3 3" xfId="6517" xr:uid="{00000000-0005-0000-0000-000050190000}"/>
    <cellStyle name="Input 2 3 2 14 3 4" xfId="6518" xr:uid="{00000000-0005-0000-0000-000051190000}"/>
    <cellStyle name="Input 2 3 2 14 3 5" xfId="6519" xr:uid="{00000000-0005-0000-0000-000052190000}"/>
    <cellStyle name="Input 2 3 2 14 4" xfId="6520" xr:uid="{00000000-0005-0000-0000-000053190000}"/>
    <cellStyle name="Input 2 3 2 14 4 2" xfId="6521" xr:uid="{00000000-0005-0000-0000-000054190000}"/>
    <cellStyle name="Input 2 3 2 14 4 3" xfId="6522" xr:uid="{00000000-0005-0000-0000-000055190000}"/>
    <cellStyle name="Input 2 3 2 14 4 4" xfId="6523" xr:uid="{00000000-0005-0000-0000-000056190000}"/>
    <cellStyle name="Input 2 3 2 14 4 5" xfId="6524" xr:uid="{00000000-0005-0000-0000-000057190000}"/>
    <cellStyle name="Input 2 3 2 14 5" xfId="6525" xr:uid="{00000000-0005-0000-0000-000058190000}"/>
    <cellStyle name="Input 2 3 2 14 5 2" xfId="6526" xr:uid="{00000000-0005-0000-0000-000059190000}"/>
    <cellStyle name="Input 2 3 2 14 6" xfId="6527" xr:uid="{00000000-0005-0000-0000-00005A190000}"/>
    <cellStyle name="Input 2 3 2 14 6 2" xfId="6528" xr:uid="{00000000-0005-0000-0000-00005B190000}"/>
    <cellStyle name="Input 2 3 2 14 7" xfId="6529" xr:uid="{00000000-0005-0000-0000-00005C190000}"/>
    <cellStyle name="Input 2 3 2 14 8" xfId="6530" xr:uid="{00000000-0005-0000-0000-00005D190000}"/>
    <cellStyle name="Input 2 3 2 15" xfId="6531" xr:uid="{00000000-0005-0000-0000-00005E190000}"/>
    <cellStyle name="Input 2 3 2 15 2" xfId="6532" xr:uid="{00000000-0005-0000-0000-00005F190000}"/>
    <cellStyle name="Input 2 3 2 15 2 2" xfId="6533" xr:uid="{00000000-0005-0000-0000-000060190000}"/>
    <cellStyle name="Input 2 3 2 15 2 3" xfId="6534" xr:uid="{00000000-0005-0000-0000-000061190000}"/>
    <cellStyle name="Input 2 3 2 15 2 4" xfId="6535" xr:uid="{00000000-0005-0000-0000-000062190000}"/>
    <cellStyle name="Input 2 3 2 15 2 5" xfId="6536" xr:uid="{00000000-0005-0000-0000-000063190000}"/>
    <cellStyle name="Input 2 3 2 15 3" xfId="6537" xr:uid="{00000000-0005-0000-0000-000064190000}"/>
    <cellStyle name="Input 2 3 2 15 3 2" xfId="6538" xr:uid="{00000000-0005-0000-0000-000065190000}"/>
    <cellStyle name="Input 2 3 2 15 3 3" xfId="6539" xr:uid="{00000000-0005-0000-0000-000066190000}"/>
    <cellStyle name="Input 2 3 2 15 3 4" xfId="6540" xr:uid="{00000000-0005-0000-0000-000067190000}"/>
    <cellStyle name="Input 2 3 2 15 3 5" xfId="6541" xr:uid="{00000000-0005-0000-0000-000068190000}"/>
    <cellStyle name="Input 2 3 2 15 4" xfId="6542" xr:uid="{00000000-0005-0000-0000-000069190000}"/>
    <cellStyle name="Input 2 3 2 15 4 2" xfId="6543" xr:uid="{00000000-0005-0000-0000-00006A190000}"/>
    <cellStyle name="Input 2 3 2 15 5" xfId="6544" xr:uid="{00000000-0005-0000-0000-00006B190000}"/>
    <cellStyle name="Input 2 3 2 15 5 2" xfId="6545" xr:uid="{00000000-0005-0000-0000-00006C190000}"/>
    <cellStyle name="Input 2 3 2 15 6" xfId="6546" xr:uid="{00000000-0005-0000-0000-00006D190000}"/>
    <cellStyle name="Input 2 3 2 15 7" xfId="6547" xr:uid="{00000000-0005-0000-0000-00006E190000}"/>
    <cellStyle name="Input 2 3 2 16" xfId="6548" xr:uid="{00000000-0005-0000-0000-00006F190000}"/>
    <cellStyle name="Input 2 3 2 16 2" xfId="6549" xr:uid="{00000000-0005-0000-0000-000070190000}"/>
    <cellStyle name="Input 2 3 2 16 3" xfId="6550" xr:uid="{00000000-0005-0000-0000-000071190000}"/>
    <cellStyle name="Input 2 3 2 16 4" xfId="6551" xr:uid="{00000000-0005-0000-0000-000072190000}"/>
    <cellStyle name="Input 2 3 2 16 5" xfId="6552" xr:uid="{00000000-0005-0000-0000-000073190000}"/>
    <cellStyle name="Input 2 3 2 17" xfId="6553" xr:uid="{00000000-0005-0000-0000-000074190000}"/>
    <cellStyle name="Input 2 3 2 17 2" xfId="6554" xr:uid="{00000000-0005-0000-0000-000075190000}"/>
    <cellStyle name="Input 2 3 2 17 3" xfId="6555" xr:uid="{00000000-0005-0000-0000-000076190000}"/>
    <cellStyle name="Input 2 3 2 17 4" xfId="6556" xr:uid="{00000000-0005-0000-0000-000077190000}"/>
    <cellStyle name="Input 2 3 2 17 5" xfId="6557" xr:uid="{00000000-0005-0000-0000-000078190000}"/>
    <cellStyle name="Input 2 3 2 18" xfId="6558" xr:uid="{00000000-0005-0000-0000-000079190000}"/>
    <cellStyle name="Input 2 3 2 18 2" xfId="6559" xr:uid="{00000000-0005-0000-0000-00007A190000}"/>
    <cellStyle name="Input 2 3 2 19" xfId="6560" xr:uid="{00000000-0005-0000-0000-00007B190000}"/>
    <cellStyle name="Input 2 3 2 19 2" xfId="6561" xr:uid="{00000000-0005-0000-0000-00007C190000}"/>
    <cellStyle name="Input 2 3 2 2" xfId="6562" xr:uid="{00000000-0005-0000-0000-00007D190000}"/>
    <cellStyle name="Input 2 3 2 2 2" xfId="6563" xr:uid="{00000000-0005-0000-0000-00007E190000}"/>
    <cellStyle name="Input 2 3 2 2 2 2" xfId="6564" xr:uid="{00000000-0005-0000-0000-00007F190000}"/>
    <cellStyle name="Input 2 3 2 2 2 2 2" xfId="6565" xr:uid="{00000000-0005-0000-0000-000080190000}"/>
    <cellStyle name="Input 2 3 2 2 2 2 3" xfId="6566" xr:uid="{00000000-0005-0000-0000-000081190000}"/>
    <cellStyle name="Input 2 3 2 2 2 2 4" xfId="6567" xr:uid="{00000000-0005-0000-0000-000082190000}"/>
    <cellStyle name="Input 2 3 2 2 2 2 5" xfId="6568" xr:uid="{00000000-0005-0000-0000-000083190000}"/>
    <cellStyle name="Input 2 3 2 2 2 3" xfId="6569" xr:uid="{00000000-0005-0000-0000-000084190000}"/>
    <cellStyle name="Input 2 3 2 2 2 3 2" xfId="6570" xr:uid="{00000000-0005-0000-0000-000085190000}"/>
    <cellStyle name="Input 2 3 2 2 2 3 3" xfId="6571" xr:uid="{00000000-0005-0000-0000-000086190000}"/>
    <cellStyle name="Input 2 3 2 2 2 3 4" xfId="6572" xr:uid="{00000000-0005-0000-0000-000087190000}"/>
    <cellStyle name="Input 2 3 2 2 2 3 5" xfId="6573" xr:uid="{00000000-0005-0000-0000-000088190000}"/>
    <cellStyle name="Input 2 3 2 2 2 4" xfId="6574" xr:uid="{00000000-0005-0000-0000-000089190000}"/>
    <cellStyle name="Input 2 3 2 2 2 4 2" xfId="6575" xr:uid="{00000000-0005-0000-0000-00008A190000}"/>
    <cellStyle name="Input 2 3 2 2 2 5" xfId="6576" xr:uid="{00000000-0005-0000-0000-00008B190000}"/>
    <cellStyle name="Input 2 3 2 2 2 5 2" xfId="6577" xr:uid="{00000000-0005-0000-0000-00008C190000}"/>
    <cellStyle name="Input 2 3 2 2 2 6" xfId="6578" xr:uid="{00000000-0005-0000-0000-00008D190000}"/>
    <cellStyle name="Input 2 3 2 2 2 7" xfId="6579" xr:uid="{00000000-0005-0000-0000-00008E190000}"/>
    <cellStyle name="Input 2 3 2 2 3" xfId="6580" xr:uid="{00000000-0005-0000-0000-00008F190000}"/>
    <cellStyle name="Input 2 3 2 2 3 2" xfId="6581" xr:uid="{00000000-0005-0000-0000-000090190000}"/>
    <cellStyle name="Input 2 3 2 2 3 3" xfId="6582" xr:uid="{00000000-0005-0000-0000-000091190000}"/>
    <cellStyle name="Input 2 3 2 2 3 4" xfId="6583" xr:uid="{00000000-0005-0000-0000-000092190000}"/>
    <cellStyle name="Input 2 3 2 2 3 5" xfId="6584" xr:uid="{00000000-0005-0000-0000-000093190000}"/>
    <cellStyle name="Input 2 3 2 2 4" xfId="6585" xr:uid="{00000000-0005-0000-0000-000094190000}"/>
    <cellStyle name="Input 2 3 2 2 4 2" xfId="6586" xr:uid="{00000000-0005-0000-0000-000095190000}"/>
    <cellStyle name="Input 2 3 2 2 4 3" xfId="6587" xr:uid="{00000000-0005-0000-0000-000096190000}"/>
    <cellStyle name="Input 2 3 2 2 4 4" xfId="6588" xr:uid="{00000000-0005-0000-0000-000097190000}"/>
    <cellStyle name="Input 2 3 2 2 4 5" xfId="6589" xr:uid="{00000000-0005-0000-0000-000098190000}"/>
    <cellStyle name="Input 2 3 2 2 5" xfId="6590" xr:uid="{00000000-0005-0000-0000-000099190000}"/>
    <cellStyle name="Input 2 3 2 2 5 2" xfId="6591" xr:uid="{00000000-0005-0000-0000-00009A190000}"/>
    <cellStyle name="Input 2 3 2 2 6" xfId="6592" xr:uid="{00000000-0005-0000-0000-00009B190000}"/>
    <cellStyle name="Input 2 3 2 2 6 2" xfId="6593" xr:uid="{00000000-0005-0000-0000-00009C190000}"/>
    <cellStyle name="Input 2 3 2 2 7" xfId="6594" xr:uid="{00000000-0005-0000-0000-00009D190000}"/>
    <cellStyle name="Input 2 3 2 2 8" xfId="6595" xr:uid="{00000000-0005-0000-0000-00009E190000}"/>
    <cellStyle name="Input 2 3 2 20" xfId="6596" xr:uid="{00000000-0005-0000-0000-00009F190000}"/>
    <cellStyle name="Input 2 3 2 21" xfId="6597" xr:uid="{00000000-0005-0000-0000-0000A0190000}"/>
    <cellStyle name="Input 2 3 2 3" xfId="6598" xr:uid="{00000000-0005-0000-0000-0000A1190000}"/>
    <cellStyle name="Input 2 3 2 3 2" xfId="6599" xr:uid="{00000000-0005-0000-0000-0000A2190000}"/>
    <cellStyle name="Input 2 3 2 3 2 2" xfId="6600" xr:uid="{00000000-0005-0000-0000-0000A3190000}"/>
    <cellStyle name="Input 2 3 2 3 2 2 2" xfId="6601" xr:uid="{00000000-0005-0000-0000-0000A4190000}"/>
    <cellStyle name="Input 2 3 2 3 2 2 3" xfId="6602" xr:uid="{00000000-0005-0000-0000-0000A5190000}"/>
    <cellStyle name="Input 2 3 2 3 2 2 4" xfId="6603" xr:uid="{00000000-0005-0000-0000-0000A6190000}"/>
    <cellStyle name="Input 2 3 2 3 2 2 5" xfId="6604" xr:uid="{00000000-0005-0000-0000-0000A7190000}"/>
    <cellStyle name="Input 2 3 2 3 2 3" xfId="6605" xr:uid="{00000000-0005-0000-0000-0000A8190000}"/>
    <cellStyle name="Input 2 3 2 3 2 3 2" xfId="6606" xr:uid="{00000000-0005-0000-0000-0000A9190000}"/>
    <cellStyle name="Input 2 3 2 3 2 3 3" xfId="6607" xr:uid="{00000000-0005-0000-0000-0000AA190000}"/>
    <cellStyle name="Input 2 3 2 3 2 3 4" xfId="6608" xr:uid="{00000000-0005-0000-0000-0000AB190000}"/>
    <cellStyle name="Input 2 3 2 3 2 3 5" xfId="6609" xr:uid="{00000000-0005-0000-0000-0000AC190000}"/>
    <cellStyle name="Input 2 3 2 3 2 4" xfId="6610" xr:uid="{00000000-0005-0000-0000-0000AD190000}"/>
    <cellStyle name="Input 2 3 2 3 2 4 2" xfId="6611" xr:uid="{00000000-0005-0000-0000-0000AE190000}"/>
    <cellStyle name="Input 2 3 2 3 2 5" xfId="6612" xr:uid="{00000000-0005-0000-0000-0000AF190000}"/>
    <cellStyle name="Input 2 3 2 3 2 5 2" xfId="6613" xr:uid="{00000000-0005-0000-0000-0000B0190000}"/>
    <cellStyle name="Input 2 3 2 3 2 6" xfId="6614" xr:uid="{00000000-0005-0000-0000-0000B1190000}"/>
    <cellStyle name="Input 2 3 2 3 2 7" xfId="6615" xr:uid="{00000000-0005-0000-0000-0000B2190000}"/>
    <cellStyle name="Input 2 3 2 3 3" xfId="6616" xr:uid="{00000000-0005-0000-0000-0000B3190000}"/>
    <cellStyle name="Input 2 3 2 3 3 2" xfId="6617" xr:uid="{00000000-0005-0000-0000-0000B4190000}"/>
    <cellStyle name="Input 2 3 2 3 3 3" xfId="6618" xr:uid="{00000000-0005-0000-0000-0000B5190000}"/>
    <cellStyle name="Input 2 3 2 3 3 4" xfId="6619" xr:uid="{00000000-0005-0000-0000-0000B6190000}"/>
    <cellStyle name="Input 2 3 2 3 3 5" xfId="6620" xr:uid="{00000000-0005-0000-0000-0000B7190000}"/>
    <cellStyle name="Input 2 3 2 3 4" xfId="6621" xr:uid="{00000000-0005-0000-0000-0000B8190000}"/>
    <cellStyle name="Input 2 3 2 3 4 2" xfId="6622" xr:uid="{00000000-0005-0000-0000-0000B9190000}"/>
    <cellStyle name="Input 2 3 2 3 4 3" xfId="6623" xr:uid="{00000000-0005-0000-0000-0000BA190000}"/>
    <cellStyle name="Input 2 3 2 3 4 4" xfId="6624" xr:uid="{00000000-0005-0000-0000-0000BB190000}"/>
    <cellStyle name="Input 2 3 2 3 4 5" xfId="6625" xr:uid="{00000000-0005-0000-0000-0000BC190000}"/>
    <cellStyle name="Input 2 3 2 3 5" xfId="6626" xr:uid="{00000000-0005-0000-0000-0000BD190000}"/>
    <cellStyle name="Input 2 3 2 3 5 2" xfId="6627" xr:uid="{00000000-0005-0000-0000-0000BE190000}"/>
    <cellStyle name="Input 2 3 2 3 6" xfId="6628" xr:uid="{00000000-0005-0000-0000-0000BF190000}"/>
    <cellStyle name="Input 2 3 2 3 6 2" xfId="6629" xr:uid="{00000000-0005-0000-0000-0000C0190000}"/>
    <cellStyle name="Input 2 3 2 3 7" xfId="6630" xr:uid="{00000000-0005-0000-0000-0000C1190000}"/>
    <cellStyle name="Input 2 3 2 3 8" xfId="6631" xr:uid="{00000000-0005-0000-0000-0000C2190000}"/>
    <cellStyle name="Input 2 3 2 4" xfId="6632" xr:uid="{00000000-0005-0000-0000-0000C3190000}"/>
    <cellStyle name="Input 2 3 2 4 2" xfId="6633" xr:uid="{00000000-0005-0000-0000-0000C4190000}"/>
    <cellStyle name="Input 2 3 2 4 2 2" xfId="6634" xr:uid="{00000000-0005-0000-0000-0000C5190000}"/>
    <cellStyle name="Input 2 3 2 4 2 2 2" xfId="6635" xr:uid="{00000000-0005-0000-0000-0000C6190000}"/>
    <cellStyle name="Input 2 3 2 4 2 2 3" xfId="6636" xr:uid="{00000000-0005-0000-0000-0000C7190000}"/>
    <cellStyle name="Input 2 3 2 4 2 2 4" xfId="6637" xr:uid="{00000000-0005-0000-0000-0000C8190000}"/>
    <cellStyle name="Input 2 3 2 4 2 2 5" xfId="6638" xr:uid="{00000000-0005-0000-0000-0000C9190000}"/>
    <cellStyle name="Input 2 3 2 4 2 3" xfId="6639" xr:uid="{00000000-0005-0000-0000-0000CA190000}"/>
    <cellStyle name="Input 2 3 2 4 2 3 2" xfId="6640" xr:uid="{00000000-0005-0000-0000-0000CB190000}"/>
    <cellStyle name="Input 2 3 2 4 2 3 3" xfId="6641" xr:uid="{00000000-0005-0000-0000-0000CC190000}"/>
    <cellStyle name="Input 2 3 2 4 2 3 4" xfId="6642" xr:uid="{00000000-0005-0000-0000-0000CD190000}"/>
    <cellStyle name="Input 2 3 2 4 2 3 5" xfId="6643" xr:uid="{00000000-0005-0000-0000-0000CE190000}"/>
    <cellStyle name="Input 2 3 2 4 2 4" xfId="6644" xr:uid="{00000000-0005-0000-0000-0000CF190000}"/>
    <cellStyle name="Input 2 3 2 4 2 4 2" xfId="6645" xr:uid="{00000000-0005-0000-0000-0000D0190000}"/>
    <cellStyle name="Input 2 3 2 4 2 5" xfId="6646" xr:uid="{00000000-0005-0000-0000-0000D1190000}"/>
    <cellStyle name="Input 2 3 2 4 2 5 2" xfId="6647" xr:uid="{00000000-0005-0000-0000-0000D2190000}"/>
    <cellStyle name="Input 2 3 2 4 2 6" xfId="6648" xr:uid="{00000000-0005-0000-0000-0000D3190000}"/>
    <cellStyle name="Input 2 3 2 4 2 7" xfId="6649" xr:uid="{00000000-0005-0000-0000-0000D4190000}"/>
    <cellStyle name="Input 2 3 2 4 3" xfId="6650" xr:uid="{00000000-0005-0000-0000-0000D5190000}"/>
    <cellStyle name="Input 2 3 2 4 3 2" xfId="6651" xr:uid="{00000000-0005-0000-0000-0000D6190000}"/>
    <cellStyle name="Input 2 3 2 4 3 3" xfId="6652" xr:uid="{00000000-0005-0000-0000-0000D7190000}"/>
    <cellStyle name="Input 2 3 2 4 3 4" xfId="6653" xr:uid="{00000000-0005-0000-0000-0000D8190000}"/>
    <cellStyle name="Input 2 3 2 4 3 5" xfId="6654" xr:uid="{00000000-0005-0000-0000-0000D9190000}"/>
    <cellStyle name="Input 2 3 2 4 4" xfId="6655" xr:uid="{00000000-0005-0000-0000-0000DA190000}"/>
    <cellStyle name="Input 2 3 2 4 4 2" xfId="6656" xr:uid="{00000000-0005-0000-0000-0000DB190000}"/>
    <cellStyle name="Input 2 3 2 4 4 3" xfId="6657" xr:uid="{00000000-0005-0000-0000-0000DC190000}"/>
    <cellStyle name="Input 2 3 2 4 4 4" xfId="6658" xr:uid="{00000000-0005-0000-0000-0000DD190000}"/>
    <cellStyle name="Input 2 3 2 4 4 5" xfId="6659" xr:uid="{00000000-0005-0000-0000-0000DE190000}"/>
    <cellStyle name="Input 2 3 2 4 5" xfId="6660" xr:uid="{00000000-0005-0000-0000-0000DF190000}"/>
    <cellStyle name="Input 2 3 2 4 5 2" xfId="6661" xr:uid="{00000000-0005-0000-0000-0000E0190000}"/>
    <cellStyle name="Input 2 3 2 4 6" xfId="6662" xr:uid="{00000000-0005-0000-0000-0000E1190000}"/>
    <cellStyle name="Input 2 3 2 4 6 2" xfId="6663" xr:uid="{00000000-0005-0000-0000-0000E2190000}"/>
    <cellStyle name="Input 2 3 2 4 7" xfId="6664" xr:uid="{00000000-0005-0000-0000-0000E3190000}"/>
    <cellStyle name="Input 2 3 2 4 8" xfId="6665" xr:uid="{00000000-0005-0000-0000-0000E4190000}"/>
    <cellStyle name="Input 2 3 2 5" xfId="6666" xr:uid="{00000000-0005-0000-0000-0000E5190000}"/>
    <cellStyle name="Input 2 3 2 5 2" xfId="6667" xr:uid="{00000000-0005-0000-0000-0000E6190000}"/>
    <cellStyle name="Input 2 3 2 5 2 2" xfId="6668" xr:uid="{00000000-0005-0000-0000-0000E7190000}"/>
    <cellStyle name="Input 2 3 2 5 2 2 2" xfId="6669" xr:uid="{00000000-0005-0000-0000-0000E8190000}"/>
    <cellStyle name="Input 2 3 2 5 2 2 3" xfId="6670" xr:uid="{00000000-0005-0000-0000-0000E9190000}"/>
    <cellStyle name="Input 2 3 2 5 2 2 4" xfId="6671" xr:uid="{00000000-0005-0000-0000-0000EA190000}"/>
    <cellStyle name="Input 2 3 2 5 2 2 5" xfId="6672" xr:uid="{00000000-0005-0000-0000-0000EB190000}"/>
    <cellStyle name="Input 2 3 2 5 2 3" xfId="6673" xr:uid="{00000000-0005-0000-0000-0000EC190000}"/>
    <cellStyle name="Input 2 3 2 5 2 3 2" xfId="6674" xr:uid="{00000000-0005-0000-0000-0000ED190000}"/>
    <cellStyle name="Input 2 3 2 5 2 3 3" xfId="6675" xr:uid="{00000000-0005-0000-0000-0000EE190000}"/>
    <cellStyle name="Input 2 3 2 5 2 3 4" xfId="6676" xr:uid="{00000000-0005-0000-0000-0000EF190000}"/>
    <cellStyle name="Input 2 3 2 5 2 3 5" xfId="6677" xr:uid="{00000000-0005-0000-0000-0000F0190000}"/>
    <cellStyle name="Input 2 3 2 5 2 4" xfId="6678" xr:uid="{00000000-0005-0000-0000-0000F1190000}"/>
    <cellStyle name="Input 2 3 2 5 2 4 2" xfId="6679" xr:uid="{00000000-0005-0000-0000-0000F2190000}"/>
    <cellStyle name="Input 2 3 2 5 2 5" xfId="6680" xr:uid="{00000000-0005-0000-0000-0000F3190000}"/>
    <cellStyle name="Input 2 3 2 5 2 5 2" xfId="6681" xr:uid="{00000000-0005-0000-0000-0000F4190000}"/>
    <cellStyle name="Input 2 3 2 5 2 6" xfId="6682" xr:uid="{00000000-0005-0000-0000-0000F5190000}"/>
    <cellStyle name="Input 2 3 2 5 2 7" xfId="6683" xr:uid="{00000000-0005-0000-0000-0000F6190000}"/>
    <cellStyle name="Input 2 3 2 5 3" xfId="6684" xr:uid="{00000000-0005-0000-0000-0000F7190000}"/>
    <cellStyle name="Input 2 3 2 5 3 2" xfId="6685" xr:uid="{00000000-0005-0000-0000-0000F8190000}"/>
    <cellStyle name="Input 2 3 2 5 3 3" xfId="6686" xr:uid="{00000000-0005-0000-0000-0000F9190000}"/>
    <cellStyle name="Input 2 3 2 5 3 4" xfId="6687" xr:uid="{00000000-0005-0000-0000-0000FA190000}"/>
    <cellStyle name="Input 2 3 2 5 3 5" xfId="6688" xr:uid="{00000000-0005-0000-0000-0000FB190000}"/>
    <cellStyle name="Input 2 3 2 5 4" xfId="6689" xr:uid="{00000000-0005-0000-0000-0000FC190000}"/>
    <cellStyle name="Input 2 3 2 5 4 2" xfId="6690" xr:uid="{00000000-0005-0000-0000-0000FD190000}"/>
    <cellStyle name="Input 2 3 2 5 4 3" xfId="6691" xr:uid="{00000000-0005-0000-0000-0000FE190000}"/>
    <cellStyle name="Input 2 3 2 5 4 4" xfId="6692" xr:uid="{00000000-0005-0000-0000-0000FF190000}"/>
    <cellStyle name="Input 2 3 2 5 4 5" xfId="6693" xr:uid="{00000000-0005-0000-0000-0000001A0000}"/>
    <cellStyle name="Input 2 3 2 5 5" xfId="6694" xr:uid="{00000000-0005-0000-0000-0000011A0000}"/>
    <cellStyle name="Input 2 3 2 5 5 2" xfId="6695" xr:uid="{00000000-0005-0000-0000-0000021A0000}"/>
    <cellStyle name="Input 2 3 2 5 6" xfId="6696" xr:uid="{00000000-0005-0000-0000-0000031A0000}"/>
    <cellStyle name="Input 2 3 2 5 6 2" xfId="6697" xr:uid="{00000000-0005-0000-0000-0000041A0000}"/>
    <cellStyle name="Input 2 3 2 5 7" xfId="6698" xr:uid="{00000000-0005-0000-0000-0000051A0000}"/>
    <cellStyle name="Input 2 3 2 5 8" xfId="6699" xr:uid="{00000000-0005-0000-0000-0000061A0000}"/>
    <cellStyle name="Input 2 3 2 6" xfId="6700" xr:uid="{00000000-0005-0000-0000-0000071A0000}"/>
    <cellStyle name="Input 2 3 2 6 2" xfId="6701" xr:uid="{00000000-0005-0000-0000-0000081A0000}"/>
    <cellStyle name="Input 2 3 2 6 2 2" xfId="6702" xr:uid="{00000000-0005-0000-0000-0000091A0000}"/>
    <cellStyle name="Input 2 3 2 6 2 2 2" xfId="6703" xr:uid="{00000000-0005-0000-0000-00000A1A0000}"/>
    <cellStyle name="Input 2 3 2 6 2 2 3" xfId="6704" xr:uid="{00000000-0005-0000-0000-00000B1A0000}"/>
    <cellStyle name="Input 2 3 2 6 2 2 4" xfId="6705" xr:uid="{00000000-0005-0000-0000-00000C1A0000}"/>
    <cellStyle name="Input 2 3 2 6 2 2 5" xfId="6706" xr:uid="{00000000-0005-0000-0000-00000D1A0000}"/>
    <cellStyle name="Input 2 3 2 6 2 3" xfId="6707" xr:uid="{00000000-0005-0000-0000-00000E1A0000}"/>
    <cellStyle name="Input 2 3 2 6 2 3 2" xfId="6708" xr:uid="{00000000-0005-0000-0000-00000F1A0000}"/>
    <cellStyle name="Input 2 3 2 6 2 3 3" xfId="6709" xr:uid="{00000000-0005-0000-0000-0000101A0000}"/>
    <cellStyle name="Input 2 3 2 6 2 3 4" xfId="6710" xr:uid="{00000000-0005-0000-0000-0000111A0000}"/>
    <cellStyle name="Input 2 3 2 6 2 3 5" xfId="6711" xr:uid="{00000000-0005-0000-0000-0000121A0000}"/>
    <cellStyle name="Input 2 3 2 6 2 4" xfId="6712" xr:uid="{00000000-0005-0000-0000-0000131A0000}"/>
    <cellStyle name="Input 2 3 2 6 2 4 2" xfId="6713" xr:uid="{00000000-0005-0000-0000-0000141A0000}"/>
    <cellStyle name="Input 2 3 2 6 2 5" xfId="6714" xr:uid="{00000000-0005-0000-0000-0000151A0000}"/>
    <cellStyle name="Input 2 3 2 6 2 5 2" xfId="6715" xr:uid="{00000000-0005-0000-0000-0000161A0000}"/>
    <cellStyle name="Input 2 3 2 6 2 6" xfId="6716" xr:uid="{00000000-0005-0000-0000-0000171A0000}"/>
    <cellStyle name="Input 2 3 2 6 2 7" xfId="6717" xr:uid="{00000000-0005-0000-0000-0000181A0000}"/>
    <cellStyle name="Input 2 3 2 6 3" xfId="6718" xr:uid="{00000000-0005-0000-0000-0000191A0000}"/>
    <cellStyle name="Input 2 3 2 6 3 2" xfId="6719" xr:uid="{00000000-0005-0000-0000-00001A1A0000}"/>
    <cellStyle name="Input 2 3 2 6 3 3" xfId="6720" xr:uid="{00000000-0005-0000-0000-00001B1A0000}"/>
    <cellStyle name="Input 2 3 2 6 3 4" xfId="6721" xr:uid="{00000000-0005-0000-0000-00001C1A0000}"/>
    <cellStyle name="Input 2 3 2 6 3 5" xfId="6722" xr:uid="{00000000-0005-0000-0000-00001D1A0000}"/>
    <cellStyle name="Input 2 3 2 6 4" xfId="6723" xr:uid="{00000000-0005-0000-0000-00001E1A0000}"/>
    <cellStyle name="Input 2 3 2 6 4 2" xfId="6724" xr:uid="{00000000-0005-0000-0000-00001F1A0000}"/>
    <cellStyle name="Input 2 3 2 6 4 3" xfId="6725" xr:uid="{00000000-0005-0000-0000-0000201A0000}"/>
    <cellStyle name="Input 2 3 2 6 4 4" xfId="6726" xr:uid="{00000000-0005-0000-0000-0000211A0000}"/>
    <cellStyle name="Input 2 3 2 6 4 5" xfId="6727" xr:uid="{00000000-0005-0000-0000-0000221A0000}"/>
    <cellStyle name="Input 2 3 2 6 5" xfId="6728" xr:uid="{00000000-0005-0000-0000-0000231A0000}"/>
    <cellStyle name="Input 2 3 2 6 5 2" xfId="6729" xr:uid="{00000000-0005-0000-0000-0000241A0000}"/>
    <cellStyle name="Input 2 3 2 6 6" xfId="6730" xr:uid="{00000000-0005-0000-0000-0000251A0000}"/>
    <cellStyle name="Input 2 3 2 6 6 2" xfId="6731" xr:uid="{00000000-0005-0000-0000-0000261A0000}"/>
    <cellStyle name="Input 2 3 2 6 7" xfId="6732" xr:uid="{00000000-0005-0000-0000-0000271A0000}"/>
    <cellStyle name="Input 2 3 2 6 8" xfId="6733" xr:uid="{00000000-0005-0000-0000-0000281A0000}"/>
    <cellStyle name="Input 2 3 2 7" xfId="6734" xr:uid="{00000000-0005-0000-0000-0000291A0000}"/>
    <cellStyle name="Input 2 3 2 7 2" xfId="6735" xr:uid="{00000000-0005-0000-0000-00002A1A0000}"/>
    <cellStyle name="Input 2 3 2 7 2 2" xfId="6736" xr:uid="{00000000-0005-0000-0000-00002B1A0000}"/>
    <cellStyle name="Input 2 3 2 7 2 2 2" xfId="6737" xr:uid="{00000000-0005-0000-0000-00002C1A0000}"/>
    <cellStyle name="Input 2 3 2 7 2 2 3" xfId="6738" xr:uid="{00000000-0005-0000-0000-00002D1A0000}"/>
    <cellStyle name="Input 2 3 2 7 2 2 4" xfId="6739" xr:uid="{00000000-0005-0000-0000-00002E1A0000}"/>
    <cellStyle name="Input 2 3 2 7 2 2 5" xfId="6740" xr:uid="{00000000-0005-0000-0000-00002F1A0000}"/>
    <cellStyle name="Input 2 3 2 7 2 3" xfId="6741" xr:uid="{00000000-0005-0000-0000-0000301A0000}"/>
    <cellStyle name="Input 2 3 2 7 2 3 2" xfId="6742" xr:uid="{00000000-0005-0000-0000-0000311A0000}"/>
    <cellStyle name="Input 2 3 2 7 2 3 3" xfId="6743" xr:uid="{00000000-0005-0000-0000-0000321A0000}"/>
    <cellStyle name="Input 2 3 2 7 2 3 4" xfId="6744" xr:uid="{00000000-0005-0000-0000-0000331A0000}"/>
    <cellStyle name="Input 2 3 2 7 2 3 5" xfId="6745" xr:uid="{00000000-0005-0000-0000-0000341A0000}"/>
    <cellStyle name="Input 2 3 2 7 2 4" xfId="6746" xr:uid="{00000000-0005-0000-0000-0000351A0000}"/>
    <cellStyle name="Input 2 3 2 7 2 4 2" xfId="6747" xr:uid="{00000000-0005-0000-0000-0000361A0000}"/>
    <cellStyle name="Input 2 3 2 7 2 5" xfId="6748" xr:uid="{00000000-0005-0000-0000-0000371A0000}"/>
    <cellStyle name="Input 2 3 2 7 2 5 2" xfId="6749" xr:uid="{00000000-0005-0000-0000-0000381A0000}"/>
    <cellStyle name="Input 2 3 2 7 2 6" xfId="6750" xr:uid="{00000000-0005-0000-0000-0000391A0000}"/>
    <cellStyle name="Input 2 3 2 7 2 7" xfId="6751" xr:uid="{00000000-0005-0000-0000-00003A1A0000}"/>
    <cellStyle name="Input 2 3 2 7 3" xfId="6752" xr:uid="{00000000-0005-0000-0000-00003B1A0000}"/>
    <cellStyle name="Input 2 3 2 7 3 2" xfId="6753" xr:uid="{00000000-0005-0000-0000-00003C1A0000}"/>
    <cellStyle name="Input 2 3 2 7 3 3" xfId="6754" xr:uid="{00000000-0005-0000-0000-00003D1A0000}"/>
    <cellStyle name="Input 2 3 2 7 3 4" xfId="6755" xr:uid="{00000000-0005-0000-0000-00003E1A0000}"/>
    <cellStyle name="Input 2 3 2 7 3 5" xfId="6756" xr:uid="{00000000-0005-0000-0000-00003F1A0000}"/>
    <cellStyle name="Input 2 3 2 7 4" xfId="6757" xr:uid="{00000000-0005-0000-0000-0000401A0000}"/>
    <cellStyle name="Input 2 3 2 7 4 2" xfId="6758" xr:uid="{00000000-0005-0000-0000-0000411A0000}"/>
    <cellStyle name="Input 2 3 2 7 4 3" xfId="6759" xr:uid="{00000000-0005-0000-0000-0000421A0000}"/>
    <cellStyle name="Input 2 3 2 7 4 4" xfId="6760" xr:uid="{00000000-0005-0000-0000-0000431A0000}"/>
    <cellStyle name="Input 2 3 2 7 4 5" xfId="6761" xr:uid="{00000000-0005-0000-0000-0000441A0000}"/>
    <cellStyle name="Input 2 3 2 7 5" xfId="6762" xr:uid="{00000000-0005-0000-0000-0000451A0000}"/>
    <cellStyle name="Input 2 3 2 7 5 2" xfId="6763" xr:uid="{00000000-0005-0000-0000-0000461A0000}"/>
    <cellStyle name="Input 2 3 2 7 6" xfId="6764" xr:uid="{00000000-0005-0000-0000-0000471A0000}"/>
    <cellStyle name="Input 2 3 2 7 6 2" xfId="6765" xr:uid="{00000000-0005-0000-0000-0000481A0000}"/>
    <cellStyle name="Input 2 3 2 7 7" xfId="6766" xr:uid="{00000000-0005-0000-0000-0000491A0000}"/>
    <cellStyle name="Input 2 3 2 7 8" xfId="6767" xr:uid="{00000000-0005-0000-0000-00004A1A0000}"/>
    <cellStyle name="Input 2 3 2 8" xfId="6768" xr:uid="{00000000-0005-0000-0000-00004B1A0000}"/>
    <cellStyle name="Input 2 3 2 8 2" xfId="6769" xr:uid="{00000000-0005-0000-0000-00004C1A0000}"/>
    <cellStyle name="Input 2 3 2 8 2 2" xfId="6770" xr:uid="{00000000-0005-0000-0000-00004D1A0000}"/>
    <cellStyle name="Input 2 3 2 8 2 2 2" xfId="6771" xr:uid="{00000000-0005-0000-0000-00004E1A0000}"/>
    <cellStyle name="Input 2 3 2 8 2 2 3" xfId="6772" xr:uid="{00000000-0005-0000-0000-00004F1A0000}"/>
    <cellStyle name="Input 2 3 2 8 2 2 4" xfId="6773" xr:uid="{00000000-0005-0000-0000-0000501A0000}"/>
    <cellStyle name="Input 2 3 2 8 2 2 5" xfId="6774" xr:uid="{00000000-0005-0000-0000-0000511A0000}"/>
    <cellStyle name="Input 2 3 2 8 2 3" xfId="6775" xr:uid="{00000000-0005-0000-0000-0000521A0000}"/>
    <cellStyle name="Input 2 3 2 8 2 3 2" xfId="6776" xr:uid="{00000000-0005-0000-0000-0000531A0000}"/>
    <cellStyle name="Input 2 3 2 8 2 3 3" xfId="6777" xr:uid="{00000000-0005-0000-0000-0000541A0000}"/>
    <cellStyle name="Input 2 3 2 8 2 3 4" xfId="6778" xr:uid="{00000000-0005-0000-0000-0000551A0000}"/>
    <cellStyle name="Input 2 3 2 8 2 3 5" xfId="6779" xr:uid="{00000000-0005-0000-0000-0000561A0000}"/>
    <cellStyle name="Input 2 3 2 8 2 4" xfId="6780" xr:uid="{00000000-0005-0000-0000-0000571A0000}"/>
    <cellStyle name="Input 2 3 2 8 2 4 2" xfId="6781" xr:uid="{00000000-0005-0000-0000-0000581A0000}"/>
    <cellStyle name="Input 2 3 2 8 2 5" xfId="6782" xr:uid="{00000000-0005-0000-0000-0000591A0000}"/>
    <cellStyle name="Input 2 3 2 8 2 5 2" xfId="6783" xr:uid="{00000000-0005-0000-0000-00005A1A0000}"/>
    <cellStyle name="Input 2 3 2 8 2 6" xfId="6784" xr:uid="{00000000-0005-0000-0000-00005B1A0000}"/>
    <cellStyle name="Input 2 3 2 8 2 7" xfId="6785" xr:uid="{00000000-0005-0000-0000-00005C1A0000}"/>
    <cellStyle name="Input 2 3 2 8 3" xfId="6786" xr:uid="{00000000-0005-0000-0000-00005D1A0000}"/>
    <cellStyle name="Input 2 3 2 8 3 2" xfId="6787" xr:uid="{00000000-0005-0000-0000-00005E1A0000}"/>
    <cellStyle name="Input 2 3 2 8 3 3" xfId="6788" xr:uid="{00000000-0005-0000-0000-00005F1A0000}"/>
    <cellStyle name="Input 2 3 2 8 3 4" xfId="6789" xr:uid="{00000000-0005-0000-0000-0000601A0000}"/>
    <cellStyle name="Input 2 3 2 8 3 5" xfId="6790" xr:uid="{00000000-0005-0000-0000-0000611A0000}"/>
    <cellStyle name="Input 2 3 2 8 4" xfId="6791" xr:uid="{00000000-0005-0000-0000-0000621A0000}"/>
    <cellStyle name="Input 2 3 2 8 4 2" xfId="6792" xr:uid="{00000000-0005-0000-0000-0000631A0000}"/>
    <cellStyle name="Input 2 3 2 8 4 3" xfId="6793" xr:uid="{00000000-0005-0000-0000-0000641A0000}"/>
    <cellStyle name="Input 2 3 2 8 4 4" xfId="6794" xr:uid="{00000000-0005-0000-0000-0000651A0000}"/>
    <cellStyle name="Input 2 3 2 8 4 5" xfId="6795" xr:uid="{00000000-0005-0000-0000-0000661A0000}"/>
    <cellStyle name="Input 2 3 2 8 5" xfId="6796" xr:uid="{00000000-0005-0000-0000-0000671A0000}"/>
    <cellStyle name="Input 2 3 2 8 5 2" xfId="6797" xr:uid="{00000000-0005-0000-0000-0000681A0000}"/>
    <cellStyle name="Input 2 3 2 8 6" xfId="6798" xr:uid="{00000000-0005-0000-0000-0000691A0000}"/>
    <cellStyle name="Input 2 3 2 8 6 2" xfId="6799" xr:uid="{00000000-0005-0000-0000-00006A1A0000}"/>
    <cellStyle name="Input 2 3 2 8 7" xfId="6800" xr:uid="{00000000-0005-0000-0000-00006B1A0000}"/>
    <cellStyle name="Input 2 3 2 8 8" xfId="6801" xr:uid="{00000000-0005-0000-0000-00006C1A0000}"/>
    <cellStyle name="Input 2 3 2 9" xfId="6802" xr:uid="{00000000-0005-0000-0000-00006D1A0000}"/>
    <cellStyle name="Input 2 3 2 9 2" xfId="6803" xr:uid="{00000000-0005-0000-0000-00006E1A0000}"/>
    <cellStyle name="Input 2 3 2 9 2 2" xfId="6804" xr:uid="{00000000-0005-0000-0000-00006F1A0000}"/>
    <cellStyle name="Input 2 3 2 9 2 2 2" xfId="6805" xr:uid="{00000000-0005-0000-0000-0000701A0000}"/>
    <cellStyle name="Input 2 3 2 9 2 2 3" xfId="6806" xr:uid="{00000000-0005-0000-0000-0000711A0000}"/>
    <cellStyle name="Input 2 3 2 9 2 2 4" xfId="6807" xr:uid="{00000000-0005-0000-0000-0000721A0000}"/>
    <cellStyle name="Input 2 3 2 9 2 2 5" xfId="6808" xr:uid="{00000000-0005-0000-0000-0000731A0000}"/>
    <cellStyle name="Input 2 3 2 9 2 3" xfId="6809" xr:uid="{00000000-0005-0000-0000-0000741A0000}"/>
    <cellStyle name="Input 2 3 2 9 2 3 2" xfId="6810" xr:uid="{00000000-0005-0000-0000-0000751A0000}"/>
    <cellStyle name="Input 2 3 2 9 2 3 3" xfId="6811" xr:uid="{00000000-0005-0000-0000-0000761A0000}"/>
    <cellStyle name="Input 2 3 2 9 2 3 4" xfId="6812" xr:uid="{00000000-0005-0000-0000-0000771A0000}"/>
    <cellStyle name="Input 2 3 2 9 2 3 5" xfId="6813" xr:uid="{00000000-0005-0000-0000-0000781A0000}"/>
    <cellStyle name="Input 2 3 2 9 2 4" xfId="6814" xr:uid="{00000000-0005-0000-0000-0000791A0000}"/>
    <cellStyle name="Input 2 3 2 9 2 4 2" xfId="6815" xr:uid="{00000000-0005-0000-0000-00007A1A0000}"/>
    <cellStyle name="Input 2 3 2 9 2 5" xfId="6816" xr:uid="{00000000-0005-0000-0000-00007B1A0000}"/>
    <cellStyle name="Input 2 3 2 9 2 5 2" xfId="6817" xr:uid="{00000000-0005-0000-0000-00007C1A0000}"/>
    <cellStyle name="Input 2 3 2 9 2 6" xfId="6818" xr:uid="{00000000-0005-0000-0000-00007D1A0000}"/>
    <cellStyle name="Input 2 3 2 9 2 7" xfId="6819" xr:uid="{00000000-0005-0000-0000-00007E1A0000}"/>
    <cellStyle name="Input 2 3 2 9 3" xfId="6820" xr:uid="{00000000-0005-0000-0000-00007F1A0000}"/>
    <cellStyle name="Input 2 3 2 9 3 2" xfId="6821" xr:uid="{00000000-0005-0000-0000-0000801A0000}"/>
    <cellStyle name="Input 2 3 2 9 3 3" xfId="6822" xr:uid="{00000000-0005-0000-0000-0000811A0000}"/>
    <cellStyle name="Input 2 3 2 9 3 4" xfId="6823" xr:uid="{00000000-0005-0000-0000-0000821A0000}"/>
    <cellStyle name="Input 2 3 2 9 3 5" xfId="6824" xr:uid="{00000000-0005-0000-0000-0000831A0000}"/>
    <cellStyle name="Input 2 3 2 9 4" xfId="6825" xr:uid="{00000000-0005-0000-0000-0000841A0000}"/>
    <cellStyle name="Input 2 3 2 9 4 2" xfId="6826" xr:uid="{00000000-0005-0000-0000-0000851A0000}"/>
    <cellStyle name="Input 2 3 2 9 4 3" xfId="6827" xr:uid="{00000000-0005-0000-0000-0000861A0000}"/>
    <cellStyle name="Input 2 3 2 9 4 4" xfId="6828" xr:uid="{00000000-0005-0000-0000-0000871A0000}"/>
    <cellStyle name="Input 2 3 2 9 4 5" xfId="6829" xr:uid="{00000000-0005-0000-0000-0000881A0000}"/>
    <cellStyle name="Input 2 3 2 9 5" xfId="6830" xr:uid="{00000000-0005-0000-0000-0000891A0000}"/>
    <cellStyle name="Input 2 3 2 9 5 2" xfId="6831" xr:uid="{00000000-0005-0000-0000-00008A1A0000}"/>
    <cellStyle name="Input 2 3 2 9 6" xfId="6832" xr:uid="{00000000-0005-0000-0000-00008B1A0000}"/>
    <cellStyle name="Input 2 3 2 9 6 2" xfId="6833" xr:uid="{00000000-0005-0000-0000-00008C1A0000}"/>
    <cellStyle name="Input 2 3 2 9 7" xfId="6834" xr:uid="{00000000-0005-0000-0000-00008D1A0000}"/>
    <cellStyle name="Input 2 3 2 9 8" xfId="6835" xr:uid="{00000000-0005-0000-0000-00008E1A0000}"/>
    <cellStyle name="Input 2 3 3" xfId="6836" xr:uid="{00000000-0005-0000-0000-00008F1A0000}"/>
    <cellStyle name="Input 2 3 3 2" xfId="6837" xr:uid="{00000000-0005-0000-0000-0000901A0000}"/>
    <cellStyle name="Input 2 3 4" xfId="6838" xr:uid="{00000000-0005-0000-0000-0000911A0000}"/>
    <cellStyle name="Input 2 3 4 2" xfId="6839" xr:uid="{00000000-0005-0000-0000-0000921A0000}"/>
    <cellStyle name="Input 2 3 5" xfId="6840" xr:uid="{00000000-0005-0000-0000-0000931A0000}"/>
    <cellStyle name="Input 2 3 6" xfId="6841" xr:uid="{00000000-0005-0000-0000-0000941A0000}"/>
    <cellStyle name="Input 2 3 6 2" xfId="6842" xr:uid="{00000000-0005-0000-0000-0000951A0000}"/>
    <cellStyle name="Input 2 3_T-straight with PEDs adjustor" xfId="6843" xr:uid="{00000000-0005-0000-0000-0000961A0000}"/>
    <cellStyle name="Input 2 4" xfId="6844" xr:uid="{00000000-0005-0000-0000-0000971A0000}"/>
    <cellStyle name="Input 2 4 2" xfId="6845" xr:uid="{00000000-0005-0000-0000-0000981A0000}"/>
    <cellStyle name="Input 2 4 3" xfId="6846" xr:uid="{00000000-0005-0000-0000-0000991A0000}"/>
    <cellStyle name="Input 2 4_T-straight with PEDs adjustor" xfId="6847" xr:uid="{00000000-0005-0000-0000-00009A1A0000}"/>
    <cellStyle name="Input 2 5" xfId="6848" xr:uid="{00000000-0005-0000-0000-00009B1A0000}"/>
    <cellStyle name="Input 2 5 10" xfId="6849" xr:uid="{00000000-0005-0000-0000-00009C1A0000}"/>
    <cellStyle name="Input 2 5 10 2" xfId="6850" xr:uid="{00000000-0005-0000-0000-00009D1A0000}"/>
    <cellStyle name="Input 2 5 10 2 2" xfId="6851" xr:uid="{00000000-0005-0000-0000-00009E1A0000}"/>
    <cellStyle name="Input 2 5 10 2 2 2" xfId="6852" xr:uid="{00000000-0005-0000-0000-00009F1A0000}"/>
    <cellStyle name="Input 2 5 10 2 2 3" xfId="6853" xr:uid="{00000000-0005-0000-0000-0000A01A0000}"/>
    <cellStyle name="Input 2 5 10 2 2 4" xfId="6854" xr:uid="{00000000-0005-0000-0000-0000A11A0000}"/>
    <cellStyle name="Input 2 5 10 2 2 5" xfId="6855" xr:uid="{00000000-0005-0000-0000-0000A21A0000}"/>
    <cellStyle name="Input 2 5 10 2 3" xfId="6856" xr:uid="{00000000-0005-0000-0000-0000A31A0000}"/>
    <cellStyle name="Input 2 5 10 2 3 2" xfId="6857" xr:uid="{00000000-0005-0000-0000-0000A41A0000}"/>
    <cellStyle name="Input 2 5 10 2 3 3" xfId="6858" xr:uid="{00000000-0005-0000-0000-0000A51A0000}"/>
    <cellStyle name="Input 2 5 10 2 3 4" xfId="6859" xr:uid="{00000000-0005-0000-0000-0000A61A0000}"/>
    <cellStyle name="Input 2 5 10 2 3 5" xfId="6860" xr:uid="{00000000-0005-0000-0000-0000A71A0000}"/>
    <cellStyle name="Input 2 5 10 2 4" xfId="6861" xr:uid="{00000000-0005-0000-0000-0000A81A0000}"/>
    <cellStyle name="Input 2 5 10 2 4 2" xfId="6862" xr:uid="{00000000-0005-0000-0000-0000A91A0000}"/>
    <cellStyle name="Input 2 5 10 2 5" xfId="6863" xr:uid="{00000000-0005-0000-0000-0000AA1A0000}"/>
    <cellStyle name="Input 2 5 10 2 5 2" xfId="6864" xr:uid="{00000000-0005-0000-0000-0000AB1A0000}"/>
    <cellStyle name="Input 2 5 10 2 6" xfId="6865" xr:uid="{00000000-0005-0000-0000-0000AC1A0000}"/>
    <cellStyle name="Input 2 5 10 2 7" xfId="6866" xr:uid="{00000000-0005-0000-0000-0000AD1A0000}"/>
    <cellStyle name="Input 2 5 10 3" xfId="6867" xr:uid="{00000000-0005-0000-0000-0000AE1A0000}"/>
    <cellStyle name="Input 2 5 10 3 2" xfId="6868" xr:uid="{00000000-0005-0000-0000-0000AF1A0000}"/>
    <cellStyle name="Input 2 5 10 3 3" xfId="6869" xr:uid="{00000000-0005-0000-0000-0000B01A0000}"/>
    <cellStyle name="Input 2 5 10 3 4" xfId="6870" xr:uid="{00000000-0005-0000-0000-0000B11A0000}"/>
    <cellStyle name="Input 2 5 10 3 5" xfId="6871" xr:uid="{00000000-0005-0000-0000-0000B21A0000}"/>
    <cellStyle name="Input 2 5 10 4" xfId="6872" xr:uid="{00000000-0005-0000-0000-0000B31A0000}"/>
    <cellStyle name="Input 2 5 10 4 2" xfId="6873" xr:uid="{00000000-0005-0000-0000-0000B41A0000}"/>
    <cellStyle name="Input 2 5 10 4 3" xfId="6874" xr:uid="{00000000-0005-0000-0000-0000B51A0000}"/>
    <cellStyle name="Input 2 5 10 4 4" xfId="6875" xr:uid="{00000000-0005-0000-0000-0000B61A0000}"/>
    <cellStyle name="Input 2 5 10 4 5" xfId="6876" xr:uid="{00000000-0005-0000-0000-0000B71A0000}"/>
    <cellStyle name="Input 2 5 10 5" xfId="6877" xr:uid="{00000000-0005-0000-0000-0000B81A0000}"/>
    <cellStyle name="Input 2 5 10 5 2" xfId="6878" xr:uid="{00000000-0005-0000-0000-0000B91A0000}"/>
    <cellStyle name="Input 2 5 10 6" xfId="6879" xr:uid="{00000000-0005-0000-0000-0000BA1A0000}"/>
    <cellStyle name="Input 2 5 10 6 2" xfId="6880" xr:uid="{00000000-0005-0000-0000-0000BB1A0000}"/>
    <cellStyle name="Input 2 5 10 7" xfId="6881" xr:uid="{00000000-0005-0000-0000-0000BC1A0000}"/>
    <cellStyle name="Input 2 5 10 8" xfId="6882" xr:uid="{00000000-0005-0000-0000-0000BD1A0000}"/>
    <cellStyle name="Input 2 5 11" xfId="6883" xr:uid="{00000000-0005-0000-0000-0000BE1A0000}"/>
    <cellStyle name="Input 2 5 11 2" xfId="6884" xr:uid="{00000000-0005-0000-0000-0000BF1A0000}"/>
    <cellStyle name="Input 2 5 11 2 2" xfId="6885" xr:uid="{00000000-0005-0000-0000-0000C01A0000}"/>
    <cellStyle name="Input 2 5 11 2 2 2" xfId="6886" xr:uid="{00000000-0005-0000-0000-0000C11A0000}"/>
    <cellStyle name="Input 2 5 11 2 2 3" xfId="6887" xr:uid="{00000000-0005-0000-0000-0000C21A0000}"/>
    <cellStyle name="Input 2 5 11 2 2 4" xfId="6888" xr:uid="{00000000-0005-0000-0000-0000C31A0000}"/>
    <cellStyle name="Input 2 5 11 2 2 5" xfId="6889" xr:uid="{00000000-0005-0000-0000-0000C41A0000}"/>
    <cellStyle name="Input 2 5 11 2 3" xfId="6890" xr:uid="{00000000-0005-0000-0000-0000C51A0000}"/>
    <cellStyle name="Input 2 5 11 2 3 2" xfId="6891" xr:uid="{00000000-0005-0000-0000-0000C61A0000}"/>
    <cellStyle name="Input 2 5 11 2 3 3" xfId="6892" xr:uid="{00000000-0005-0000-0000-0000C71A0000}"/>
    <cellStyle name="Input 2 5 11 2 3 4" xfId="6893" xr:uid="{00000000-0005-0000-0000-0000C81A0000}"/>
    <cellStyle name="Input 2 5 11 2 3 5" xfId="6894" xr:uid="{00000000-0005-0000-0000-0000C91A0000}"/>
    <cellStyle name="Input 2 5 11 2 4" xfId="6895" xr:uid="{00000000-0005-0000-0000-0000CA1A0000}"/>
    <cellStyle name="Input 2 5 11 2 4 2" xfId="6896" xr:uid="{00000000-0005-0000-0000-0000CB1A0000}"/>
    <cellStyle name="Input 2 5 11 2 5" xfId="6897" xr:uid="{00000000-0005-0000-0000-0000CC1A0000}"/>
    <cellStyle name="Input 2 5 11 2 5 2" xfId="6898" xr:uid="{00000000-0005-0000-0000-0000CD1A0000}"/>
    <cellStyle name="Input 2 5 11 2 6" xfId="6899" xr:uid="{00000000-0005-0000-0000-0000CE1A0000}"/>
    <cellStyle name="Input 2 5 11 2 7" xfId="6900" xr:uid="{00000000-0005-0000-0000-0000CF1A0000}"/>
    <cellStyle name="Input 2 5 11 3" xfId="6901" xr:uid="{00000000-0005-0000-0000-0000D01A0000}"/>
    <cellStyle name="Input 2 5 11 3 2" xfId="6902" xr:uid="{00000000-0005-0000-0000-0000D11A0000}"/>
    <cellStyle name="Input 2 5 11 3 3" xfId="6903" xr:uid="{00000000-0005-0000-0000-0000D21A0000}"/>
    <cellStyle name="Input 2 5 11 3 4" xfId="6904" xr:uid="{00000000-0005-0000-0000-0000D31A0000}"/>
    <cellStyle name="Input 2 5 11 3 5" xfId="6905" xr:uid="{00000000-0005-0000-0000-0000D41A0000}"/>
    <cellStyle name="Input 2 5 11 4" xfId="6906" xr:uid="{00000000-0005-0000-0000-0000D51A0000}"/>
    <cellStyle name="Input 2 5 11 4 2" xfId="6907" xr:uid="{00000000-0005-0000-0000-0000D61A0000}"/>
    <cellStyle name="Input 2 5 11 4 3" xfId="6908" xr:uid="{00000000-0005-0000-0000-0000D71A0000}"/>
    <cellStyle name="Input 2 5 11 4 4" xfId="6909" xr:uid="{00000000-0005-0000-0000-0000D81A0000}"/>
    <cellStyle name="Input 2 5 11 4 5" xfId="6910" xr:uid="{00000000-0005-0000-0000-0000D91A0000}"/>
    <cellStyle name="Input 2 5 11 5" xfId="6911" xr:uid="{00000000-0005-0000-0000-0000DA1A0000}"/>
    <cellStyle name="Input 2 5 11 5 2" xfId="6912" xr:uid="{00000000-0005-0000-0000-0000DB1A0000}"/>
    <cellStyle name="Input 2 5 11 6" xfId="6913" xr:uid="{00000000-0005-0000-0000-0000DC1A0000}"/>
    <cellStyle name="Input 2 5 11 6 2" xfId="6914" xr:uid="{00000000-0005-0000-0000-0000DD1A0000}"/>
    <cellStyle name="Input 2 5 11 7" xfId="6915" xr:uid="{00000000-0005-0000-0000-0000DE1A0000}"/>
    <cellStyle name="Input 2 5 11 8" xfId="6916" xr:uid="{00000000-0005-0000-0000-0000DF1A0000}"/>
    <cellStyle name="Input 2 5 12" xfId="6917" xr:uid="{00000000-0005-0000-0000-0000E01A0000}"/>
    <cellStyle name="Input 2 5 12 2" xfId="6918" xr:uid="{00000000-0005-0000-0000-0000E11A0000}"/>
    <cellStyle name="Input 2 5 12 2 2" xfId="6919" xr:uid="{00000000-0005-0000-0000-0000E21A0000}"/>
    <cellStyle name="Input 2 5 12 2 2 2" xfId="6920" xr:uid="{00000000-0005-0000-0000-0000E31A0000}"/>
    <cellStyle name="Input 2 5 12 2 2 3" xfId="6921" xr:uid="{00000000-0005-0000-0000-0000E41A0000}"/>
    <cellStyle name="Input 2 5 12 2 2 4" xfId="6922" xr:uid="{00000000-0005-0000-0000-0000E51A0000}"/>
    <cellStyle name="Input 2 5 12 2 2 5" xfId="6923" xr:uid="{00000000-0005-0000-0000-0000E61A0000}"/>
    <cellStyle name="Input 2 5 12 2 3" xfId="6924" xr:uid="{00000000-0005-0000-0000-0000E71A0000}"/>
    <cellStyle name="Input 2 5 12 2 3 2" xfId="6925" xr:uid="{00000000-0005-0000-0000-0000E81A0000}"/>
    <cellStyle name="Input 2 5 12 2 3 3" xfId="6926" xr:uid="{00000000-0005-0000-0000-0000E91A0000}"/>
    <cellStyle name="Input 2 5 12 2 3 4" xfId="6927" xr:uid="{00000000-0005-0000-0000-0000EA1A0000}"/>
    <cellStyle name="Input 2 5 12 2 3 5" xfId="6928" xr:uid="{00000000-0005-0000-0000-0000EB1A0000}"/>
    <cellStyle name="Input 2 5 12 2 4" xfId="6929" xr:uid="{00000000-0005-0000-0000-0000EC1A0000}"/>
    <cellStyle name="Input 2 5 12 2 4 2" xfId="6930" xr:uid="{00000000-0005-0000-0000-0000ED1A0000}"/>
    <cellStyle name="Input 2 5 12 2 5" xfId="6931" xr:uid="{00000000-0005-0000-0000-0000EE1A0000}"/>
    <cellStyle name="Input 2 5 12 2 5 2" xfId="6932" xr:uid="{00000000-0005-0000-0000-0000EF1A0000}"/>
    <cellStyle name="Input 2 5 12 2 6" xfId="6933" xr:uid="{00000000-0005-0000-0000-0000F01A0000}"/>
    <cellStyle name="Input 2 5 12 2 7" xfId="6934" xr:uid="{00000000-0005-0000-0000-0000F11A0000}"/>
    <cellStyle name="Input 2 5 12 3" xfId="6935" xr:uid="{00000000-0005-0000-0000-0000F21A0000}"/>
    <cellStyle name="Input 2 5 12 3 2" xfId="6936" xr:uid="{00000000-0005-0000-0000-0000F31A0000}"/>
    <cellStyle name="Input 2 5 12 3 3" xfId="6937" xr:uid="{00000000-0005-0000-0000-0000F41A0000}"/>
    <cellStyle name="Input 2 5 12 3 4" xfId="6938" xr:uid="{00000000-0005-0000-0000-0000F51A0000}"/>
    <cellStyle name="Input 2 5 12 3 5" xfId="6939" xr:uid="{00000000-0005-0000-0000-0000F61A0000}"/>
    <cellStyle name="Input 2 5 12 4" xfId="6940" xr:uid="{00000000-0005-0000-0000-0000F71A0000}"/>
    <cellStyle name="Input 2 5 12 4 2" xfId="6941" xr:uid="{00000000-0005-0000-0000-0000F81A0000}"/>
    <cellStyle name="Input 2 5 12 4 3" xfId="6942" xr:uid="{00000000-0005-0000-0000-0000F91A0000}"/>
    <cellStyle name="Input 2 5 12 4 4" xfId="6943" xr:uid="{00000000-0005-0000-0000-0000FA1A0000}"/>
    <cellStyle name="Input 2 5 12 4 5" xfId="6944" xr:uid="{00000000-0005-0000-0000-0000FB1A0000}"/>
    <cellStyle name="Input 2 5 12 5" xfId="6945" xr:uid="{00000000-0005-0000-0000-0000FC1A0000}"/>
    <cellStyle name="Input 2 5 12 5 2" xfId="6946" xr:uid="{00000000-0005-0000-0000-0000FD1A0000}"/>
    <cellStyle name="Input 2 5 12 6" xfId="6947" xr:uid="{00000000-0005-0000-0000-0000FE1A0000}"/>
    <cellStyle name="Input 2 5 12 6 2" xfId="6948" xr:uid="{00000000-0005-0000-0000-0000FF1A0000}"/>
    <cellStyle name="Input 2 5 12 7" xfId="6949" xr:uid="{00000000-0005-0000-0000-0000001B0000}"/>
    <cellStyle name="Input 2 5 12 8" xfId="6950" xr:uid="{00000000-0005-0000-0000-0000011B0000}"/>
    <cellStyle name="Input 2 5 13" xfId="6951" xr:uid="{00000000-0005-0000-0000-0000021B0000}"/>
    <cellStyle name="Input 2 5 13 2" xfId="6952" xr:uid="{00000000-0005-0000-0000-0000031B0000}"/>
    <cellStyle name="Input 2 5 13 2 2" xfId="6953" xr:uid="{00000000-0005-0000-0000-0000041B0000}"/>
    <cellStyle name="Input 2 5 13 2 2 2" xfId="6954" xr:uid="{00000000-0005-0000-0000-0000051B0000}"/>
    <cellStyle name="Input 2 5 13 2 2 3" xfId="6955" xr:uid="{00000000-0005-0000-0000-0000061B0000}"/>
    <cellStyle name="Input 2 5 13 2 2 4" xfId="6956" xr:uid="{00000000-0005-0000-0000-0000071B0000}"/>
    <cellStyle name="Input 2 5 13 2 2 5" xfId="6957" xr:uid="{00000000-0005-0000-0000-0000081B0000}"/>
    <cellStyle name="Input 2 5 13 2 3" xfId="6958" xr:uid="{00000000-0005-0000-0000-0000091B0000}"/>
    <cellStyle name="Input 2 5 13 2 3 2" xfId="6959" xr:uid="{00000000-0005-0000-0000-00000A1B0000}"/>
    <cellStyle name="Input 2 5 13 2 3 3" xfId="6960" xr:uid="{00000000-0005-0000-0000-00000B1B0000}"/>
    <cellStyle name="Input 2 5 13 2 3 4" xfId="6961" xr:uid="{00000000-0005-0000-0000-00000C1B0000}"/>
    <cellStyle name="Input 2 5 13 2 3 5" xfId="6962" xr:uid="{00000000-0005-0000-0000-00000D1B0000}"/>
    <cellStyle name="Input 2 5 13 2 4" xfId="6963" xr:uid="{00000000-0005-0000-0000-00000E1B0000}"/>
    <cellStyle name="Input 2 5 13 2 4 2" xfId="6964" xr:uid="{00000000-0005-0000-0000-00000F1B0000}"/>
    <cellStyle name="Input 2 5 13 2 5" xfId="6965" xr:uid="{00000000-0005-0000-0000-0000101B0000}"/>
    <cellStyle name="Input 2 5 13 2 5 2" xfId="6966" xr:uid="{00000000-0005-0000-0000-0000111B0000}"/>
    <cellStyle name="Input 2 5 13 2 6" xfId="6967" xr:uid="{00000000-0005-0000-0000-0000121B0000}"/>
    <cellStyle name="Input 2 5 13 2 7" xfId="6968" xr:uid="{00000000-0005-0000-0000-0000131B0000}"/>
    <cellStyle name="Input 2 5 13 3" xfId="6969" xr:uid="{00000000-0005-0000-0000-0000141B0000}"/>
    <cellStyle name="Input 2 5 13 3 2" xfId="6970" xr:uid="{00000000-0005-0000-0000-0000151B0000}"/>
    <cellStyle name="Input 2 5 13 3 3" xfId="6971" xr:uid="{00000000-0005-0000-0000-0000161B0000}"/>
    <cellStyle name="Input 2 5 13 3 4" xfId="6972" xr:uid="{00000000-0005-0000-0000-0000171B0000}"/>
    <cellStyle name="Input 2 5 13 3 5" xfId="6973" xr:uid="{00000000-0005-0000-0000-0000181B0000}"/>
    <cellStyle name="Input 2 5 13 4" xfId="6974" xr:uid="{00000000-0005-0000-0000-0000191B0000}"/>
    <cellStyle name="Input 2 5 13 4 2" xfId="6975" xr:uid="{00000000-0005-0000-0000-00001A1B0000}"/>
    <cellStyle name="Input 2 5 13 4 3" xfId="6976" xr:uid="{00000000-0005-0000-0000-00001B1B0000}"/>
    <cellStyle name="Input 2 5 13 4 4" xfId="6977" xr:uid="{00000000-0005-0000-0000-00001C1B0000}"/>
    <cellStyle name="Input 2 5 13 4 5" xfId="6978" xr:uid="{00000000-0005-0000-0000-00001D1B0000}"/>
    <cellStyle name="Input 2 5 13 5" xfId="6979" xr:uid="{00000000-0005-0000-0000-00001E1B0000}"/>
    <cellStyle name="Input 2 5 13 5 2" xfId="6980" xr:uid="{00000000-0005-0000-0000-00001F1B0000}"/>
    <cellStyle name="Input 2 5 13 6" xfId="6981" xr:uid="{00000000-0005-0000-0000-0000201B0000}"/>
    <cellStyle name="Input 2 5 13 6 2" xfId="6982" xr:uid="{00000000-0005-0000-0000-0000211B0000}"/>
    <cellStyle name="Input 2 5 13 7" xfId="6983" xr:uid="{00000000-0005-0000-0000-0000221B0000}"/>
    <cellStyle name="Input 2 5 13 8" xfId="6984" xr:uid="{00000000-0005-0000-0000-0000231B0000}"/>
    <cellStyle name="Input 2 5 14" xfId="6985" xr:uid="{00000000-0005-0000-0000-0000241B0000}"/>
    <cellStyle name="Input 2 5 14 2" xfId="6986" xr:uid="{00000000-0005-0000-0000-0000251B0000}"/>
    <cellStyle name="Input 2 5 14 2 2" xfId="6987" xr:uid="{00000000-0005-0000-0000-0000261B0000}"/>
    <cellStyle name="Input 2 5 14 2 2 2" xfId="6988" xr:uid="{00000000-0005-0000-0000-0000271B0000}"/>
    <cellStyle name="Input 2 5 14 2 2 3" xfId="6989" xr:uid="{00000000-0005-0000-0000-0000281B0000}"/>
    <cellStyle name="Input 2 5 14 2 2 4" xfId="6990" xr:uid="{00000000-0005-0000-0000-0000291B0000}"/>
    <cellStyle name="Input 2 5 14 2 2 5" xfId="6991" xr:uid="{00000000-0005-0000-0000-00002A1B0000}"/>
    <cellStyle name="Input 2 5 14 2 3" xfId="6992" xr:uid="{00000000-0005-0000-0000-00002B1B0000}"/>
    <cellStyle name="Input 2 5 14 2 3 2" xfId="6993" xr:uid="{00000000-0005-0000-0000-00002C1B0000}"/>
    <cellStyle name="Input 2 5 14 2 3 3" xfId="6994" xr:uid="{00000000-0005-0000-0000-00002D1B0000}"/>
    <cellStyle name="Input 2 5 14 2 3 4" xfId="6995" xr:uid="{00000000-0005-0000-0000-00002E1B0000}"/>
    <cellStyle name="Input 2 5 14 2 3 5" xfId="6996" xr:uid="{00000000-0005-0000-0000-00002F1B0000}"/>
    <cellStyle name="Input 2 5 14 2 4" xfId="6997" xr:uid="{00000000-0005-0000-0000-0000301B0000}"/>
    <cellStyle name="Input 2 5 14 2 4 2" xfId="6998" xr:uid="{00000000-0005-0000-0000-0000311B0000}"/>
    <cellStyle name="Input 2 5 14 2 5" xfId="6999" xr:uid="{00000000-0005-0000-0000-0000321B0000}"/>
    <cellStyle name="Input 2 5 14 2 5 2" xfId="7000" xr:uid="{00000000-0005-0000-0000-0000331B0000}"/>
    <cellStyle name="Input 2 5 14 2 6" xfId="7001" xr:uid="{00000000-0005-0000-0000-0000341B0000}"/>
    <cellStyle name="Input 2 5 14 2 7" xfId="7002" xr:uid="{00000000-0005-0000-0000-0000351B0000}"/>
    <cellStyle name="Input 2 5 14 3" xfId="7003" xr:uid="{00000000-0005-0000-0000-0000361B0000}"/>
    <cellStyle name="Input 2 5 14 3 2" xfId="7004" xr:uid="{00000000-0005-0000-0000-0000371B0000}"/>
    <cellStyle name="Input 2 5 14 3 3" xfId="7005" xr:uid="{00000000-0005-0000-0000-0000381B0000}"/>
    <cellStyle name="Input 2 5 14 3 4" xfId="7006" xr:uid="{00000000-0005-0000-0000-0000391B0000}"/>
    <cellStyle name="Input 2 5 14 3 5" xfId="7007" xr:uid="{00000000-0005-0000-0000-00003A1B0000}"/>
    <cellStyle name="Input 2 5 14 4" xfId="7008" xr:uid="{00000000-0005-0000-0000-00003B1B0000}"/>
    <cellStyle name="Input 2 5 14 4 2" xfId="7009" xr:uid="{00000000-0005-0000-0000-00003C1B0000}"/>
    <cellStyle name="Input 2 5 14 4 3" xfId="7010" xr:uid="{00000000-0005-0000-0000-00003D1B0000}"/>
    <cellStyle name="Input 2 5 14 4 4" xfId="7011" xr:uid="{00000000-0005-0000-0000-00003E1B0000}"/>
    <cellStyle name="Input 2 5 14 4 5" xfId="7012" xr:uid="{00000000-0005-0000-0000-00003F1B0000}"/>
    <cellStyle name="Input 2 5 14 5" xfId="7013" xr:uid="{00000000-0005-0000-0000-0000401B0000}"/>
    <cellStyle name="Input 2 5 14 5 2" xfId="7014" xr:uid="{00000000-0005-0000-0000-0000411B0000}"/>
    <cellStyle name="Input 2 5 14 6" xfId="7015" xr:uid="{00000000-0005-0000-0000-0000421B0000}"/>
    <cellStyle name="Input 2 5 14 6 2" xfId="7016" xr:uid="{00000000-0005-0000-0000-0000431B0000}"/>
    <cellStyle name="Input 2 5 14 7" xfId="7017" xr:uid="{00000000-0005-0000-0000-0000441B0000}"/>
    <cellStyle name="Input 2 5 14 8" xfId="7018" xr:uid="{00000000-0005-0000-0000-0000451B0000}"/>
    <cellStyle name="Input 2 5 15" xfId="7019" xr:uid="{00000000-0005-0000-0000-0000461B0000}"/>
    <cellStyle name="Input 2 5 15 2" xfId="7020" xr:uid="{00000000-0005-0000-0000-0000471B0000}"/>
    <cellStyle name="Input 2 5 15 2 2" xfId="7021" xr:uid="{00000000-0005-0000-0000-0000481B0000}"/>
    <cellStyle name="Input 2 5 15 2 3" xfId="7022" xr:uid="{00000000-0005-0000-0000-0000491B0000}"/>
    <cellStyle name="Input 2 5 15 2 4" xfId="7023" xr:uid="{00000000-0005-0000-0000-00004A1B0000}"/>
    <cellStyle name="Input 2 5 15 2 5" xfId="7024" xr:uid="{00000000-0005-0000-0000-00004B1B0000}"/>
    <cellStyle name="Input 2 5 15 3" xfId="7025" xr:uid="{00000000-0005-0000-0000-00004C1B0000}"/>
    <cellStyle name="Input 2 5 15 3 2" xfId="7026" xr:uid="{00000000-0005-0000-0000-00004D1B0000}"/>
    <cellStyle name="Input 2 5 15 3 3" xfId="7027" xr:uid="{00000000-0005-0000-0000-00004E1B0000}"/>
    <cellStyle name="Input 2 5 15 3 4" xfId="7028" xr:uid="{00000000-0005-0000-0000-00004F1B0000}"/>
    <cellStyle name="Input 2 5 15 3 5" xfId="7029" xr:uid="{00000000-0005-0000-0000-0000501B0000}"/>
    <cellStyle name="Input 2 5 15 4" xfId="7030" xr:uid="{00000000-0005-0000-0000-0000511B0000}"/>
    <cellStyle name="Input 2 5 15 4 2" xfId="7031" xr:uid="{00000000-0005-0000-0000-0000521B0000}"/>
    <cellStyle name="Input 2 5 15 5" xfId="7032" xr:uid="{00000000-0005-0000-0000-0000531B0000}"/>
    <cellStyle name="Input 2 5 15 5 2" xfId="7033" xr:uid="{00000000-0005-0000-0000-0000541B0000}"/>
    <cellStyle name="Input 2 5 15 6" xfId="7034" xr:uid="{00000000-0005-0000-0000-0000551B0000}"/>
    <cellStyle name="Input 2 5 15 7" xfId="7035" xr:uid="{00000000-0005-0000-0000-0000561B0000}"/>
    <cellStyle name="Input 2 5 16" xfId="7036" xr:uid="{00000000-0005-0000-0000-0000571B0000}"/>
    <cellStyle name="Input 2 5 16 2" xfId="7037" xr:uid="{00000000-0005-0000-0000-0000581B0000}"/>
    <cellStyle name="Input 2 5 16 3" xfId="7038" xr:uid="{00000000-0005-0000-0000-0000591B0000}"/>
    <cellStyle name="Input 2 5 16 4" xfId="7039" xr:uid="{00000000-0005-0000-0000-00005A1B0000}"/>
    <cellStyle name="Input 2 5 16 5" xfId="7040" xr:uid="{00000000-0005-0000-0000-00005B1B0000}"/>
    <cellStyle name="Input 2 5 17" xfId="7041" xr:uid="{00000000-0005-0000-0000-00005C1B0000}"/>
    <cellStyle name="Input 2 5 17 2" xfId="7042" xr:uid="{00000000-0005-0000-0000-00005D1B0000}"/>
    <cellStyle name="Input 2 5 17 3" xfId="7043" xr:uid="{00000000-0005-0000-0000-00005E1B0000}"/>
    <cellStyle name="Input 2 5 17 4" xfId="7044" xr:uid="{00000000-0005-0000-0000-00005F1B0000}"/>
    <cellStyle name="Input 2 5 17 5" xfId="7045" xr:uid="{00000000-0005-0000-0000-0000601B0000}"/>
    <cellStyle name="Input 2 5 18" xfId="7046" xr:uid="{00000000-0005-0000-0000-0000611B0000}"/>
    <cellStyle name="Input 2 5 18 2" xfId="7047" xr:uid="{00000000-0005-0000-0000-0000621B0000}"/>
    <cellStyle name="Input 2 5 19" xfId="7048" xr:uid="{00000000-0005-0000-0000-0000631B0000}"/>
    <cellStyle name="Input 2 5 19 2" xfId="7049" xr:uid="{00000000-0005-0000-0000-0000641B0000}"/>
    <cellStyle name="Input 2 5 2" xfId="7050" xr:uid="{00000000-0005-0000-0000-0000651B0000}"/>
    <cellStyle name="Input 2 5 2 2" xfId="7051" xr:uid="{00000000-0005-0000-0000-0000661B0000}"/>
    <cellStyle name="Input 2 5 2 2 2" xfId="7052" xr:uid="{00000000-0005-0000-0000-0000671B0000}"/>
    <cellStyle name="Input 2 5 2 2 2 2" xfId="7053" xr:uid="{00000000-0005-0000-0000-0000681B0000}"/>
    <cellStyle name="Input 2 5 2 2 2 3" xfId="7054" xr:uid="{00000000-0005-0000-0000-0000691B0000}"/>
    <cellStyle name="Input 2 5 2 2 2 4" xfId="7055" xr:uid="{00000000-0005-0000-0000-00006A1B0000}"/>
    <cellStyle name="Input 2 5 2 2 2 5" xfId="7056" xr:uid="{00000000-0005-0000-0000-00006B1B0000}"/>
    <cellStyle name="Input 2 5 2 2 3" xfId="7057" xr:uid="{00000000-0005-0000-0000-00006C1B0000}"/>
    <cellStyle name="Input 2 5 2 2 3 2" xfId="7058" xr:uid="{00000000-0005-0000-0000-00006D1B0000}"/>
    <cellStyle name="Input 2 5 2 2 3 3" xfId="7059" xr:uid="{00000000-0005-0000-0000-00006E1B0000}"/>
    <cellStyle name="Input 2 5 2 2 3 4" xfId="7060" xr:uid="{00000000-0005-0000-0000-00006F1B0000}"/>
    <cellStyle name="Input 2 5 2 2 3 5" xfId="7061" xr:uid="{00000000-0005-0000-0000-0000701B0000}"/>
    <cellStyle name="Input 2 5 2 2 4" xfId="7062" xr:uid="{00000000-0005-0000-0000-0000711B0000}"/>
    <cellStyle name="Input 2 5 2 2 4 2" xfId="7063" xr:uid="{00000000-0005-0000-0000-0000721B0000}"/>
    <cellStyle name="Input 2 5 2 2 5" xfId="7064" xr:uid="{00000000-0005-0000-0000-0000731B0000}"/>
    <cellStyle name="Input 2 5 2 2 5 2" xfId="7065" xr:uid="{00000000-0005-0000-0000-0000741B0000}"/>
    <cellStyle name="Input 2 5 2 2 6" xfId="7066" xr:uid="{00000000-0005-0000-0000-0000751B0000}"/>
    <cellStyle name="Input 2 5 2 2 7" xfId="7067" xr:uid="{00000000-0005-0000-0000-0000761B0000}"/>
    <cellStyle name="Input 2 5 2 3" xfId="7068" xr:uid="{00000000-0005-0000-0000-0000771B0000}"/>
    <cellStyle name="Input 2 5 2 3 2" xfId="7069" xr:uid="{00000000-0005-0000-0000-0000781B0000}"/>
    <cellStyle name="Input 2 5 2 3 3" xfId="7070" xr:uid="{00000000-0005-0000-0000-0000791B0000}"/>
    <cellStyle name="Input 2 5 2 3 4" xfId="7071" xr:uid="{00000000-0005-0000-0000-00007A1B0000}"/>
    <cellStyle name="Input 2 5 2 3 5" xfId="7072" xr:uid="{00000000-0005-0000-0000-00007B1B0000}"/>
    <cellStyle name="Input 2 5 2 4" xfId="7073" xr:uid="{00000000-0005-0000-0000-00007C1B0000}"/>
    <cellStyle name="Input 2 5 2 4 2" xfId="7074" xr:uid="{00000000-0005-0000-0000-00007D1B0000}"/>
    <cellStyle name="Input 2 5 2 4 3" xfId="7075" xr:uid="{00000000-0005-0000-0000-00007E1B0000}"/>
    <cellStyle name="Input 2 5 2 4 4" xfId="7076" xr:uid="{00000000-0005-0000-0000-00007F1B0000}"/>
    <cellStyle name="Input 2 5 2 4 5" xfId="7077" xr:uid="{00000000-0005-0000-0000-0000801B0000}"/>
    <cellStyle name="Input 2 5 2 5" xfId="7078" xr:uid="{00000000-0005-0000-0000-0000811B0000}"/>
    <cellStyle name="Input 2 5 2 5 2" xfId="7079" xr:uid="{00000000-0005-0000-0000-0000821B0000}"/>
    <cellStyle name="Input 2 5 2 6" xfId="7080" xr:uid="{00000000-0005-0000-0000-0000831B0000}"/>
    <cellStyle name="Input 2 5 2 6 2" xfId="7081" xr:uid="{00000000-0005-0000-0000-0000841B0000}"/>
    <cellStyle name="Input 2 5 2 7" xfId="7082" xr:uid="{00000000-0005-0000-0000-0000851B0000}"/>
    <cellStyle name="Input 2 5 2 8" xfId="7083" xr:uid="{00000000-0005-0000-0000-0000861B0000}"/>
    <cellStyle name="Input 2 5 20" xfId="7084" xr:uid="{00000000-0005-0000-0000-0000871B0000}"/>
    <cellStyle name="Input 2 5 21" xfId="7085" xr:uid="{00000000-0005-0000-0000-0000881B0000}"/>
    <cellStyle name="Input 2 5 3" xfId="7086" xr:uid="{00000000-0005-0000-0000-0000891B0000}"/>
    <cellStyle name="Input 2 5 3 2" xfId="7087" xr:uid="{00000000-0005-0000-0000-00008A1B0000}"/>
    <cellStyle name="Input 2 5 3 2 2" xfId="7088" xr:uid="{00000000-0005-0000-0000-00008B1B0000}"/>
    <cellStyle name="Input 2 5 3 2 2 2" xfId="7089" xr:uid="{00000000-0005-0000-0000-00008C1B0000}"/>
    <cellStyle name="Input 2 5 3 2 2 3" xfId="7090" xr:uid="{00000000-0005-0000-0000-00008D1B0000}"/>
    <cellStyle name="Input 2 5 3 2 2 4" xfId="7091" xr:uid="{00000000-0005-0000-0000-00008E1B0000}"/>
    <cellStyle name="Input 2 5 3 2 2 5" xfId="7092" xr:uid="{00000000-0005-0000-0000-00008F1B0000}"/>
    <cellStyle name="Input 2 5 3 2 3" xfId="7093" xr:uid="{00000000-0005-0000-0000-0000901B0000}"/>
    <cellStyle name="Input 2 5 3 2 3 2" xfId="7094" xr:uid="{00000000-0005-0000-0000-0000911B0000}"/>
    <cellStyle name="Input 2 5 3 2 3 3" xfId="7095" xr:uid="{00000000-0005-0000-0000-0000921B0000}"/>
    <cellStyle name="Input 2 5 3 2 3 4" xfId="7096" xr:uid="{00000000-0005-0000-0000-0000931B0000}"/>
    <cellStyle name="Input 2 5 3 2 3 5" xfId="7097" xr:uid="{00000000-0005-0000-0000-0000941B0000}"/>
    <cellStyle name="Input 2 5 3 2 4" xfId="7098" xr:uid="{00000000-0005-0000-0000-0000951B0000}"/>
    <cellStyle name="Input 2 5 3 2 4 2" xfId="7099" xr:uid="{00000000-0005-0000-0000-0000961B0000}"/>
    <cellStyle name="Input 2 5 3 2 5" xfId="7100" xr:uid="{00000000-0005-0000-0000-0000971B0000}"/>
    <cellStyle name="Input 2 5 3 2 5 2" xfId="7101" xr:uid="{00000000-0005-0000-0000-0000981B0000}"/>
    <cellStyle name="Input 2 5 3 2 6" xfId="7102" xr:uid="{00000000-0005-0000-0000-0000991B0000}"/>
    <cellStyle name="Input 2 5 3 2 7" xfId="7103" xr:uid="{00000000-0005-0000-0000-00009A1B0000}"/>
    <cellStyle name="Input 2 5 3 3" xfId="7104" xr:uid="{00000000-0005-0000-0000-00009B1B0000}"/>
    <cellStyle name="Input 2 5 3 3 2" xfId="7105" xr:uid="{00000000-0005-0000-0000-00009C1B0000}"/>
    <cellStyle name="Input 2 5 3 3 3" xfId="7106" xr:uid="{00000000-0005-0000-0000-00009D1B0000}"/>
    <cellStyle name="Input 2 5 3 3 4" xfId="7107" xr:uid="{00000000-0005-0000-0000-00009E1B0000}"/>
    <cellStyle name="Input 2 5 3 3 5" xfId="7108" xr:uid="{00000000-0005-0000-0000-00009F1B0000}"/>
    <cellStyle name="Input 2 5 3 4" xfId="7109" xr:uid="{00000000-0005-0000-0000-0000A01B0000}"/>
    <cellStyle name="Input 2 5 3 4 2" xfId="7110" xr:uid="{00000000-0005-0000-0000-0000A11B0000}"/>
    <cellStyle name="Input 2 5 3 4 3" xfId="7111" xr:uid="{00000000-0005-0000-0000-0000A21B0000}"/>
    <cellStyle name="Input 2 5 3 4 4" xfId="7112" xr:uid="{00000000-0005-0000-0000-0000A31B0000}"/>
    <cellStyle name="Input 2 5 3 4 5" xfId="7113" xr:uid="{00000000-0005-0000-0000-0000A41B0000}"/>
    <cellStyle name="Input 2 5 3 5" xfId="7114" xr:uid="{00000000-0005-0000-0000-0000A51B0000}"/>
    <cellStyle name="Input 2 5 3 5 2" xfId="7115" xr:uid="{00000000-0005-0000-0000-0000A61B0000}"/>
    <cellStyle name="Input 2 5 3 6" xfId="7116" xr:uid="{00000000-0005-0000-0000-0000A71B0000}"/>
    <cellStyle name="Input 2 5 3 6 2" xfId="7117" xr:uid="{00000000-0005-0000-0000-0000A81B0000}"/>
    <cellStyle name="Input 2 5 3 7" xfId="7118" xr:uid="{00000000-0005-0000-0000-0000A91B0000}"/>
    <cellStyle name="Input 2 5 3 8" xfId="7119" xr:uid="{00000000-0005-0000-0000-0000AA1B0000}"/>
    <cellStyle name="Input 2 5 4" xfId="7120" xr:uid="{00000000-0005-0000-0000-0000AB1B0000}"/>
    <cellStyle name="Input 2 5 4 2" xfId="7121" xr:uid="{00000000-0005-0000-0000-0000AC1B0000}"/>
    <cellStyle name="Input 2 5 4 2 2" xfId="7122" xr:uid="{00000000-0005-0000-0000-0000AD1B0000}"/>
    <cellStyle name="Input 2 5 4 2 2 2" xfId="7123" xr:uid="{00000000-0005-0000-0000-0000AE1B0000}"/>
    <cellStyle name="Input 2 5 4 2 2 3" xfId="7124" xr:uid="{00000000-0005-0000-0000-0000AF1B0000}"/>
    <cellStyle name="Input 2 5 4 2 2 4" xfId="7125" xr:uid="{00000000-0005-0000-0000-0000B01B0000}"/>
    <cellStyle name="Input 2 5 4 2 2 5" xfId="7126" xr:uid="{00000000-0005-0000-0000-0000B11B0000}"/>
    <cellStyle name="Input 2 5 4 2 3" xfId="7127" xr:uid="{00000000-0005-0000-0000-0000B21B0000}"/>
    <cellStyle name="Input 2 5 4 2 3 2" xfId="7128" xr:uid="{00000000-0005-0000-0000-0000B31B0000}"/>
    <cellStyle name="Input 2 5 4 2 3 3" xfId="7129" xr:uid="{00000000-0005-0000-0000-0000B41B0000}"/>
    <cellStyle name="Input 2 5 4 2 3 4" xfId="7130" xr:uid="{00000000-0005-0000-0000-0000B51B0000}"/>
    <cellStyle name="Input 2 5 4 2 3 5" xfId="7131" xr:uid="{00000000-0005-0000-0000-0000B61B0000}"/>
    <cellStyle name="Input 2 5 4 2 4" xfId="7132" xr:uid="{00000000-0005-0000-0000-0000B71B0000}"/>
    <cellStyle name="Input 2 5 4 2 4 2" xfId="7133" xr:uid="{00000000-0005-0000-0000-0000B81B0000}"/>
    <cellStyle name="Input 2 5 4 2 5" xfId="7134" xr:uid="{00000000-0005-0000-0000-0000B91B0000}"/>
    <cellStyle name="Input 2 5 4 2 5 2" xfId="7135" xr:uid="{00000000-0005-0000-0000-0000BA1B0000}"/>
    <cellStyle name="Input 2 5 4 2 6" xfId="7136" xr:uid="{00000000-0005-0000-0000-0000BB1B0000}"/>
    <cellStyle name="Input 2 5 4 2 7" xfId="7137" xr:uid="{00000000-0005-0000-0000-0000BC1B0000}"/>
    <cellStyle name="Input 2 5 4 3" xfId="7138" xr:uid="{00000000-0005-0000-0000-0000BD1B0000}"/>
    <cellStyle name="Input 2 5 4 3 2" xfId="7139" xr:uid="{00000000-0005-0000-0000-0000BE1B0000}"/>
    <cellStyle name="Input 2 5 4 3 3" xfId="7140" xr:uid="{00000000-0005-0000-0000-0000BF1B0000}"/>
    <cellStyle name="Input 2 5 4 3 4" xfId="7141" xr:uid="{00000000-0005-0000-0000-0000C01B0000}"/>
    <cellStyle name="Input 2 5 4 3 5" xfId="7142" xr:uid="{00000000-0005-0000-0000-0000C11B0000}"/>
    <cellStyle name="Input 2 5 4 4" xfId="7143" xr:uid="{00000000-0005-0000-0000-0000C21B0000}"/>
    <cellStyle name="Input 2 5 4 4 2" xfId="7144" xr:uid="{00000000-0005-0000-0000-0000C31B0000}"/>
    <cellStyle name="Input 2 5 4 4 3" xfId="7145" xr:uid="{00000000-0005-0000-0000-0000C41B0000}"/>
    <cellStyle name="Input 2 5 4 4 4" xfId="7146" xr:uid="{00000000-0005-0000-0000-0000C51B0000}"/>
    <cellStyle name="Input 2 5 4 4 5" xfId="7147" xr:uid="{00000000-0005-0000-0000-0000C61B0000}"/>
    <cellStyle name="Input 2 5 4 5" xfId="7148" xr:uid="{00000000-0005-0000-0000-0000C71B0000}"/>
    <cellStyle name="Input 2 5 4 5 2" xfId="7149" xr:uid="{00000000-0005-0000-0000-0000C81B0000}"/>
    <cellStyle name="Input 2 5 4 6" xfId="7150" xr:uid="{00000000-0005-0000-0000-0000C91B0000}"/>
    <cellStyle name="Input 2 5 4 6 2" xfId="7151" xr:uid="{00000000-0005-0000-0000-0000CA1B0000}"/>
    <cellStyle name="Input 2 5 4 7" xfId="7152" xr:uid="{00000000-0005-0000-0000-0000CB1B0000}"/>
    <cellStyle name="Input 2 5 4 8" xfId="7153" xr:uid="{00000000-0005-0000-0000-0000CC1B0000}"/>
    <cellStyle name="Input 2 5 5" xfId="7154" xr:uid="{00000000-0005-0000-0000-0000CD1B0000}"/>
    <cellStyle name="Input 2 5 5 2" xfId="7155" xr:uid="{00000000-0005-0000-0000-0000CE1B0000}"/>
    <cellStyle name="Input 2 5 5 2 2" xfId="7156" xr:uid="{00000000-0005-0000-0000-0000CF1B0000}"/>
    <cellStyle name="Input 2 5 5 2 2 2" xfId="7157" xr:uid="{00000000-0005-0000-0000-0000D01B0000}"/>
    <cellStyle name="Input 2 5 5 2 2 3" xfId="7158" xr:uid="{00000000-0005-0000-0000-0000D11B0000}"/>
    <cellStyle name="Input 2 5 5 2 2 4" xfId="7159" xr:uid="{00000000-0005-0000-0000-0000D21B0000}"/>
    <cellStyle name="Input 2 5 5 2 2 5" xfId="7160" xr:uid="{00000000-0005-0000-0000-0000D31B0000}"/>
    <cellStyle name="Input 2 5 5 2 3" xfId="7161" xr:uid="{00000000-0005-0000-0000-0000D41B0000}"/>
    <cellStyle name="Input 2 5 5 2 3 2" xfId="7162" xr:uid="{00000000-0005-0000-0000-0000D51B0000}"/>
    <cellStyle name="Input 2 5 5 2 3 3" xfId="7163" xr:uid="{00000000-0005-0000-0000-0000D61B0000}"/>
    <cellStyle name="Input 2 5 5 2 3 4" xfId="7164" xr:uid="{00000000-0005-0000-0000-0000D71B0000}"/>
    <cellStyle name="Input 2 5 5 2 3 5" xfId="7165" xr:uid="{00000000-0005-0000-0000-0000D81B0000}"/>
    <cellStyle name="Input 2 5 5 2 4" xfId="7166" xr:uid="{00000000-0005-0000-0000-0000D91B0000}"/>
    <cellStyle name="Input 2 5 5 2 4 2" xfId="7167" xr:uid="{00000000-0005-0000-0000-0000DA1B0000}"/>
    <cellStyle name="Input 2 5 5 2 5" xfId="7168" xr:uid="{00000000-0005-0000-0000-0000DB1B0000}"/>
    <cellStyle name="Input 2 5 5 2 5 2" xfId="7169" xr:uid="{00000000-0005-0000-0000-0000DC1B0000}"/>
    <cellStyle name="Input 2 5 5 2 6" xfId="7170" xr:uid="{00000000-0005-0000-0000-0000DD1B0000}"/>
    <cellStyle name="Input 2 5 5 2 7" xfId="7171" xr:uid="{00000000-0005-0000-0000-0000DE1B0000}"/>
    <cellStyle name="Input 2 5 5 3" xfId="7172" xr:uid="{00000000-0005-0000-0000-0000DF1B0000}"/>
    <cellStyle name="Input 2 5 5 3 2" xfId="7173" xr:uid="{00000000-0005-0000-0000-0000E01B0000}"/>
    <cellStyle name="Input 2 5 5 3 3" xfId="7174" xr:uid="{00000000-0005-0000-0000-0000E11B0000}"/>
    <cellStyle name="Input 2 5 5 3 4" xfId="7175" xr:uid="{00000000-0005-0000-0000-0000E21B0000}"/>
    <cellStyle name="Input 2 5 5 3 5" xfId="7176" xr:uid="{00000000-0005-0000-0000-0000E31B0000}"/>
    <cellStyle name="Input 2 5 5 4" xfId="7177" xr:uid="{00000000-0005-0000-0000-0000E41B0000}"/>
    <cellStyle name="Input 2 5 5 4 2" xfId="7178" xr:uid="{00000000-0005-0000-0000-0000E51B0000}"/>
    <cellStyle name="Input 2 5 5 4 3" xfId="7179" xr:uid="{00000000-0005-0000-0000-0000E61B0000}"/>
    <cellStyle name="Input 2 5 5 4 4" xfId="7180" xr:uid="{00000000-0005-0000-0000-0000E71B0000}"/>
    <cellStyle name="Input 2 5 5 4 5" xfId="7181" xr:uid="{00000000-0005-0000-0000-0000E81B0000}"/>
    <cellStyle name="Input 2 5 5 5" xfId="7182" xr:uid="{00000000-0005-0000-0000-0000E91B0000}"/>
    <cellStyle name="Input 2 5 5 5 2" xfId="7183" xr:uid="{00000000-0005-0000-0000-0000EA1B0000}"/>
    <cellStyle name="Input 2 5 5 6" xfId="7184" xr:uid="{00000000-0005-0000-0000-0000EB1B0000}"/>
    <cellStyle name="Input 2 5 5 6 2" xfId="7185" xr:uid="{00000000-0005-0000-0000-0000EC1B0000}"/>
    <cellStyle name="Input 2 5 5 7" xfId="7186" xr:uid="{00000000-0005-0000-0000-0000ED1B0000}"/>
    <cellStyle name="Input 2 5 5 8" xfId="7187" xr:uid="{00000000-0005-0000-0000-0000EE1B0000}"/>
    <cellStyle name="Input 2 5 6" xfId="7188" xr:uid="{00000000-0005-0000-0000-0000EF1B0000}"/>
    <cellStyle name="Input 2 5 6 2" xfId="7189" xr:uid="{00000000-0005-0000-0000-0000F01B0000}"/>
    <cellStyle name="Input 2 5 6 2 2" xfId="7190" xr:uid="{00000000-0005-0000-0000-0000F11B0000}"/>
    <cellStyle name="Input 2 5 6 2 2 2" xfId="7191" xr:uid="{00000000-0005-0000-0000-0000F21B0000}"/>
    <cellStyle name="Input 2 5 6 2 2 3" xfId="7192" xr:uid="{00000000-0005-0000-0000-0000F31B0000}"/>
    <cellStyle name="Input 2 5 6 2 2 4" xfId="7193" xr:uid="{00000000-0005-0000-0000-0000F41B0000}"/>
    <cellStyle name="Input 2 5 6 2 2 5" xfId="7194" xr:uid="{00000000-0005-0000-0000-0000F51B0000}"/>
    <cellStyle name="Input 2 5 6 2 3" xfId="7195" xr:uid="{00000000-0005-0000-0000-0000F61B0000}"/>
    <cellStyle name="Input 2 5 6 2 3 2" xfId="7196" xr:uid="{00000000-0005-0000-0000-0000F71B0000}"/>
    <cellStyle name="Input 2 5 6 2 3 3" xfId="7197" xr:uid="{00000000-0005-0000-0000-0000F81B0000}"/>
    <cellStyle name="Input 2 5 6 2 3 4" xfId="7198" xr:uid="{00000000-0005-0000-0000-0000F91B0000}"/>
    <cellStyle name="Input 2 5 6 2 3 5" xfId="7199" xr:uid="{00000000-0005-0000-0000-0000FA1B0000}"/>
    <cellStyle name="Input 2 5 6 2 4" xfId="7200" xr:uid="{00000000-0005-0000-0000-0000FB1B0000}"/>
    <cellStyle name="Input 2 5 6 2 4 2" xfId="7201" xr:uid="{00000000-0005-0000-0000-0000FC1B0000}"/>
    <cellStyle name="Input 2 5 6 2 5" xfId="7202" xr:uid="{00000000-0005-0000-0000-0000FD1B0000}"/>
    <cellStyle name="Input 2 5 6 2 5 2" xfId="7203" xr:uid="{00000000-0005-0000-0000-0000FE1B0000}"/>
    <cellStyle name="Input 2 5 6 2 6" xfId="7204" xr:uid="{00000000-0005-0000-0000-0000FF1B0000}"/>
    <cellStyle name="Input 2 5 6 2 7" xfId="7205" xr:uid="{00000000-0005-0000-0000-0000001C0000}"/>
    <cellStyle name="Input 2 5 6 3" xfId="7206" xr:uid="{00000000-0005-0000-0000-0000011C0000}"/>
    <cellStyle name="Input 2 5 6 3 2" xfId="7207" xr:uid="{00000000-0005-0000-0000-0000021C0000}"/>
    <cellStyle name="Input 2 5 6 3 3" xfId="7208" xr:uid="{00000000-0005-0000-0000-0000031C0000}"/>
    <cellStyle name="Input 2 5 6 3 4" xfId="7209" xr:uid="{00000000-0005-0000-0000-0000041C0000}"/>
    <cellStyle name="Input 2 5 6 3 5" xfId="7210" xr:uid="{00000000-0005-0000-0000-0000051C0000}"/>
    <cellStyle name="Input 2 5 6 4" xfId="7211" xr:uid="{00000000-0005-0000-0000-0000061C0000}"/>
    <cellStyle name="Input 2 5 6 4 2" xfId="7212" xr:uid="{00000000-0005-0000-0000-0000071C0000}"/>
    <cellStyle name="Input 2 5 6 4 3" xfId="7213" xr:uid="{00000000-0005-0000-0000-0000081C0000}"/>
    <cellStyle name="Input 2 5 6 4 4" xfId="7214" xr:uid="{00000000-0005-0000-0000-0000091C0000}"/>
    <cellStyle name="Input 2 5 6 4 5" xfId="7215" xr:uid="{00000000-0005-0000-0000-00000A1C0000}"/>
    <cellStyle name="Input 2 5 6 5" xfId="7216" xr:uid="{00000000-0005-0000-0000-00000B1C0000}"/>
    <cellStyle name="Input 2 5 6 5 2" xfId="7217" xr:uid="{00000000-0005-0000-0000-00000C1C0000}"/>
    <cellStyle name="Input 2 5 6 6" xfId="7218" xr:uid="{00000000-0005-0000-0000-00000D1C0000}"/>
    <cellStyle name="Input 2 5 6 6 2" xfId="7219" xr:uid="{00000000-0005-0000-0000-00000E1C0000}"/>
    <cellStyle name="Input 2 5 6 7" xfId="7220" xr:uid="{00000000-0005-0000-0000-00000F1C0000}"/>
    <cellStyle name="Input 2 5 6 8" xfId="7221" xr:uid="{00000000-0005-0000-0000-0000101C0000}"/>
    <cellStyle name="Input 2 5 7" xfId="7222" xr:uid="{00000000-0005-0000-0000-0000111C0000}"/>
    <cellStyle name="Input 2 5 7 2" xfId="7223" xr:uid="{00000000-0005-0000-0000-0000121C0000}"/>
    <cellStyle name="Input 2 5 7 2 2" xfId="7224" xr:uid="{00000000-0005-0000-0000-0000131C0000}"/>
    <cellStyle name="Input 2 5 7 2 2 2" xfId="7225" xr:uid="{00000000-0005-0000-0000-0000141C0000}"/>
    <cellStyle name="Input 2 5 7 2 2 3" xfId="7226" xr:uid="{00000000-0005-0000-0000-0000151C0000}"/>
    <cellStyle name="Input 2 5 7 2 2 4" xfId="7227" xr:uid="{00000000-0005-0000-0000-0000161C0000}"/>
    <cellStyle name="Input 2 5 7 2 2 5" xfId="7228" xr:uid="{00000000-0005-0000-0000-0000171C0000}"/>
    <cellStyle name="Input 2 5 7 2 3" xfId="7229" xr:uid="{00000000-0005-0000-0000-0000181C0000}"/>
    <cellStyle name="Input 2 5 7 2 3 2" xfId="7230" xr:uid="{00000000-0005-0000-0000-0000191C0000}"/>
    <cellStyle name="Input 2 5 7 2 3 3" xfId="7231" xr:uid="{00000000-0005-0000-0000-00001A1C0000}"/>
    <cellStyle name="Input 2 5 7 2 3 4" xfId="7232" xr:uid="{00000000-0005-0000-0000-00001B1C0000}"/>
    <cellStyle name="Input 2 5 7 2 3 5" xfId="7233" xr:uid="{00000000-0005-0000-0000-00001C1C0000}"/>
    <cellStyle name="Input 2 5 7 2 4" xfId="7234" xr:uid="{00000000-0005-0000-0000-00001D1C0000}"/>
    <cellStyle name="Input 2 5 7 2 4 2" xfId="7235" xr:uid="{00000000-0005-0000-0000-00001E1C0000}"/>
    <cellStyle name="Input 2 5 7 2 5" xfId="7236" xr:uid="{00000000-0005-0000-0000-00001F1C0000}"/>
    <cellStyle name="Input 2 5 7 2 5 2" xfId="7237" xr:uid="{00000000-0005-0000-0000-0000201C0000}"/>
    <cellStyle name="Input 2 5 7 2 6" xfId="7238" xr:uid="{00000000-0005-0000-0000-0000211C0000}"/>
    <cellStyle name="Input 2 5 7 2 7" xfId="7239" xr:uid="{00000000-0005-0000-0000-0000221C0000}"/>
    <cellStyle name="Input 2 5 7 3" xfId="7240" xr:uid="{00000000-0005-0000-0000-0000231C0000}"/>
    <cellStyle name="Input 2 5 7 3 2" xfId="7241" xr:uid="{00000000-0005-0000-0000-0000241C0000}"/>
    <cellStyle name="Input 2 5 7 3 3" xfId="7242" xr:uid="{00000000-0005-0000-0000-0000251C0000}"/>
    <cellStyle name="Input 2 5 7 3 4" xfId="7243" xr:uid="{00000000-0005-0000-0000-0000261C0000}"/>
    <cellStyle name="Input 2 5 7 3 5" xfId="7244" xr:uid="{00000000-0005-0000-0000-0000271C0000}"/>
    <cellStyle name="Input 2 5 7 4" xfId="7245" xr:uid="{00000000-0005-0000-0000-0000281C0000}"/>
    <cellStyle name="Input 2 5 7 4 2" xfId="7246" xr:uid="{00000000-0005-0000-0000-0000291C0000}"/>
    <cellStyle name="Input 2 5 7 4 3" xfId="7247" xr:uid="{00000000-0005-0000-0000-00002A1C0000}"/>
    <cellStyle name="Input 2 5 7 4 4" xfId="7248" xr:uid="{00000000-0005-0000-0000-00002B1C0000}"/>
    <cellStyle name="Input 2 5 7 4 5" xfId="7249" xr:uid="{00000000-0005-0000-0000-00002C1C0000}"/>
    <cellStyle name="Input 2 5 7 5" xfId="7250" xr:uid="{00000000-0005-0000-0000-00002D1C0000}"/>
    <cellStyle name="Input 2 5 7 5 2" xfId="7251" xr:uid="{00000000-0005-0000-0000-00002E1C0000}"/>
    <cellStyle name="Input 2 5 7 6" xfId="7252" xr:uid="{00000000-0005-0000-0000-00002F1C0000}"/>
    <cellStyle name="Input 2 5 7 6 2" xfId="7253" xr:uid="{00000000-0005-0000-0000-0000301C0000}"/>
    <cellStyle name="Input 2 5 7 7" xfId="7254" xr:uid="{00000000-0005-0000-0000-0000311C0000}"/>
    <cellStyle name="Input 2 5 7 8" xfId="7255" xr:uid="{00000000-0005-0000-0000-0000321C0000}"/>
    <cellStyle name="Input 2 5 8" xfId="7256" xr:uid="{00000000-0005-0000-0000-0000331C0000}"/>
    <cellStyle name="Input 2 5 8 2" xfId="7257" xr:uid="{00000000-0005-0000-0000-0000341C0000}"/>
    <cellStyle name="Input 2 5 8 2 2" xfId="7258" xr:uid="{00000000-0005-0000-0000-0000351C0000}"/>
    <cellStyle name="Input 2 5 8 2 2 2" xfId="7259" xr:uid="{00000000-0005-0000-0000-0000361C0000}"/>
    <cellStyle name="Input 2 5 8 2 2 3" xfId="7260" xr:uid="{00000000-0005-0000-0000-0000371C0000}"/>
    <cellStyle name="Input 2 5 8 2 2 4" xfId="7261" xr:uid="{00000000-0005-0000-0000-0000381C0000}"/>
    <cellStyle name="Input 2 5 8 2 2 5" xfId="7262" xr:uid="{00000000-0005-0000-0000-0000391C0000}"/>
    <cellStyle name="Input 2 5 8 2 3" xfId="7263" xr:uid="{00000000-0005-0000-0000-00003A1C0000}"/>
    <cellStyle name="Input 2 5 8 2 3 2" xfId="7264" xr:uid="{00000000-0005-0000-0000-00003B1C0000}"/>
    <cellStyle name="Input 2 5 8 2 3 3" xfId="7265" xr:uid="{00000000-0005-0000-0000-00003C1C0000}"/>
    <cellStyle name="Input 2 5 8 2 3 4" xfId="7266" xr:uid="{00000000-0005-0000-0000-00003D1C0000}"/>
    <cellStyle name="Input 2 5 8 2 3 5" xfId="7267" xr:uid="{00000000-0005-0000-0000-00003E1C0000}"/>
    <cellStyle name="Input 2 5 8 2 4" xfId="7268" xr:uid="{00000000-0005-0000-0000-00003F1C0000}"/>
    <cellStyle name="Input 2 5 8 2 4 2" xfId="7269" xr:uid="{00000000-0005-0000-0000-0000401C0000}"/>
    <cellStyle name="Input 2 5 8 2 5" xfId="7270" xr:uid="{00000000-0005-0000-0000-0000411C0000}"/>
    <cellStyle name="Input 2 5 8 2 5 2" xfId="7271" xr:uid="{00000000-0005-0000-0000-0000421C0000}"/>
    <cellStyle name="Input 2 5 8 2 6" xfId="7272" xr:uid="{00000000-0005-0000-0000-0000431C0000}"/>
    <cellStyle name="Input 2 5 8 2 7" xfId="7273" xr:uid="{00000000-0005-0000-0000-0000441C0000}"/>
    <cellStyle name="Input 2 5 8 3" xfId="7274" xr:uid="{00000000-0005-0000-0000-0000451C0000}"/>
    <cellStyle name="Input 2 5 8 3 2" xfId="7275" xr:uid="{00000000-0005-0000-0000-0000461C0000}"/>
    <cellStyle name="Input 2 5 8 3 3" xfId="7276" xr:uid="{00000000-0005-0000-0000-0000471C0000}"/>
    <cellStyle name="Input 2 5 8 3 4" xfId="7277" xr:uid="{00000000-0005-0000-0000-0000481C0000}"/>
    <cellStyle name="Input 2 5 8 3 5" xfId="7278" xr:uid="{00000000-0005-0000-0000-0000491C0000}"/>
    <cellStyle name="Input 2 5 8 4" xfId="7279" xr:uid="{00000000-0005-0000-0000-00004A1C0000}"/>
    <cellStyle name="Input 2 5 8 4 2" xfId="7280" xr:uid="{00000000-0005-0000-0000-00004B1C0000}"/>
    <cellStyle name="Input 2 5 8 4 3" xfId="7281" xr:uid="{00000000-0005-0000-0000-00004C1C0000}"/>
    <cellStyle name="Input 2 5 8 4 4" xfId="7282" xr:uid="{00000000-0005-0000-0000-00004D1C0000}"/>
    <cellStyle name="Input 2 5 8 4 5" xfId="7283" xr:uid="{00000000-0005-0000-0000-00004E1C0000}"/>
    <cellStyle name="Input 2 5 8 5" xfId="7284" xr:uid="{00000000-0005-0000-0000-00004F1C0000}"/>
    <cellStyle name="Input 2 5 8 5 2" xfId="7285" xr:uid="{00000000-0005-0000-0000-0000501C0000}"/>
    <cellStyle name="Input 2 5 8 6" xfId="7286" xr:uid="{00000000-0005-0000-0000-0000511C0000}"/>
    <cellStyle name="Input 2 5 8 6 2" xfId="7287" xr:uid="{00000000-0005-0000-0000-0000521C0000}"/>
    <cellStyle name="Input 2 5 8 7" xfId="7288" xr:uid="{00000000-0005-0000-0000-0000531C0000}"/>
    <cellStyle name="Input 2 5 8 8" xfId="7289" xr:uid="{00000000-0005-0000-0000-0000541C0000}"/>
    <cellStyle name="Input 2 5 9" xfId="7290" xr:uid="{00000000-0005-0000-0000-0000551C0000}"/>
    <cellStyle name="Input 2 5 9 2" xfId="7291" xr:uid="{00000000-0005-0000-0000-0000561C0000}"/>
    <cellStyle name="Input 2 5 9 2 2" xfId="7292" xr:uid="{00000000-0005-0000-0000-0000571C0000}"/>
    <cellStyle name="Input 2 5 9 2 2 2" xfId="7293" xr:uid="{00000000-0005-0000-0000-0000581C0000}"/>
    <cellStyle name="Input 2 5 9 2 2 3" xfId="7294" xr:uid="{00000000-0005-0000-0000-0000591C0000}"/>
    <cellStyle name="Input 2 5 9 2 2 4" xfId="7295" xr:uid="{00000000-0005-0000-0000-00005A1C0000}"/>
    <cellStyle name="Input 2 5 9 2 2 5" xfId="7296" xr:uid="{00000000-0005-0000-0000-00005B1C0000}"/>
    <cellStyle name="Input 2 5 9 2 3" xfId="7297" xr:uid="{00000000-0005-0000-0000-00005C1C0000}"/>
    <cellStyle name="Input 2 5 9 2 3 2" xfId="7298" xr:uid="{00000000-0005-0000-0000-00005D1C0000}"/>
    <cellStyle name="Input 2 5 9 2 3 3" xfId="7299" xr:uid="{00000000-0005-0000-0000-00005E1C0000}"/>
    <cellStyle name="Input 2 5 9 2 3 4" xfId="7300" xr:uid="{00000000-0005-0000-0000-00005F1C0000}"/>
    <cellStyle name="Input 2 5 9 2 3 5" xfId="7301" xr:uid="{00000000-0005-0000-0000-0000601C0000}"/>
    <cellStyle name="Input 2 5 9 2 4" xfId="7302" xr:uid="{00000000-0005-0000-0000-0000611C0000}"/>
    <cellStyle name="Input 2 5 9 2 4 2" xfId="7303" xr:uid="{00000000-0005-0000-0000-0000621C0000}"/>
    <cellStyle name="Input 2 5 9 2 5" xfId="7304" xr:uid="{00000000-0005-0000-0000-0000631C0000}"/>
    <cellStyle name="Input 2 5 9 2 5 2" xfId="7305" xr:uid="{00000000-0005-0000-0000-0000641C0000}"/>
    <cellStyle name="Input 2 5 9 2 6" xfId="7306" xr:uid="{00000000-0005-0000-0000-0000651C0000}"/>
    <cellStyle name="Input 2 5 9 2 7" xfId="7307" xr:uid="{00000000-0005-0000-0000-0000661C0000}"/>
    <cellStyle name="Input 2 5 9 3" xfId="7308" xr:uid="{00000000-0005-0000-0000-0000671C0000}"/>
    <cellStyle name="Input 2 5 9 3 2" xfId="7309" xr:uid="{00000000-0005-0000-0000-0000681C0000}"/>
    <cellStyle name="Input 2 5 9 3 3" xfId="7310" xr:uid="{00000000-0005-0000-0000-0000691C0000}"/>
    <cellStyle name="Input 2 5 9 3 4" xfId="7311" xr:uid="{00000000-0005-0000-0000-00006A1C0000}"/>
    <cellStyle name="Input 2 5 9 3 5" xfId="7312" xr:uid="{00000000-0005-0000-0000-00006B1C0000}"/>
    <cellStyle name="Input 2 5 9 4" xfId="7313" xr:uid="{00000000-0005-0000-0000-00006C1C0000}"/>
    <cellStyle name="Input 2 5 9 4 2" xfId="7314" xr:uid="{00000000-0005-0000-0000-00006D1C0000}"/>
    <cellStyle name="Input 2 5 9 4 3" xfId="7315" xr:uid="{00000000-0005-0000-0000-00006E1C0000}"/>
    <cellStyle name="Input 2 5 9 4 4" xfId="7316" xr:uid="{00000000-0005-0000-0000-00006F1C0000}"/>
    <cellStyle name="Input 2 5 9 4 5" xfId="7317" xr:uid="{00000000-0005-0000-0000-0000701C0000}"/>
    <cellStyle name="Input 2 5 9 5" xfId="7318" xr:uid="{00000000-0005-0000-0000-0000711C0000}"/>
    <cellStyle name="Input 2 5 9 5 2" xfId="7319" xr:uid="{00000000-0005-0000-0000-0000721C0000}"/>
    <cellStyle name="Input 2 5 9 6" xfId="7320" xr:uid="{00000000-0005-0000-0000-0000731C0000}"/>
    <cellStyle name="Input 2 5 9 6 2" xfId="7321" xr:uid="{00000000-0005-0000-0000-0000741C0000}"/>
    <cellStyle name="Input 2 5 9 7" xfId="7322" xr:uid="{00000000-0005-0000-0000-0000751C0000}"/>
    <cellStyle name="Input 2 5 9 8" xfId="7323" xr:uid="{00000000-0005-0000-0000-0000761C0000}"/>
    <cellStyle name="Input 2 6" xfId="7324" xr:uid="{00000000-0005-0000-0000-0000771C0000}"/>
    <cellStyle name="Input 2 6 2" xfId="7325" xr:uid="{00000000-0005-0000-0000-0000781C0000}"/>
    <cellStyle name="Input 2 7" xfId="7326" xr:uid="{00000000-0005-0000-0000-0000791C0000}"/>
    <cellStyle name="Input 2 7 2" xfId="7327" xr:uid="{00000000-0005-0000-0000-00007A1C0000}"/>
    <cellStyle name="Input 2 8" xfId="7328" xr:uid="{00000000-0005-0000-0000-00007B1C0000}"/>
    <cellStyle name="Input 2 9" xfId="7329" xr:uid="{00000000-0005-0000-0000-00007C1C0000}"/>
    <cellStyle name="Input 2 9 2" xfId="7330" xr:uid="{00000000-0005-0000-0000-00007D1C0000}"/>
    <cellStyle name="Input 2_T-straight with PEDs adjustor" xfId="7331" xr:uid="{00000000-0005-0000-0000-00007E1C0000}"/>
    <cellStyle name="Input 3" xfId="7332" xr:uid="{00000000-0005-0000-0000-00007F1C0000}"/>
    <cellStyle name="Input 3 2" xfId="7333" xr:uid="{00000000-0005-0000-0000-0000801C0000}"/>
    <cellStyle name="Input 3 2 2" xfId="7334" xr:uid="{00000000-0005-0000-0000-0000811C0000}"/>
    <cellStyle name="Input 3 2 2 10" xfId="7335" xr:uid="{00000000-0005-0000-0000-0000821C0000}"/>
    <cellStyle name="Input 3 2 2 10 2" xfId="7336" xr:uid="{00000000-0005-0000-0000-0000831C0000}"/>
    <cellStyle name="Input 3 2 2 10 2 2" xfId="7337" xr:uid="{00000000-0005-0000-0000-0000841C0000}"/>
    <cellStyle name="Input 3 2 2 10 2 2 2" xfId="7338" xr:uid="{00000000-0005-0000-0000-0000851C0000}"/>
    <cellStyle name="Input 3 2 2 10 2 2 3" xfId="7339" xr:uid="{00000000-0005-0000-0000-0000861C0000}"/>
    <cellStyle name="Input 3 2 2 10 2 2 4" xfId="7340" xr:uid="{00000000-0005-0000-0000-0000871C0000}"/>
    <cellStyle name="Input 3 2 2 10 2 2 5" xfId="7341" xr:uid="{00000000-0005-0000-0000-0000881C0000}"/>
    <cellStyle name="Input 3 2 2 10 2 3" xfId="7342" xr:uid="{00000000-0005-0000-0000-0000891C0000}"/>
    <cellStyle name="Input 3 2 2 10 2 3 2" xfId="7343" xr:uid="{00000000-0005-0000-0000-00008A1C0000}"/>
    <cellStyle name="Input 3 2 2 10 2 3 3" xfId="7344" xr:uid="{00000000-0005-0000-0000-00008B1C0000}"/>
    <cellStyle name="Input 3 2 2 10 2 3 4" xfId="7345" xr:uid="{00000000-0005-0000-0000-00008C1C0000}"/>
    <cellStyle name="Input 3 2 2 10 2 3 5" xfId="7346" xr:uid="{00000000-0005-0000-0000-00008D1C0000}"/>
    <cellStyle name="Input 3 2 2 10 2 4" xfId="7347" xr:uid="{00000000-0005-0000-0000-00008E1C0000}"/>
    <cellStyle name="Input 3 2 2 10 2 4 2" xfId="7348" xr:uid="{00000000-0005-0000-0000-00008F1C0000}"/>
    <cellStyle name="Input 3 2 2 10 2 5" xfId="7349" xr:uid="{00000000-0005-0000-0000-0000901C0000}"/>
    <cellStyle name="Input 3 2 2 10 2 5 2" xfId="7350" xr:uid="{00000000-0005-0000-0000-0000911C0000}"/>
    <cellStyle name="Input 3 2 2 10 2 6" xfId="7351" xr:uid="{00000000-0005-0000-0000-0000921C0000}"/>
    <cellStyle name="Input 3 2 2 10 2 7" xfId="7352" xr:uid="{00000000-0005-0000-0000-0000931C0000}"/>
    <cellStyle name="Input 3 2 2 10 3" xfId="7353" xr:uid="{00000000-0005-0000-0000-0000941C0000}"/>
    <cellStyle name="Input 3 2 2 10 3 2" xfId="7354" xr:uid="{00000000-0005-0000-0000-0000951C0000}"/>
    <cellStyle name="Input 3 2 2 10 3 3" xfId="7355" xr:uid="{00000000-0005-0000-0000-0000961C0000}"/>
    <cellStyle name="Input 3 2 2 10 3 4" xfId="7356" xr:uid="{00000000-0005-0000-0000-0000971C0000}"/>
    <cellStyle name="Input 3 2 2 10 3 5" xfId="7357" xr:uid="{00000000-0005-0000-0000-0000981C0000}"/>
    <cellStyle name="Input 3 2 2 10 4" xfId="7358" xr:uid="{00000000-0005-0000-0000-0000991C0000}"/>
    <cellStyle name="Input 3 2 2 10 4 2" xfId="7359" xr:uid="{00000000-0005-0000-0000-00009A1C0000}"/>
    <cellStyle name="Input 3 2 2 10 4 3" xfId="7360" xr:uid="{00000000-0005-0000-0000-00009B1C0000}"/>
    <cellStyle name="Input 3 2 2 10 4 4" xfId="7361" xr:uid="{00000000-0005-0000-0000-00009C1C0000}"/>
    <cellStyle name="Input 3 2 2 10 4 5" xfId="7362" xr:uid="{00000000-0005-0000-0000-00009D1C0000}"/>
    <cellStyle name="Input 3 2 2 10 5" xfId="7363" xr:uid="{00000000-0005-0000-0000-00009E1C0000}"/>
    <cellStyle name="Input 3 2 2 10 5 2" xfId="7364" xr:uid="{00000000-0005-0000-0000-00009F1C0000}"/>
    <cellStyle name="Input 3 2 2 10 6" xfId="7365" xr:uid="{00000000-0005-0000-0000-0000A01C0000}"/>
    <cellStyle name="Input 3 2 2 10 6 2" xfId="7366" xr:uid="{00000000-0005-0000-0000-0000A11C0000}"/>
    <cellStyle name="Input 3 2 2 10 7" xfId="7367" xr:uid="{00000000-0005-0000-0000-0000A21C0000}"/>
    <cellStyle name="Input 3 2 2 10 8" xfId="7368" xr:uid="{00000000-0005-0000-0000-0000A31C0000}"/>
    <cellStyle name="Input 3 2 2 11" xfId="7369" xr:uid="{00000000-0005-0000-0000-0000A41C0000}"/>
    <cellStyle name="Input 3 2 2 11 2" xfId="7370" xr:uid="{00000000-0005-0000-0000-0000A51C0000}"/>
    <cellStyle name="Input 3 2 2 11 2 2" xfId="7371" xr:uid="{00000000-0005-0000-0000-0000A61C0000}"/>
    <cellStyle name="Input 3 2 2 11 2 2 2" xfId="7372" xr:uid="{00000000-0005-0000-0000-0000A71C0000}"/>
    <cellStyle name="Input 3 2 2 11 2 2 3" xfId="7373" xr:uid="{00000000-0005-0000-0000-0000A81C0000}"/>
    <cellStyle name="Input 3 2 2 11 2 2 4" xfId="7374" xr:uid="{00000000-0005-0000-0000-0000A91C0000}"/>
    <cellStyle name="Input 3 2 2 11 2 2 5" xfId="7375" xr:uid="{00000000-0005-0000-0000-0000AA1C0000}"/>
    <cellStyle name="Input 3 2 2 11 2 3" xfId="7376" xr:uid="{00000000-0005-0000-0000-0000AB1C0000}"/>
    <cellStyle name="Input 3 2 2 11 2 3 2" xfId="7377" xr:uid="{00000000-0005-0000-0000-0000AC1C0000}"/>
    <cellStyle name="Input 3 2 2 11 2 3 3" xfId="7378" xr:uid="{00000000-0005-0000-0000-0000AD1C0000}"/>
    <cellStyle name="Input 3 2 2 11 2 3 4" xfId="7379" xr:uid="{00000000-0005-0000-0000-0000AE1C0000}"/>
    <cellStyle name="Input 3 2 2 11 2 3 5" xfId="7380" xr:uid="{00000000-0005-0000-0000-0000AF1C0000}"/>
    <cellStyle name="Input 3 2 2 11 2 4" xfId="7381" xr:uid="{00000000-0005-0000-0000-0000B01C0000}"/>
    <cellStyle name="Input 3 2 2 11 2 4 2" xfId="7382" xr:uid="{00000000-0005-0000-0000-0000B11C0000}"/>
    <cellStyle name="Input 3 2 2 11 2 5" xfId="7383" xr:uid="{00000000-0005-0000-0000-0000B21C0000}"/>
    <cellStyle name="Input 3 2 2 11 2 5 2" xfId="7384" xr:uid="{00000000-0005-0000-0000-0000B31C0000}"/>
    <cellStyle name="Input 3 2 2 11 2 6" xfId="7385" xr:uid="{00000000-0005-0000-0000-0000B41C0000}"/>
    <cellStyle name="Input 3 2 2 11 2 7" xfId="7386" xr:uid="{00000000-0005-0000-0000-0000B51C0000}"/>
    <cellStyle name="Input 3 2 2 11 3" xfId="7387" xr:uid="{00000000-0005-0000-0000-0000B61C0000}"/>
    <cellStyle name="Input 3 2 2 11 3 2" xfId="7388" xr:uid="{00000000-0005-0000-0000-0000B71C0000}"/>
    <cellStyle name="Input 3 2 2 11 3 3" xfId="7389" xr:uid="{00000000-0005-0000-0000-0000B81C0000}"/>
    <cellStyle name="Input 3 2 2 11 3 4" xfId="7390" xr:uid="{00000000-0005-0000-0000-0000B91C0000}"/>
    <cellStyle name="Input 3 2 2 11 3 5" xfId="7391" xr:uid="{00000000-0005-0000-0000-0000BA1C0000}"/>
    <cellStyle name="Input 3 2 2 11 4" xfId="7392" xr:uid="{00000000-0005-0000-0000-0000BB1C0000}"/>
    <cellStyle name="Input 3 2 2 11 4 2" xfId="7393" xr:uid="{00000000-0005-0000-0000-0000BC1C0000}"/>
    <cellStyle name="Input 3 2 2 11 4 3" xfId="7394" xr:uid="{00000000-0005-0000-0000-0000BD1C0000}"/>
    <cellStyle name="Input 3 2 2 11 4 4" xfId="7395" xr:uid="{00000000-0005-0000-0000-0000BE1C0000}"/>
    <cellStyle name="Input 3 2 2 11 4 5" xfId="7396" xr:uid="{00000000-0005-0000-0000-0000BF1C0000}"/>
    <cellStyle name="Input 3 2 2 11 5" xfId="7397" xr:uid="{00000000-0005-0000-0000-0000C01C0000}"/>
    <cellStyle name="Input 3 2 2 11 5 2" xfId="7398" xr:uid="{00000000-0005-0000-0000-0000C11C0000}"/>
    <cellStyle name="Input 3 2 2 11 6" xfId="7399" xr:uid="{00000000-0005-0000-0000-0000C21C0000}"/>
    <cellStyle name="Input 3 2 2 11 6 2" xfId="7400" xr:uid="{00000000-0005-0000-0000-0000C31C0000}"/>
    <cellStyle name="Input 3 2 2 11 7" xfId="7401" xr:uid="{00000000-0005-0000-0000-0000C41C0000}"/>
    <cellStyle name="Input 3 2 2 11 8" xfId="7402" xr:uid="{00000000-0005-0000-0000-0000C51C0000}"/>
    <cellStyle name="Input 3 2 2 12" xfId="7403" xr:uid="{00000000-0005-0000-0000-0000C61C0000}"/>
    <cellStyle name="Input 3 2 2 12 2" xfId="7404" xr:uid="{00000000-0005-0000-0000-0000C71C0000}"/>
    <cellStyle name="Input 3 2 2 12 2 2" xfId="7405" xr:uid="{00000000-0005-0000-0000-0000C81C0000}"/>
    <cellStyle name="Input 3 2 2 12 2 2 2" xfId="7406" xr:uid="{00000000-0005-0000-0000-0000C91C0000}"/>
    <cellStyle name="Input 3 2 2 12 2 2 3" xfId="7407" xr:uid="{00000000-0005-0000-0000-0000CA1C0000}"/>
    <cellStyle name="Input 3 2 2 12 2 2 4" xfId="7408" xr:uid="{00000000-0005-0000-0000-0000CB1C0000}"/>
    <cellStyle name="Input 3 2 2 12 2 2 5" xfId="7409" xr:uid="{00000000-0005-0000-0000-0000CC1C0000}"/>
    <cellStyle name="Input 3 2 2 12 2 3" xfId="7410" xr:uid="{00000000-0005-0000-0000-0000CD1C0000}"/>
    <cellStyle name="Input 3 2 2 12 2 3 2" xfId="7411" xr:uid="{00000000-0005-0000-0000-0000CE1C0000}"/>
    <cellStyle name="Input 3 2 2 12 2 3 3" xfId="7412" xr:uid="{00000000-0005-0000-0000-0000CF1C0000}"/>
    <cellStyle name="Input 3 2 2 12 2 3 4" xfId="7413" xr:uid="{00000000-0005-0000-0000-0000D01C0000}"/>
    <cellStyle name="Input 3 2 2 12 2 3 5" xfId="7414" xr:uid="{00000000-0005-0000-0000-0000D11C0000}"/>
    <cellStyle name="Input 3 2 2 12 2 4" xfId="7415" xr:uid="{00000000-0005-0000-0000-0000D21C0000}"/>
    <cellStyle name="Input 3 2 2 12 2 4 2" xfId="7416" xr:uid="{00000000-0005-0000-0000-0000D31C0000}"/>
    <cellStyle name="Input 3 2 2 12 2 5" xfId="7417" xr:uid="{00000000-0005-0000-0000-0000D41C0000}"/>
    <cellStyle name="Input 3 2 2 12 2 5 2" xfId="7418" xr:uid="{00000000-0005-0000-0000-0000D51C0000}"/>
    <cellStyle name="Input 3 2 2 12 2 6" xfId="7419" xr:uid="{00000000-0005-0000-0000-0000D61C0000}"/>
    <cellStyle name="Input 3 2 2 12 2 7" xfId="7420" xr:uid="{00000000-0005-0000-0000-0000D71C0000}"/>
    <cellStyle name="Input 3 2 2 12 3" xfId="7421" xr:uid="{00000000-0005-0000-0000-0000D81C0000}"/>
    <cellStyle name="Input 3 2 2 12 3 2" xfId="7422" xr:uid="{00000000-0005-0000-0000-0000D91C0000}"/>
    <cellStyle name="Input 3 2 2 12 3 3" xfId="7423" xr:uid="{00000000-0005-0000-0000-0000DA1C0000}"/>
    <cellStyle name="Input 3 2 2 12 3 4" xfId="7424" xr:uid="{00000000-0005-0000-0000-0000DB1C0000}"/>
    <cellStyle name="Input 3 2 2 12 3 5" xfId="7425" xr:uid="{00000000-0005-0000-0000-0000DC1C0000}"/>
    <cellStyle name="Input 3 2 2 12 4" xfId="7426" xr:uid="{00000000-0005-0000-0000-0000DD1C0000}"/>
    <cellStyle name="Input 3 2 2 12 4 2" xfId="7427" xr:uid="{00000000-0005-0000-0000-0000DE1C0000}"/>
    <cellStyle name="Input 3 2 2 12 4 3" xfId="7428" xr:uid="{00000000-0005-0000-0000-0000DF1C0000}"/>
    <cellStyle name="Input 3 2 2 12 4 4" xfId="7429" xr:uid="{00000000-0005-0000-0000-0000E01C0000}"/>
    <cellStyle name="Input 3 2 2 12 4 5" xfId="7430" xr:uid="{00000000-0005-0000-0000-0000E11C0000}"/>
    <cellStyle name="Input 3 2 2 12 5" xfId="7431" xr:uid="{00000000-0005-0000-0000-0000E21C0000}"/>
    <cellStyle name="Input 3 2 2 12 5 2" xfId="7432" xr:uid="{00000000-0005-0000-0000-0000E31C0000}"/>
    <cellStyle name="Input 3 2 2 12 6" xfId="7433" xr:uid="{00000000-0005-0000-0000-0000E41C0000}"/>
    <cellStyle name="Input 3 2 2 12 6 2" xfId="7434" xr:uid="{00000000-0005-0000-0000-0000E51C0000}"/>
    <cellStyle name="Input 3 2 2 12 7" xfId="7435" xr:uid="{00000000-0005-0000-0000-0000E61C0000}"/>
    <cellStyle name="Input 3 2 2 12 8" xfId="7436" xr:uid="{00000000-0005-0000-0000-0000E71C0000}"/>
    <cellStyle name="Input 3 2 2 13" xfId="7437" xr:uid="{00000000-0005-0000-0000-0000E81C0000}"/>
    <cellStyle name="Input 3 2 2 13 2" xfId="7438" xr:uid="{00000000-0005-0000-0000-0000E91C0000}"/>
    <cellStyle name="Input 3 2 2 13 2 2" xfId="7439" xr:uid="{00000000-0005-0000-0000-0000EA1C0000}"/>
    <cellStyle name="Input 3 2 2 13 2 2 2" xfId="7440" xr:uid="{00000000-0005-0000-0000-0000EB1C0000}"/>
    <cellStyle name="Input 3 2 2 13 2 2 3" xfId="7441" xr:uid="{00000000-0005-0000-0000-0000EC1C0000}"/>
    <cellStyle name="Input 3 2 2 13 2 2 4" xfId="7442" xr:uid="{00000000-0005-0000-0000-0000ED1C0000}"/>
    <cellStyle name="Input 3 2 2 13 2 2 5" xfId="7443" xr:uid="{00000000-0005-0000-0000-0000EE1C0000}"/>
    <cellStyle name="Input 3 2 2 13 2 3" xfId="7444" xr:uid="{00000000-0005-0000-0000-0000EF1C0000}"/>
    <cellStyle name="Input 3 2 2 13 2 3 2" xfId="7445" xr:uid="{00000000-0005-0000-0000-0000F01C0000}"/>
    <cellStyle name="Input 3 2 2 13 2 3 3" xfId="7446" xr:uid="{00000000-0005-0000-0000-0000F11C0000}"/>
    <cellStyle name="Input 3 2 2 13 2 3 4" xfId="7447" xr:uid="{00000000-0005-0000-0000-0000F21C0000}"/>
    <cellStyle name="Input 3 2 2 13 2 3 5" xfId="7448" xr:uid="{00000000-0005-0000-0000-0000F31C0000}"/>
    <cellStyle name="Input 3 2 2 13 2 4" xfId="7449" xr:uid="{00000000-0005-0000-0000-0000F41C0000}"/>
    <cellStyle name="Input 3 2 2 13 2 4 2" xfId="7450" xr:uid="{00000000-0005-0000-0000-0000F51C0000}"/>
    <cellStyle name="Input 3 2 2 13 2 5" xfId="7451" xr:uid="{00000000-0005-0000-0000-0000F61C0000}"/>
    <cellStyle name="Input 3 2 2 13 2 5 2" xfId="7452" xr:uid="{00000000-0005-0000-0000-0000F71C0000}"/>
    <cellStyle name="Input 3 2 2 13 2 6" xfId="7453" xr:uid="{00000000-0005-0000-0000-0000F81C0000}"/>
    <cellStyle name="Input 3 2 2 13 2 7" xfId="7454" xr:uid="{00000000-0005-0000-0000-0000F91C0000}"/>
    <cellStyle name="Input 3 2 2 13 3" xfId="7455" xr:uid="{00000000-0005-0000-0000-0000FA1C0000}"/>
    <cellStyle name="Input 3 2 2 13 3 2" xfId="7456" xr:uid="{00000000-0005-0000-0000-0000FB1C0000}"/>
    <cellStyle name="Input 3 2 2 13 3 3" xfId="7457" xr:uid="{00000000-0005-0000-0000-0000FC1C0000}"/>
    <cellStyle name="Input 3 2 2 13 3 4" xfId="7458" xr:uid="{00000000-0005-0000-0000-0000FD1C0000}"/>
    <cellStyle name="Input 3 2 2 13 3 5" xfId="7459" xr:uid="{00000000-0005-0000-0000-0000FE1C0000}"/>
    <cellStyle name="Input 3 2 2 13 4" xfId="7460" xr:uid="{00000000-0005-0000-0000-0000FF1C0000}"/>
    <cellStyle name="Input 3 2 2 13 4 2" xfId="7461" xr:uid="{00000000-0005-0000-0000-0000001D0000}"/>
    <cellStyle name="Input 3 2 2 13 4 3" xfId="7462" xr:uid="{00000000-0005-0000-0000-0000011D0000}"/>
    <cellStyle name="Input 3 2 2 13 4 4" xfId="7463" xr:uid="{00000000-0005-0000-0000-0000021D0000}"/>
    <cellStyle name="Input 3 2 2 13 4 5" xfId="7464" xr:uid="{00000000-0005-0000-0000-0000031D0000}"/>
    <cellStyle name="Input 3 2 2 13 5" xfId="7465" xr:uid="{00000000-0005-0000-0000-0000041D0000}"/>
    <cellStyle name="Input 3 2 2 13 5 2" xfId="7466" xr:uid="{00000000-0005-0000-0000-0000051D0000}"/>
    <cellStyle name="Input 3 2 2 13 6" xfId="7467" xr:uid="{00000000-0005-0000-0000-0000061D0000}"/>
    <cellStyle name="Input 3 2 2 13 6 2" xfId="7468" xr:uid="{00000000-0005-0000-0000-0000071D0000}"/>
    <cellStyle name="Input 3 2 2 13 7" xfId="7469" xr:uid="{00000000-0005-0000-0000-0000081D0000}"/>
    <cellStyle name="Input 3 2 2 13 8" xfId="7470" xr:uid="{00000000-0005-0000-0000-0000091D0000}"/>
    <cellStyle name="Input 3 2 2 14" xfId="7471" xr:uid="{00000000-0005-0000-0000-00000A1D0000}"/>
    <cellStyle name="Input 3 2 2 14 2" xfId="7472" xr:uid="{00000000-0005-0000-0000-00000B1D0000}"/>
    <cellStyle name="Input 3 2 2 14 2 2" xfId="7473" xr:uid="{00000000-0005-0000-0000-00000C1D0000}"/>
    <cellStyle name="Input 3 2 2 14 2 2 2" xfId="7474" xr:uid="{00000000-0005-0000-0000-00000D1D0000}"/>
    <cellStyle name="Input 3 2 2 14 2 2 3" xfId="7475" xr:uid="{00000000-0005-0000-0000-00000E1D0000}"/>
    <cellStyle name="Input 3 2 2 14 2 2 4" xfId="7476" xr:uid="{00000000-0005-0000-0000-00000F1D0000}"/>
    <cellStyle name="Input 3 2 2 14 2 2 5" xfId="7477" xr:uid="{00000000-0005-0000-0000-0000101D0000}"/>
    <cellStyle name="Input 3 2 2 14 2 3" xfId="7478" xr:uid="{00000000-0005-0000-0000-0000111D0000}"/>
    <cellStyle name="Input 3 2 2 14 2 3 2" xfId="7479" xr:uid="{00000000-0005-0000-0000-0000121D0000}"/>
    <cellStyle name="Input 3 2 2 14 2 3 3" xfId="7480" xr:uid="{00000000-0005-0000-0000-0000131D0000}"/>
    <cellStyle name="Input 3 2 2 14 2 3 4" xfId="7481" xr:uid="{00000000-0005-0000-0000-0000141D0000}"/>
    <cellStyle name="Input 3 2 2 14 2 3 5" xfId="7482" xr:uid="{00000000-0005-0000-0000-0000151D0000}"/>
    <cellStyle name="Input 3 2 2 14 2 4" xfId="7483" xr:uid="{00000000-0005-0000-0000-0000161D0000}"/>
    <cellStyle name="Input 3 2 2 14 2 4 2" xfId="7484" xr:uid="{00000000-0005-0000-0000-0000171D0000}"/>
    <cellStyle name="Input 3 2 2 14 2 5" xfId="7485" xr:uid="{00000000-0005-0000-0000-0000181D0000}"/>
    <cellStyle name="Input 3 2 2 14 2 5 2" xfId="7486" xr:uid="{00000000-0005-0000-0000-0000191D0000}"/>
    <cellStyle name="Input 3 2 2 14 2 6" xfId="7487" xr:uid="{00000000-0005-0000-0000-00001A1D0000}"/>
    <cellStyle name="Input 3 2 2 14 2 7" xfId="7488" xr:uid="{00000000-0005-0000-0000-00001B1D0000}"/>
    <cellStyle name="Input 3 2 2 14 3" xfId="7489" xr:uid="{00000000-0005-0000-0000-00001C1D0000}"/>
    <cellStyle name="Input 3 2 2 14 3 2" xfId="7490" xr:uid="{00000000-0005-0000-0000-00001D1D0000}"/>
    <cellStyle name="Input 3 2 2 14 3 3" xfId="7491" xr:uid="{00000000-0005-0000-0000-00001E1D0000}"/>
    <cellStyle name="Input 3 2 2 14 3 4" xfId="7492" xr:uid="{00000000-0005-0000-0000-00001F1D0000}"/>
    <cellStyle name="Input 3 2 2 14 3 5" xfId="7493" xr:uid="{00000000-0005-0000-0000-0000201D0000}"/>
    <cellStyle name="Input 3 2 2 14 4" xfId="7494" xr:uid="{00000000-0005-0000-0000-0000211D0000}"/>
    <cellStyle name="Input 3 2 2 14 4 2" xfId="7495" xr:uid="{00000000-0005-0000-0000-0000221D0000}"/>
    <cellStyle name="Input 3 2 2 14 4 3" xfId="7496" xr:uid="{00000000-0005-0000-0000-0000231D0000}"/>
    <cellStyle name="Input 3 2 2 14 4 4" xfId="7497" xr:uid="{00000000-0005-0000-0000-0000241D0000}"/>
    <cellStyle name="Input 3 2 2 14 4 5" xfId="7498" xr:uid="{00000000-0005-0000-0000-0000251D0000}"/>
    <cellStyle name="Input 3 2 2 14 5" xfId="7499" xr:uid="{00000000-0005-0000-0000-0000261D0000}"/>
    <cellStyle name="Input 3 2 2 14 5 2" xfId="7500" xr:uid="{00000000-0005-0000-0000-0000271D0000}"/>
    <cellStyle name="Input 3 2 2 14 6" xfId="7501" xr:uid="{00000000-0005-0000-0000-0000281D0000}"/>
    <cellStyle name="Input 3 2 2 14 6 2" xfId="7502" xr:uid="{00000000-0005-0000-0000-0000291D0000}"/>
    <cellStyle name="Input 3 2 2 14 7" xfId="7503" xr:uid="{00000000-0005-0000-0000-00002A1D0000}"/>
    <cellStyle name="Input 3 2 2 14 8" xfId="7504" xr:uid="{00000000-0005-0000-0000-00002B1D0000}"/>
    <cellStyle name="Input 3 2 2 15" xfId="7505" xr:uid="{00000000-0005-0000-0000-00002C1D0000}"/>
    <cellStyle name="Input 3 2 2 15 2" xfId="7506" xr:uid="{00000000-0005-0000-0000-00002D1D0000}"/>
    <cellStyle name="Input 3 2 2 15 2 2" xfId="7507" xr:uid="{00000000-0005-0000-0000-00002E1D0000}"/>
    <cellStyle name="Input 3 2 2 15 2 3" xfId="7508" xr:uid="{00000000-0005-0000-0000-00002F1D0000}"/>
    <cellStyle name="Input 3 2 2 15 2 4" xfId="7509" xr:uid="{00000000-0005-0000-0000-0000301D0000}"/>
    <cellStyle name="Input 3 2 2 15 2 5" xfId="7510" xr:uid="{00000000-0005-0000-0000-0000311D0000}"/>
    <cellStyle name="Input 3 2 2 15 3" xfId="7511" xr:uid="{00000000-0005-0000-0000-0000321D0000}"/>
    <cellStyle name="Input 3 2 2 15 3 2" xfId="7512" xr:uid="{00000000-0005-0000-0000-0000331D0000}"/>
    <cellStyle name="Input 3 2 2 15 3 3" xfId="7513" xr:uid="{00000000-0005-0000-0000-0000341D0000}"/>
    <cellStyle name="Input 3 2 2 15 3 4" xfId="7514" xr:uid="{00000000-0005-0000-0000-0000351D0000}"/>
    <cellStyle name="Input 3 2 2 15 3 5" xfId="7515" xr:uid="{00000000-0005-0000-0000-0000361D0000}"/>
    <cellStyle name="Input 3 2 2 15 4" xfId="7516" xr:uid="{00000000-0005-0000-0000-0000371D0000}"/>
    <cellStyle name="Input 3 2 2 15 4 2" xfId="7517" xr:uid="{00000000-0005-0000-0000-0000381D0000}"/>
    <cellStyle name="Input 3 2 2 15 5" xfId="7518" xr:uid="{00000000-0005-0000-0000-0000391D0000}"/>
    <cellStyle name="Input 3 2 2 15 5 2" xfId="7519" xr:uid="{00000000-0005-0000-0000-00003A1D0000}"/>
    <cellStyle name="Input 3 2 2 15 6" xfId="7520" xr:uid="{00000000-0005-0000-0000-00003B1D0000}"/>
    <cellStyle name="Input 3 2 2 15 7" xfId="7521" xr:uid="{00000000-0005-0000-0000-00003C1D0000}"/>
    <cellStyle name="Input 3 2 2 16" xfId="7522" xr:uid="{00000000-0005-0000-0000-00003D1D0000}"/>
    <cellStyle name="Input 3 2 2 16 2" xfId="7523" xr:uid="{00000000-0005-0000-0000-00003E1D0000}"/>
    <cellStyle name="Input 3 2 2 16 3" xfId="7524" xr:uid="{00000000-0005-0000-0000-00003F1D0000}"/>
    <cellStyle name="Input 3 2 2 16 4" xfId="7525" xr:uid="{00000000-0005-0000-0000-0000401D0000}"/>
    <cellStyle name="Input 3 2 2 16 5" xfId="7526" xr:uid="{00000000-0005-0000-0000-0000411D0000}"/>
    <cellStyle name="Input 3 2 2 17" xfId="7527" xr:uid="{00000000-0005-0000-0000-0000421D0000}"/>
    <cellStyle name="Input 3 2 2 17 2" xfId="7528" xr:uid="{00000000-0005-0000-0000-0000431D0000}"/>
    <cellStyle name="Input 3 2 2 17 3" xfId="7529" xr:uid="{00000000-0005-0000-0000-0000441D0000}"/>
    <cellStyle name="Input 3 2 2 17 4" xfId="7530" xr:uid="{00000000-0005-0000-0000-0000451D0000}"/>
    <cellStyle name="Input 3 2 2 17 5" xfId="7531" xr:uid="{00000000-0005-0000-0000-0000461D0000}"/>
    <cellStyle name="Input 3 2 2 18" xfId="7532" xr:uid="{00000000-0005-0000-0000-0000471D0000}"/>
    <cellStyle name="Input 3 2 2 18 2" xfId="7533" xr:uid="{00000000-0005-0000-0000-0000481D0000}"/>
    <cellStyle name="Input 3 2 2 19" xfId="7534" xr:uid="{00000000-0005-0000-0000-0000491D0000}"/>
    <cellStyle name="Input 3 2 2 19 2" xfId="7535" xr:uid="{00000000-0005-0000-0000-00004A1D0000}"/>
    <cellStyle name="Input 3 2 2 2" xfId="7536" xr:uid="{00000000-0005-0000-0000-00004B1D0000}"/>
    <cellStyle name="Input 3 2 2 2 2" xfId="7537" xr:uid="{00000000-0005-0000-0000-00004C1D0000}"/>
    <cellStyle name="Input 3 2 2 2 2 2" xfId="7538" xr:uid="{00000000-0005-0000-0000-00004D1D0000}"/>
    <cellStyle name="Input 3 2 2 2 2 2 2" xfId="7539" xr:uid="{00000000-0005-0000-0000-00004E1D0000}"/>
    <cellStyle name="Input 3 2 2 2 2 2 3" xfId="7540" xr:uid="{00000000-0005-0000-0000-00004F1D0000}"/>
    <cellStyle name="Input 3 2 2 2 2 2 4" xfId="7541" xr:uid="{00000000-0005-0000-0000-0000501D0000}"/>
    <cellStyle name="Input 3 2 2 2 2 2 5" xfId="7542" xr:uid="{00000000-0005-0000-0000-0000511D0000}"/>
    <cellStyle name="Input 3 2 2 2 2 3" xfId="7543" xr:uid="{00000000-0005-0000-0000-0000521D0000}"/>
    <cellStyle name="Input 3 2 2 2 2 3 2" xfId="7544" xr:uid="{00000000-0005-0000-0000-0000531D0000}"/>
    <cellStyle name="Input 3 2 2 2 2 3 3" xfId="7545" xr:uid="{00000000-0005-0000-0000-0000541D0000}"/>
    <cellStyle name="Input 3 2 2 2 2 3 4" xfId="7546" xr:uid="{00000000-0005-0000-0000-0000551D0000}"/>
    <cellStyle name="Input 3 2 2 2 2 3 5" xfId="7547" xr:uid="{00000000-0005-0000-0000-0000561D0000}"/>
    <cellStyle name="Input 3 2 2 2 2 4" xfId="7548" xr:uid="{00000000-0005-0000-0000-0000571D0000}"/>
    <cellStyle name="Input 3 2 2 2 2 4 2" xfId="7549" xr:uid="{00000000-0005-0000-0000-0000581D0000}"/>
    <cellStyle name="Input 3 2 2 2 2 5" xfId="7550" xr:uid="{00000000-0005-0000-0000-0000591D0000}"/>
    <cellStyle name="Input 3 2 2 2 2 5 2" xfId="7551" xr:uid="{00000000-0005-0000-0000-00005A1D0000}"/>
    <cellStyle name="Input 3 2 2 2 2 6" xfId="7552" xr:uid="{00000000-0005-0000-0000-00005B1D0000}"/>
    <cellStyle name="Input 3 2 2 2 2 7" xfId="7553" xr:uid="{00000000-0005-0000-0000-00005C1D0000}"/>
    <cellStyle name="Input 3 2 2 2 3" xfId="7554" xr:uid="{00000000-0005-0000-0000-00005D1D0000}"/>
    <cellStyle name="Input 3 2 2 2 3 2" xfId="7555" xr:uid="{00000000-0005-0000-0000-00005E1D0000}"/>
    <cellStyle name="Input 3 2 2 2 3 3" xfId="7556" xr:uid="{00000000-0005-0000-0000-00005F1D0000}"/>
    <cellStyle name="Input 3 2 2 2 3 4" xfId="7557" xr:uid="{00000000-0005-0000-0000-0000601D0000}"/>
    <cellStyle name="Input 3 2 2 2 3 5" xfId="7558" xr:uid="{00000000-0005-0000-0000-0000611D0000}"/>
    <cellStyle name="Input 3 2 2 2 4" xfId="7559" xr:uid="{00000000-0005-0000-0000-0000621D0000}"/>
    <cellStyle name="Input 3 2 2 2 4 2" xfId="7560" xr:uid="{00000000-0005-0000-0000-0000631D0000}"/>
    <cellStyle name="Input 3 2 2 2 4 3" xfId="7561" xr:uid="{00000000-0005-0000-0000-0000641D0000}"/>
    <cellStyle name="Input 3 2 2 2 4 4" xfId="7562" xr:uid="{00000000-0005-0000-0000-0000651D0000}"/>
    <cellStyle name="Input 3 2 2 2 4 5" xfId="7563" xr:uid="{00000000-0005-0000-0000-0000661D0000}"/>
    <cellStyle name="Input 3 2 2 2 5" xfId="7564" xr:uid="{00000000-0005-0000-0000-0000671D0000}"/>
    <cellStyle name="Input 3 2 2 2 5 2" xfId="7565" xr:uid="{00000000-0005-0000-0000-0000681D0000}"/>
    <cellStyle name="Input 3 2 2 2 6" xfId="7566" xr:uid="{00000000-0005-0000-0000-0000691D0000}"/>
    <cellStyle name="Input 3 2 2 2 6 2" xfId="7567" xr:uid="{00000000-0005-0000-0000-00006A1D0000}"/>
    <cellStyle name="Input 3 2 2 2 7" xfId="7568" xr:uid="{00000000-0005-0000-0000-00006B1D0000}"/>
    <cellStyle name="Input 3 2 2 2 8" xfId="7569" xr:uid="{00000000-0005-0000-0000-00006C1D0000}"/>
    <cellStyle name="Input 3 2 2 20" xfId="7570" xr:uid="{00000000-0005-0000-0000-00006D1D0000}"/>
    <cellStyle name="Input 3 2 2 21" xfId="7571" xr:uid="{00000000-0005-0000-0000-00006E1D0000}"/>
    <cellStyle name="Input 3 2 2 3" xfId="7572" xr:uid="{00000000-0005-0000-0000-00006F1D0000}"/>
    <cellStyle name="Input 3 2 2 3 2" xfId="7573" xr:uid="{00000000-0005-0000-0000-0000701D0000}"/>
    <cellStyle name="Input 3 2 2 3 2 2" xfId="7574" xr:uid="{00000000-0005-0000-0000-0000711D0000}"/>
    <cellStyle name="Input 3 2 2 3 2 2 2" xfId="7575" xr:uid="{00000000-0005-0000-0000-0000721D0000}"/>
    <cellStyle name="Input 3 2 2 3 2 2 3" xfId="7576" xr:uid="{00000000-0005-0000-0000-0000731D0000}"/>
    <cellStyle name="Input 3 2 2 3 2 2 4" xfId="7577" xr:uid="{00000000-0005-0000-0000-0000741D0000}"/>
    <cellStyle name="Input 3 2 2 3 2 2 5" xfId="7578" xr:uid="{00000000-0005-0000-0000-0000751D0000}"/>
    <cellStyle name="Input 3 2 2 3 2 3" xfId="7579" xr:uid="{00000000-0005-0000-0000-0000761D0000}"/>
    <cellStyle name="Input 3 2 2 3 2 3 2" xfId="7580" xr:uid="{00000000-0005-0000-0000-0000771D0000}"/>
    <cellStyle name="Input 3 2 2 3 2 3 3" xfId="7581" xr:uid="{00000000-0005-0000-0000-0000781D0000}"/>
    <cellStyle name="Input 3 2 2 3 2 3 4" xfId="7582" xr:uid="{00000000-0005-0000-0000-0000791D0000}"/>
    <cellStyle name="Input 3 2 2 3 2 3 5" xfId="7583" xr:uid="{00000000-0005-0000-0000-00007A1D0000}"/>
    <cellStyle name="Input 3 2 2 3 2 4" xfId="7584" xr:uid="{00000000-0005-0000-0000-00007B1D0000}"/>
    <cellStyle name="Input 3 2 2 3 2 4 2" xfId="7585" xr:uid="{00000000-0005-0000-0000-00007C1D0000}"/>
    <cellStyle name="Input 3 2 2 3 2 5" xfId="7586" xr:uid="{00000000-0005-0000-0000-00007D1D0000}"/>
    <cellStyle name="Input 3 2 2 3 2 5 2" xfId="7587" xr:uid="{00000000-0005-0000-0000-00007E1D0000}"/>
    <cellStyle name="Input 3 2 2 3 2 6" xfId="7588" xr:uid="{00000000-0005-0000-0000-00007F1D0000}"/>
    <cellStyle name="Input 3 2 2 3 2 7" xfId="7589" xr:uid="{00000000-0005-0000-0000-0000801D0000}"/>
    <cellStyle name="Input 3 2 2 3 3" xfId="7590" xr:uid="{00000000-0005-0000-0000-0000811D0000}"/>
    <cellStyle name="Input 3 2 2 3 3 2" xfId="7591" xr:uid="{00000000-0005-0000-0000-0000821D0000}"/>
    <cellStyle name="Input 3 2 2 3 3 3" xfId="7592" xr:uid="{00000000-0005-0000-0000-0000831D0000}"/>
    <cellStyle name="Input 3 2 2 3 3 4" xfId="7593" xr:uid="{00000000-0005-0000-0000-0000841D0000}"/>
    <cellStyle name="Input 3 2 2 3 3 5" xfId="7594" xr:uid="{00000000-0005-0000-0000-0000851D0000}"/>
    <cellStyle name="Input 3 2 2 3 4" xfId="7595" xr:uid="{00000000-0005-0000-0000-0000861D0000}"/>
    <cellStyle name="Input 3 2 2 3 4 2" xfId="7596" xr:uid="{00000000-0005-0000-0000-0000871D0000}"/>
    <cellStyle name="Input 3 2 2 3 4 3" xfId="7597" xr:uid="{00000000-0005-0000-0000-0000881D0000}"/>
    <cellStyle name="Input 3 2 2 3 4 4" xfId="7598" xr:uid="{00000000-0005-0000-0000-0000891D0000}"/>
    <cellStyle name="Input 3 2 2 3 4 5" xfId="7599" xr:uid="{00000000-0005-0000-0000-00008A1D0000}"/>
    <cellStyle name="Input 3 2 2 3 5" xfId="7600" xr:uid="{00000000-0005-0000-0000-00008B1D0000}"/>
    <cellStyle name="Input 3 2 2 3 5 2" xfId="7601" xr:uid="{00000000-0005-0000-0000-00008C1D0000}"/>
    <cellStyle name="Input 3 2 2 3 6" xfId="7602" xr:uid="{00000000-0005-0000-0000-00008D1D0000}"/>
    <cellStyle name="Input 3 2 2 3 6 2" xfId="7603" xr:uid="{00000000-0005-0000-0000-00008E1D0000}"/>
    <cellStyle name="Input 3 2 2 3 7" xfId="7604" xr:uid="{00000000-0005-0000-0000-00008F1D0000}"/>
    <cellStyle name="Input 3 2 2 3 8" xfId="7605" xr:uid="{00000000-0005-0000-0000-0000901D0000}"/>
    <cellStyle name="Input 3 2 2 4" xfId="7606" xr:uid="{00000000-0005-0000-0000-0000911D0000}"/>
    <cellStyle name="Input 3 2 2 4 2" xfId="7607" xr:uid="{00000000-0005-0000-0000-0000921D0000}"/>
    <cellStyle name="Input 3 2 2 4 2 2" xfId="7608" xr:uid="{00000000-0005-0000-0000-0000931D0000}"/>
    <cellStyle name="Input 3 2 2 4 2 2 2" xfId="7609" xr:uid="{00000000-0005-0000-0000-0000941D0000}"/>
    <cellStyle name="Input 3 2 2 4 2 2 3" xfId="7610" xr:uid="{00000000-0005-0000-0000-0000951D0000}"/>
    <cellStyle name="Input 3 2 2 4 2 2 4" xfId="7611" xr:uid="{00000000-0005-0000-0000-0000961D0000}"/>
    <cellStyle name="Input 3 2 2 4 2 2 5" xfId="7612" xr:uid="{00000000-0005-0000-0000-0000971D0000}"/>
    <cellStyle name="Input 3 2 2 4 2 3" xfId="7613" xr:uid="{00000000-0005-0000-0000-0000981D0000}"/>
    <cellStyle name="Input 3 2 2 4 2 3 2" xfId="7614" xr:uid="{00000000-0005-0000-0000-0000991D0000}"/>
    <cellStyle name="Input 3 2 2 4 2 3 3" xfId="7615" xr:uid="{00000000-0005-0000-0000-00009A1D0000}"/>
    <cellStyle name="Input 3 2 2 4 2 3 4" xfId="7616" xr:uid="{00000000-0005-0000-0000-00009B1D0000}"/>
    <cellStyle name="Input 3 2 2 4 2 3 5" xfId="7617" xr:uid="{00000000-0005-0000-0000-00009C1D0000}"/>
    <cellStyle name="Input 3 2 2 4 2 4" xfId="7618" xr:uid="{00000000-0005-0000-0000-00009D1D0000}"/>
    <cellStyle name="Input 3 2 2 4 2 4 2" xfId="7619" xr:uid="{00000000-0005-0000-0000-00009E1D0000}"/>
    <cellStyle name="Input 3 2 2 4 2 5" xfId="7620" xr:uid="{00000000-0005-0000-0000-00009F1D0000}"/>
    <cellStyle name="Input 3 2 2 4 2 5 2" xfId="7621" xr:uid="{00000000-0005-0000-0000-0000A01D0000}"/>
    <cellStyle name="Input 3 2 2 4 2 6" xfId="7622" xr:uid="{00000000-0005-0000-0000-0000A11D0000}"/>
    <cellStyle name="Input 3 2 2 4 2 7" xfId="7623" xr:uid="{00000000-0005-0000-0000-0000A21D0000}"/>
    <cellStyle name="Input 3 2 2 4 3" xfId="7624" xr:uid="{00000000-0005-0000-0000-0000A31D0000}"/>
    <cellStyle name="Input 3 2 2 4 3 2" xfId="7625" xr:uid="{00000000-0005-0000-0000-0000A41D0000}"/>
    <cellStyle name="Input 3 2 2 4 3 3" xfId="7626" xr:uid="{00000000-0005-0000-0000-0000A51D0000}"/>
    <cellStyle name="Input 3 2 2 4 3 4" xfId="7627" xr:uid="{00000000-0005-0000-0000-0000A61D0000}"/>
    <cellStyle name="Input 3 2 2 4 3 5" xfId="7628" xr:uid="{00000000-0005-0000-0000-0000A71D0000}"/>
    <cellStyle name="Input 3 2 2 4 4" xfId="7629" xr:uid="{00000000-0005-0000-0000-0000A81D0000}"/>
    <cellStyle name="Input 3 2 2 4 4 2" xfId="7630" xr:uid="{00000000-0005-0000-0000-0000A91D0000}"/>
    <cellStyle name="Input 3 2 2 4 4 3" xfId="7631" xr:uid="{00000000-0005-0000-0000-0000AA1D0000}"/>
    <cellStyle name="Input 3 2 2 4 4 4" xfId="7632" xr:uid="{00000000-0005-0000-0000-0000AB1D0000}"/>
    <cellStyle name="Input 3 2 2 4 4 5" xfId="7633" xr:uid="{00000000-0005-0000-0000-0000AC1D0000}"/>
    <cellStyle name="Input 3 2 2 4 5" xfId="7634" xr:uid="{00000000-0005-0000-0000-0000AD1D0000}"/>
    <cellStyle name="Input 3 2 2 4 5 2" xfId="7635" xr:uid="{00000000-0005-0000-0000-0000AE1D0000}"/>
    <cellStyle name="Input 3 2 2 4 6" xfId="7636" xr:uid="{00000000-0005-0000-0000-0000AF1D0000}"/>
    <cellStyle name="Input 3 2 2 4 6 2" xfId="7637" xr:uid="{00000000-0005-0000-0000-0000B01D0000}"/>
    <cellStyle name="Input 3 2 2 4 7" xfId="7638" xr:uid="{00000000-0005-0000-0000-0000B11D0000}"/>
    <cellStyle name="Input 3 2 2 4 8" xfId="7639" xr:uid="{00000000-0005-0000-0000-0000B21D0000}"/>
    <cellStyle name="Input 3 2 2 5" xfId="7640" xr:uid="{00000000-0005-0000-0000-0000B31D0000}"/>
    <cellStyle name="Input 3 2 2 5 2" xfId="7641" xr:uid="{00000000-0005-0000-0000-0000B41D0000}"/>
    <cellStyle name="Input 3 2 2 5 2 2" xfId="7642" xr:uid="{00000000-0005-0000-0000-0000B51D0000}"/>
    <cellStyle name="Input 3 2 2 5 2 2 2" xfId="7643" xr:uid="{00000000-0005-0000-0000-0000B61D0000}"/>
    <cellStyle name="Input 3 2 2 5 2 2 3" xfId="7644" xr:uid="{00000000-0005-0000-0000-0000B71D0000}"/>
    <cellStyle name="Input 3 2 2 5 2 2 4" xfId="7645" xr:uid="{00000000-0005-0000-0000-0000B81D0000}"/>
    <cellStyle name="Input 3 2 2 5 2 2 5" xfId="7646" xr:uid="{00000000-0005-0000-0000-0000B91D0000}"/>
    <cellStyle name="Input 3 2 2 5 2 3" xfId="7647" xr:uid="{00000000-0005-0000-0000-0000BA1D0000}"/>
    <cellStyle name="Input 3 2 2 5 2 3 2" xfId="7648" xr:uid="{00000000-0005-0000-0000-0000BB1D0000}"/>
    <cellStyle name="Input 3 2 2 5 2 3 3" xfId="7649" xr:uid="{00000000-0005-0000-0000-0000BC1D0000}"/>
    <cellStyle name="Input 3 2 2 5 2 3 4" xfId="7650" xr:uid="{00000000-0005-0000-0000-0000BD1D0000}"/>
    <cellStyle name="Input 3 2 2 5 2 3 5" xfId="7651" xr:uid="{00000000-0005-0000-0000-0000BE1D0000}"/>
    <cellStyle name="Input 3 2 2 5 2 4" xfId="7652" xr:uid="{00000000-0005-0000-0000-0000BF1D0000}"/>
    <cellStyle name="Input 3 2 2 5 2 4 2" xfId="7653" xr:uid="{00000000-0005-0000-0000-0000C01D0000}"/>
    <cellStyle name="Input 3 2 2 5 2 5" xfId="7654" xr:uid="{00000000-0005-0000-0000-0000C11D0000}"/>
    <cellStyle name="Input 3 2 2 5 2 5 2" xfId="7655" xr:uid="{00000000-0005-0000-0000-0000C21D0000}"/>
    <cellStyle name="Input 3 2 2 5 2 6" xfId="7656" xr:uid="{00000000-0005-0000-0000-0000C31D0000}"/>
    <cellStyle name="Input 3 2 2 5 2 7" xfId="7657" xr:uid="{00000000-0005-0000-0000-0000C41D0000}"/>
    <cellStyle name="Input 3 2 2 5 3" xfId="7658" xr:uid="{00000000-0005-0000-0000-0000C51D0000}"/>
    <cellStyle name="Input 3 2 2 5 3 2" xfId="7659" xr:uid="{00000000-0005-0000-0000-0000C61D0000}"/>
    <cellStyle name="Input 3 2 2 5 3 3" xfId="7660" xr:uid="{00000000-0005-0000-0000-0000C71D0000}"/>
    <cellStyle name="Input 3 2 2 5 3 4" xfId="7661" xr:uid="{00000000-0005-0000-0000-0000C81D0000}"/>
    <cellStyle name="Input 3 2 2 5 3 5" xfId="7662" xr:uid="{00000000-0005-0000-0000-0000C91D0000}"/>
    <cellStyle name="Input 3 2 2 5 4" xfId="7663" xr:uid="{00000000-0005-0000-0000-0000CA1D0000}"/>
    <cellStyle name="Input 3 2 2 5 4 2" xfId="7664" xr:uid="{00000000-0005-0000-0000-0000CB1D0000}"/>
    <cellStyle name="Input 3 2 2 5 4 3" xfId="7665" xr:uid="{00000000-0005-0000-0000-0000CC1D0000}"/>
    <cellStyle name="Input 3 2 2 5 4 4" xfId="7666" xr:uid="{00000000-0005-0000-0000-0000CD1D0000}"/>
    <cellStyle name="Input 3 2 2 5 4 5" xfId="7667" xr:uid="{00000000-0005-0000-0000-0000CE1D0000}"/>
    <cellStyle name="Input 3 2 2 5 5" xfId="7668" xr:uid="{00000000-0005-0000-0000-0000CF1D0000}"/>
    <cellStyle name="Input 3 2 2 5 5 2" xfId="7669" xr:uid="{00000000-0005-0000-0000-0000D01D0000}"/>
    <cellStyle name="Input 3 2 2 5 6" xfId="7670" xr:uid="{00000000-0005-0000-0000-0000D11D0000}"/>
    <cellStyle name="Input 3 2 2 5 6 2" xfId="7671" xr:uid="{00000000-0005-0000-0000-0000D21D0000}"/>
    <cellStyle name="Input 3 2 2 5 7" xfId="7672" xr:uid="{00000000-0005-0000-0000-0000D31D0000}"/>
    <cellStyle name="Input 3 2 2 5 8" xfId="7673" xr:uid="{00000000-0005-0000-0000-0000D41D0000}"/>
    <cellStyle name="Input 3 2 2 6" xfId="7674" xr:uid="{00000000-0005-0000-0000-0000D51D0000}"/>
    <cellStyle name="Input 3 2 2 6 2" xfId="7675" xr:uid="{00000000-0005-0000-0000-0000D61D0000}"/>
    <cellStyle name="Input 3 2 2 6 2 2" xfId="7676" xr:uid="{00000000-0005-0000-0000-0000D71D0000}"/>
    <cellStyle name="Input 3 2 2 6 2 2 2" xfId="7677" xr:uid="{00000000-0005-0000-0000-0000D81D0000}"/>
    <cellStyle name="Input 3 2 2 6 2 2 3" xfId="7678" xr:uid="{00000000-0005-0000-0000-0000D91D0000}"/>
    <cellStyle name="Input 3 2 2 6 2 2 4" xfId="7679" xr:uid="{00000000-0005-0000-0000-0000DA1D0000}"/>
    <cellStyle name="Input 3 2 2 6 2 2 5" xfId="7680" xr:uid="{00000000-0005-0000-0000-0000DB1D0000}"/>
    <cellStyle name="Input 3 2 2 6 2 3" xfId="7681" xr:uid="{00000000-0005-0000-0000-0000DC1D0000}"/>
    <cellStyle name="Input 3 2 2 6 2 3 2" xfId="7682" xr:uid="{00000000-0005-0000-0000-0000DD1D0000}"/>
    <cellStyle name="Input 3 2 2 6 2 3 3" xfId="7683" xr:uid="{00000000-0005-0000-0000-0000DE1D0000}"/>
    <cellStyle name="Input 3 2 2 6 2 3 4" xfId="7684" xr:uid="{00000000-0005-0000-0000-0000DF1D0000}"/>
    <cellStyle name="Input 3 2 2 6 2 3 5" xfId="7685" xr:uid="{00000000-0005-0000-0000-0000E01D0000}"/>
    <cellStyle name="Input 3 2 2 6 2 4" xfId="7686" xr:uid="{00000000-0005-0000-0000-0000E11D0000}"/>
    <cellStyle name="Input 3 2 2 6 2 4 2" xfId="7687" xr:uid="{00000000-0005-0000-0000-0000E21D0000}"/>
    <cellStyle name="Input 3 2 2 6 2 5" xfId="7688" xr:uid="{00000000-0005-0000-0000-0000E31D0000}"/>
    <cellStyle name="Input 3 2 2 6 2 5 2" xfId="7689" xr:uid="{00000000-0005-0000-0000-0000E41D0000}"/>
    <cellStyle name="Input 3 2 2 6 2 6" xfId="7690" xr:uid="{00000000-0005-0000-0000-0000E51D0000}"/>
    <cellStyle name="Input 3 2 2 6 2 7" xfId="7691" xr:uid="{00000000-0005-0000-0000-0000E61D0000}"/>
    <cellStyle name="Input 3 2 2 6 3" xfId="7692" xr:uid="{00000000-0005-0000-0000-0000E71D0000}"/>
    <cellStyle name="Input 3 2 2 6 3 2" xfId="7693" xr:uid="{00000000-0005-0000-0000-0000E81D0000}"/>
    <cellStyle name="Input 3 2 2 6 3 3" xfId="7694" xr:uid="{00000000-0005-0000-0000-0000E91D0000}"/>
    <cellStyle name="Input 3 2 2 6 3 4" xfId="7695" xr:uid="{00000000-0005-0000-0000-0000EA1D0000}"/>
    <cellStyle name="Input 3 2 2 6 3 5" xfId="7696" xr:uid="{00000000-0005-0000-0000-0000EB1D0000}"/>
    <cellStyle name="Input 3 2 2 6 4" xfId="7697" xr:uid="{00000000-0005-0000-0000-0000EC1D0000}"/>
    <cellStyle name="Input 3 2 2 6 4 2" xfId="7698" xr:uid="{00000000-0005-0000-0000-0000ED1D0000}"/>
    <cellStyle name="Input 3 2 2 6 4 3" xfId="7699" xr:uid="{00000000-0005-0000-0000-0000EE1D0000}"/>
    <cellStyle name="Input 3 2 2 6 4 4" xfId="7700" xr:uid="{00000000-0005-0000-0000-0000EF1D0000}"/>
    <cellStyle name="Input 3 2 2 6 4 5" xfId="7701" xr:uid="{00000000-0005-0000-0000-0000F01D0000}"/>
    <cellStyle name="Input 3 2 2 6 5" xfId="7702" xr:uid="{00000000-0005-0000-0000-0000F11D0000}"/>
    <cellStyle name="Input 3 2 2 6 5 2" xfId="7703" xr:uid="{00000000-0005-0000-0000-0000F21D0000}"/>
    <cellStyle name="Input 3 2 2 6 6" xfId="7704" xr:uid="{00000000-0005-0000-0000-0000F31D0000}"/>
    <cellStyle name="Input 3 2 2 6 6 2" xfId="7705" xr:uid="{00000000-0005-0000-0000-0000F41D0000}"/>
    <cellStyle name="Input 3 2 2 6 7" xfId="7706" xr:uid="{00000000-0005-0000-0000-0000F51D0000}"/>
    <cellStyle name="Input 3 2 2 6 8" xfId="7707" xr:uid="{00000000-0005-0000-0000-0000F61D0000}"/>
    <cellStyle name="Input 3 2 2 7" xfId="7708" xr:uid="{00000000-0005-0000-0000-0000F71D0000}"/>
    <cellStyle name="Input 3 2 2 7 2" xfId="7709" xr:uid="{00000000-0005-0000-0000-0000F81D0000}"/>
    <cellStyle name="Input 3 2 2 7 2 2" xfId="7710" xr:uid="{00000000-0005-0000-0000-0000F91D0000}"/>
    <cellStyle name="Input 3 2 2 7 2 2 2" xfId="7711" xr:uid="{00000000-0005-0000-0000-0000FA1D0000}"/>
    <cellStyle name="Input 3 2 2 7 2 2 3" xfId="7712" xr:uid="{00000000-0005-0000-0000-0000FB1D0000}"/>
    <cellStyle name="Input 3 2 2 7 2 2 4" xfId="7713" xr:uid="{00000000-0005-0000-0000-0000FC1D0000}"/>
    <cellStyle name="Input 3 2 2 7 2 2 5" xfId="7714" xr:uid="{00000000-0005-0000-0000-0000FD1D0000}"/>
    <cellStyle name="Input 3 2 2 7 2 3" xfId="7715" xr:uid="{00000000-0005-0000-0000-0000FE1D0000}"/>
    <cellStyle name="Input 3 2 2 7 2 3 2" xfId="7716" xr:uid="{00000000-0005-0000-0000-0000FF1D0000}"/>
    <cellStyle name="Input 3 2 2 7 2 3 3" xfId="7717" xr:uid="{00000000-0005-0000-0000-0000001E0000}"/>
    <cellStyle name="Input 3 2 2 7 2 3 4" xfId="7718" xr:uid="{00000000-0005-0000-0000-0000011E0000}"/>
    <cellStyle name="Input 3 2 2 7 2 3 5" xfId="7719" xr:uid="{00000000-0005-0000-0000-0000021E0000}"/>
    <cellStyle name="Input 3 2 2 7 2 4" xfId="7720" xr:uid="{00000000-0005-0000-0000-0000031E0000}"/>
    <cellStyle name="Input 3 2 2 7 2 4 2" xfId="7721" xr:uid="{00000000-0005-0000-0000-0000041E0000}"/>
    <cellStyle name="Input 3 2 2 7 2 5" xfId="7722" xr:uid="{00000000-0005-0000-0000-0000051E0000}"/>
    <cellStyle name="Input 3 2 2 7 2 5 2" xfId="7723" xr:uid="{00000000-0005-0000-0000-0000061E0000}"/>
    <cellStyle name="Input 3 2 2 7 2 6" xfId="7724" xr:uid="{00000000-0005-0000-0000-0000071E0000}"/>
    <cellStyle name="Input 3 2 2 7 2 7" xfId="7725" xr:uid="{00000000-0005-0000-0000-0000081E0000}"/>
    <cellStyle name="Input 3 2 2 7 3" xfId="7726" xr:uid="{00000000-0005-0000-0000-0000091E0000}"/>
    <cellStyle name="Input 3 2 2 7 3 2" xfId="7727" xr:uid="{00000000-0005-0000-0000-00000A1E0000}"/>
    <cellStyle name="Input 3 2 2 7 3 3" xfId="7728" xr:uid="{00000000-0005-0000-0000-00000B1E0000}"/>
    <cellStyle name="Input 3 2 2 7 3 4" xfId="7729" xr:uid="{00000000-0005-0000-0000-00000C1E0000}"/>
    <cellStyle name="Input 3 2 2 7 3 5" xfId="7730" xr:uid="{00000000-0005-0000-0000-00000D1E0000}"/>
    <cellStyle name="Input 3 2 2 7 4" xfId="7731" xr:uid="{00000000-0005-0000-0000-00000E1E0000}"/>
    <cellStyle name="Input 3 2 2 7 4 2" xfId="7732" xr:uid="{00000000-0005-0000-0000-00000F1E0000}"/>
    <cellStyle name="Input 3 2 2 7 4 3" xfId="7733" xr:uid="{00000000-0005-0000-0000-0000101E0000}"/>
    <cellStyle name="Input 3 2 2 7 4 4" xfId="7734" xr:uid="{00000000-0005-0000-0000-0000111E0000}"/>
    <cellStyle name="Input 3 2 2 7 4 5" xfId="7735" xr:uid="{00000000-0005-0000-0000-0000121E0000}"/>
    <cellStyle name="Input 3 2 2 7 5" xfId="7736" xr:uid="{00000000-0005-0000-0000-0000131E0000}"/>
    <cellStyle name="Input 3 2 2 7 5 2" xfId="7737" xr:uid="{00000000-0005-0000-0000-0000141E0000}"/>
    <cellStyle name="Input 3 2 2 7 6" xfId="7738" xr:uid="{00000000-0005-0000-0000-0000151E0000}"/>
    <cellStyle name="Input 3 2 2 7 6 2" xfId="7739" xr:uid="{00000000-0005-0000-0000-0000161E0000}"/>
    <cellStyle name="Input 3 2 2 7 7" xfId="7740" xr:uid="{00000000-0005-0000-0000-0000171E0000}"/>
    <cellStyle name="Input 3 2 2 7 8" xfId="7741" xr:uid="{00000000-0005-0000-0000-0000181E0000}"/>
    <cellStyle name="Input 3 2 2 8" xfId="7742" xr:uid="{00000000-0005-0000-0000-0000191E0000}"/>
    <cellStyle name="Input 3 2 2 8 2" xfId="7743" xr:uid="{00000000-0005-0000-0000-00001A1E0000}"/>
    <cellStyle name="Input 3 2 2 8 2 2" xfId="7744" xr:uid="{00000000-0005-0000-0000-00001B1E0000}"/>
    <cellStyle name="Input 3 2 2 8 2 2 2" xfId="7745" xr:uid="{00000000-0005-0000-0000-00001C1E0000}"/>
    <cellStyle name="Input 3 2 2 8 2 2 3" xfId="7746" xr:uid="{00000000-0005-0000-0000-00001D1E0000}"/>
    <cellStyle name="Input 3 2 2 8 2 2 4" xfId="7747" xr:uid="{00000000-0005-0000-0000-00001E1E0000}"/>
    <cellStyle name="Input 3 2 2 8 2 2 5" xfId="7748" xr:uid="{00000000-0005-0000-0000-00001F1E0000}"/>
    <cellStyle name="Input 3 2 2 8 2 3" xfId="7749" xr:uid="{00000000-0005-0000-0000-0000201E0000}"/>
    <cellStyle name="Input 3 2 2 8 2 3 2" xfId="7750" xr:uid="{00000000-0005-0000-0000-0000211E0000}"/>
    <cellStyle name="Input 3 2 2 8 2 3 3" xfId="7751" xr:uid="{00000000-0005-0000-0000-0000221E0000}"/>
    <cellStyle name="Input 3 2 2 8 2 3 4" xfId="7752" xr:uid="{00000000-0005-0000-0000-0000231E0000}"/>
    <cellStyle name="Input 3 2 2 8 2 3 5" xfId="7753" xr:uid="{00000000-0005-0000-0000-0000241E0000}"/>
    <cellStyle name="Input 3 2 2 8 2 4" xfId="7754" xr:uid="{00000000-0005-0000-0000-0000251E0000}"/>
    <cellStyle name="Input 3 2 2 8 2 4 2" xfId="7755" xr:uid="{00000000-0005-0000-0000-0000261E0000}"/>
    <cellStyle name="Input 3 2 2 8 2 5" xfId="7756" xr:uid="{00000000-0005-0000-0000-0000271E0000}"/>
    <cellStyle name="Input 3 2 2 8 2 5 2" xfId="7757" xr:uid="{00000000-0005-0000-0000-0000281E0000}"/>
    <cellStyle name="Input 3 2 2 8 2 6" xfId="7758" xr:uid="{00000000-0005-0000-0000-0000291E0000}"/>
    <cellStyle name="Input 3 2 2 8 2 7" xfId="7759" xr:uid="{00000000-0005-0000-0000-00002A1E0000}"/>
    <cellStyle name="Input 3 2 2 8 3" xfId="7760" xr:uid="{00000000-0005-0000-0000-00002B1E0000}"/>
    <cellStyle name="Input 3 2 2 8 3 2" xfId="7761" xr:uid="{00000000-0005-0000-0000-00002C1E0000}"/>
    <cellStyle name="Input 3 2 2 8 3 3" xfId="7762" xr:uid="{00000000-0005-0000-0000-00002D1E0000}"/>
    <cellStyle name="Input 3 2 2 8 3 4" xfId="7763" xr:uid="{00000000-0005-0000-0000-00002E1E0000}"/>
    <cellStyle name="Input 3 2 2 8 3 5" xfId="7764" xr:uid="{00000000-0005-0000-0000-00002F1E0000}"/>
    <cellStyle name="Input 3 2 2 8 4" xfId="7765" xr:uid="{00000000-0005-0000-0000-0000301E0000}"/>
    <cellStyle name="Input 3 2 2 8 4 2" xfId="7766" xr:uid="{00000000-0005-0000-0000-0000311E0000}"/>
    <cellStyle name="Input 3 2 2 8 4 3" xfId="7767" xr:uid="{00000000-0005-0000-0000-0000321E0000}"/>
    <cellStyle name="Input 3 2 2 8 4 4" xfId="7768" xr:uid="{00000000-0005-0000-0000-0000331E0000}"/>
    <cellStyle name="Input 3 2 2 8 4 5" xfId="7769" xr:uid="{00000000-0005-0000-0000-0000341E0000}"/>
    <cellStyle name="Input 3 2 2 8 5" xfId="7770" xr:uid="{00000000-0005-0000-0000-0000351E0000}"/>
    <cellStyle name="Input 3 2 2 8 5 2" xfId="7771" xr:uid="{00000000-0005-0000-0000-0000361E0000}"/>
    <cellStyle name="Input 3 2 2 8 6" xfId="7772" xr:uid="{00000000-0005-0000-0000-0000371E0000}"/>
    <cellStyle name="Input 3 2 2 8 6 2" xfId="7773" xr:uid="{00000000-0005-0000-0000-0000381E0000}"/>
    <cellStyle name="Input 3 2 2 8 7" xfId="7774" xr:uid="{00000000-0005-0000-0000-0000391E0000}"/>
    <cellStyle name="Input 3 2 2 8 8" xfId="7775" xr:uid="{00000000-0005-0000-0000-00003A1E0000}"/>
    <cellStyle name="Input 3 2 2 9" xfId="7776" xr:uid="{00000000-0005-0000-0000-00003B1E0000}"/>
    <cellStyle name="Input 3 2 2 9 2" xfId="7777" xr:uid="{00000000-0005-0000-0000-00003C1E0000}"/>
    <cellStyle name="Input 3 2 2 9 2 2" xfId="7778" xr:uid="{00000000-0005-0000-0000-00003D1E0000}"/>
    <cellStyle name="Input 3 2 2 9 2 2 2" xfId="7779" xr:uid="{00000000-0005-0000-0000-00003E1E0000}"/>
    <cellStyle name="Input 3 2 2 9 2 2 3" xfId="7780" xr:uid="{00000000-0005-0000-0000-00003F1E0000}"/>
    <cellStyle name="Input 3 2 2 9 2 2 4" xfId="7781" xr:uid="{00000000-0005-0000-0000-0000401E0000}"/>
    <cellStyle name="Input 3 2 2 9 2 2 5" xfId="7782" xr:uid="{00000000-0005-0000-0000-0000411E0000}"/>
    <cellStyle name="Input 3 2 2 9 2 3" xfId="7783" xr:uid="{00000000-0005-0000-0000-0000421E0000}"/>
    <cellStyle name="Input 3 2 2 9 2 3 2" xfId="7784" xr:uid="{00000000-0005-0000-0000-0000431E0000}"/>
    <cellStyle name="Input 3 2 2 9 2 3 3" xfId="7785" xr:uid="{00000000-0005-0000-0000-0000441E0000}"/>
    <cellStyle name="Input 3 2 2 9 2 3 4" xfId="7786" xr:uid="{00000000-0005-0000-0000-0000451E0000}"/>
    <cellStyle name="Input 3 2 2 9 2 3 5" xfId="7787" xr:uid="{00000000-0005-0000-0000-0000461E0000}"/>
    <cellStyle name="Input 3 2 2 9 2 4" xfId="7788" xr:uid="{00000000-0005-0000-0000-0000471E0000}"/>
    <cellStyle name="Input 3 2 2 9 2 4 2" xfId="7789" xr:uid="{00000000-0005-0000-0000-0000481E0000}"/>
    <cellStyle name="Input 3 2 2 9 2 5" xfId="7790" xr:uid="{00000000-0005-0000-0000-0000491E0000}"/>
    <cellStyle name="Input 3 2 2 9 2 5 2" xfId="7791" xr:uid="{00000000-0005-0000-0000-00004A1E0000}"/>
    <cellStyle name="Input 3 2 2 9 2 6" xfId="7792" xr:uid="{00000000-0005-0000-0000-00004B1E0000}"/>
    <cellStyle name="Input 3 2 2 9 2 7" xfId="7793" xr:uid="{00000000-0005-0000-0000-00004C1E0000}"/>
    <cellStyle name="Input 3 2 2 9 3" xfId="7794" xr:uid="{00000000-0005-0000-0000-00004D1E0000}"/>
    <cellStyle name="Input 3 2 2 9 3 2" xfId="7795" xr:uid="{00000000-0005-0000-0000-00004E1E0000}"/>
    <cellStyle name="Input 3 2 2 9 3 3" xfId="7796" xr:uid="{00000000-0005-0000-0000-00004F1E0000}"/>
    <cellStyle name="Input 3 2 2 9 3 4" xfId="7797" xr:uid="{00000000-0005-0000-0000-0000501E0000}"/>
    <cellStyle name="Input 3 2 2 9 3 5" xfId="7798" xr:uid="{00000000-0005-0000-0000-0000511E0000}"/>
    <cellStyle name="Input 3 2 2 9 4" xfId="7799" xr:uid="{00000000-0005-0000-0000-0000521E0000}"/>
    <cellStyle name="Input 3 2 2 9 4 2" xfId="7800" xr:uid="{00000000-0005-0000-0000-0000531E0000}"/>
    <cellStyle name="Input 3 2 2 9 4 3" xfId="7801" xr:uid="{00000000-0005-0000-0000-0000541E0000}"/>
    <cellStyle name="Input 3 2 2 9 4 4" xfId="7802" xr:uid="{00000000-0005-0000-0000-0000551E0000}"/>
    <cellStyle name="Input 3 2 2 9 4 5" xfId="7803" xr:uid="{00000000-0005-0000-0000-0000561E0000}"/>
    <cellStyle name="Input 3 2 2 9 5" xfId="7804" xr:uid="{00000000-0005-0000-0000-0000571E0000}"/>
    <cellStyle name="Input 3 2 2 9 5 2" xfId="7805" xr:uid="{00000000-0005-0000-0000-0000581E0000}"/>
    <cellStyle name="Input 3 2 2 9 6" xfId="7806" xr:uid="{00000000-0005-0000-0000-0000591E0000}"/>
    <cellStyle name="Input 3 2 2 9 6 2" xfId="7807" xr:uid="{00000000-0005-0000-0000-00005A1E0000}"/>
    <cellStyle name="Input 3 2 2 9 7" xfId="7808" xr:uid="{00000000-0005-0000-0000-00005B1E0000}"/>
    <cellStyle name="Input 3 2 2 9 8" xfId="7809" xr:uid="{00000000-0005-0000-0000-00005C1E0000}"/>
    <cellStyle name="Input 3 2 3" xfId="7810" xr:uid="{00000000-0005-0000-0000-00005D1E0000}"/>
    <cellStyle name="Input 3 2 3 2" xfId="7811" xr:uid="{00000000-0005-0000-0000-00005E1E0000}"/>
    <cellStyle name="Input 3 2 4" xfId="7812" xr:uid="{00000000-0005-0000-0000-00005F1E0000}"/>
    <cellStyle name="Input 3 2 4 2" xfId="7813" xr:uid="{00000000-0005-0000-0000-0000601E0000}"/>
    <cellStyle name="Input 3 2 5" xfId="7814" xr:uid="{00000000-0005-0000-0000-0000611E0000}"/>
    <cellStyle name="Input 3 2 6" xfId="7815" xr:uid="{00000000-0005-0000-0000-0000621E0000}"/>
    <cellStyle name="Input 3 2 6 2" xfId="7816" xr:uid="{00000000-0005-0000-0000-0000631E0000}"/>
    <cellStyle name="Input 3 2_T-straight with PEDs adjustor" xfId="7817" xr:uid="{00000000-0005-0000-0000-0000641E0000}"/>
    <cellStyle name="Input 3 3" xfId="7818" xr:uid="{00000000-0005-0000-0000-0000651E0000}"/>
    <cellStyle name="Input 3 3 10" xfId="7819" xr:uid="{00000000-0005-0000-0000-0000661E0000}"/>
    <cellStyle name="Input 3 3 10 2" xfId="7820" xr:uid="{00000000-0005-0000-0000-0000671E0000}"/>
    <cellStyle name="Input 3 3 10 2 2" xfId="7821" xr:uid="{00000000-0005-0000-0000-0000681E0000}"/>
    <cellStyle name="Input 3 3 10 2 2 2" xfId="7822" xr:uid="{00000000-0005-0000-0000-0000691E0000}"/>
    <cellStyle name="Input 3 3 10 2 2 3" xfId="7823" xr:uid="{00000000-0005-0000-0000-00006A1E0000}"/>
    <cellStyle name="Input 3 3 10 2 2 4" xfId="7824" xr:uid="{00000000-0005-0000-0000-00006B1E0000}"/>
    <cellStyle name="Input 3 3 10 2 2 5" xfId="7825" xr:uid="{00000000-0005-0000-0000-00006C1E0000}"/>
    <cellStyle name="Input 3 3 10 2 3" xfId="7826" xr:uid="{00000000-0005-0000-0000-00006D1E0000}"/>
    <cellStyle name="Input 3 3 10 2 3 2" xfId="7827" xr:uid="{00000000-0005-0000-0000-00006E1E0000}"/>
    <cellStyle name="Input 3 3 10 2 3 3" xfId="7828" xr:uid="{00000000-0005-0000-0000-00006F1E0000}"/>
    <cellStyle name="Input 3 3 10 2 3 4" xfId="7829" xr:uid="{00000000-0005-0000-0000-0000701E0000}"/>
    <cellStyle name="Input 3 3 10 2 3 5" xfId="7830" xr:uid="{00000000-0005-0000-0000-0000711E0000}"/>
    <cellStyle name="Input 3 3 10 2 4" xfId="7831" xr:uid="{00000000-0005-0000-0000-0000721E0000}"/>
    <cellStyle name="Input 3 3 10 2 4 2" xfId="7832" xr:uid="{00000000-0005-0000-0000-0000731E0000}"/>
    <cellStyle name="Input 3 3 10 2 5" xfId="7833" xr:uid="{00000000-0005-0000-0000-0000741E0000}"/>
    <cellStyle name="Input 3 3 10 2 5 2" xfId="7834" xr:uid="{00000000-0005-0000-0000-0000751E0000}"/>
    <cellStyle name="Input 3 3 10 2 6" xfId="7835" xr:uid="{00000000-0005-0000-0000-0000761E0000}"/>
    <cellStyle name="Input 3 3 10 2 7" xfId="7836" xr:uid="{00000000-0005-0000-0000-0000771E0000}"/>
    <cellStyle name="Input 3 3 10 3" xfId="7837" xr:uid="{00000000-0005-0000-0000-0000781E0000}"/>
    <cellStyle name="Input 3 3 10 3 2" xfId="7838" xr:uid="{00000000-0005-0000-0000-0000791E0000}"/>
    <cellStyle name="Input 3 3 10 3 3" xfId="7839" xr:uid="{00000000-0005-0000-0000-00007A1E0000}"/>
    <cellStyle name="Input 3 3 10 3 4" xfId="7840" xr:uid="{00000000-0005-0000-0000-00007B1E0000}"/>
    <cellStyle name="Input 3 3 10 3 5" xfId="7841" xr:uid="{00000000-0005-0000-0000-00007C1E0000}"/>
    <cellStyle name="Input 3 3 10 4" xfId="7842" xr:uid="{00000000-0005-0000-0000-00007D1E0000}"/>
    <cellStyle name="Input 3 3 10 4 2" xfId="7843" xr:uid="{00000000-0005-0000-0000-00007E1E0000}"/>
    <cellStyle name="Input 3 3 10 4 3" xfId="7844" xr:uid="{00000000-0005-0000-0000-00007F1E0000}"/>
    <cellStyle name="Input 3 3 10 4 4" xfId="7845" xr:uid="{00000000-0005-0000-0000-0000801E0000}"/>
    <cellStyle name="Input 3 3 10 4 5" xfId="7846" xr:uid="{00000000-0005-0000-0000-0000811E0000}"/>
    <cellStyle name="Input 3 3 10 5" xfId="7847" xr:uid="{00000000-0005-0000-0000-0000821E0000}"/>
    <cellStyle name="Input 3 3 10 5 2" xfId="7848" xr:uid="{00000000-0005-0000-0000-0000831E0000}"/>
    <cellStyle name="Input 3 3 10 6" xfId="7849" xr:uid="{00000000-0005-0000-0000-0000841E0000}"/>
    <cellStyle name="Input 3 3 10 6 2" xfId="7850" xr:uid="{00000000-0005-0000-0000-0000851E0000}"/>
    <cellStyle name="Input 3 3 10 7" xfId="7851" xr:uid="{00000000-0005-0000-0000-0000861E0000}"/>
    <cellStyle name="Input 3 3 10 8" xfId="7852" xr:uid="{00000000-0005-0000-0000-0000871E0000}"/>
    <cellStyle name="Input 3 3 11" xfId="7853" xr:uid="{00000000-0005-0000-0000-0000881E0000}"/>
    <cellStyle name="Input 3 3 11 2" xfId="7854" xr:uid="{00000000-0005-0000-0000-0000891E0000}"/>
    <cellStyle name="Input 3 3 11 2 2" xfId="7855" xr:uid="{00000000-0005-0000-0000-00008A1E0000}"/>
    <cellStyle name="Input 3 3 11 2 2 2" xfId="7856" xr:uid="{00000000-0005-0000-0000-00008B1E0000}"/>
    <cellStyle name="Input 3 3 11 2 2 3" xfId="7857" xr:uid="{00000000-0005-0000-0000-00008C1E0000}"/>
    <cellStyle name="Input 3 3 11 2 2 4" xfId="7858" xr:uid="{00000000-0005-0000-0000-00008D1E0000}"/>
    <cellStyle name="Input 3 3 11 2 2 5" xfId="7859" xr:uid="{00000000-0005-0000-0000-00008E1E0000}"/>
    <cellStyle name="Input 3 3 11 2 3" xfId="7860" xr:uid="{00000000-0005-0000-0000-00008F1E0000}"/>
    <cellStyle name="Input 3 3 11 2 3 2" xfId="7861" xr:uid="{00000000-0005-0000-0000-0000901E0000}"/>
    <cellStyle name="Input 3 3 11 2 3 3" xfId="7862" xr:uid="{00000000-0005-0000-0000-0000911E0000}"/>
    <cellStyle name="Input 3 3 11 2 3 4" xfId="7863" xr:uid="{00000000-0005-0000-0000-0000921E0000}"/>
    <cellStyle name="Input 3 3 11 2 3 5" xfId="7864" xr:uid="{00000000-0005-0000-0000-0000931E0000}"/>
    <cellStyle name="Input 3 3 11 2 4" xfId="7865" xr:uid="{00000000-0005-0000-0000-0000941E0000}"/>
    <cellStyle name="Input 3 3 11 2 4 2" xfId="7866" xr:uid="{00000000-0005-0000-0000-0000951E0000}"/>
    <cellStyle name="Input 3 3 11 2 5" xfId="7867" xr:uid="{00000000-0005-0000-0000-0000961E0000}"/>
    <cellStyle name="Input 3 3 11 2 5 2" xfId="7868" xr:uid="{00000000-0005-0000-0000-0000971E0000}"/>
    <cellStyle name="Input 3 3 11 2 6" xfId="7869" xr:uid="{00000000-0005-0000-0000-0000981E0000}"/>
    <cellStyle name="Input 3 3 11 2 7" xfId="7870" xr:uid="{00000000-0005-0000-0000-0000991E0000}"/>
    <cellStyle name="Input 3 3 11 3" xfId="7871" xr:uid="{00000000-0005-0000-0000-00009A1E0000}"/>
    <cellStyle name="Input 3 3 11 3 2" xfId="7872" xr:uid="{00000000-0005-0000-0000-00009B1E0000}"/>
    <cellStyle name="Input 3 3 11 3 3" xfId="7873" xr:uid="{00000000-0005-0000-0000-00009C1E0000}"/>
    <cellStyle name="Input 3 3 11 3 4" xfId="7874" xr:uid="{00000000-0005-0000-0000-00009D1E0000}"/>
    <cellStyle name="Input 3 3 11 3 5" xfId="7875" xr:uid="{00000000-0005-0000-0000-00009E1E0000}"/>
    <cellStyle name="Input 3 3 11 4" xfId="7876" xr:uid="{00000000-0005-0000-0000-00009F1E0000}"/>
    <cellStyle name="Input 3 3 11 4 2" xfId="7877" xr:uid="{00000000-0005-0000-0000-0000A01E0000}"/>
    <cellStyle name="Input 3 3 11 4 3" xfId="7878" xr:uid="{00000000-0005-0000-0000-0000A11E0000}"/>
    <cellStyle name="Input 3 3 11 4 4" xfId="7879" xr:uid="{00000000-0005-0000-0000-0000A21E0000}"/>
    <cellStyle name="Input 3 3 11 4 5" xfId="7880" xr:uid="{00000000-0005-0000-0000-0000A31E0000}"/>
    <cellStyle name="Input 3 3 11 5" xfId="7881" xr:uid="{00000000-0005-0000-0000-0000A41E0000}"/>
    <cellStyle name="Input 3 3 11 5 2" xfId="7882" xr:uid="{00000000-0005-0000-0000-0000A51E0000}"/>
    <cellStyle name="Input 3 3 11 6" xfId="7883" xr:uid="{00000000-0005-0000-0000-0000A61E0000}"/>
    <cellStyle name="Input 3 3 11 6 2" xfId="7884" xr:uid="{00000000-0005-0000-0000-0000A71E0000}"/>
    <cellStyle name="Input 3 3 11 7" xfId="7885" xr:uid="{00000000-0005-0000-0000-0000A81E0000}"/>
    <cellStyle name="Input 3 3 11 8" xfId="7886" xr:uid="{00000000-0005-0000-0000-0000A91E0000}"/>
    <cellStyle name="Input 3 3 12" xfId="7887" xr:uid="{00000000-0005-0000-0000-0000AA1E0000}"/>
    <cellStyle name="Input 3 3 12 2" xfId="7888" xr:uid="{00000000-0005-0000-0000-0000AB1E0000}"/>
    <cellStyle name="Input 3 3 12 2 2" xfId="7889" xr:uid="{00000000-0005-0000-0000-0000AC1E0000}"/>
    <cellStyle name="Input 3 3 12 2 2 2" xfId="7890" xr:uid="{00000000-0005-0000-0000-0000AD1E0000}"/>
    <cellStyle name="Input 3 3 12 2 2 3" xfId="7891" xr:uid="{00000000-0005-0000-0000-0000AE1E0000}"/>
    <cellStyle name="Input 3 3 12 2 2 4" xfId="7892" xr:uid="{00000000-0005-0000-0000-0000AF1E0000}"/>
    <cellStyle name="Input 3 3 12 2 2 5" xfId="7893" xr:uid="{00000000-0005-0000-0000-0000B01E0000}"/>
    <cellStyle name="Input 3 3 12 2 3" xfId="7894" xr:uid="{00000000-0005-0000-0000-0000B11E0000}"/>
    <cellStyle name="Input 3 3 12 2 3 2" xfId="7895" xr:uid="{00000000-0005-0000-0000-0000B21E0000}"/>
    <cellStyle name="Input 3 3 12 2 3 3" xfId="7896" xr:uid="{00000000-0005-0000-0000-0000B31E0000}"/>
    <cellStyle name="Input 3 3 12 2 3 4" xfId="7897" xr:uid="{00000000-0005-0000-0000-0000B41E0000}"/>
    <cellStyle name="Input 3 3 12 2 3 5" xfId="7898" xr:uid="{00000000-0005-0000-0000-0000B51E0000}"/>
    <cellStyle name="Input 3 3 12 2 4" xfId="7899" xr:uid="{00000000-0005-0000-0000-0000B61E0000}"/>
    <cellStyle name="Input 3 3 12 2 4 2" xfId="7900" xr:uid="{00000000-0005-0000-0000-0000B71E0000}"/>
    <cellStyle name="Input 3 3 12 2 5" xfId="7901" xr:uid="{00000000-0005-0000-0000-0000B81E0000}"/>
    <cellStyle name="Input 3 3 12 2 5 2" xfId="7902" xr:uid="{00000000-0005-0000-0000-0000B91E0000}"/>
    <cellStyle name="Input 3 3 12 2 6" xfId="7903" xr:uid="{00000000-0005-0000-0000-0000BA1E0000}"/>
    <cellStyle name="Input 3 3 12 2 7" xfId="7904" xr:uid="{00000000-0005-0000-0000-0000BB1E0000}"/>
    <cellStyle name="Input 3 3 12 3" xfId="7905" xr:uid="{00000000-0005-0000-0000-0000BC1E0000}"/>
    <cellStyle name="Input 3 3 12 3 2" xfId="7906" xr:uid="{00000000-0005-0000-0000-0000BD1E0000}"/>
    <cellStyle name="Input 3 3 12 3 3" xfId="7907" xr:uid="{00000000-0005-0000-0000-0000BE1E0000}"/>
    <cellStyle name="Input 3 3 12 3 4" xfId="7908" xr:uid="{00000000-0005-0000-0000-0000BF1E0000}"/>
    <cellStyle name="Input 3 3 12 3 5" xfId="7909" xr:uid="{00000000-0005-0000-0000-0000C01E0000}"/>
    <cellStyle name="Input 3 3 12 4" xfId="7910" xr:uid="{00000000-0005-0000-0000-0000C11E0000}"/>
    <cellStyle name="Input 3 3 12 4 2" xfId="7911" xr:uid="{00000000-0005-0000-0000-0000C21E0000}"/>
    <cellStyle name="Input 3 3 12 4 3" xfId="7912" xr:uid="{00000000-0005-0000-0000-0000C31E0000}"/>
    <cellStyle name="Input 3 3 12 4 4" xfId="7913" xr:uid="{00000000-0005-0000-0000-0000C41E0000}"/>
    <cellStyle name="Input 3 3 12 4 5" xfId="7914" xr:uid="{00000000-0005-0000-0000-0000C51E0000}"/>
    <cellStyle name="Input 3 3 12 5" xfId="7915" xr:uid="{00000000-0005-0000-0000-0000C61E0000}"/>
    <cellStyle name="Input 3 3 12 5 2" xfId="7916" xr:uid="{00000000-0005-0000-0000-0000C71E0000}"/>
    <cellStyle name="Input 3 3 12 6" xfId="7917" xr:uid="{00000000-0005-0000-0000-0000C81E0000}"/>
    <cellStyle name="Input 3 3 12 6 2" xfId="7918" xr:uid="{00000000-0005-0000-0000-0000C91E0000}"/>
    <cellStyle name="Input 3 3 12 7" xfId="7919" xr:uid="{00000000-0005-0000-0000-0000CA1E0000}"/>
    <cellStyle name="Input 3 3 12 8" xfId="7920" xr:uid="{00000000-0005-0000-0000-0000CB1E0000}"/>
    <cellStyle name="Input 3 3 13" xfId="7921" xr:uid="{00000000-0005-0000-0000-0000CC1E0000}"/>
    <cellStyle name="Input 3 3 13 2" xfId="7922" xr:uid="{00000000-0005-0000-0000-0000CD1E0000}"/>
    <cellStyle name="Input 3 3 13 2 2" xfId="7923" xr:uid="{00000000-0005-0000-0000-0000CE1E0000}"/>
    <cellStyle name="Input 3 3 13 2 2 2" xfId="7924" xr:uid="{00000000-0005-0000-0000-0000CF1E0000}"/>
    <cellStyle name="Input 3 3 13 2 2 3" xfId="7925" xr:uid="{00000000-0005-0000-0000-0000D01E0000}"/>
    <cellStyle name="Input 3 3 13 2 2 4" xfId="7926" xr:uid="{00000000-0005-0000-0000-0000D11E0000}"/>
    <cellStyle name="Input 3 3 13 2 2 5" xfId="7927" xr:uid="{00000000-0005-0000-0000-0000D21E0000}"/>
    <cellStyle name="Input 3 3 13 2 3" xfId="7928" xr:uid="{00000000-0005-0000-0000-0000D31E0000}"/>
    <cellStyle name="Input 3 3 13 2 3 2" xfId="7929" xr:uid="{00000000-0005-0000-0000-0000D41E0000}"/>
    <cellStyle name="Input 3 3 13 2 3 3" xfId="7930" xr:uid="{00000000-0005-0000-0000-0000D51E0000}"/>
    <cellStyle name="Input 3 3 13 2 3 4" xfId="7931" xr:uid="{00000000-0005-0000-0000-0000D61E0000}"/>
    <cellStyle name="Input 3 3 13 2 3 5" xfId="7932" xr:uid="{00000000-0005-0000-0000-0000D71E0000}"/>
    <cellStyle name="Input 3 3 13 2 4" xfId="7933" xr:uid="{00000000-0005-0000-0000-0000D81E0000}"/>
    <cellStyle name="Input 3 3 13 2 4 2" xfId="7934" xr:uid="{00000000-0005-0000-0000-0000D91E0000}"/>
    <cellStyle name="Input 3 3 13 2 5" xfId="7935" xr:uid="{00000000-0005-0000-0000-0000DA1E0000}"/>
    <cellStyle name="Input 3 3 13 2 5 2" xfId="7936" xr:uid="{00000000-0005-0000-0000-0000DB1E0000}"/>
    <cellStyle name="Input 3 3 13 2 6" xfId="7937" xr:uid="{00000000-0005-0000-0000-0000DC1E0000}"/>
    <cellStyle name="Input 3 3 13 2 7" xfId="7938" xr:uid="{00000000-0005-0000-0000-0000DD1E0000}"/>
    <cellStyle name="Input 3 3 13 3" xfId="7939" xr:uid="{00000000-0005-0000-0000-0000DE1E0000}"/>
    <cellStyle name="Input 3 3 13 3 2" xfId="7940" xr:uid="{00000000-0005-0000-0000-0000DF1E0000}"/>
    <cellStyle name="Input 3 3 13 3 3" xfId="7941" xr:uid="{00000000-0005-0000-0000-0000E01E0000}"/>
    <cellStyle name="Input 3 3 13 3 4" xfId="7942" xr:uid="{00000000-0005-0000-0000-0000E11E0000}"/>
    <cellStyle name="Input 3 3 13 3 5" xfId="7943" xr:uid="{00000000-0005-0000-0000-0000E21E0000}"/>
    <cellStyle name="Input 3 3 13 4" xfId="7944" xr:uid="{00000000-0005-0000-0000-0000E31E0000}"/>
    <cellStyle name="Input 3 3 13 4 2" xfId="7945" xr:uid="{00000000-0005-0000-0000-0000E41E0000}"/>
    <cellStyle name="Input 3 3 13 4 3" xfId="7946" xr:uid="{00000000-0005-0000-0000-0000E51E0000}"/>
    <cellStyle name="Input 3 3 13 4 4" xfId="7947" xr:uid="{00000000-0005-0000-0000-0000E61E0000}"/>
    <cellStyle name="Input 3 3 13 4 5" xfId="7948" xr:uid="{00000000-0005-0000-0000-0000E71E0000}"/>
    <cellStyle name="Input 3 3 13 5" xfId="7949" xr:uid="{00000000-0005-0000-0000-0000E81E0000}"/>
    <cellStyle name="Input 3 3 13 5 2" xfId="7950" xr:uid="{00000000-0005-0000-0000-0000E91E0000}"/>
    <cellStyle name="Input 3 3 13 6" xfId="7951" xr:uid="{00000000-0005-0000-0000-0000EA1E0000}"/>
    <cellStyle name="Input 3 3 13 6 2" xfId="7952" xr:uid="{00000000-0005-0000-0000-0000EB1E0000}"/>
    <cellStyle name="Input 3 3 13 7" xfId="7953" xr:uid="{00000000-0005-0000-0000-0000EC1E0000}"/>
    <cellStyle name="Input 3 3 13 8" xfId="7954" xr:uid="{00000000-0005-0000-0000-0000ED1E0000}"/>
    <cellStyle name="Input 3 3 14" xfId="7955" xr:uid="{00000000-0005-0000-0000-0000EE1E0000}"/>
    <cellStyle name="Input 3 3 14 2" xfId="7956" xr:uid="{00000000-0005-0000-0000-0000EF1E0000}"/>
    <cellStyle name="Input 3 3 14 2 2" xfId="7957" xr:uid="{00000000-0005-0000-0000-0000F01E0000}"/>
    <cellStyle name="Input 3 3 14 2 2 2" xfId="7958" xr:uid="{00000000-0005-0000-0000-0000F11E0000}"/>
    <cellStyle name="Input 3 3 14 2 2 3" xfId="7959" xr:uid="{00000000-0005-0000-0000-0000F21E0000}"/>
    <cellStyle name="Input 3 3 14 2 2 4" xfId="7960" xr:uid="{00000000-0005-0000-0000-0000F31E0000}"/>
    <cellStyle name="Input 3 3 14 2 2 5" xfId="7961" xr:uid="{00000000-0005-0000-0000-0000F41E0000}"/>
    <cellStyle name="Input 3 3 14 2 3" xfId="7962" xr:uid="{00000000-0005-0000-0000-0000F51E0000}"/>
    <cellStyle name="Input 3 3 14 2 3 2" xfId="7963" xr:uid="{00000000-0005-0000-0000-0000F61E0000}"/>
    <cellStyle name="Input 3 3 14 2 3 3" xfId="7964" xr:uid="{00000000-0005-0000-0000-0000F71E0000}"/>
    <cellStyle name="Input 3 3 14 2 3 4" xfId="7965" xr:uid="{00000000-0005-0000-0000-0000F81E0000}"/>
    <cellStyle name="Input 3 3 14 2 3 5" xfId="7966" xr:uid="{00000000-0005-0000-0000-0000F91E0000}"/>
    <cellStyle name="Input 3 3 14 2 4" xfId="7967" xr:uid="{00000000-0005-0000-0000-0000FA1E0000}"/>
    <cellStyle name="Input 3 3 14 2 4 2" xfId="7968" xr:uid="{00000000-0005-0000-0000-0000FB1E0000}"/>
    <cellStyle name="Input 3 3 14 2 5" xfId="7969" xr:uid="{00000000-0005-0000-0000-0000FC1E0000}"/>
    <cellStyle name="Input 3 3 14 2 5 2" xfId="7970" xr:uid="{00000000-0005-0000-0000-0000FD1E0000}"/>
    <cellStyle name="Input 3 3 14 2 6" xfId="7971" xr:uid="{00000000-0005-0000-0000-0000FE1E0000}"/>
    <cellStyle name="Input 3 3 14 2 7" xfId="7972" xr:uid="{00000000-0005-0000-0000-0000FF1E0000}"/>
    <cellStyle name="Input 3 3 14 3" xfId="7973" xr:uid="{00000000-0005-0000-0000-0000001F0000}"/>
    <cellStyle name="Input 3 3 14 3 2" xfId="7974" xr:uid="{00000000-0005-0000-0000-0000011F0000}"/>
    <cellStyle name="Input 3 3 14 3 3" xfId="7975" xr:uid="{00000000-0005-0000-0000-0000021F0000}"/>
    <cellStyle name="Input 3 3 14 3 4" xfId="7976" xr:uid="{00000000-0005-0000-0000-0000031F0000}"/>
    <cellStyle name="Input 3 3 14 3 5" xfId="7977" xr:uid="{00000000-0005-0000-0000-0000041F0000}"/>
    <cellStyle name="Input 3 3 14 4" xfId="7978" xr:uid="{00000000-0005-0000-0000-0000051F0000}"/>
    <cellStyle name="Input 3 3 14 4 2" xfId="7979" xr:uid="{00000000-0005-0000-0000-0000061F0000}"/>
    <cellStyle name="Input 3 3 14 4 3" xfId="7980" xr:uid="{00000000-0005-0000-0000-0000071F0000}"/>
    <cellStyle name="Input 3 3 14 4 4" xfId="7981" xr:uid="{00000000-0005-0000-0000-0000081F0000}"/>
    <cellStyle name="Input 3 3 14 4 5" xfId="7982" xr:uid="{00000000-0005-0000-0000-0000091F0000}"/>
    <cellStyle name="Input 3 3 14 5" xfId="7983" xr:uid="{00000000-0005-0000-0000-00000A1F0000}"/>
    <cellStyle name="Input 3 3 14 5 2" xfId="7984" xr:uid="{00000000-0005-0000-0000-00000B1F0000}"/>
    <cellStyle name="Input 3 3 14 6" xfId="7985" xr:uid="{00000000-0005-0000-0000-00000C1F0000}"/>
    <cellStyle name="Input 3 3 14 6 2" xfId="7986" xr:uid="{00000000-0005-0000-0000-00000D1F0000}"/>
    <cellStyle name="Input 3 3 14 7" xfId="7987" xr:uid="{00000000-0005-0000-0000-00000E1F0000}"/>
    <cellStyle name="Input 3 3 14 8" xfId="7988" xr:uid="{00000000-0005-0000-0000-00000F1F0000}"/>
    <cellStyle name="Input 3 3 15" xfId="7989" xr:uid="{00000000-0005-0000-0000-0000101F0000}"/>
    <cellStyle name="Input 3 3 15 2" xfId="7990" xr:uid="{00000000-0005-0000-0000-0000111F0000}"/>
    <cellStyle name="Input 3 3 15 2 2" xfId="7991" xr:uid="{00000000-0005-0000-0000-0000121F0000}"/>
    <cellStyle name="Input 3 3 15 2 3" xfId="7992" xr:uid="{00000000-0005-0000-0000-0000131F0000}"/>
    <cellStyle name="Input 3 3 15 2 4" xfId="7993" xr:uid="{00000000-0005-0000-0000-0000141F0000}"/>
    <cellStyle name="Input 3 3 15 2 5" xfId="7994" xr:uid="{00000000-0005-0000-0000-0000151F0000}"/>
    <cellStyle name="Input 3 3 15 3" xfId="7995" xr:uid="{00000000-0005-0000-0000-0000161F0000}"/>
    <cellStyle name="Input 3 3 15 3 2" xfId="7996" xr:uid="{00000000-0005-0000-0000-0000171F0000}"/>
    <cellStyle name="Input 3 3 15 3 3" xfId="7997" xr:uid="{00000000-0005-0000-0000-0000181F0000}"/>
    <cellStyle name="Input 3 3 15 3 4" xfId="7998" xr:uid="{00000000-0005-0000-0000-0000191F0000}"/>
    <cellStyle name="Input 3 3 15 3 5" xfId="7999" xr:uid="{00000000-0005-0000-0000-00001A1F0000}"/>
    <cellStyle name="Input 3 3 15 4" xfId="8000" xr:uid="{00000000-0005-0000-0000-00001B1F0000}"/>
    <cellStyle name="Input 3 3 15 4 2" xfId="8001" xr:uid="{00000000-0005-0000-0000-00001C1F0000}"/>
    <cellStyle name="Input 3 3 15 5" xfId="8002" xr:uid="{00000000-0005-0000-0000-00001D1F0000}"/>
    <cellStyle name="Input 3 3 15 5 2" xfId="8003" xr:uid="{00000000-0005-0000-0000-00001E1F0000}"/>
    <cellStyle name="Input 3 3 15 6" xfId="8004" xr:uid="{00000000-0005-0000-0000-00001F1F0000}"/>
    <cellStyle name="Input 3 3 15 7" xfId="8005" xr:uid="{00000000-0005-0000-0000-0000201F0000}"/>
    <cellStyle name="Input 3 3 16" xfId="8006" xr:uid="{00000000-0005-0000-0000-0000211F0000}"/>
    <cellStyle name="Input 3 3 16 2" xfId="8007" xr:uid="{00000000-0005-0000-0000-0000221F0000}"/>
    <cellStyle name="Input 3 3 16 3" xfId="8008" xr:uid="{00000000-0005-0000-0000-0000231F0000}"/>
    <cellStyle name="Input 3 3 16 4" xfId="8009" xr:uid="{00000000-0005-0000-0000-0000241F0000}"/>
    <cellStyle name="Input 3 3 16 5" xfId="8010" xr:uid="{00000000-0005-0000-0000-0000251F0000}"/>
    <cellStyle name="Input 3 3 17" xfId="8011" xr:uid="{00000000-0005-0000-0000-0000261F0000}"/>
    <cellStyle name="Input 3 3 17 2" xfId="8012" xr:uid="{00000000-0005-0000-0000-0000271F0000}"/>
    <cellStyle name="Input 3 3 17 3" xfId="8013" xr:uid="{00000000-0005-0000-0000-0000281F0000}"/>
    <cellStyle name="Input 3 3 17 4" xfId="8014" xr:uid="{00000000-0005-0000-0000-0000291F0000}"/>
    <cellStyle name="Input 3 3 17 5" xfId="8015" xr:uid="{00000000-0005-0000-0000-00002A1F0000}"/>
    <cellStyle name="Input 3 3 18" xfId="8016" xr:uid="{00000000-0005-0000-0000-00002B1F0000}"/>
    <cellStyle name="Input 3 3 18 2" xfId="8017" xr:uid="{00000000-0005-0000-0000-00002C1F0000}"/>
    <cellStyle name="Input 3 3 19" xfId="8018" xr:uid="{00000000-0005-0000-0000-00002D1F0000}"/>
    <cellStyle name="Input 3 3 19 2" xfId="8019" xr:uid="{00000000-0005-0000-0000-00002E1F0000}"/>
    <cellStyle name="Input 3 3 2" xfId="8020" xr:uid="{00000000-0005-0000-0000-00002F1F0000}"/>
    <cellStyle name="Input 3 3 2 2" xfId="8021" xr:uid="{00000000-0005-0000-0000-0000301F0000}"/>
    <cellStyle name="Input 3 3 2 2 2" xfId="8022" xr:uid="{00000000-0005-0000-0000-0000311F0000}"/>
    <cellStyle name="Input 3 3 2 2 2 2" xfId="8023" xr:uid="{00000000-0005-0000-0000-0000321F0000}"/>
    <cellStyle name="Input 3 3 2 2 2 3" xfId="8024" xr:uid="{00000000-0005-0000-0000-0000331F0000}"/>
    <cellStyle name="Input 3 3 2 2 2 4" xfId="8025" xr:uid="{00000000-0005-0000-0000-0000341F0000}"/>
    <cellStyle name="Input 3 3 2 2 2 5" xfId="8026" xr:uid="{00000000-0005-0000-0000-0000351F0000}"/>
    <cellStyle name="Input 3 3 2 2 3" xfId="8027" xr:uid="{00000000-0005-0000-0000-0000361F0000}"/>
    <cellStyle name="Input 3 3 2 2 3 2" xfId="8028" xr:uid="{00000000-0005-0000-0000-0000371F0000}"/>
    <cellStyle name="Input 3 3 2 2 3 3" xfId="8029" xr:uid="{00000000-0005-0000-0000-0000381F0000}"/>
    <cellStyle name="Input 3 3 2 2 3 4" xfId="8030" xr:uid="{00000000-0005-0000-0000-0000391F0000}"/>
    <cellStyle name="Input 3 3 2 2 3 5" xfId="8031" xr:uid="{00000000-0005-0000-0000-00003A1F0000}"/>
    <cellStyle name="Input 3 3 2 2 4" xfId="8032" xr:uid="{00000000-0005-0000-0000-00003B1F0000}"/>
    <cellStyle name="Input 3 3 2 2 4 2" xfId="8033" xr:uid="{00000000-0005-0000-0000-00003C1F0000}"/>
    <cellStyle name="Input 3 3 2 2 5" xfId="8034" xr:uid="{00000000-0005-0000-0000-00003D1F0000}"/>
    <cellStyle name="Input 3 3 2 2 5 2" xfId="8035" xr:uid="{00000000-0005-0000-0000-00003E1F0000}"/>
    <cellStyle name="Input 3 3 2 2 6" xfId="8036" xr:uid="{00000000-0005-0000-0000-00003F1F0000}"/>
    <cellStyle name="Input 3 3 2 2 7" xfId="8037" xr:uid="{00000000-0005-0000-0000-0000401F0000}"/>
    <cellStyle name="Input 3 3 2 3" xfId="8038" xr:uid="{00000000-0005-0000-0000-0000411F0000}"/>
    <cellStyle name="Input 3 3 2 3 2" xfId="8039" xr:uid="{00000000-0005-0000-0000-0000421F0000}"/>
    <cellStyle name="Input 3 3 2 3 3" xfId="8040" xr:uid="{00000000-0005-0000-0000-0000431F0000}"/>
    <cellStyle name="Input 3 3 2 3 4" xfId="8041" xr:uid="{00000000-0005-0000-0000-0000441F0000}"/>
    <cellStyle name="Input 3 3 2 3 5" xfId="8042" xr:uid="{00000000-0005-0000-0000-0000451F0000}"/>
    <cellStyle name="Input 3 3 2 4" xfId="8043" xr:uid="{00000000-0005-0000-0000-0000461F0000}"/>
    <cellStyle name="Input 3 3 2 4 2" xfId="8044" xr:uid="{00000000-0005-0000-0000-0000471F0000}"/>
    <cellStyle name="Input 3 3 2 4 3" xfId="8045" xr:uid="{00000000-0005-0000-0000-0000481F0000}"/>
    <cellStyle name="Input 3 3 2 4 4" xfId="8046" xr:uid="{00000000-0005-0000-0000-0000491F0000}"/>
    <cellStyle name="Input 3 3 2 4 5" xfId="8047" xr:uid="{00000000-0005-0000-0000-00004A1F0000}"/>
    <cellStyle name="Input 3 3 2 5" xfId="8048" xr:uid="{00000000-0005-0000-0000-00004B1F0000}"/>
    <cellStyle name="Input 3 3 2 5 2" xfId="8049" xr:uid="{00000000-0005-0000-0000-00004C1F0000}"/>
    <cellStyle name="Input 3 3 2 6" xfId="8050" xr:uid="{00000000-0005-0000-0000-00004D1F0000}"/>
    <cellStyle name="Input 3 3 2 6 2" xfId="8051" xr:uid="{00000000-0005-0000-0000-00004E1F0000}"/>
    <cellStyle name="Input 3 3 2 7" xfId="8052" xr:uid="{00000000-0005-0000-0000-00004F1F0000}"/>
    <cellStyle name="Input 3 3 2 8" xfId="8053" xr:uid="{00000000-0005-0000-0000-0000501F0000}"/>
    <cellStyle name="Input 3 3 20" xfId="8054" xr:uid="{00000000-0005-0000-0000-0000511F0000}"/>
    <cellStyle name="Input 3 3 21" xfId="8055" xr:uid="{00000000-0005-0000-0000-0000521F0000}"/>
    <cellStyle name="Input 3 3 3" xfId="8056" xr:uid="{00000000-0005-0000-0000-0000531F0000}"/>
    <cellStyle name="Input 3 3 3 2" xfId="8057" xr:uid="{00000000-0005-0000-0000-0000541F0000}"/>
    <cellStyle name="Input 3 3 3 2 2" xfId="8058" xr:uid="{00000000-0005-0000-0000-0000551F0000}"/>
    <cellStyle name="Input 3 3 3 2 2 2" xfId="8059" xr:uid="{00000000-0005-0000-0000-0000561F0000}"/>
    <cellStyle name="Input 3 3 3 2 2 3" xfId="8060" xr:uid="{00000000-0005-0000-0000-0000571F0000}"/>
    <cellStyle name="Input 3 3 3 2 2 4" xfId="8061" xr:uid="{00000000-0005-0000-0000-0000581F0000}"/>
    <cellStyle name="Input 3 3 3 2 2 5" xfId="8062" xr:uid="{00000000-0005-0000-0000-0000591F0000}"/>
    <cellStyle name="Input 3 3 3 2 3" xfId="8063" xr:uid="{00000000-0005-0000-0000-00005A1F0000}"/>
    <cellStyle name="Input 3 3 3 2 3 2" xfId="8064" xr:uid="{00000000-0005-0000-0000-00005B1F0000}"/>
    <cellStyle name="Input 3 3 3 2 3 3" xfId="8065" xr:uid="{00000000-0005-0000-0000-00005C1F0000}"/>
    <cellStyle name="Input 3 3 3 2 3 4" xfId="8066" xr:uid="{00000000-0005-0000-0000-00005D1F0000}"/>
    <cellStyle name="Input 3 3 3 2 3 5" xfId="8067" xr:uid="{00000000-0005-0000-0000-00005E1F0000}"/>
    <cellStyle name="Input 3 3 3 2 4" xfId="8068" xr:uid="{00000000-0005-0000-0000-00005F1F0000}"/>
    <cellStyle name="Input 3 3 3 2 4 2" xfId="8069" xr:uid="{00000000-0005-0000-0000-0000601F0000}"/>
    <cellStyle name="Input 3 3 3 2 5" xfId="8070" xr:uid="{00000000-0005-0000-0000-0000611F0000}"/>
    <cellStyle name="Input 3 3 3 2 5 2" xfId="8071" xr:uid="{00000000-0005-0000-0000-0000621F0000}"/>
    <cellStyle name="Input 3 3 3 2 6" xfId="8072" xr:uid="{00000000-0005-0000-0000-0000631F0000}"/>
    <cellStyle name="Input 3 3 3 2 7" xfId="8073" xr:uid="{00000000-0005-0000-0000-0000641F0000}"/>
    <cellStyle name="Input 3 3 3 3" xfId="8074" xr:uid="{00000000-0005-0000-0000-0000651F0000}"/>
    <cellStyle name="Input 3 3 3 3 2" xfId="8075" xr:uid="{00000000-0005-0000-0000-0000661F0000}"/>
    <cellStyle name="Input 3 3 3 3 3" xfId="8076" xr:uid="{00000000-0005-0000-0000-0000671F0000}"/>
    <cellStyle name="Input 3 3 3 3 4" xfId="8077" xr:uid="{00000000-0005-0000-0000-0000681F0000}"/>
    <cellStyle name="Input 3 3 3 3 5" xfId="8078" xr:uid="{00000000-0005-0000-0000-0000691F0000}"/>
    <cellStyle name="Input 3 3 3 4" xfId="8079" xr:uid="{00000000-0005-0000-0000-00006A1F0000}"/>
    <cellStyle name="Input 3 3 3 4 2" xfId="8080" xr:uid="{00000000-0005-0000-0000-00006B1F0000}"/>
    <cellStyle name="Input 3 3 3 4 3" xfId="8081" xr:uid="{00000000-0005-0000-0000-00006C1F0000}"/>
    <cellStyle name="Input 3 3 3 4 4" xfId="8082" xr:uid="{00000000-0005-0000-0000-00006D1F0000}"/>
    <cellStyle name="Input 3 3 3 4 5" xfId="8083" xr:uid="{00000000-0005-0000-0000-00006E1F0000}"/>
    <cellStyle name="Input 3 3 3 5" xfId="8084" xr:uid="{00000000-0005-0000-0000-00006F1F0000}"/>
    <cellStyle name="Input 3 3 3 5 2" xfId="8085" xr:uid="{00000000-0005-0000-0000-0000701F0000}"/>
    <cellStyle name="Input 3 3 3 6" xfId="8086" xr:uid="{00000000-0005-0000-0000-0000711F0000}"/>
    <cellStyle name="Input 3 3 3 6 2" xfId="8087" xr:uid="{00000000-0005-0000-0000-0000721F0000}"/>
    <cellStyle name="Input 3 3 3 7" xfId="8088" xr:uid="{00000000-0005-0000-0000-0000731F0000}"/>
    <cellStyle name="Input 3 3 3 8" xfId="8089" xr:uid="{00000000-0005-0000-0000-0000741F0000}"/>
    <cellStyle name="Input 3 3 4" xfId="8090" xr:uid="{00000000-0005-0000-0000-0000751F0000}"/>
    <cellStyle name="Input 3 3 4 2" xfId="8091" xr:uid="{00000000-0005-0000-0000-0000761F0000}"/>
    <cellStyle name="Input 3 3 4 2 2" xfId="8092" xr:uid="{00000000-0005-0000-0000-0000771F0000}"/>
    <cellStyle name="Input 3 3 4 2 2 2" xfId="8093" xr:uid="{00000000-0005-0000-0000-0000781F0000}"/>
    <cellStyle name="Input 3 3 4 2 2 3" xfId="8094" xr:uid="{00000000-0005-0000-0000-0000791F0000}"/>
    <cellStyle name="Input 3 3 4 2 2 4" xfId="8095" xr:uid="{00000000-0005-0000-0000-00007A1F0000}"/>
    <cellStyle name="Input 3 3 4 2 2 5" xfId="8096" xr:uid="{00000000-0005-0000-0000-00007B1F0000}"/>
    <cellStyle name="Input 3 3 4 2 3" xfId="8097" xr:uid="{00000000-0005-0000-0000-00007C1F0000}"/>
    <cellStyle name="Input 3 3 4 2 3 2" xfId="8098" xr:uid="{00000000-0005-0000-0000-00007D1F0000}"/>
    <cellStyle name="Input 3 3 4 2 3 3" xfId="8099" xr:uid="{00000000-0005-0000-0000-00007E1F0000}"/>
    <cellStyle name="Input 3 3 4 2 3 4" xfId="8100" xr:uid="{00000000-0005-0000-0000-00007F1F0000}"/>
    <cellStyle name="Input 3 3 4 2 3 5" xfId="8101" xr:uid="{00000000-0005-0000-0000-0000801F0000}"/>
    <cellStyle name="Input 3 3 4 2 4" xfId="8102" xr:uid="{00000000-0005-0000-0000-0000811F0000}"/>
    <cellStyle name="Input 3 3 4 2 4 2" xfId="8103" xr:uid="{00000000-0005-0000-0000-0000821F0000}"/>
    <cellStyle name="Input 3 3 4 2 5" xfId="8104" xr:uid="{00000000-0005-0000-0000-0000831F0000}"/>
    <cellStyle name="Input 3 3 4 2 5 2" xfId="8105" xr:uid="{00000000-0005-0000-0000-0000841F0000}"/>
    <cellStyle name="Input 3 3 4 2 6" xfId="8106" xr:uid="{00000000-0005-0000-0000-0000851F0000}"/>
    <cellStyle name="Input 3 3 4 2 7" xfId="8107" xr:uid="{00000000-0005-0000-0000-0000861F0000}"/>
    <cellStyle name="Input 3 3 4 3" xfId="8108" xr:uid="{00000000-0005-0000-0000-0000871F0000}"/>
    <cellStyle name="Input 3 3 4 3 2" xfId="8109" xr:uid="{00000000-0005-0000-0000-0000881F0000}"/>
    <cellStyle name="Input 3 3 4 3 3" xfId="8110" xr:uid="{00000000-0005-0000-0000-0000891F0000}"/>
    <cellStyle name="Input 3 3 4 3 4" xfId="8111" xr:uid="{00000000-0005-0000-0000-00008A1F0000}"/>
    <cellStyle name="Input 3 3 4 3 5" xfId="8112" xr:uid="{00000000-0005-0000-0000-00008B1F0000}"/>
    <cellStyle name="Input 3 3 4 4" xfId="8113" xr:uid="{00000000-0005-0000-0000-00008C1F0000}"/>
    <cellStyle name="Input 3 3 4 4 2" xfId="8114" xr:uid="{00000000-0005-0000-0000-00008D1F0000}"/>
    <cellStyle name="Input 3 3 4 4 3" xfId="8115" xr:uid="{00000000-0005-0000-0000-00008E1F0000}"/>
    <cellStyle name="Input 3 3 4 4 4" xfId="8116" xr:uid="{00000000-0005-0000-0000-00008F1F0000}"/>
    <cellStyle name="Input 3 3 4 4 5" xfId="8117" xr:uid="{00000000-0005-0000-0000-0000901F0000}"/>
    <cellStyle name="Input 3 3 4 5" xfId="8118" xr:uid="{00000000-0005-0000-0000-0000911F0000}"/>
    <cellStyle name="Input 3 3 4 5 2" xfId="8119" xr:uid="{00000000-0005-0000-0000-0000921F0000}"/>
    <cellStyle name="Input 3 3 4 6" xfId="8120" xr:uid="{00000000-0005-0000-0000-0000931F0000}"/>
    <cellStyle name="Input 3 3 4 6 2" xfId="8121" xr:uid="{00000000-0005-0000-0000-0000941F0000}"/>
    <cellStyle name="Input 3 3 4 7" xfId="8122" xr:uid="{00000000-0005-0000-0000-0000951F0000}"/>
    <cellStyle name="Input 3 3 4 8" xfId="8123" xr:uid="{00000000-0005-0000-0000-0000961F0000}"/>
    <cellStyle name="Input 3 3 5" xfId="8124" xr:uid="{00000000-0005-0000-0000-0000971F0000}"/>
    <cellStyle name="Input 3 3 5 2" xfId="8125" xr:uid="{00000000-0005-0000-0000-0000981F0000}"/>
    <cellStyle name="Input 3 3 5 2 2" xfId="8126" xr:uid="{00000000-0005-0000-0000-0000991F0000}"/>
    <cellStyle name="Input 3 3 5 2 2 2" xfId="8127" xr:uid="{00000000-0005-0000-0000-00009A1F0000}"/>
    <cellStyle name="Input 3 3 5 2 2 3" xfId="8128" xr:uid="{00000000-0005-0000-0000-00009B1F0000}"/>
    <cellStyle name="Input 3 3 5 2 2 4" xfId="8129" xr:uid="{00000000-0005-0000-0000-00009C1F0000}"/>
    <cellStyle name="Input 3 3 5 2 2 5" xfId="8130" xr:uid="{00000000-0005-0000-0000-00009D1F0000}"/>
    <cellStyle name="Input 3 3 5 2 3" xfId="8131" xr:uid="{00000000-0005-0000-0000-00009E1F0000}"/>
    <cellStyle name="Input 3 3 5 2 3 2" xfId="8132" xr:uid="{00000000-0005-0000-0000-00009F1F0000}"/>
    <cellStyle name="Input 3 3 5 2 3 3" xfId="8133" xr:uid="{00000000-0005-0000-0000-0000A01F0000}"/>
    <cellStyle name="Input 3 3 5 2 3 4" xfId="8134" xr:uid="{00000000-0005-0000-0000-0000A11F0000}"/>
    <cellStyle name="Input 3 3 5 2 3 5" xfId="8135" xr:uid="{00000000-0005-0000-0000-0000A21F0000}"/>
    <cellStyle name="Input 3 3 5 2 4" xfId="8136" xr:uid="{00000000-0005-0000-0000-0000A31F0000}"/>
    <cellStyle name="Input 3 3 5 2 4 2" xfId="8137" xr:uid="{00000000-0005-0000-0000-0000A41F0000}"/>
    <cellStyle name="Input 3 3 5 2 5" xfId="8138" xr:uid="{00000000-0005-0000-0000-0000A51F0000}"/>
    <cellStyle name="Input 3 3 5 2 5 2" xfId="8139" xr:uid="{00000000-0005-0000-0000-0000A61F0000}"/>
    <cellStyle name="Input 3 3 5 2 6" xfId="8140" xr:uid="{00000000-0005-0000-0000-0000A71F0000}"/>
    <cellStyle name="Input 3 3 5 2 7" xfId="8141" xr:uid="{00000000-0005-0000-0000-0000A81F0000}"/>
    <cellStyle name="Input 3 3 5 3" xfId="8142" xr:uid="{00000000-0005-0000-0000-0000A91F0000}"/>
    <cellStyle name="Input 3 3 5 3 2" xfId="8143" xr:uid="{00000000-0005-0000-0000-0000AA1F0000}"/>
    <cellStyle name="Input 3 3 5 3 3" xfId="8144" xr:uid="{00000000-0005-0000-0000-0000AB1F0000}"/>
    <cellStyle name="Input 3 3 5 3 4" xfId="8145" xr:uid="{00000000-0005-0000-0000-0000AC1F0000}"/>
    <cellStyle name="Input 3 3 5 3 5" xfId="8146" xr:uid="{00000000-0005-0000-0000-0000AD1F0000}"/>
    <cellStyle name="Input 3 3 5 4" xfId="8147" xr:uid="{00000000-0005-0000-0000-0000AE1F0000}"/>
    <cellStyle name="Input 3 3 5 4 2" xfId="8148" xr:uid="{00000000-0005-0000-0000-0000AF1F0000}"/>
    <cellStyle name="Input 3 3 5 4 3" xfId="8149" xr:uid="{00000000-0005-0000-0000-0000B01F0000}"/>
    <cellStyle name="Input 3 3 5 4 4" xfId="8150" xr:uid="{00000000-0005-0000-0000-0000B11F0000}"/>
    <cellStyle name="Input 3 3 5 4 5" xfId="8151" xr:uid="{00000000-0005-0000-0000-0000B21F0000}"/>
    <cellStyle name="Input 3 3 5 5" xfId="8152" xr:uid="{00000000-0005-0000-0000-0000B31F0000}"/>
    <cellStyle name="Input 3 3 5 5 2" xfId="8153" xr:uid="{00000000-0005-0000-0000-0000B41F0000}"/>
    <cellStyle name="Input 3 3 5 6" xfId="8154" xr:uid="{00000000-0005-0000-0000-0000B51F0000}"/>
    <cellStyle name="Input 3 3 5 6 2" xfId="8155" xr:uid="{00000000-0005-0000-0000-0000B61F0000}"/>
    <cellStyle name="Input 3 3 5 7" xfId="8156" xr:uid="{00000000-0005-0000-0000-0000B71F0000}"/>
    <cellStyle name="Input 3 3 5 8" xfId="8157" xr:uid="{00000000-0005-0000-0000-0000B81F0000}"/>
    <cellStyle name="Input 3 3 6" xfId="8158" xr:uid="{00000000-0005-0000-0000-0000B91F0000}"/>
    <cellStyle name="Input 3 3 6 2" xfId="8159" xr:uid="{00000000-0005-0000-0000-0000BA1F0000}"/>
    <cellStyle name="Input 3 3 6 2 2" xfId="8160" xr:uid="{00000000-0005-0000-0000-0000BB1F0000}"/>
    <cellStyle name="Input 3 3 6 2 2 2" xfId="8161" xr:uid="{00000000-0005-0000-0000-0000BC1F0000}"/>
    <cellStyle name="Input 3 3 6 2 2 3" xfId="8162" xr:uid="{00000000-0005-0000-0000-0000BD1F0000}"/>
    <cellStyle name="Input 3 3 6 2 2 4" xfId="8163" xr:uid="{00000000-0005-0000-0000-0000BE1F0000}"/>
    <cellStyle name="Input 3 3 6 2 2 5" xfId="8164" xr:uid="{00000000-0005-0000-0000-0000BF1F0000}"/>
    <cellStyle name="Input 3 3 6 2 3" xfId="8165" xr:uid="{00000000-0005-0000-0000-0000C01F0000}"/>
    <cellStyle name="Input 3 3 6 2 3 2" xfId="8166" xr:uid="{00000000-0005-0000-0000-0000C11F0000}"/>
    <cellStyle name="Input 3 3 6 2 3 3" xfId="8167" xr:uid="{00000000-0005-0000-0000-0000C21F0000}"/>
    <cellStyle name="Input 3 3 6 2 3 4" xfId="8168" xr:uid="{00000000-0005-0000-0000-0000C31F0000}"/>
    <cellStyle name="Input 3 3 6 2 3 5" xfId="8169" xr:uid="{00000000-0005-0000-0000-0000C41F0000}"/>
    <cellStyle name="Input 3 3 6 2 4" xfId="8170" xr:uid="{00000000-0005-0000-0000-0000C51F0000}"/>
    <cellStyle name="Input 3 3 6 2 4 2" xfId="8171" xr:uid="{00000000-0005-0000-0000-0000C61F0000}"/>
    <cellStyle name="Input 3 3 6 2 5" xfId="8172" xr:uid="{00000000-0005-0000-0000-0000C71F0000}"/>
    <cellStyle name="Input 3 3 6 2 5 2" xfId="8173" xr:uid="{00000000-0005-0000-0000-0000C81F0000}"/>
    <cellStyle name="Input 3 3 6 2 6" xfId="8174" xr:uid="{00000000-0005-0000-0000-0000C91F0000}"/>
    <cellStyle name="Input 3 3 6 2 7" xfId="8175" xr:uid="{00000000-0005-0000-0000-0000CA1F0000}"/>
    <cellStyle name="Input 3 3 6 3" xfId="8176" xr:uid="{00000000-0005-0000-0000-0000CB1F0000}"/>
    <cellStyle name="Input 3 3 6 3 2" xfId="8177" xr:uid="{00000000-0005-0000-0000-0000CC1F0000}"/>
    <cellStyle name="Input 3 3 6 3 3" xfId="8178" xr:uid="{00000000-0005-0000-0000-0000CD1F0000}"/>
    <cellStyle name="Input 3 3 6 3 4" xfId="8179" xr:uid="{00000000-0005-0000-0000-0000CE1F0000}"/>
    <cellStyle name="Input 3 3 6 3 5" xfId="8180" xr:uid="{00000000-0005-0000-0000-0000CF1F0000}"/>
    <cellStyle name="Input 3 3 6 4" xfId="8181" xr:uid="{00000000-0005-0000-0000-0000D01F0000}"/>
    <cellStyle name="Input 3 3 6 4 2" xfId="8182" xr:uid="{00000000-0005-0000-0000-0000D11F0000}"/>
    <cellStyle name="Input 3 3 6 4 3" xfId="8183" xr:uid="{00000000-0005-0000-0000-0000D21F0000}"/>
    <cellStyle name="Input 3 3 6 4 4" xfId="8184" xr:uid="{00000000-0005-0000-0000-0000D31F0000}"/>
    <cellStyle name="Input 3 3 6 4 5" xfId="8185" xr:uid="{00000000-0005-0000-0000-0000D41F0000}"/>
    <cellStyle name="Input 3 3 6 5" xfId="8186" xr:uid="{00000000-0005-0000-0000-0000D51F0000}"/>
    <cellStyle name="Input 3 3 6 5 2" xfId="8187" xr:uid="{00000000-0005-0000-0000-0000D61F0000}"/>
    <cellStyle name="Input 3 3 6 6" xfId="8188" xr:uid="{00000000-0005-0000-0000-0000D71F0000}"/>
    <cellStyle name="Input 3 3 6 6 2" xfId="8189" xr:uid="{00000000-0005-0000-0000-0000D81F0000}"/>
    <cellStyle name="Input 3 3 6 7" xfId="8190" xr:uid="{00000000-0005-0000-0000-0000D91F0000}"/>
    <cellStyle name="Input 3 3 6 8" xfId="8191" xr:uid="{00000000-0005-0000-0000-0000DA1F0000}"/>
    <cellStyle name="Input 3 3 7" xfId="8192" xr:uid="{00000000-0005-0000-0000-0000DB1F0000}"/>
    <cellStyle name="Input 3 3 7 2" xfId="8193" xr:uid="{00000000-0005-0000-0000-0000DC1F0000}"/>
    <cellStyle name="Input 3 3 7 2 2" xfId="8194" xr:uid="{00000000-0005-0000-0000-0000DD1F0000}"/>
    <cellStyle name="Input 3 3 7 2 2 2" xfId="8195" xr:uid="{00000000-0005-0000-0000-0000DE1F0000}"/>
    <cellStyle name="Input 3 3 7 2 2 3" xfId="8196" xr:uid="{00000000-0005-0000-0000-0000DF1F0000}"/>
    <cellStyle name="Input 3 3 7 2 2 4" xfId="8197" xr:uid="{00000000-0005-0000-0000-0000E01F0000}"/>
    <cellStyle name="Input 3 3 7 2 2 5" xfId="8198" xr:uid="{00000000-0005-0000-0000-0000E11F0000}"/>
    <cellStyle name="Input 3 3 7 2 3" xfId="8199" xr:uid="{00000000-0005-0000-0000-0000E21F0000}"/>
    <cellStyle name="Input 3 3 7 2 3 2" xfId="8200" xr:uid="{00000000-0005-0000-0000-0000E31F0000}"/>
    <cellStyle name="Input 3 3 7 2 3 3" xfId="8201" xr:uid="{00000000-0005-0000-0000-0000E41F0000}"/>
    <cellStyle name="Input 3 3 7 2 3 4" xfId="8202" xr:uid="{00000000-0005-0000-0000-0000E51F0000}"/>
    <cellStyle name="Input 3 3 7 2 3 5" xfId="8203" xr:uid="{00000000-0005-0000-0000-0000E61F0000}"/>
    <cellStyle name="Input 3 3 7 2 4" xfId="8204" xr:uid="{00000000-0005-0000-0000-0000E71F0000}"/>
    <cellStyle name="Input 3 3 7 2 4 2" xfId="8205" xr:uid="{00000000-0005-0000-0000-0000E81F0000}"/>
    <cellStyle name="Input 3 3 7 2 5" xfId="8206" xr:uid="{00000000-0005-0000-0000-0000E91F0000}"/>
    <cellStyle name="Input 3 3 7 2 5 2" xfId="8207" xr:uid="{00000000-0005-0000-0000-0000EA1F0000}"/>
    <cellStyle name="Input 3 3 7 2 6" xfId="8208" xr:uid="{00000000-0005-0000-0000-0000EB1F0000}"/>
    <cellStyle name="Input 3 3 7 2 7" xfId="8209" xr:uid="{00000000-0005-0000-0000-0000EC1F0000}"/>
    <cellStyle name="Input 3 3 7 3" xfId="8210" xr:uid="{00000000-0005-0000-0000-0000ED1F0000}"/>
    <cellStyle name="Input 3 3 7 3 2" xfId="8211" xr:uid="{00000000-0005-0000-0000-0000EE1F0000}"/>
    <cellStyle name="Input 3 3 7 3 3" xfId="8212" xr:uid="{00000000-0005-0000-0000-0000EF1F0000}"/>
    <cellStyle name="Input 3 3 7 3 4" xfId="8213" xr:uid="{00000000-0005-0000-0000-0000F01F0000}"/>
    <cellStyle name="Input 3 3 7 3 5" xfId="8214" xr:uid="{00000000-0005-0000-0000-0000F11F0000}"/>
    <cellStyle name="Input 3 3 7 4" xfId="8215" xr:uid="{00000000-0005-0000-0000-0000F21F0000}"/>
    <cellStyle name="Input 3 3 7 4 2" xfId="8216" xr:uid="{00000000-0005-0000-0000-0000F31F0000}"/>
    <cellStyle name="Input 3 3 7 4 3" xfId="8217" xr:uid="{00000000-0005-0000-0000-0000F41F0000}"/>
    <cellStyle name="Input 3 3 7 4 4" xfId="8218" xr:uid="{00000000-0005-0000-0000-0000F51F0000}"/>
    <cellStyle name="Input 3 3 7 4 5" xfId="8219" xr:uid="{00000000-0005-0000-0000-0000F61F0000}"/>
    <cellStyle name="Input 3 3 7 5" xfId="8220" xr:uid="{00000000-0005-0000-0000-0000F71F0000}"/>
    <cellStyle name="Input 3 3 7 5 2" xfId="8221" xr:uid="{00000000-0005-0000-0000-0000F81F0000}"/>
    <cellStyle name="Input 3 3 7 6" xfId="8222" xr:uid="{00000000-0005-0000-0000-0000F91F0000}"/>
    <cellStyle name="Input 3 3 7 6 2" xfId="8223" xr:uid="{00000000-0005-0000-0000-0000FA1F0000}"/>
    <cellStyle name="Input 3 3 7 7" xfId="8224" xr:uid="{00000000-0005-0000-0000-0000FB1F0000}"/>
    <cellStyle name="Input 3 3 7 8" xfId="8225" xr:uid="{00000000-0005-0000-0000-0000FC1F0000}"/>
    <cellStyle name="Input 3 3 8" xfId="8226" xr:uid="{00000000-0005-0000-0000-0000FD1F0000}"/>
    <cellStyle name="Input 3 3 8 2" xfId="8227" xr:uid="{00000000-0005-0000-0000-0000FE1F0000}"/>
    <cellStyle name="Input 3 3 8 2 2" xfId="8228" xr:uid="{00000000-0005-0000-0000-0000FF1F0000}"/>
    <cellStyle name="Input 3 3 8 2 2 2" xfId="8229" xr:uid="{00000000-0005-0000-0000-000000200000}"/>
    <cellStyle name="Input 3 3 8 2 2 3" xfId="8230" xr:uid="{00000000-0005-0000-0000-000001200000}"/>
    <cellStyle name="Input 3 3 8 2 2 4" xfId="8231" xr:uid="{00000000-0005-0000-0000-000002200000}"/>
    <cellStyle name="Input 3 3 8 2 2 5" xfId="8232" xr:uid="{00000000-0005-0000-0000-000003200000}"/>
    <cellStyle name="Input 3 3 8 2 3" xfId="8233" xr:uid="{00000000-0005-0000-0000-000004200000}"/>
    <cellStyle name="Input 3 3 8 2 3 2" xfId="8234" xr:uid="{00000000-0005-0000-0000-000005200000}"/>
    <cellStyle name="Input 3 3 8 2 3 3" xfId="8235" xr:uid="{00000000-0005-0000-0000-000006200000}"/>
    <cellStyle name="Input 3 3 8 2 3 4" xfId="8236" xr:uid="{00000000-0005-0000-0000-000007200000}"/>
    <cellStyle name="Input 3 3 8 2 3 5" xfId="8237" xr:uid="{00000000-0005-0000-0000-000008200000}"/>
    <cellStyle name="Input 3 3 8 2 4" xfId="8238" xr:uid="{00000000-0005-0000-0000-000009200000}"/>
    <cellStyle name="Input 3 3 8 2 4 2" xfId="8239" xr:uid="{00000000-0005-0000-0000-00000A200000}"/>
    <cellStyle name="Input 3 3 8 2 5" xfId="8240" xr:uid="{00000000-0005-0000-0000-00000B200000}"/>
    <cellStyle name="Input 3 3 8 2 5 2" xfId="8241" xr:uid="{00000000-0005-0000-0000-00000C200000}"/>
    <cellStyle name="Input 3 3 8 2 6" xfId="8242" xr:uid="{00000000-0005-0000-0000-00000D200000}"/>
    <cellStyle name="Input 3 3 8 2 7" xfId="8243" xr:uid="{00000000-0005-0000-0000-00000E200000}"/>
    <cellStyle name="Input 3 3 8 3" xfId="8244" xr:uid="{00000000-0005-0000-0000-00000F200000}"/>
    <cellStyle name="Input 3 3 8 3 2" xfId="8245" xr:uid="{00000000-0005-0000-0000-000010200000}"/>
    <cellStyle name="Input 3 3 8 3 3" xfId="8246" xr:uid="{00000000-0005-0000-0000-000011200000}"/>
    <cellStyle name="Input 3 3 8 3 4" xfId="8247" xr:uid="{00000000-0005-0000-0000-000012200000}"/>
    <cellStyle name="Input 3 3 8 3 5" xfId="8248" xr:uid="{00000000-0005-0000-0000-000013200000}"/>
    <cellStyle name="Input 3 3 8 4" xfId="8249" xr:uid="{00000000-0005-0000-0000-000014200000}"/>
    <cellStyle name="Input 3 3 8 4 2" xfId="8250" xr:uid="{00000000-0005-0000-0000-000015200000}"/>
    <cellStyle name="Input 3 3 8 4 3" xfId="8251" xr:uid="{00000000-0005-0000-0000-000016200000}"/>
    <cellStyle name="Input 3 3 8 4 4" xfId="8252" xr:uid="{00000000-0005-0000-0000-000017200000}"/>
    <cellStyle name="Input 3 3 8 4 5" xfId="8253" xr:uid="{00000000-0005-0000-0000-000018200000}"/>
    <cellStyle name="Input 3 3 8 5" xfId="8254" xr:uid="{00000000-0005-0000-0000-000019200000}"/>
    <cellStyle name="Input 3 3 8 5 2" xfId="8255" xr:uid="{00000000-0005-0000-0000-00001A200000}"/>
    <cellStyle name="Input 3 3 8 6" xfId="8256" xr:uid="{00000000-0005-0000-0000-00001B200000}"/>
    <cellStyle name="Input 3 3 8 6 2" xfId="8257" xr:uid="{00000000-0005-0000-0000-00001C200000}"/>
    <cellStyle name="Input 3 3 8 7" xfId="8258" xr:uid="{00000000-0005-0000-0000-00001D200000}"/>
    <cellStyle name="Input 3 3 8 8" xfId="8259" xr:uid="{00000000-0005-0000-0000-00001E200000}"/>
    <cellStyle name="Input 3 3 9" xfId="8260" xr:uid="{00000000-0005-0000-0000-00001F200000}"/>
    <cellStyle name="Input 3 3 9 2" xfId="8261" xr:uid="{00000000-0005-0000-0000-000020200000}"/>
    <cellStyle name="Input 3 3 9 2 2" xfId="8262" xr:uid="{00000000-0005-0000-0000-000021200000}"/>
    <cellStyle name="Input 3 3 9 2 2 2" xfId="8263" xr:uid="{00000000-0005-0000-0000-000022200000}"/>
    <cellStyle name="Input 3 3 9 2 2 3" xfId="8264" xr:uid="{00000000-0005-0000-0000-000023200000}"/>
    <cellStyle name="Input 3 3 9 2 2 4" xfId="8265" xr:uid="{00000000-0005-0000-0000-000024200000}"/>
    <cellStyle name="Input 3 3 9 2 2 5" xfId="8266" xr:uid="{00000000-0005-0000-0000-000025200000}"/>
    <cellStyle name="Input 3 3 9 2 3" xfId="8267" xr:uid="{00000000-0005-0000-0000-000026200000}"/>
    <cellStyle name="Input 3 3 9 2 3 2" xfId="8268" xr:uid="{00000000-0005-0000-0000-000027200000}"/>
    <cellStyle name="Input 3 3 9 2 3 3" xfId="8269" xr:uid="{00000000-0005-0000-0000-000028200000}"/>
    <cellStyle name="Input 3 3 9 2 3 4" xfId="8270" xr:uid="{00000000-0005-0000-0000-000029200000}"/>
    <cellStyle name="Input 3 3 9 2 3 5" xfId="8271" xr:uid="{00000000-0005-0000-0000-00002A200000}"/>
    <cellStyle name="Input 3 3 9 2 4" xfId="8272" xr:uid="{00000000-0005-0000-0000-00002B200000}"/>
    <cellStyle name="Input 3 3 9 2 4 2" xfId="8273" xr:uid="{00000000-0005-0000-0000-00002C200000}"/>
    <cellStyle name="Input 3 3 9 2 5" xfId="8274" xr:uid="{00000000-0005-0000-0000-00002D200000}"/>
    <cellStyle name="Input 3 3 9 2 5 2" xfId="8275" xr:uid="{00000000-0005-0000-0000-00002E200000}"/>
    <cellStyle name="Input 3 3 9 2 6" xfId="8276" xr:uid="{00000000-0005-0000-0000-00002F200000}"/>
    <cellStyle name="Input 3 3 9 2 7" xfId="8277" xr:uid="{00000000-0005-0000-0000-000030200000}"/>
    <cellStyle name="Input 3 3 9 3" xfId="8278" xr:uid="{00000000-0005-0000-0000-000031200000}"/>
    <cellStyle name="Input 3 3 9 3 2" xfId="8279" xr:uid="{00000000-0005-0000-0000-000032200000}"/>
    <cellStyle name="Input 3 3 9 3 3" xfId="8280" xr:uid="{00000000-0005-0000-0000-000033200000}"/>
    <cellStyle name="Input 3 3 9 3 4" xfId="8281" xr:uid="{00000000-0005-0000-0000-000034200000}"/>
    <cellStyle name="Input 3 3 9 3 5" xfId="8282" xr:uid="{00000000-0005-0000-0000-000035200000}"/>
    <cellStyle name="Input 3 3 9 4" xfId="8283" xr:uid="{00000000-0005-0000-0000-000036200000}"/>
    <cellStyle name="Input 3 3 9 4 2" xfId="8284" xr:uid="{00000000-0005-0000-0000-000037200000}"/>
    <cellStyle name="Input 3 3 9 4 3" xfId="8285" xr:uid="{00000000-0005-0000-0000-000038200000}"/>
    <cellStyle name="Input 3 3 9 4 4" xfId="8286" xr:uid="{00000000-0005-0000-0000-000039200000}"/>
    <cellStyle name="Input 3 3 9 4 5" xfId="8287" xr:uid="{00000000-0005-0000-0000-00003A200000}"/>
    <cellStyle name="Input 3 3 9 5" xfId="8288" xr:uid="{00000000-0005-0000-0000-00003B200000}"/>
    <cellStyle name="Input 3 3 9 5 2" xfId="8289" xr:uid="{00000000-0005-0000-0000-00003C200000}"/>
    <cellStyle name="Input 3 3 9 6" xfId="8290" xr:uid="{00000000-0005-0000-0000-00003D200000}"/>
    <cellStyle name="Input 3 3 9 6 2" xfId="8291" xr:uid="{00000000-0005-0000-0000-00003E200000}"/>
    <cellStyle name="Input 3 3 9 7" xfId="8292" xr:uid="{00000000-0005-0000-0000-00003F200000}"/>
    <cellStyle name="Input 3 3 9 8" xfId="8293" xr:uid="{00000000-0005-0000-0000-000040200000}"/>
    <cellStyle name="Input 3 4" xfId="8294" xr:uid="{00000000-0005-0000-0000-000041200000}"/>
    <cellStyle name="Input 3 4 2" xfId="8295" xr:uid="{00000000-0005-0000-0000-000042200000}"/>
    <cellStyle name="Input 3 5" xfId="8296" xr:uid="{00000000-0005-0000-0000-000043200000}"/>
    <cellStyle name="Input 3 5 2" xfId="8297" xr:uid="{00000000-0005-0000-0000-000044200000}"/>
    <cellStyle name="Input 3 6" xfId="8298" xr:uid="{00000000-0005-0000-0000-000045200000}"/>
    <cellStyle name="Input 3 7" xfId="8299" xr:uid="{00000000-0005-0000-0000-000046200000}"/>
    <cellStyle name="Input 3 7 2" xfId="8300" xr:uid="{00000000-0005-0000-0000-000047200000}"/>
    <cellStyle name="Input 3_T-straight with PEDs adjustor" xfId="8301" xr:uid="{00000000-0005-0000-0000-000048200000}"/>
    <cellStyle name="Input 4" xfId="8302" xr:uid="{00000000-0005-0000-0000-000049200000}"/>
    <cellStyle name="Input 4 2" xfId="8303" xr:uid="{00000000-0005-0000-0000-00004A200000}"/>
    <cellStyle name="Input 4 2 10" xfId="8304" xr:uid="{00000000-0005-0000-0000-00004B200000}"/>
    <cellStyle name="Input 4 2 10 2" xfId="8305" xr:uid="{00000000-0005-0000-0000-00004C200000}"/>
    <cellStyle name="Input 4 2 10 2 2" xfId="8306" xr:uid="{00000000-0005-0000-0000-00004D200000}"/>
    <cellStyle name="Input 4 2 10 2 2 2" xfId="8307" xr:uid="{00000000-0005-0000-0000-00004E200000}"/>
    <cellStyle name="Input 4 2 10 2 2 3" xfId="8308" xr:uid="{00000000-0005-0000-0000-00004F200000}"/>
    <cellStyle name="Input 4 2 10 2 2 4" xfId="8309" xr:uid="{00000000-0005-0000-0000-000050200000}"/>
    <cellStyle name="Input 4 2 10 2 2 5" xfId="8310" xr:uid="{00000000-0005-0000-0000-000051200000}"/>
    <cellStyle name="Input 4 2 10 2 3" xfId="8311" xr:uid="{00000000-0005-0000-0000-000052200000}"/>
    <cellStyle name="Input 4 2 10 2 3 2" xfId="8312" xr:uid="{00000000-0005-0000-0000-000053200000}"/>
    <cellStyle name="Input 4 2 10 2 3 3" xfId="8313" xr:uid="{00000000-0005-0000-0000-000054200000}"/>
    <cellStyle name="Input 4 2 10 2 3 4" xfId="8314" xr:uid="{00000000-0005-0000-0000-000055200000}"/>
    <cellStyle name="Input 4 2 10 2 3 5" xfId="8315" xr:uid="{00000000-0005-0000-0000-000056200000}"/>
    <cellStyle name="Input 4 2 10 2 4" xfId="8316" xr:uid="{00000000-0005-0000-0000-000057200000}"/>
    <cellStyle name="Input 4 2 10 2 4 2" xfId="8317" xr:uid="{00000000-0005-0000-0000-000058200000}"/>
    <cellStyle name="Input 4 2 10 2 5" xfId="8318" xr:uid="{00000000-0005-0000-0000-000059200000}"/>
    <cellStyle name="Input 4 2 10 2 5 2" xfId="8319" xr:uid="{00000000-0005-0000-0000-00005A200000}"/>
    <cellStyle name="Input 4 2 10 2 6" xfId="8320" xr:uid="{00000000-0005-0000-0000-00005B200000}"/>
    <cellStyle name="Input 4 2 10 2 7" xfId="8321" xr:uid="{00000000-0005-0000-0000-00005C200000}"/>
    <cellStyle name="Input 4 2 10 3" xfId="8322" xr:uid="{00000000-0005-0000-0000-00005D200000}"/>
    <cellStyle name="Input 4 2 10 3 2" xfId="8323" xr:uid="{00000000-0005-0000-0000-00005E200000}"/>
    <cellStyle name="Input 4 2 10 3 3" xfId="8324" xr:uid="{00000000-0005-0000-0000-00005F200000}"/>
    <cellStyle name="Input 4 2 10 3 4" xfId="8325" xr:uid="{00000000-0005-0000-0000-000060200000}"/>
    <cellStyle name="Input 4 2 10 3 5" xfId="8326" xr:uid="{00000000-0005-0000-0000-000061200000}"/>
    <cellStyle name="Input 4 2 10 4" xfId="8327" xr:uid="{00000000-0005-0000-0000-000062200000}"/>
    <cellStyle name="Input 4 2 10 4 2" xfId="8328" xr:uid="{00000000-0005-0000-0000-000063200000}"/>
    <cellStyle name="Input 4 2 10 4 3" xfId="8329" xr:uid="{00000000-0005-0000-0000-000064200000}"/>
    <cellStyle name="Input 4 2 10 4 4" xfId="8330" xr:uid="{00000000-0005-0000-0000-000065200000}"/>
    <cellStyle name="Input 4 2 10 4 5" xfId="8331" xr:uid="{00000000-0005-0000-0000-000066200000}"/>
    <cellStyle name="Input 4 2 10 5" xfId="8332" xr:uid="{00000000-0005-0000-0000-000067200000}"/>
    <cellStyle name="Input 4 2 10 5 2" xfId="8333" xr:uid="{00000000-0005-0000-0000-000068200000}"/>
    <cellStyle name="Input 4 2 10 6" xfId="8334" xr:uid="{00000000-0005-0000-0000-000069200000}"/>
    <cellStyle name="Input 4 2 10 6 2" xfId="8335" xr:uid="{00000000-0005-0000-0000-00006A200000}"/>
    <cellStyle name="Input 4 2 10 7" xfId="8336" xr:uid="{00000000-0005-0000-0000-00006B200000}"/>
    <cellStyle name="Input 4 2 10 8" xfId="8337" xr:uid="{00000000-0005-0000-0000-00006C200000}"/>
    <cellStyle name="Input 4 2 11" xfId="8338" xr:uid="{00000000-0005-0000-0000-00006D200000}"/>
    <cellStyle name="Input 4 2 11 2" xfId="8339" xr:uid="{00000000-0005-0000-0000-00006E200000}"/>
    <cellStyle name="Input 4 2 11 2 2" xfId="8340" xr:uid="{00000000-0005-0000-0000-00006F200000}"/>
    <cellStyle name="Input 4 2 11 2 2 2" xfId="8341" xr:uid="{00000000-0005-0000-0000-000070200000}"/>
    <cellStyle name="Input 4 2 11 2 2 3" xfId="8342" xr:uid="{00000000-0005-0000-0000-000071200000}"/>
    <cellStyle name="Input 4 2 11 2 2 4" xfId="8343" xr:uid="{00000000-0005-0000-0000-000072200000}"/>
    <cellStyle name="Input 4 2 11 2 2 5" xfId="8344" xr:uid="{00000000-0005-0000-0000-000073200000}"/>
    <cellStyle name="Input 4 2 11 2 3" xfId="8345" xr:uid="{00000000-0005-0000-0000-000074200000}"/>
    <cellStyle name="Input 4 2 11 2 3 2" xfId="8346" xr:uid="{00000000-0005-0000-0000-000075200000}"/>
    <cellStyle name="Input 4 2 11 2 3 3" xfId="8347" xr:uid="{00000000-0005-0000-0000-000076200000}"/>
    <cellStyle name="Input 4 2 11 2 3 4" xfId="8348" xr:uid="{00000000-0005-0000-0000-000077200000}"/>
    <cellStyle name="Input 4 2 11 2 3 5" xfId="8349" xr:uid="{00000000-0005-0000-0000-000078200000}"/>
    <cellStyle name="Input 4 2 11 2 4" xfId="8350" xr:uid="{00000000-0005-0000-0000-000079200000}"/>
    <cellStyle name="Input 4 2 11 2 4 2" xfId="8351" xr:uid="{00000000-0005-0000-0000-00007A200000}"/>
    <cellStyle name="Input 4 2 11 2 5" xfId="8352" xr:uid="{00000000-0005-0000-0000-00007B200000}"/>
    <cellStyle name="Input 4 2 11 2 5 2" xfId="8353" xr:uid="{00000000-0005-0000-0000-00007C200000}"/>
    <cellStyle name="Input 4 2 11 2 6" xfId="8354" xr:uid="{00000000-0005-0000-0000-00007D200000}"/>
    <cellStyle name="Input 4 2 11 2 7" xfId="8355" xr:uid="{00000000-0005-0000-0000-00007E200000}"/>
    <cellStyle name="Input 4 2 11 3" xfId="8356" xr:uid="{00000000-0005-0000-0000-00007F200000}"/>
    <cellStyle name="Input 4 2 11 3 2" xfId="8357" xr:uid="{00000000-0005-0000-0000-000080200000}"/>
    <cellStyle name="Input 4 2 11 3 3" xfId="8358" xr:uid="{00000000-0005-0000-0000-000081200000}"/>
    <cellStyle name="Input 4 2 11 3 4" xfId="8359" xr:uid="{00000000-0005-0000-0000-000082200000}"/>
    <cellStyle name="Input 4 2 11 3 5" xfId="8360" xr:uid="{00000000-0005-0000-0000-000083200000}"/>
    <cellStyle name="Input 4 2 11 4" xfId="8361" xr:uid="{00000000-0005-0000-0000-000084200000}"/>
    <cellStyle name="Input 4 2 11 4 2" xfId="8362" xr:uid="{00000000-0005-0000-0000-000085200000}"/>
    <cellStyle name="Input 4 2 11 4 3" xfId="8363" xr:uid="{00000000-0005-0000-0000-000086200000}"/>
    <cellStyle name="Input 4 2 11 4 4" xfId="8364" xr:uid="{00000000-0005-0000-0000-000087200000}"/>
    <cellStyle name="Input 4 2 11 4 5" xfId="8365" xr:uid="{00000000-0005-0000-0000-000088200000}"/>
    <cellStyle name="Input 4 2 11 5" xfId="8366" xr:uid="{00000000-0005-0000-0000-000089200000}"/>
    <cellStyle name="Input 4 2 11 5 2" xfId="8367" xr:uid="{00000000-0005-0000-0000-00008A200000}"/>
    <cellStyle name="Input 4 2 11 6" xfId="8368" xr:uid="{00000000-0005-0000-0000-00008B200000}"/>
    <cellStyle name="Input 4 2 11 6 2" xfId="8369" xr:uid="{00000000-0005-0000-0000-00008C200000}"/>
    <cellStyle name="Input 4 2 11 7" xfId="8370" xr:uid="{00000000-0005-0000-0000-00008D200000}"/>
    <cellStyle name="Input 4 2 11 8" xfId="8371" xr:uid="{00000000-0005-0000-0000-00008E200000}"/>
    <cellStyle name="Input 4 2 12" xfId="8372" xr:uid="{00000000-0005-0000-0000-00008F200000}"/>
    <cellStyle name="Input 4 2 12 2" xfId="8373" xr:uid="{00000000-0005-0000-0000-000090200000}"/>
    <cellStyle name="Input 4 2 12 2 2" xfId="8374" xr:uid="{00000000-0005-0000-0000-000091200000}"/>
    <cellStyle name="Input 4 2 12 2 2 2" xfId="8375" xr:uid="{00000000-0005-0000-0000-000092200000}"/>
    <cellStyle name="Input 4 2 12 2 2 3" xfId="8376" xr:uid="{00000000-0005-0000-0000-000093200000}"/>
    <cellStyle name="Input 4 2 12 2 2 4" xfId="8377" xr:uid="{00000000-0005-0000-0000-000094200000}"/>
    <cellStyle name="Input 4 2 12 2 2 5" xfId="8378" xr:uid="{00000000-0005-0000-0000-000095200000}"/>
    <cellStyle name="Input 4 2 12 2 3" xfId="8379" xr:uid="{00000000-0005-0000-0000-000096200000}"/>
    <cellStyle name="Input 4 2 12 2 3 2" xfId="8380" xr:uid="{00000000-0005-0000-0000-000097200000}"/>
    <cellStyle name="Input 4 2 12 2 3 3" xfId="8381" xr:uid="{00000000-0005-0000-0000-000098200000}"/>
    <cellStyle name="Input 4 2 12 2 3 4" xfId="8382" xr:uid="{00000000-0005-0000-0000-000099200000}"/>
    <cellStyle name="Input 4 2 12 2 3 5" xfId="8383" xr:uid="{00000000-0005-0000-0000-00009A200000}"/>
    <cellStyle name="Input 4 2 12 2 4" xfId="8384" xr:uid="{00000000-0005-0000-0000-00009B200000}"/>
    <cellStyle name="Input 4 2 12 2 4 2" xfId="8385" xr:uid="{00000000-0005-0000-0000-00009C200000}"/>
    <cellStyle name="Input 4 2 12 2 5" xfId="8386" xr:uid="{00000000-0005-0000-0000-00009D200000}"/>
    <cellStyle name="Input 4 2 12 2 5 2" xfId="8387" xr:uid="{00000000-0005-0000-0000-00009E200000}"/>
    <cellStyle name="Input 4 2 12 2 6" xfId="8388" xr:uid="{00000000-0005-0000-0000-00009F200000}"/>
    <cellStyle name="Input 4 2 12 2 7" xfId="8389" xr:uid="{00000000-0005-0000-0000-0000A0200000}"/>
    <cellStyle name="Input 4 2 12 3" xfId="8390" xr:uid="{00000000-0005-0000-0000-0000A1200000}"/>
    <cellStyle name="Input 4 2 12 3 2" xfId="8391" xr:uid="{00000000-0005-0000-0000-0000A2200000}"/>
    <cellStyle name="Input 4 2 12 3 3" xfId="8392" xr:uid="{00000000-0005-0000-0000-0000A3200000}"/>
    <cellStyle name="Input 4 2 12 3 4" xfId="8393" xr:uid="{00000000-0005-0000-0000-0000A4200000}"/>
    <cellStyle name="Input 4 2 12 3 5" xfId="8394" xr:uid="{00000000-0005-0000-0000-0000A5200000}"/>
    <cellStyle name="Input 4 2 12 4" xfId="8395" xr:uid="{00000000-0005-0000-0000-0000A6200000}"/>
    <cellStyle name="Input 4 2 12 4 2" xfId="8396" xr:uid="{00000000-0005-0000-0000-0000A7200000}"/>
    <cellStyle name="Input 4 2 12 4 3" xfId="8397" xr:uid="{00000000-0005-0000-0000-0000A8200000}"/>
    <cellStyle name="Input 4 2 12 4 4" xfId="8398" xr:uid="{00000000-0005-0000-0000-0000A9200000}"/>
    <cellStyle name="Input 4 2 12 4 5" xfId="8399" xr:uid="{00000000-0005-0000-0000-0000AA200000}"/>
    <cellStyle name="Input 4 2 12 5" xfId="8400" xr:uid="{00000000-0005-0000-0000-0000AB200000}"/>
    <cellStyle name="Input 4 2 12 5 2" xfId="8401" xr:uid="{00000000-0005-0000-0000-0000AC200000}"/>
    <cellStyle name="Input 4 2 12 6" xfId="8402" xr:uid="{00000000-0005-0000-0000-0000AD200000}"/>
    <cellStyle name="Input 4 2 12 6 2" xfId="8403" xr:uid="{00000000-0005-0000-0000-0000AE200000}"/>
    <cellStyle name="Input 4 2 12 7" xfId="8404" xr:uid="{00000000-0005-0000-0000-0000AF200000}"/>
    <cellStyle name="Input 4 2 12 8" xfId="8405" xr:uid="{00000000-0005-0000-0000-0000B0200000}"/>
    <cellStyle name="Input 4 2 13" xfId="8406" xr:uid="{00000000-0005-0000-0000-0000B1200000}"/>
    <cellStyle name="Input 4 2 13 2" xfId="8407" xr:uid="{00000000-0005-0000-0000-0000B2200000}"/>
    <cellStyle name="Input 4 2 13 2 2" xfId="8408" xr:uid="{00000000-0005-0000-0000-0000B3200000}"/>
    <cellStyle name="Input 4 2 13 2 2 2" xfId="8409" xr:uid="{00000000-0005-0000-0000-0000B4200000}"/>
    <cellStyle name="Input 4 2 13 2 2 3" xfId="8410" xr:uid="{00000000-0005-0000-0000-0000B5200000}"/>
    <cellStyle name="Input 4 2 13 2 2 4" xfId="8411" xr:uid="{00000000-0005-0000-0000-0000B6200000}"/>
    <cellStyle name="Input 4 2 13 2 2 5" xfId="8412" xr:uid="{00000000-0005-0000-0000-0000B7200000}"/>
    <cellStyle name="Input 4 2 13 2 3" xfId="8413" xr:uid="{00000000-0005-0000-0000-0000B8200000}"/>
    <cellStyle name="Input 4 2 13 2 3 2" xfId="8414" xr:uid="{00000000-0005-0000-0000-0000B9200000}"/>
    <cellStyle name="Input 4 2 13 2 3 3" xfId="8415" xr:uid="{00000000-0005-0000-0000-0000BA200000}"/>
    <cellStyle name="Input 4 2 13 2 3 4" xfId="8416" xr:uid="{00000000-0005-0000-0000-0000BB200000}"/>
    <cellStyle name="Input 4 2 13 2 3 5" xfId="8417" xr:uid="{00000000-0005-0000-0000-0000BC200000}"/>
    <cellStyle name="Input 4 2 13 2 4" xfId="8418" xr:uid="{00000000-0005-0000-0000-0000BD200000}"/>
    <cellStyle name="Input 4 2 13 2 4 2" xfId="8419" xr:uid="{00000000-0005-0000-0000-0000BE200000}"/>
    <cellStyle name="Input 4 2 13 2 5" xfId="8420" xr:uid="{00000000-0005-0000-0000-0000BF200000}"/>
    <cellStyle name="Input 4 2 13 2 5 2" xfId="8421" xr:uid="{00000000-0005-0000-0000-0000C0200000}"/>
    <cellStyle name="Input 4 2 13 2 6" xfId="8422" xr:uid="{00000000-0005-0000-0000-0000C1200000}"/>
    <cellStyle name="Input 4 2 13 2 7" xfId="8423" xr:uid="{00000000-0005-0000-0000-0000C2200000}"/>
    <cellStyle name="Input 4 2 13 3" xfId="8424" xr:uid="{00000000-0005-0000-0000-0000C3200000}"/>
    <cellStyle name="Input 4 2 13 3 2" xfId="8425" xr:uid="{00000000-0005-0000-0000-0000C4200000}"/>
    <cellStyle name="Input 4 2 13 3 3" xfId="8426" xr:uid="{00000000-0005-0000-0000-0000C5200000}"/>
    <cellStyle name="Input 4 2 13 3 4" xfId="8427" xr:uid="{00000000-0005-0000-0000-0000C6200000}"/>
    <cellStyle name="Input 4 2 13 3 5" xfId="8428" xr:uid="{00000000-0005-0000-0000-0000C7200000}"/>
    <cellStyle name="Input 4 2 13 4" xfId="8429" xr:uid="{00000000-0005-0000-0000-0000C8200000}"/>
    <cellStyle name="Input 4 2 13 4 2" xfId="8430" xr:uid="{00000000-0005-0000-0000-0000C9200000}"/>
    <cellStyle name="Input 4 2 13 4 3" xfId="8431" xr:uid="{00000000-0005-0000-0000-0000CA200000}"/>
    <cellStyle name="Input 4 2 13 4 4" xfId="8432" xr:uid="{00000000-0005-0000-0000-0000CB200000}"/>
    <cellStyle name="Input 4 2 13 4 5" xfId="8433" xr:uid="{00000000-0005-0000-0000-0000CC200000}"/>
    <cellStyle name="Input 4 2 13 5" xfId="8434" xr:uid="{00000000-0005-0000-0000-0000CD200000}"/>
    <cellStyle name="Input 4 2 13 5 2" xfId="8435" xr:uid="{00000000-0005-0000-0000-0000CE200000}"/>
    <cellStyle name="Input 4 2 13 6" xfId="8436" xr:uid="{00000000-0005-0000-0000-0000CF200000}"/>
    <cellStyle name="Input 4 2 13 6 2" xfId="8437" xr:uid="{00000000-0005-0000-0000-0000D0200000}"/>
    <cellStyle name="Input 4 2 13 7" xfId="8438" xr:uid="{00000000-0005-0000-0000-0000D1200000}"/>
    <cellStyle name="Input 4 2 13 8" xfId="8439" xr:uid="{00000000-0005-0000-0000-0000D2200000}"/>
    <cellStyle name="Input 4 2 14" xfId="8440" xr:uid="{00000000-0005-0000-0000-0000D3200000}"/>
    <cellStyle name="Input 4 2 14 2" xfId="8441" xr:uid="{00000000-0005-0000-0000-0000D4200000}"/>
    <cellStyle name="Input 4 2 14 2 2" xfId="8442" xr:uid="{00000000-0005-0000-0000-0000D5200000}"/>
    <cellStyle name="Input 4 2 14 2 2 2" xfId="8443" xr:uid="{00000000-0005-0000-0000-0000D6200000}"/>
    <cellStyle name="Input 4 2 14 2 2 3" xfId="8444" xr:uid="{00000000-0005-0000-0000-0000D7200000}"/>
    <cellStyle name="Input 4 2 14 2 2 4" xfId="8445" xr:uid="{00000000-0005-0000-0000-0000D8200000}"/>
    <cellStyle name="Input 4 2 14 2 2 5" xfId="8446" xr:uid="{00000000-0005-0000-0000-0000D9200000}"/>
    <cellStyle name="Input 4 2 14 2 3" xfId="8447" xr:uid="{00000000-0005-0000-0000-0000DA200000}"/>
    <cellStyle name="Input 4 2 14 2 3 2" xfId="8448" xr:uid="{00000000-0005-0000-0000-0000DB200000}"/>
    <cellStyle name="Input 4 2 14 2 3 3" xfId="8449" xr:uid="{00000000-0005-0000-0000-0000DC200000}"/>
    <cellStyle name="Input 4 2 14 2 3 4" xfId="8450" xr:uid="{00000000-0005-0000-0000-0000DD200000}"/>
    <cellStyle name="Input 4 2 14 2 3 5" xfId="8451" xr:uid="{00000000-0005-0000-0000-0000DE200000}"/>
    <cellStyle name="Input 4 2 14 2 4" xfId="8452" xr:uid="{00000000-0005-0000-0000-0000DF200000}"/>
    <cellStyle name="Input 4 2 14 2 4 2" xfId="8453" xr:uid="{00000000-0005-0000-0000-0000E0200000}"/>
    <cellStyle name="Input 4 2 14 2 5" xfId="8454" xr:uid="{00000000-0005-0000-0000-0000E1200000}"/>
    <cellStyle name="Input 4 2 14 2 5 2" xfId="8455" xr:uid="{00000000-0005-0000-0000-0000E2200000}"/>
    <cellStyle name="Input 4 2 14 2 6" xfId="8456" xr:uid="{00000000-0005-0000-0000-0000E3200000}"/>
    <cellStyle name="Input 4 2 14 2 7" xfId="8457" xr:uid="{00000000-0005-0000-0000-0000E4200000}"/>
    <cellStyle name="Input 4 2 14 3" xfId="8458" xr:uid="{00000000-0005-0000-0000-0000E5200000}"/>
    <cellStyle name="Input 4 2 14 3 2" xfId="8459" xr:uid="{00000000-0005-0000-0000-0000E6200000}"/>
    <cellStyle name="Input 4 2 14 3 3" xfId="8460" xr:uid="{00000000-0005-0000-0000-0000E7200000}"/>
    <cellStyle name="Input 4 2 14 3 4" xfId="8461" xr:uid="{00000000-0005-0000-0000-0000E8200000}"/>
    <cellStyle name="Input 4 2 14 3 5" xfId="8462" xr:uid="{00000000-0005-0000-0000-0000E9200000}"/>
    <cellStyle name="Input 4 2 14 4" xfId="8463" xr:uid="{00000000-0005-0000-0000-0000EA200000}"/>
    <cellStyle name="Input 4 2 14 4 2" xfId="8464" xr:uid="{00000000-0005-0000-0000-0000EB200000}"/>
    <cellStyle name="Input 4 2 14 4 3" xfId="8465" xr:uid="{00000000-0005-0000-0000-0000EC200000}"/>
    <cellStyle name="Input 4 2 14 4 4" xfId="8466" xr:uid="{00000000-0005-0000-0000-0000ED200000}"/>
    <cellStyle name="Input 4 2 14 4 5" xfId="8467" xr:uid="{00000000-0005-0000-0000-0000EE200000}"/>
    <cellStyle name="Input 4 2 14 5" xfId="8468" xr:uid="{00000000-0005-0000-0000-0000EF200000}"/>
    <cellStyle name="Input 4 2 14 5 2" xfId="8469" xr:uid="{00000000-0005-0000-0000-0000F0200000}"/>
    <cellStyle name="Input 4 2 14 6" xfId="8470" xr:uid="{00000000-0005-0000-0000-0000F1200000}"/>
    <cellStyle name="Input 4 2 14 6 2" xfId="8471" xr:uid="{00000000-0005-0000-0000-0000F2200000}"/>
    <cellStyle name="Input 4 2 14 7" xfId="8472" xr:uid="{00000000-0005-0000-0000-0000F3200000}"/>
    <cellStyle name="Input 4 2 14 8" xfId="8473" xr:uid="{00000000-0005-0000-0000-0000F4200000}"/>
    <cellStyle name="Input 4 2 15" xfId="8474" xr:uid="{00000000-0005-0000-0000-0000F5200000}"/>
    <cellStyle name="Input 4 2 15 2" xfId="8475" xr:uid="{00000000-0005-0000-0000-0000F6200000}"/>
    <cellStyle name="Input 4 2 15 2 2" xfId="8476" xr:uid="{00000000-0005-0000-0000-0000F7200000}"/>
    <cellStyle name="Input 4 2 15 2 3" xfId="8477" xr:uid="{00000000-0005-0000-0000-0000F8200000}"/>
    <cellStyle name="Input 4 2 15 2 4" xfId="8478" xr:uid="{00000000-0005-0000-0000-0000F9200000}"/>
    <cellStyle name="Input 4 2 15 2 5" xfId="8479" xr:uid="{00000000-0005-0000-0000-0000FA200000}"/>
    <cellStyle name="Input 4 2 15 3" xfId="8480" xr:uid="{00000000-0005-0000-0000-0000FB200000}"/>
    <cellStyle name="Input 4 2 15 3 2" xfId="8481" xr:uid="{00000000-0005-0000-0000-0000FC200000}"/>
    <cellStyle name="Input 4 2 15 3 3" xfId="8482" xr:uid="{00000000-0005-0000-0000-0000FD200000}"/>
    <cellStyle name="Input 4 2 15 3 4" xfId="8483" xr:uid="{00000000-0005-0000-0000-0000FE200000}"/>
    <cellStyle name="Input 4 2 15 3 5" xfId="8484" xr:uid="{00000000-0005-0000-0000-0000FF200000}"/>
    <cellStyle name="Input 4 2 15 4" xfId="8485" xr:uid="{00000000-0005-0000-0000-000000210000}"/>
    <cellStyle name="Input 4 2 15 4 2" xfId="8486" xr:uid="{00000000-0005-0000-0000-000001210000}"/>
    <cellStyle name="Input 4 2 15 5" xfId="8487" xr:uid="{00000000-0005-0000-0000-000002210000}"/>
    <cellStyle name="Input 4 2 15 5 2" xfId="8488" xr:uid="{00000000-0005-0000-0000-000003210000}"/>
    <cellStyle name="Input 4 2 15 6" xfId="8489" xr:uid="{00000000-0005-0000-0000-000004210000}"/>
    <cellStyle name="Input 4 2 15 7" xfId="8490" xr:uid="{00000000-0005-0000-0000-000005210000}"/>
    <cellStyle name="Input 4 2 16" xfId="8491" xr:uid="{00000000-0005-0000-0000-000006210000}"/>
    <cellStyle name="Input 4 2 16 2" xfId="8492" xr:uid="{00000000-0005-0000-0000-000007210000}"/>
    <cellStyle name="Input 4 2 16 3" xfId="8493" xr:uid="{00000000-0005-0000-0000-000008210000}"/>
    <cellStyle name="Input 4 2 16 4" xfId="8494" xr:uid="{00000000-0005-0000-0000-000009210000}"/>
    <cellStyle name="Input 4 2 16 5" xfId="8495" xr:uid="{00000000-0005-0000-0000-00000A210000}"/>
    <cellStyle name="Input 4 2 17" xfId="8496" xr:uid="{00000000-0005-0000-0000-00000B210000}"/>
    <cellStyle name="Input 4 2 17 2" xfId="8497" xr:uid="{00000000-0005-0000-0000-00000C210000}"/>
    <cellStyle name="Input 4 2 17 3" xfId="8498" xr:uid="{00000000-0005-0000-0000-00000D210000}"/>
    <cellStyle name="Input 4 2 17 4" xfId="8499" xr:uid="{00000000-0005-0000-0000-00000E210000}"/>
    <cellStyle name="Input 4 2 17 5" xfId="8500" xr:uid="{00000000-0005-0000-0000-00000F210000}"/>
    <cellStyle name="Input 4 2 18" xfId="8501" xr:uid="{00000000-0005-0000-0000-000010210000}"/>
    <cellStyle name="Input 4 2 18 2" xfId="8502" xr:uid="{00000000-0005-0000-0000-000011210000}"/>
    <cellStyle name="Input 4 2 19" xfId="8503" xr:uid="{00000000-0005-0000-0000-000012210000}"/>
    <cellStyle name="Input 4 2 19 2" xfId="8504" xr:uid="{00000000-0005-0000-0000-000013210000}"/>
    <cellStyle name="Input 4 2 2" xfId="8505" xr:uid="{00000000-0005-0000-0000-000014210000}"/>
    <cellStyle name="Input 4 2 2 2" xfId="8506" xr:uid="{00000000-0005-0000-0000-000015210000}"/>
    <cellStyle name="Input 4 2 2 2 2" xfId="8507" xr:uid="{00000000-0005-0000-0000-000016210000}"/>
    <cellStyle name="Input 4 2 2 2 2 2" xfId="8508" xr:uid="{00000000-0005-0000-0000-000017210000}"/>
    <cellStyle name="Input 4 2 2 2 2 3" xfId="8509" xr:uid="{00000000-0005-0000-0000-000018210000}"/>
    <cellStyle name="Input 4 2 2 2 2 4" xfId="8510" xr:uid="{00000000-0005-0000-0000-000019210000}"/>
    <cellStyle name="Input 4 2 2 2 2 5" xfId="8511" xr:uid="{00000000-0005-0000-0000-00001A210000}"/>
    <cellStyle name="Input 4 2 2 2 3" xfId="8512" xr:uid="{00000000-0005-0000-0000-00001B210000}"/>
    <cellStyle name="Input 4 2 2 2 3 2" xfId="8513" xr:uid="{00000000-0005-0000-0000-00001C210000}"/>
    <cellStyle name="Input 4 2 2 2 3 3" xfId="8514" xr:uid="{00000000-0005-0000-0000-00001D210000}"/>
    <cellStyle name="Input 4 2 2 2 3 4" xfId="8515" xr:uid="{00000000-0005-0000-0000-00001E210000}"/>
    <cellStyle name="Input 4 2 2 2 3 5" xfId="8516" xr:uid="{00000000-0005-0000-0000-00001F210000}"/>
    <cellStyle name="Input 4 2 2 2 4" xfId="8517" xr:uid="{00000000-0005-0000-0000-000020210000}"/>
    <cellStyle name="Input 4 2 2 2 4 2" xfId="8518" xr:uid="{00000000-0005-0000-0000-000021210000}"/>
    <cellStyle name="Input 4 2 2 2 5" xfId="8519" xr:uid="{00000000-0005-0000-0000-000022210000}"/>
    <cellStyle name="Input 4 2 2 2 5 2" xfId="8520" xr:uid="{00000000-0005-0000-0000-000023210000}"/>
    <cellStyle name="Input 4 2 2 2 6" xfId="8521" xr:uid="{00000000-0005-0000-0000-000024210000}"/>
    <cellStyle name="Input 4 2 2 2 7" xfId="8522" xr:uid="{00000000-0005-0000-0000-000025210000}"/>
    <cellStyle name="Input 4 2 2 3" xfId="8523" xr:uid="{00000000-0005-0000-0000-000026210000}"/>
    <cellStyle name="Input 4 2 2 3 2" xfId="8524" xr:uid="{00000000-0005-0000-0000-000027210000}"/>
    <cellStyle name="Input 4 2 2 3 3" xfId="8525" xr:uid="{00000000-0005-0000-0000-000028210000}"/>
    <cellStyle name="Input 4 2 2 3 4" xfId="8526" xr:uid="{00000000-0005-0000-0000-000029210000}"/>
    <cellStyle name="Input 4 2 2 3 5" xfId="8527" xr:uid="{00000000-0005-0000-0000-00002A210000}"/>
    <cellStyle name="Input 4 2 2 4" xfId="8528" xr:uid="{00000000-0005-0000-0000-00002B210000}"/>
    <cellStyle name="Input 4 2 2 4 2" xfId="8529" xr:uid="{00000000-0005-0000-0000-00002C210000}"/>
    <cellStyle name="Input 4 2 2 4 3" xfId="8530" xr:uid="{00000000-0005-0000-0000-00002D210000}"/>
    <cellStyle name="Input 4 2 2 4 4" xfId="8531" xr:uid="{00000000-0005-0000-0000-00002E210000}"/>
    <cellStyle name="Input 4 2 2 4 5" xfId="8532" xr:uid="{00000000-0005-0000-0000-00002F210000}"/>
    <cellStyle name="Input 4 2 2 5" xfId="8533" xr:uid="{00000000-0005-0000-0000-000030210000}"/>
    <cellStyle name="Input 4 2 2 5 2" xfId="8534" xr:uid="{00000000-0005-0000-0000-000031210000}"/>
    <cellStyle name="Input 4 2 2 6" xfId="8535" xr:uid="{00000000-0005-0000-0000-000032210000}"/>
    <cellStyle name="Input 4 2 2 6 2" xfId="8536" xr:uid="{00000000-0005-0000-0000-000033210000}"/>
    <cellStyle name="Input 4 2 2 7" xfId="8537" xr:uid="{00000000-0005-0000-0000-000034210000}"/>
    <cellStyle name="Input 4 2 2 8" xfId="8538" xr:uid="{00000000-0005-0000-0000-000035210000}"/>
    <cellStyle name="Input 4 2 20" xfId="8539" xr:uid="{00000000-0005-0000-0000-000036210000}"/>
    <cellStyle name="Input 4 2 21" xfId="8540" xr:uid="{00000000-0005-0000-0000-000037210000}"/>
    <cellStyle name="Input 4 2 3" xfId="8541" xr:uid="{00000000-0005-0000-0000-000038210000}"/>
    <cellStyle name="Input 4 2 3 2" xfId="8542" xr:uid="{00000000-0005-0000-0000-000039210000}"/>
    <cellStyle name="Input 4 2 3 2 2" xfId="8543" xr:uid="{00000000-0005-0000-0000-00003A210000}"/>
    <cellStyle name="Input 4 2 3 2 2 2" xfId="8544" xr:uid="{00000000-0005-0000-0000-00003B210000}"/>
    <cellStyle name="Input 4 2 3 2 2 3" xfId="8545" xr:uid="{00000000-0005-0000-0000-00003C210000}"/>
    <cellStyle name="Input 4 2 3 2 2 4" xfId="8546" xr:uid="{00000000-0005-0000-0000-00003D210000}"/>
    <cellStyle name="Input 4 2 3 2 2 5" xfId="8547" xr:uid="{00000000-0005-0000-0000-00003E210000}"/>
    <cellStyle name="Input 4 2 3 2 3" xfId="8548" xr:uid="{00000000-0005-0000-0000-00003F210000}"/>
    <cellStyle name="Input 4 2 3 2 3 2" xfId="8549" xr:uid="{00000000-0005-0000-0000-000040210000}"/>
    <cellStyle name="Input 4 2 3 2 3 3" xfId="8550" xr:uid="{00000000-0005-0000-0000-000041210000}"/>
    <cellStyle name="Input 4 2 3 2 3 4" xfId="8551" xr:uid="{00000000-0005-0000-0000-000042210000}"/>
    <cellStyle name="Input 4 2 3 2 3 5" xfId="8552" xr:uid="{00000000-0005-0000-0000-000043210000}"/>
    <cellStyle name="Input 4 2 3 2 4" xfId="8553" xr:uid="{00000000-0005-0000-0000-000044210000}"/>
    <cellStyle name="Input 4 2 3 2 4 2" xfId="8554" xr:uid="{00000000-0005-0000-0000-000045210000}"/>
    <cellStyle name="Input 4 2 3 2 5" xfId="8555" xr:uid="{00000000-0005-0000-0000-000046210000}"/>
    <cellStyle name="Input 4 2 3 2 5 2" xfId="8556" xr:uid="{00000000-0005-0000-0000-000047210000}"/>
    <cellStyle name="Input 4 2 3 2 6" xfId="8557" xr:uid="{00000000-0005-0000-0000-000048210000}"/>
    <cellStyle name="Input 4 2 3 2 7" xfId="8558" xr:uid="{00000000-0005-0000-0000-000049210000}"/>
    <cellStyle name="Input 4 2 3 3" xfId="8559" xr:uid="{00000000-0005-0000-0000-00004A210000}"/>
    <cellStyle name="Input 4 2 3 3 2" xfId="8560" xr:uid="{00000000-0005-0000-0000-00004B210000}"/>
    <cellStyle name="Input 4 2 3 3 3" xfId="8561" xr:uid="{00000000-0005-0000-0000-00004C210000}"/>
    <cellStyle name="Input 4 2 3 3 4" xfId="8562" xr:uid="{00000000-0005-0000-0000-00004D210000}"/>
    <cellStyle name="Input 4 2 3 3 5" xfId="8563" xr:uid="{00000000-0005-0000-0000-00004E210000}"/>
    <cellStyle name="Input 4 2 3 4" xfId="8564" xr:uid="{00000000-0005-0000-0000-00004F210000}"/>
    <cellStyle name="Input 4 2 3 4 2" xfId="8565" xr:uid="{00000000-0005-0000-0000-000050210000}"/>
    <cellStyle name="Input 4 2 3 4 3" xfId="8566" xr:uid="{00000000-0005-0000-0000-000051210000}"/>
    <cellStyle name="Input 4 2 3 4 4" xfId="8567" xr:uid="{00000000-0005-0000-0000-000052210000}"/>
    <cellStyle name="Input 4 2 3 4 5" xfId="8568" xr:uid="{00000000-0005-0000-0000-000053210000}"/>
    <cellStyle name="Input 4 2 3 5" xfId="8569" xr:uid="{00000000-0005-0000-0000-000054210000}"/>
    <cellStyle name="Input 4 2 3 5 2" xfId="8570" xr:uid="{00000000-0005-0000-0000-000055210000}"/>
    <cellStyle name="Input 4 2 3 6" xfId="8571" xr:uid="{00000000-0005-0000-0000-000056210000}"/>
    <cellStyle name="Input 4 2 3 6 2" xfId="8572" xr:uid="{00000000-0005-0000-0000-000057210000}"/>
    <cellStyle name="Input 4 2 3 7" xfId="8573" xr:uid="{00000000-0005-0000-0000-000058210000}"/>
    <cellStyle name="Input 4 2 3 8" xfId="8574" xr:uid="{00000000-0005-0000-0000-000059210000}"/>
    <cellStyle name="Input 4 2 4" xfId="8575" xr:uid="{00000000-0005-0000-0000-00005A210000}"/>
    <cellStyle name="Input 4 2 4 2" xfId="8576" xr:uid="{00000000-0005-0000-0000-00005B210000}"/>
    <cellStyle name="Input 4 2 4 2 2" xfId="8577" xr:uid="{00000000-0005-0000-0000-00005C210000}"/>
    <cellStyle name="Input 4 2 4 2 2 2" xfId="8578" xr:uid="{00000000-0005-0000-0000-00005D210000}"/>
    <cellStyle name="Input 4 2 4 2 2 3" xfId="8579" xr:uid="{00000000-0005-0000-0000-00005E210000}"/>
    <cellStyle name="Input 4 2 4 2 2 4" xfId="8580" xr:uid="{00000000-0005-0000-0000-00005F210000}"/>
    <cellStyle name="Input 4 2 4 2 2 5" xfId="8581" xr:uid="{00000000-0005-0000-0000-000060210000}"/>
    <cellStyle name="Input 4 2 4 2 3" xfId="8582" xr:uid="{00000000-0005-0000-0000-000061210000}"/>
    <cellStyle name="Input 4 2 4 2 3 2" xfId="8583" xr:uid="{00000000-0005-0000-0000-000062210000}"/>
    <cellStyle name="Input 4 2 4 2 3 3" xfId="8584" xr:uid="{00000000-0005-0000-0000-000063210000}"/>
    <cellStyle name="Input 4 2 4 2 3 4" xfId="8585" xr:uid="{00000000-0005-0000-0000-000064210000}"/>
    <cellStyle name="Input 4 2 4 2 3 5" xfId="8586" xr:uid="{00000000-0005-0000-0000-000065210000}"/>
    <cellStyle name="Input 4 2 4 2 4" xfId="8587" xr:uid="{00000000-0005-0000-0000-000066210000}"/>
    <cellStyle name="Input 4 2 4 2 4 2" xfId="8588" xr:uid="{00000000-0005-0000-0000-000067210000}"/>
    <cellStyle name="Input 4 2 4 2 5" xfId="8589" xr:uid="{00000000-0005-0000-0000-000068210000}"/>
    <cellStyle name="Input 4 2 4 2 5 2" xfId="8590" xr:uid="{00000000-0005-0000-0000-000069210000}"/>
    <cellStyle name="Input 4 2 4 2 6" xfId="8591" xr:uid="{00000000-0005-0000-0000-00006A210000}"/>
    <cellStyle name="Input 4 2 4 2 7" xfId="8592" xr:uid="{00000000-0005-0000-0000-00006B210000}"/>
    <cellStyle name="Input 4 2 4 3" xfId="8593" xr:uid="{00000000-0005-0000-0000-00006C210000}"/>
    <cellStyle name="Input 4 2 4 3 2" xfId="8594" xr:uid="{00000000-0005-0000-0000-00006D210000}"/>
    <cellStyle name="Input 4 2 4 3 3" xfId="8595" xr:uid="{00000000-0005-0000-0000-00006E210000}"/>
    <cellStyle name="Input 4 2 4 3 4" xfId="8596" xr:uid="{00000000-0005-0000-0000-00006F210000}"/>
    <cellStyle name="Input 4 2 4 3 5" xfId="8597" xr:uid="{00000000-0005-0000-0000-000070210000}"/>
    <cellStyle name="Input 4 2 4 4" xfId="8598" xr:uid="{00000000-0005-0000-0000-000071210000}"/>
    <cellStyle name="Input 4 2 4 4 2" xfId="8599" xr:uid="{00000000-0005-0000-0000-000072210000}"/>
    <cellStyle name="Input 4 2 4 4 3" xfId="8600" xr:uid="{00000000-0005-0000-0000-000073210000}"/>
    <cellStyle name="Input 4 2 4 4 4" xfId="8601" xr:uid="{00000000-0005-0000-0000-000074210000}"/>
    <cellStyle name="Input 4 2 4 4 5" xfId="8602" xr:uid="{00000000-0005-0000-0000-000075210000}"/>
    <cellStyle name="Input 4 2 4 5" xfId="8603" xr:uid="{00000000-0005-0000-0000-000076210000}"/>
    <cellStyle name="Input 4 2 4 5 2" xfId="8604" xr:uid="{00000000-0005-0000-0000-000077210000}"/>
    <cellStyle name="Input 4 2 4 6" xfId="8605" xr:uid="{00000000-0005-0000-0000-000078210000}"/>
    <cellStyle name="Input 4 2 4 6 2" xfId="8606" xr:uid="{00000000-0005-0000-0000-000079210000}"/>
    <cellStyle name="Input 4 2 4 7" xfId="8607" xr:uid="{00000000-0005-0000-0000-00007A210000}"/>
    <cellStyle name="Input 4 2 4 8" xfId="8608" xr:uid="{00000000-0005-0000-0000-00007B210000}"/>
    <cellStyle name="Input 4 2 5" xfId="8609" xr:uid="{00000000-0005-0000-0000-00007C210000}"/>
    <cellStyle name="Input 4 2 5 2" xfId="8610" xr:uid="{00000000-0005-0000-0000-00007D210000}"/>
    <cellStyle name="Input 4 2 5 2 2" xfId="8611" xr:uid="{00000000-0005-0000-0000-00007E210000}"/>
    <cellStyle name="Input 4 2 5 2 2 2" xfId="8612" xr:uid="{00000000-0005-0000-0000-00007F210000}"/>
    <cellStyle name="Input 4 2 5 2 2 3" xfId="8613" xr:uid="{00000000-0005-0000-0000-000080210000}"/>
    <cellStyle name="Input 4 2 5 2 2 4" xfId="8614" xr:uid="{00000000-0005-0000-0000-000081210000}"/>
    <cellStyle name="Input 4 2 5 2 2 5" xfId="8615" xr:uid="{00000000-0005-0000-0000-000082210000}"/>
    <cellStyle name="Input 4 2 5 2 3" xfId="8616" xr:uid="{00000000-0005-0000-0000-000083210000}"/>
    <cellStyle name="Input 4 2 5 2 3 2" xfId="8617" xr:uid="{00000000-0005-0000-0000-000084210000}"/>
    <cellStyle name="Input 4 2 5 2 3 3" xfId="8618" xr:uid="{00000000-0005-0000-0000-000085210000}"/>
    <cellStyle name="Input 4 2 5 2 3 4" xfId="8619" xr:uid="{00000000-0005-0000-0000-000086210000}"/>
    <cellStyle name="Input 4 2 5 2 3 5" xfId="8620" xr:uid="{00000000-0005-0000-0000-000087210000}"/>
    <cellStyle name="Input 4 2 5 2 4" xfId="8621" xr:uid="{00000000-0005-0000-0000-000088210000}"/>
    <cellStyle name="Input 4 2 5 2 4 2" xfId="8622" xr:uid="{00000000-0005-0000-0000-000089210000}"/>
    <cellStyle name="Input 4 2 5 2 5" xfId="8623" xr:uid="{00000000-0005-0000-0000-00008A210000}"/>
    <cellStyle name="Input 4 2 5 2 5 2" xfId="8624" xr:uid="{00000000-0005-0000-0000-00008B210000}"/>
    <cellStyle name="Input 4 2 5 2 6" xfId="8625" xr:uid="{00000000-0005-0000-0000-00008C210000}"/>
    <cellStyle name="Input 4 2 5 2 7" xfId="8626" xr:uid="{00000000-0005-0000-0000-00008D210000}"/>
    <cellStyle name="Input 4 2 5 3" xfId="8627" xr:uid="{00000000-0005-0000-0000-00008E210000}"/>
    <cellStyle name="Input 4 2 5 3 2" xfId="8628" xr:uid="{00000000-0005-0000-0000-00008F210000}"/>
    <cellStyle name="Input 4 2 5 3 3" xfId="8629" xr:uid="{00000000-0005-0000-0000-000090210000}"/>
    <cellStyle name="Input 4 2 5 3 4" xfId="8630" xr:uid="{00000000-0005-0000-0000-000091210000}"/>
    <cellStyle name="Input 4 2 5 3 5" xfId="8631" xr:uid="{00000000-0005-0000-0000-000092210000}"/>
    <cellStyle name="Input 4 2 5 4" xfId="8632" xr:uid="{00000000-0005-0000-0000-000093210000}"/>
    <cellStyle name="Input 4 2 5 4 2" xfId="8633" xr:uid="{00000000-0005-0000-0000-000094210000}"/>
    <cellStyle name="Input 4 2 5 4 3" xfId="8634" xr:uid="{00000000-0005-0000-0000-000095210000}"/>
    <cellStyle name="Input 4 2 5 4 4" xfId="8635" xr:uid="{00000000-0005-0000-0000-000096210000}"/>
    <cellStyle name="Input 4 2 5 4 5" xfId="8636" xr:uid="{00000000-0005-0000-0000-000097210000}"/>
    <cellStyle name="Input 4 2 5 5" xfId="8637" xr:uid="{00000000-0005-0000-0000-000098210000}"/>
    <cellStyle name="Input 4 2 5 5 2" xfId="8638" xr:uid="{00000000-0005-0000-0000-000099210000}"/>
    <cellStyle name="Input 4 2 5 6" xfId="8639" xr:uid="{00000000-0005-0000-0000-00009A210000}"/>
    <cellStyle name="Input 4 2 5 6 2" xfId="8640" xr:uid="{00000000-0005-0000-0000-00009B210000}"/>
    <cellStyle name="Input 4 2 5 7" xfId="8641" xr:uid="{00000000-0005-0000-0000-00009C210000}"/>
    <cellStyle name="Input 4 2 5 8" xfId="8642" xr:uid="{00000000-0005-0000-0000-00009D210000}"/>
    <cellStyle name="Input 4 2 6" xfId="8643" xr:uid="{00000000-0005-0000-0000-00009E210000}"/>
    <cellStyle name="Input 4 2 6 2" xfId="8644" xr:uid="{00000000-0005-0000-0000-00009F210000}"/>
    <cellStyle name="Input 4 2 6 2 2" xfId="8645" xr:uid="{00000000-0005-0000-0000-0000A0210000}"/>
    <cellStyle name="Input 4 2 6 2 2 2" xfId="8646" xr:uid="{00000000-0005-0000-0000-0000A1210000}"/>
    <cellStyle name="Input 4 2 6 2 2 3" xfId="8647" xr:uid="{00000000-0005-0000-0000-0000A2210000}"/>
    <cellStyle name="Input 4 2 6 2 2 4" xfId="8648" xr:uid="{00000000-0005-0000-0000-0000A3210000}"/>
    <cellStyle name="Input 4 2 6 2 2 5" xfId="8649" xr:uid="{00000000-0005-0000-0000-0000A4210000}"/>
    <cellStyle name="Input 4 2 6 2 3" xfId="8650" xr:uid="{00000000-0005-0000-0000-0000A5210000}"/>
    <cellStyle name="Input 4 2 6 2 3 2" xfId="8651" xr:uid="{00000000-0005-0000-0000-0000A6210000}"/>
    <cellStyle name="Input 4 2 6 2 3 3" xfId="8652" xr:uid="{00000000-0005-0000-0000-0000A7210000}"/>
    <cellStyle name="Input 4 2 6 2 3 4" xfId="8653" xr:uid="{00000000-0005-0000-0000-0000A8210000}"/>
    <cellStyle name="Input 4 2 6 2 3 5" xfId="8654" xr:uid="{00000000-0005-0000-0000-0000A9210000}"/>
    <cellStyle name="Input 4 2 6 2 4" xfId="8655" xr:uid="{00000000-0005-0000-0000-0000AA210000}"/>
    <cellStyle name="Input 4 2 6 2 4 2" xfId="8656" xr:uid="{00000000-0005-0000-0000-0000AB210000}"/>
    <cellStyle name="Input 4 2 6 2 5" xfId="8657" xr:uid="{00000000-0005-0000-0000-0000AC210000}"/>
    <cellStyle name="Input 4 2 6 2 5 2" xfId="8658" xr:uid="{00000000-0005-0000-0000-0000AD210000}"/>
    <cellStyle name="Input 4 2 6 2 6" xfId="8659" xr:uid="{00000000-0005-0000-0000-0000AE210000}"/>
    <cellStyle name="Input 4 2 6 2 7" xfId="8660" xr:uid="{00000000-0005-0000-0000-0000AF210000}"/>
    <cellStyle name="Input 4 2 6 3" xfId="8661" xr:uid="{00000000-0005-0000-0000-0000B0210000}"/>
    <cellStyle name="Input 4 2 6 3 2" xfId="8662" xr:uid="{00000000-0005-0000-0000-0000B1210000}"/>
    <cellStyle name="Input 4 2 6 3 3" xfId="8663" xr:uid="{00000000-0005-0000-0000-0000B2210000}"/>
    <cellStyle name="Input 4 2 6 3 4" xfId="8664" xr:uid="{00000000-0005-0000-0000-0000B3210000}"/>
    <cellStyle name="Input 4 2 6 3 5" xfId="8665" xr:uid="{00000000-0005-0000-0000-0000B4210000}"/>
    <cellStyle name="Input 4 2 6 4" xfId="8666" xr:uid="{00000000-0005-0000-0000-0000B5210000}"/>
    <cellStyle name="Input 4 2 6 4 2" xfId="8667" xr:uid="{00000000-0005-0000-0000-0000B6210000}"/>
    <cellStyle name="Input 4 2 6 4 3" xfId="8668" xr:uid="{00000000-0005-0000-0000-0000B7210000}"/>
    <cellStyle name="Input 4 2 6 4 4" xfId="8669" xr:uid="{00000000-0005-0000-0000-0000B8210000}"/>
    <cellStyle name="Input 4 2 6 4 5" xfId="8670" xr:uid="{00000000-0005-0000-0000-0000B9210000}"/>
    <cellStyle name="Input 4 2 6 5" xfId="8671" xr:uid="{00000000-0005-0000-0000-0000BA210000}"/>
    <cellStyle name="Input 4 2 6 5 2" xfId="8672" xr:uid="{00000000-0005-0000-0000-0000BB210000}"/>
    <cellStyle name="Input 4 2 6 6" xfId="8673" xr:uid="{00000000-0005-0000-0000-0000BC210000}"/>
    <cellStyle name="Input 4 2 6 6 2" xfId="8674" xr:uid="{00000000-0005-0000-0000-0000BD210000}"/>
    <cellStyle name="Input 4 2 6 7" xfId="8675" xr:uid="{00000000-0005-0000-0000-0000BE210000}"/>
    <cellStyle name="Input 4 2 6 8" xfId="8676" xr:uid="{00000000-0005-0000-0000-0000BF210000}"/>
    <cellStyle name="Input 4 2 7" xfId="8677" xr:uid="{00000000-0005-0000-0000-0000C0210000}"/>
    <cellStyle name="Input 4 2 7 2" xfId="8678" xr:uid="{00000000-0005-0000-0000-0000C1210000}"/>
    <cellStyle name="Input 4 2 7 2 2" xfId="8679" xr:uid="{00000000-0005-0000-0000-0000C2210000}"/>
    <cellStyle name="Input 4 2 7 2 2 2" xfId="8680" xr:uid="{00000000-0005-0000-0000-0000C3210000}"/>
    <cellStyle name="Input 4 2 7 2 2 3" xfId="8681" xr:uid="{00000000-0005-0000-0000-0000C4210000}"/>
    <cellStyle name="Input 4 2 7 2 2 4" xfId="8682" xr:uid="{00000000-0005-0000-0000-0000C5210000}"/>
    <cellStyle name="Input 4 2 7 2 2 5" xfId="8683" xr:uid="{00000000-0005-0000-0000-0000C6210000}"/>
    <cellStyle name="Input 4 2 7 2 3" xfId="8684" xr:uid="{00000000-0005-0000-0000-0000C7210000}"/>
    <cellStyle name="Input 4 2 7 2 3 2" xfId="8685" xr:uid="{00000000-0005-0000-0000-0000C8210000}"/>
    <cellStyle name="Input 4 2 7 2 3 3" xfId="8686" xr:uid="{00000000-0005-0000-0000-0000C9210000}"/>
    <cellStyle name="Input 4 2 7 2 3 4" xfId="8687" xr:uid="{00000000-0005-0000-0000-0000CA210000}"/>
    <cellStyle name="Input 4 2 7 2 3 5" xfId="8688" xr:uid="{00000000-0005-0000-0000-0000CB210000}"/>
    <cellStyle name="Input 4 2 7 2 4" xfId="8689" xr:uid="{00000000-0005-0000-0000-0000CC210000}"/>
    <cellStyle name="Input 4 2 7 2 4 2" xfId="8690" xr:uid="{00000000-0005-0000-0000-0000CD210000}"/>
    <cellStyle name="Input 4 2 7 2 5" xfId="8691" xr:uid="{00000000-0005-0000-0000-0000CE210000}"/>
    <cellStyle name="Input 4 2 7 2 5 2" xfId="8692" xr:uid="{00000000-0005-0000-0000-0000CF210000}"/>
    <cellStyle name="Input 4 2 7 2 6" xfId="8693" xr:uid="{00000000-0005-0000-0000-0000D0210000}"/>
    <cellStyle name="Input 4 2 7 2 7" xfId="8694" xr:uid="{00000000-0005-0000-0000-0000D1210000}"/>
    <cellStyle name="Input 4 2 7 3" xfId="8695" xr:uid="{00000000-0005-0000-0000-0000D2210000}"/>
    <cellStyle name="Input 4 2 7 3 2" xfId="8696" xr:uid="{00000000-0005-0000-0000-0000D3210000}"/>
    <cellStyle name="Input 4 2 7 3 3" xfId="8697" xr:uid="{00000000-0005-0000-0000-0000D4210000}"/>
    <cellStyle name="Input 4 2 7 3 4" xfId="8698" xr:uid="{00000000-0005-0000-0000-0000D5210000}"/>
    <cellStyle name="Input 4 2 7 3 5" xfId="8699" xr:uid="{00000000-0005-0000-0000-0000D6210000}"/>
    <cellStyle name="Input 4 2 7 4" xfId="8700" xr:uid="{00000000-0005-0000-0000-0000D7210000}"/>
    <cellStyle name="Input 4 2 7 4 2" xfId="8701" xr:uid="{00000000-0005-0000-0000-0000D8210000}"/>
    <cellStyle name="Input 4 2 7 4 3" xfId="8702" xr:uid="{00000000-0005-0000-0000-0000D9210000}"/>
    <cellStyle name="Input 4 2 7 4 4" xfId="8703" xr:uid="{00000000-0005-0000-0000-0000DA210000}"/>
    <cellStyle name="Input 4 2 7 4 5" xfId="8704" xr:uid="{00000000-0005-0000-0000-0000DB210000}"/>
    <cellStyle name="Input 4 2 7 5" xfId="8705" xr:uid="{00000000-0005-0000-0000-0000DC210000}"/>
    <cellStyle name="Input 4 2 7 5 2" xfId="8706" xr:uid="{00000000-0005-0000-0000-0000DD210000}"/>
    <cellStyle name="Input 4 2 7 6" xfId="8707" xr:uid="{00000000-0005-0000-0000-0000DE210000}"/>
    <cellStyle name="Input 4 2 7 6 2" xfId="8708" xr:uid="{00000000-0005-0000-0000-0000DF210000}"/>
    <cellStyle name="Input 4 2 7 7" xfId="8709" xr:uid="{00000000-0005-0000-0000-0000E0210000}"/>
    <cellStyle name="Input 4 2 7 8" xfId="8710" xr:uid="{00000000-0005-0000-0000-0000E1210000}"/>
    <cellStyle name="Input 4 2 8" xfId="8711" xr:uid="{00000000-0005-0000-0000-0000E2210000}"/>
    <cellStyle name="Input 4 2 8 2" xfId="8712" xr:uid="{00000000-0005-0000-0000-0000E3210000}"/>
    <cellStyle name="Input 4 2 8 2 2" xfId="8713" xr:uid="{00000000-0005-0000-0000-0000E4210000}"/>
    <cellStyle name="Input 4 2 8 2 2 2" xfId="8714" xr:uid="{00000000-0005-0000-0000-0000E5210000}"/>
    <cellStyle name="Input 4 2 8 2 2 3" xfId="8715" xr:uid="{00000000-0005-0000-0000-0000E6210000}"/>
    <cellStyle name="Input 4 2 8 2 2 4" xfId="8716" xr:uid="{00000000-0005-0000-0000-0000E7210000}"/>
    <cellStyle name="Input 4 2 8 2 2 5" xfId="8717" xr:uid="{00000000-0005-0000-0000-0000E8210000}"/>
    <cellStyle name="Input 4 2 8 2 3" xfId="8718" xr:uid="{00000000-0005-0000-0000-0000E9210000}"/>
    <cellStyle name="Input 4 2 8 2 3 2" xfId="8719" xr:uid="{00000000-0005-0000-0000-0000EA210000}"/>
    <cellStyle name="Input 4 2 8 2 3 3" xfId="8720" xr:uid="{00000000-0005-0000-0000-0000EB210000}"/>
    <cellStyle name="Input 4 2 8 2 3 4" xfId="8721" xr:uid="{00000000-0005-0000-0000-0000EC210000}"/>
    <cellStyle name="Input 4 2 8 2 3 5" xfId="8722" xr:uid="{00000000-0005-0000-0000-0000ED210000}"/>
    <cellStyle name="Input 4 2 8 2 4" xfId="8723" xr:uid="{00000000-0005-0000-0000-0000EE210000}"/>
    <cellStyle name="Input 4 2 8 2 4 2" xfId="8724" xr:uid="{00000000-0005-0000-0000-0000EF210000}"/>
    <cellStyle name="Input 4 2 8 2 5" xfId="8725" xr:uid="{00000000-0005-0000-0000-0000F0210000}"/>
    <cellStyle name="Input 4 2 8 2 5 2" xfId="8726" xr:uid="{00000000-0005-0000-0000-0000F1210000}"/>
    <cellStyle name="Input 4 2 8 2 6" xfId="8727" xr:uid="{00000000-0005-0000-0000-0000F2210000}"/>
    <cellStyle name="Input 4 2 8 2 7" xfId="8728" xr:uid="{00000000-0005-0000-0000-0000F3210000}"/>
    <cellStyle name="Input 4 2 8 3" xfId="8729" xr:uid="{00000000-0005-0000-0000-0000F4210000}"/>
    <cellStyle name="Input 4 2 8 3 2" xfId="8730" xr:uid="{00000000-0005-0000-0000-0000F5210000}"/>
    <cellStyle name="Input 4 2 8 3 3" xfId="8731" xr:uid="{00000000-0005-0000-0000-0000F6210000}"/>
    <cellStyle name="Input 4 2 8 3 4" xfId="8732" xr:uid="{00000000-0005-0000-0000-0000F7210000}"/>
    <cellStyle name="Input 4 2 8 3 5" xfId="8733" xr:uid="{00000000-0005-0000-0000-0000F8210000}"/>
    <cellStyle name="Input 4 2 8 4" xfId="8734" xr:uid="{00000000-0005-0000-0000-0000F9210000}"/>
    <cellStyle name="Input 4 2 8 4 2" xfId="8735" xr:uid="{00000000-0005-0000-0000-0000FA210000}"/>
    <cellStyle name="Input 4 2 8 4 3" xfId="8736" xr:uid="{00000000-0005-0000-0000-0000FB210000}"/>
    <cellStyle name="Input 4 2 8 4 4" xfId="8737" xr:uid="{00000000-0005-0000-0000-0000FC210000}"/>
    <cellStyle name="Input 4 2 8 4 5" xfId="8738" xr:uid="{00000000-0005-0000-0000-0000FD210000}"/>
    <cellStyle name="Input 4 2 8 5" xfId="8739" xr:uid="{00000000-0005-0000-0000-0000FE210000}"/>
    <cellStyle name="Input 4 2 8 5 2" xfId="8740" xr:uid="{00000000-0005-0000-0000-0000FF210000}"/>
    <cellStyle name="Input 4 2 8 6" xfId="8741" xr:uid="{00000000-0005-0000-0000-000000220000}"/>
    <cellStyle name="Input 4 2 8 6 2" xfId="8742" xr:uid="{00000000-0005-0000-0000-000001220000}"/>
    <cellStyle name="Input 4 2 8 7" xfId="8743" xr:uid="{00000000-0005-0000-0000-000002220000}"/>
    <cellStyle name="Input 4 2 8 8" xfId="8744" xr:uid="{00000000-0005-0000-0000-000003220000}"/>
    <cellStyle name="Input 4 2 9" xfId="8745" xr:uid="{00000000-0005-0000-0000-000004220000}"/>
    <cellStyle name="Input 4 2 9 2" xfId="8746" xr:uid="{00000000-0005-0000-0000-000005220000}"/>
    <cellStyle name="Input 4 2 9 2 2" xfId="8747" xr:uid="{00000000-0005-0000-0000-000006220000}"/>
    <cellStyle name="Input 4 2 9 2 2 2" xfId="8748" xr:uid="{00000000-0005-0000-0000-000007220000}"/>
    <cellStyle name="Input 4 2 9 2 2 3" xfId="8749" xr:uid="{00000000-0005-0000-0000-000008220000}"/>
    <cellStyle name="Input 4 2 9 2 2 4" xfId="8750" xr:uid="{00000000-0005-0000-0000-000009220000}"/>
    <cellStyle name="Input 4 2 9 2 2 5" xfId="8751" xr:uid="{00000000-0005-0000-0000-00000A220000}"/>
    <cellStyle name="Input 4 2 9 2 3" xfId="8752" xr:uid="{00000000-0005-0000-0000-00000B220000}"/>
    <cellStyle name="Input 4 2 9 2 3 2" xfId="8753" xr:uid="{00000000-0005-0000-0000-00000C220000}"/>
    <cellStyle name="Input 4 2 9 2 3 3" xfId="8754" xr:uid="{00000000-0005-0000-0000-00000D220000}"/>
    <cellStyle name="Input 4 2 9 2 3 4" xfId="8755" xr:uid="{00000000-0005-0000-0000-00000E220000}"/>
    <cellStyle name="Input 4 2 9 2 3 5" xfId="8756" xr:uid="{00000000-0005-0000-0000-00000F220000}"/>
    <cellStyle name="Input 4 2 9 2 4" xfId="8757" xr:uid="{00000000-0005-0000-0000-000010220000}"/>
    <cellStyle name="Input 4 2 9 2 4 2" xfId="8758" xr:uid="{00000000-0005-0000-0000-000011220000}"/>
    <cellStyle name="Input 4 2 9 2 5" xfId="8759" xr:uid="{00000000-0005-0000-0000-000012220000}"/>
    <cellStyle name="Input 4 2 9 2 5 2" xfId="8760" xr:uid="{00000000-0005-0000-0000-000013220000}"/>
    <cellStyle name="Input 4 2 9 2 6" xfId="8761" xr:uid="{00000000-0005-0000-0000-000014220000}"/>
    <cellStyle name="Input 4 2 9 2 7" xfId="8762" xr:uid="{00000000-0005-0000-0000-000015220000}"/>
    <cellStyle name="Input 4 2 9 3" xfId="8763" xr:uid="{00000000-0005-0000-0000-000016220000}"/>
    <cellStyle name="Input 4 2 9 3 2" xfId="8764" xr:uid="{00000000-0005-0000-0000-000017220000}"/>
    <cellStyle name="Input 4 2 9 3 3" xfId="8765" xr:uid="{00000000-0005-0000-0000-000018220000}"/>
    <cellStyle name="Input 4 2 9 3 4" xfId="8766" xr:uid="{00000000-0005-0000-0000-000019220000}"/>
    <cellStyle name="Input 4 2 9 3 5" xfId="8767" xr:uid="{00000000-0005-0000-0000-00001A220000}"/>
    <cellStyle name="Input 4 2 9 4" xfId="8768" xr:uid="{00000000-0005-0000-0000-00001B220000}"/>
    <cellStyle name="Input 4 2 9 4 2" xfId="8769" xr:uid="{00000000-0005-0000-0000-00001C220000}"/>
    <cellStyle name="Input 4 2 9 4 3" xfId="8770" xr:uid="{00000000-0005-0000-0000-00001D220000}"/>
    <cellStyle name="Input 4 2 9 4 4" xfId="8771" xr:uid="{00000000-0005-0000-0000-00001E220000}"/>
    <cellStyle name="Input 4 2 9 4 5" xfId="8772" xr:uid="{00000000-0005-0000-0000-00001F220000}"/>
    <cellStyle name="Input 4 2 9 5" xfId="8773" xr:uid="{00000000-0005-0000-0000-000020220000}"/>
    <cellStyle name="Input 4 2 9 5 2" xfId="8774" xr:uid="{00000000-0005-0000-0000-000021220000}"/>
    <cellStyle name="Input 4 2 9 6" xfId="8775" xr:uid="{00000000-0005-0000-0000-000022220000}"/>
    <cellStyle name="Input 4 2 9 6 2" xfId="8776" xr:uid="{00000000-0005-0000-0000-000023220000}"/>
    <cellStyle name="Input 4 2 9 7" xfId="8777" xr:uid="{00000000-0005-0000-0000-000024220000}"/>
    <cellStyle name="Input 4 2 9 8" xfId="8778" xr:uid="{00000000-0005-0000-0000-000025220000}"/>
    <cellStyle name="Input 4 3" xfId="8779" xr:uid="{00000000-0005-0000-0000-000026220000}"/>
    <cellStyle name="Input 4 3 2" xfId="8780" xr:uid="{00000000-0005-0000-0000-000027220000}"/>
    <cellStyle name="Input 4 4" xfId="8781" xr:uid="{00000000-0005-0000-0000-000028220000}"/>
    <cellStyle name="Input 4 4 2" xfId="8782" xr:uid="{00000000-0005-0000-0000-000029220000}"/>
    <cellStyle name="Input 4 5" xfId="8783" xr:uid="{00000000-0005-0000-0000-00002A220000}"/>
    <cellStyle name="Input 4 6" xfId="8784" xr:uid="{00000000-0005-0000-0000-00002B220000}"/>
    <cellStyle name="Input 4 6 2" xfId="8785" xr:uid="{00000000-0005-0000-0000-00002C220000}"/>
    <cellStyle name="Input 4_T-straight with PEDs adjustor" xfId="8786" xr:uid="{00000000-0005-0000-0000-00002D220000}"/>
    <cellStyle name="Input 5" xfId="8787" xr:uid="{00000000-0005-0000-0000-00002E220000}"/>
    <cellStyle name="Input 5 2" xfId="8788" xr:uid="{00000000-0005-0000-0000-00002F220000}"/>
    <cellStyle name="Input 5 2 2" xfId="8789" xr:uid="{00000000-0005-0000-0000-000030220000}"/>
    <cellStyle name="Input 5 3" xfId="8790" xr:uid="{00000000-0005-0000-0000-000031220000}"/>
    <cellStyle name="Input 5 3 2" xfId="8791" xr:uid="{00000000-0005-0000-0000-000032220000}"/>
    <cellStyle name="Input 5 4" xfId="8792" xr:uid="{00000000-0005-0000-0000-000033220000}"/>
    <cellStyle name="Input 6" xfId="8793" xr:uid="{00000000-0005-0000-0000-000034220000}"/>
    <cellStyle name="Input 6 2" xfId="8794" xr:uid="{00000000-0005-0000-0000-000035220000}"/>
    <cellStyle name="Input 7" xfId="8795" xr:uid="{00000000-0005-0000-0000-000036220000}"/>
    <cellStyle name="Input 7 2" xfId="8796" xr:uid="{00000000-0005-0000-0000-000037220000}"/>
    <cellStyle name="Input 8" xfId="8797" xr:uid="{00000000-0005-0000-0000-000038220000}"/>
    <cellStyle name="Input 8 2" xfId="8798" xr:uid="{00000000-0005-0000-0000-000039220000}"/>
    <cellStyle name="Input 9" xfId="8799" xr:uid="{00000000-0005-0000-0000-00003A220000}"/>
    <cellStyle name="Input 9 2" xfId="8800" xr:uid="{00000000-0005-0000-0000-00003B220000}"/>
    <cellStyle name="Linked Cell 10" xfId="8801" xr:uid="{00000000-0005-0000-0000-00003C220000}"/>
    <cellStyle name="Linked Cell 11" xfId="8802" xr:uid="{00000000-0005-0000-0000-00003D220000}"/>
    <cellStyle name="Linked Cell 2" xfId="8803" xr:uid="{00000000-0005-0000-0000-00003E220000}"/>
    <cellStyle name="Linked Cell 2 2" xfId="8804" xr:uid="{00000000-0005-0000-0000-00003F220000}"/>
    <cellStyle name="Linked Cell 2 2 2" xfId="8805" xr:uid="{00000000-0005-0000-0000-000040220000}"/>
    <cellStyle name="Linked Cell 2 2 3" xfId="8806" xr:uid="{00000000-0005-0000-0000-000041220000}"/>
    <cellStyle name="Linked Cell 2 2_T-straight with PEDs adjustor" xfId="8807" xr:uid="{00000000-0005-0000-0000-000042220000}"/>
    <cellStyle name="Linked Cell 2 3" xfId="8808" xr:uid="{00000000-0005-0000-0000-000043220000}"/>
    <cellStyle name="Linked Cell 3" xfId="8809" xr:uid="{00000000-0005-0000-0000-000044220000}"/>
    <cellStyle name="Linked Cell 3 2" xfId="8810" xr:uid="{00000000-0005-0000-0000-000045220000}"/>
    <cellStyle name="Linked Cell 4" xfId="8811" xr:uid="{00000000-0005-0000-0000-000046220000}"/>
    <cellStyle name="Linked Cell 4 2" xfId="8812" xr:uid="{00000000-0005-0000-0000-000047220000}"/>
    <cellStyle name="Linked Cell 5" xfId="8813" xr:uid="{00000000-0005-0000-0000-000048220000}"/>
    <cellStyle name="Linked Cell 6" xfId="8814" xr:uid="{00000000-0005-0000-0000-000049220000}"/>
    <cellStyle name="Linked Cell 7" xfId="8815" xr:uid="{00000000-0005-0000-0000-00004A220000}"/>
    <cellStyle name="Linked Cell 8" xfId="8816" xr:uid="{00000000-0005-0000-0000-00004B220000}"/>
    <cellStyle name="Linked Cell 9" xfId="8817" xr:uid="{00000000-0005-0000-0000-00004C220000}"/>
    <cellStyle name="Neutral 10" xfId="8818" xr:uid="{00000000-0005-0000-0000-00004D220000}"/>
    <cellStyle name="Neutral 11" xfId="8819" xr:uid="{00000000-0005-0000-0000-00004E220000}"/>
    <cellStyle name="Neutral 2" xfId="8820" xr:uid="{00000000-0005-0000-0000-00004F220000}"/>
    <cellStyle name="Neutral 2 2" xfId="8821" xr:uid="{00000000-0005-0000-0000-000050220000}"/>
    <cellStyle name="Neutral 2 2 2" xfId="8822" xr:uid="{00000000-0005-0000-0000-000051220000}"/>
    <cellStyle name="Neutral 2 2 3" xfId="8823" xr:uid="{00000000-0005-0000-0000-000052220000}"/>
    <cellStyle name="Neutral 2 2_T-straight with PEDs adjustor" xfId="8824" xr:uid="{00000000-0005-0000-0000-000053220000}"/>
    <cellStyle name="Neutral 2 3" xfId="8825" xr:uid="{00000000-0005-0000-0000-000054220000}"/>
    <cellStyle name="Neutral 3" xfId="8826" xr:uid="{00000000-0005-0000-0000-000055220000}"/>
    <cellStyle name="Neutral 3 2" xfId="8827" xr:uid="{00000000-0005-0000-0000-000056220000}"/>
    <cellStyle name="Neutral 4" xfId="8828" xr:uid="{00000000-0005-0000-0000-000057220000}"/>
    <cellStyle name="Neutral 4 2" xfId="8829" xr:uid="{00000000-0005-0000-0000-000058220000}"/>
    <cellStyle name="Neutral 5" xfId="8830" xr:uid="{00000000-0005-0000-0000-000059220000}"/>
    <cellStyle name="Neutral 6" xfId="8831" xr:uid="{00000000-0005-0000-0000-00005A220000}"/>
    <cellStyle name="Neutral 7" xfId="8832" xr:uid="{00000000-0005-0000-0000-00005B220000}"/>
    <cellStyle name="Neutral 8" xfId="8833" xr:uid="{00000000-0005-0000-0000-00005C220000}"/>
    <cellStyle name="Neutral 9" xfId="8834" xr:uid="{00000000-0005-0000-0000-00005D220000}"/>
    <cellStyle name="Normal" xfId="0" builtinId="0"/>
    <cellStyle name="Normal 10" xfId="68" xr:uid="{00000000-0005-0000-0000-00005F220000}"/>
    <cellStyle name="Normal 10 10" xfId="8835" xr:uid="{00000000-0005-0000-0000-000060220000}"/>
    <cellStyle name="Normal 10 10 2" xfId="8836" xr:uid="{00000000-0005-0000-0000-000061220000}"/>
    <cellStyle name="Normal 10 10 3" xfId="8837" xr:uid="{00000000-0005-0000-0000-000062220000}"/>
    <cellStyle name="Normal 10 11" xfId="8838" xr:uid="{00000000-0005-0000-0000-000063220000}"/>
    <cellStyle name="Normal 10 12" xfId="8839" xr:uid="{00000000-0005-0000-0000-000064220000}"/>
    <cellStyle name="Normal 10 2" xfId="8840" xr:uid="{00000000-0005-0000-0000-000065220000}"/>
    <cellStyle name="Normal 10 2 10" xfId="8841" xr:uid="{00000000-0005-0000-0000-000066220000}"/>
    <cellStyle name="Normal 10 2 11" xfId="8842" xr:uid="{00000000-0005-0000-0000-000067220000}"/>
    <cellStyle name="Normal 10 2 2" xfId="8843" xr:uid="{00000000-0005-0000-0000-000068220000}"/>
    <cellStyle name="Normal 10 2 2 10" xfId="8844" xr:uid="{00000000-0005-0000-0000-000069220000}"/>
    <cellStyle name="Normal 10 2 2 2" xfId="8845" xr:uid="{00000000-0005-0000-0000-00006A220000}"/>
    <cellStyle name="Normal 10 2 2 2 2" xfId="8846" xr:uid="{00000000-0005-0000-0000-00006B220000}"/>
    <cellStyle name="Normal 10 2 2 2 2 2" xfId="8847" xr:uid="{00000000-0005-0000-0000-00006C220000}"/>
    <cellStyle name="Normal 10 2 2 2 2 2 2" xfId="8848" xr:uid="{00000000-0005-0000-0000-00006D220000}"/>
    <cellStyle name="Normal 10 2 2 2 2 2 2 2" xfId="8849" xr:uid="{00000000-0005-0000-0000-00006E220000}"/>
    <cellStyle name="Normal 10 2 2 2 2 2 3" xfId="8850" xr:uid="{00000000-0005-0000-0000-00006F220000}"/>
    <cellStyle name="Normal 10 2 2 2 2 3" xfId="8851" xr:uid="{00000000-0005-0000-0000-000070220000}"/>
    <cellStyle name="Normal 10 2 2 2 2 3 2" xfId="8852" xr:uid="{00000000-0005-0000-0000-000071220000}"/>
    <cellStyle name="Normal 10 2 2 2 2 3 2 2" xfId="8853" xr:uid="{00000000-0005-0000-0000-000072220000}"/>
    <cellStyle name="Normal 10 2 2 2 2 3 3" xfId="8854" xr:uid="{00000000-0005-0000-0000-000073220000}"/>
    <cellStyle name="Normal 10 2 2 2 2 4" xfId="8855" xr:uid="{00000000-0005-0000-0000-000074220000}"/>
    <cellStyle name="Normal 10 2 2 2 2 4 2" xfId="8856" xr:uid="{00000000-0005-0000-0000-000075220000}"/>
    <cellStyle name="Normal 10 2 2 2 2 5" xfId="8857" xr:uid="{00000000-0005-0000-0000-000076220000}"/>
    <cellStyle name="Normal 10 2 2 2 2_T-straight with PEDs adjustor" xfId="8858" xr:uid="{00000000-0005-0000-0000-000077220000}"/>
    <cellStyle name="Normal 10 2 2 2 3" xfId="8859" xr:uid="{00000000-0005-0000-0000-000078220000}"/>
    <cellStyle name="Normal 10 2 2 2 3 2" xfId="8860" xr:uid="{00000000-0005-0000-0000-000079220000}"/>
    <cellStyle name="Normal 10 2 2 2 3 2 2" xfId="8861" xr:uid="{00000000-0005-0000-0000-00007A220000}"/>
    <cellStyle name="Normal 10 2 2 2 3 3" xfId="8862" xr:uid="{00000000-0005-0000-0000-00007B220000}"/>
    <cellStyle name="Normal 10 2 2 2 4" xfId="8863" xr:uid="{00000000-0005-0000-0000-00007C220000}"/>
    <cellStyle name="Normal 10 2 2 2 4 2" xfId="8864" xr:uid="{00000000-0005-0000-0000-00007D220000}"/>
    <cellStyle name="Normal 10 2 2 2 4 2 2" xfId="8865" xr:uid="{00000000-0005-0000-0000-00007E220000}"/>
    <cellStyle name="Normal 10 2 2 2 4 3" xfId="8866" xr:uid="{00000000-0005-0000-0000-00007F220000}"/>
    <cellStyle name="Normal 10 2 2 2 5" xfId="8867" xr:uid="{00000000-0005-0000-0000-000080220000}"/>
    <cellStyle name="Normal 10 2 2 2 5 2" xfId="8868" xr:uid="{00000000-0005-0000-0000-000081220000}"/>
    <cellStyle name="Normal 10 2 2 2 6" xfId="8869" xr:uid="{00000000-0005-0000-0000-000082220000}"/>
    <cellStyle name="Normal 10 2 2 2_T-straight with PEDs adjustor" xfId="8870" xr:uid="{00000000-0005-0000-0000-000083220000}"/>
    <cellStyle name="Normal 10 2 2 3" xfId="8871" xr:uid="{00000000-0005-0000-0000-000084220000}"/>
    <cellStyle name="Normal 10 2 2 3 2" xfId="8872" xr:uid="{00000000-0005-0000-0000-000085220000}"/>
    <cellStyle name="Normal 10 2 2 3 2 2" xfId="8873" xr:uid="{00000000-0005-0000-0000-000086220000}"/>
    <cellStyle name="Normal 10 2 2 3 2 2 2" xfId="8874" xr:uid="{00000000-0005-0000-0000-000087220000}"/>
    <cellStyle name="Normal 10 2 2 3 2 3" xfId="8875" xr:uid="{00000000-0005-0000-0000-000088220000}"/>
    <cellStyle name="Normal 10 2 2 3 3" xfId="8876" xr:uid="{00000000-0005-0000-0000-000089220000}"/>
    <cellStyle name="Normal 10 2 2 3 3 2" xfId="8877" xr:uid="{00000000-0005-0000-0000-00008A220000}"/>
    <cellStyle name="Normal 10 2 2 3 3 2 2" xfId="8878" xr:uid="{00000000-0005-0000-0000-00008B220000}"/>
    <cellStyle name="Normal 10 2 2 3 3 3" xfId="8879" xr:uid="{00000000-0005-0000-0000-00008C220000}"/>
    <cellStyle name="Normal 10 2 2 3 4" xfId="8880" xr:uid="{00000000-0005-0000-0000-00008D220000}"/>
    <cellStyle name="Normal 10 2 2 3 4 2" xfId="8881" xr:uid="{00000000-0005-0000-0000-00008E220000}"/>
    <cellStyle name="Normal 10 2 2 3 5" xfId="8882" xr:uid="{00000000-0005-0000-0000-00008F220000}"/>
    <cellStyle name="Normal 10 2 2 3_T-straight with PEDs adjustor" xfId="8883" xr:uid="{00000000-0005-0000-0000-000090220000}"/>
    <cellStyle name="Normal 10 2 2 4" xfId="8884" xr:uid="{00000000-0005-0000-0000-000091220000}"/>
    <cellStyle name="Normal 10 2 2 4 2" xfId="8885" xr:uid="{00000000-0005-0000-0000-000092220000}"/>
    <cellStyle name="Normal 10 2 2 4 2 2" xfId="8886" xr:uid="{00000000-0005-0000-0000-000093220000}"/>
    <cellStyle name="Normal 10 2 2 4 3" xfId="8887" xr:uid="{00000000-0005-0000-0000-000094220000}"/>
    <cellStyle name="Normal 10 2 2 5" xfId="8888" xr:uid="{00000000-0005-0000-0000-000095220000}"/>
    <cellStyle name="Normal 10 2 2 5 2" xfId="8889" xr:uid="{00000000-0005-0000-0000-000096220000}"/>
    <cellStyle name="Normal 10 2 2 5 2 2" xfId="8890" xr:uid="{00000000-0005-0000-0000-000097220000}"/>
    <cellStyle name="Normal 10 2 2 5 3" xfId="8891" xr:uid="{00000000-0005-0000-0000-000098220000}"/>
    <cellStyle name="Normal 10 2 2 6" xfId="8892" xr:uid="{00000000-0005-0000-0000-000099220000}"/>
    <cellStyle name="Normal 10 2 2 6 2" xfId="8893" xr:uid="{00000000-0005-0000-0000-00009A220000}"/>
    <cellStyle name="Normal 10 2 2 7" xfId="8894" xr:uid="{00000000-0005-0000-0000-00009B220000}"/>
    <cellStyle name="Normal 10 2 2 8" xfId="8895" xr:uid="{00000000-0005-0000-0000-00009C220000}"/>
    <cellStyle name="Normal 10 2 2 9" xfId="8896" xr:uid="{00000000-0005-0000-0000-00009D220000}"/>
    <cellStyle name="Normal 10 2 2_T-straight with PEDs adjustor" xfId="8897" xr:uid="{00000000-0005-0000-0000-00009E220000}"/>
    <cellStyle name="Normal 10 2 3" xfId="8898" xr:uid="{00000000-0005-0000-0000-00009F220000}"/>
    <cellStyle name="Normal 10 2 3 2" xfId="8899" xr:uid="{00000000-0005-0000-0000-0000A0220000}"/>
    <cellStyle name="Normal 10 2 3 2 2" xfId="8900" xr:uid="{00000000-0005-0000-0000-0000A1220000}"/>
    <cellStyle name="Normal 10 2 3 2 2 2" xfId="8901" xr:uid="{00000000-0005-0000-0000-0000A2220000}"/>
    <cellStyle name="Normal 10 2 3 2 2 2 2" xfId="8902" xr:uid="{00000000-0005-0000-0000-0000A3220000}"/>
    <cellStyle name="Normal 10 2 3 2 2 3" xfId="8903" xr:uid="{00000000-0005-0000-0000-0000A4220000}"/>
    <cellStyle name="Normal 10 2 3 2 3" xfId="8904" xr:uid="{00000000-0005-0000-0000-0000A5220000}"/>
    <cellStyle name="Normal 10 2 3 2 3 2" xfId="8905" xr:uid="{00000000-0005-0000-0000-0000A6220000}"/>
    <cellStyle name="Normal 10 2 3 2 3 2 2" xfId="8906" xr:uid="{00000000-0005-0000-0000-0000A7220000}"/>
    <cellStyle name="Normal 10 2 3 2 3 3" xfId="8907" xr:uid="{00000000-0005-0000-0000-0000A8220000}"/>
    <cellStyle name="Normal 10 2 3 2 4" xfId="8908" xr:uid="{00000000-0005-0000-0000-0000A9220000}"/>
    <cellStyle name="Normal 10 2 3 2 4 2" xfId="8909" xr:uid="{00000000-0005-0000-0000-0000AA220000}"/>
    <cellStyle name="Normal 10 2 3 2 5" xfId="8910" xr:uid="{00000000-0005-0000-0000-0000AB220000}"/>
    <cellStyle name="Normal 10 2 3 2_T-straight with PEDs adjustor" xfId="8911" xr:uid="{00000000-0005-0000-0000-0000AC220000}"/>
    <cellStyle name="Normal 10 2 3 3" xfId="8912" xr:uid="{00000000-0005-0000-0000-0000AD220000}"/>
    <cellStyle name="Normal 10 2 3 3 2" xfId="8913" xr:uid="{00000000-0005-0000-0000-0000AE220000}"/>
    <cellStyle name="Normal 10 2 3 3 2 2" xfId="8914" xr:uid="{00000000-0005-0000-0000-0000AF220000}"/>
    <cellStyle name="Normal 10 2 3 3 3" xfId="8915" xr:uid="{00000000-0005-0000-0000-0000B0220000}"/>
    <cellStyle name="Normal 10 2 3 4" xfId="8916" xr:uid="{00000000-0005-0000-0000-0000B1220000}"/>
    <cellStyle name="Normal 10 2 3 4 2" xfId="8917" xr:uid="{00000000-0005-0000-0000-0000B2220000}"/>
    <cellStyle name="Normal 10 2 3 4 2 2" xfId="8918" xr:uid="{00000000-0005-0000-0000-0000B3220000}"/>
    <cellStyle name="Normal 10 2 3 4 3" xfId="8919" xr:uid="{00000000-0005-0000-0000-0000B4220000}"/>
    <cellStyle name="Normal 10 2 3 5" xfId="8920" xr:uid="{00000000-0005-0000-0000-0000B5220000}"/>
    <cellStyle name="Normal 10 2 3 5 2" xfId="8921" xr:uid="{00000000-0005-0000-0000-0000B6220000}"/>
    <cellStyle name="Normal 10 2 3 6" xfId="8922" xr:uid="{00000000-0005-0000-0000-0000B7220000}"/>
    <cellStyle name="Normal 10 2 3_T-straight with PEDs adjustor" xfId="8923" xr:uid="{00000000-0005-0000-0000-0000B8220000}"/>
    <cellStyle name="Normal 10 2 4" xfId="8924" xr:uid="{00000000-0005-0000-0000-0000B9220000}"/>
    <cellStyle name="Normal 10 2 4 2" xfId="8925" xr:uid="{00000000-0005-0000-0000-0000BA220000}"/>
    <cellStyle name="Normal 10 2 4 2 2" xfId="8926" xr:uid="{00000000-0005-0000-0000-0000BB220000}"/>
    <cellStyle name="Normal 10 2 4 2 2 2" xfId="8927" xr:uid="{00000000-0005-0000-0000-0000BC220000}"/>
    <cellStyle name="Normal 10 2 4 2 3" xfId="8928" xr:uid="{00000000-0005-0000-0000-0000BD220000}"/>
    <cellStyle name="Normal 10 2 4 3" xfId="8929" xr:uid="{00000000-0005-0000-0000-0000BE220000}"/>
    <cellStyle name="Normal 10 2 4 3 2" xfId="8930" xr:uid="{00000000-0005-0000-0000-0000BF220000}"/>
    <cellStyle name="Normal 10 2 4 3 2 2" xfId="8931" xr:uid="{00000000-0005-0000-0000-0000C0220000}"/>
    <cellStyle name="Normal 10 2 4 3 3" xfId="8932" xr:uid="{00000000-0005-0000-0000-0000C1220000}"/>
    <cellStyle name="Normal 10 2 4 4" xfId="8933" xr:uid="{00000000-0005-0000-0000-0000C2220000}"/>
    <cellStyle name="Normal 10 2 4 4 2" xfId="8934" xr:uid="{00000000-0005-0000-0000-0000C3220000}"/>
    <cellStyle name="Normal 10 2 4 5" xfId="8935" xr:uid="{00000000-0005-0000-0000-0000C4220000}"/>
    <cellStyle name="Normal 10 2 4_T-straight with PEDs adjustor" xfId="8936" xr:uid="{00000000-0005-0000-0000-0000C5220000}"/>
    <cellStyle name="Normal 10 2 5" xfId="8937" xr:uid="{00000000-0005-0000-0000-0000C6220000}"/>
    <cellStyle name="Normal 10 2 5 2" xfId="8938" xr:uid="{00000000-0005-0000-0000-0000C7220000}"/>
    <cellStyle name="Normal 10 2 5 2 2" xfId="8939" xr:uid="{00000000-0005-0000-0000-0000C8220000}"/>
    <cellStyle name="Normal 10 2 5 3" xfId="8940" xr:uid="{00000000-0005-0000-0000-0000C9220000}"/>
    <cellStyle name="Normal 10 2 6" xfId="8941" xr:uid="{00000000-0005-0000-0000-0000CA220000}"/>
    <cellStyle name="Normal 10 2 6 2" xfId="8942" xr:uid="{00000000-0005-0000-0000-0000CB220000}"/>
    <cellStyle name="Normal 10 2 6 2 2" xfId="8943" xr:uid="{00000000-0005-0000-0000-0000CC220000}"/>
    <cellStyle name="Normal 10 2 6 3" xfId="8944" xr:uid="{00000000-0005-0000-0000-0000CD220000}"/>
    <cellStyle name="Normal 10 2 7" xfId="8945" xr:uid="{00000000-0005-0000-0000-0000CE220000}"/>
    <cellStyle name="Normal 10 2 7 2" xfId="8946" xr:uid="{00000000-0005-0000-0000-0000CF220000}"/>
    <cellStyle name="Normal 10 2 8" xfId="8947" xr:uid="{00000000-0005-0000-0000-0000D0220000}"/>
    <cellStyle name="Normal 10 2 9" xfId="8948" xr:uid="{00000000-0005-0000-0000-0000D1220000}"/>
    <cellStyle name="Normal 10 2_T-straight with PEDs adjustor" xfId="8949" xr:uid="{00000000-0005-0000-0000-0000D2220000}"/>
    <cellStyle name="Normal 10 3" xfId="8950" xr:uid="{00000000-0005-0000-0000-0000D3220000}"/>
    <cellStyle name="Normal 10 3 10" xfId="8951" xr:uid="{00000000-0005-0000-0000-0000D4220000}"/>
    <cellStyle name="Normal 10 3 11" xfId="8952" xr:uid="{00000000-0005-0000-0000-0000D5220000}"/>
    <cellStyle name="Normal 10 3 12" xfId="8953" xr:uid="{00000000-0005-0000-0000-0000D6220000}"/>
    <cellStyle name="Normal 10 3 13" xfId="8954" xr:uid="{00000000-0005-0000-0000-0000D7220000}"/>
    <cellStyle name="Normal 10 3 2" xfId="8955" xr:uid="{00000000-0005-0000-0000-0000D8220000}"/>
    <cellStyle name="Normal 10 3 2 2" xfId="8956" xr:uid="{00000000-0005-0000-0000-0000D9220000}"/>
    <cellStyle name="Normal 10 3 2 2 2" xfId="8957" xr:uid="{00000000-0005-0000-0000-0000DA220000}"/>
    <cellStyle name="Normal 10 3 2 2 2 2" xfId="8958" xr:uid="{00000000-0005-0000-0000-0000DB220000}"/>
    <cellStyle name="Normal 10 3 2 2 2 2 2" xfId="8959" xr:uid="{00000000-0005-0000-0000-0000DC220000}"/>
    <cellStyle name="Normal 10 3 2 2 2 2 3" xfId="8960" xr:uid="{00000000-0005-0000-0000-0000DD220000}"/>
    <cellStyle name="Normal 10 3 2 2 2 3" xfId="8961" xr:uid="{00000000-0005-0000-0000-0000DE220000}"/>
    <cellStyle name="Normal 10 3 2 2 2 4" xfId="8962" xr:uid="{00000000-0005-0000-0000-0000DF220000}"/>
    <cellStyle name="Normal 10 3 2 2 3" xfId="8963" xr:uid="{00000000-0005-0000-0000-0000E0220000}"/>
    <cellStyle name="Normal 10 3 2 2 3 2" xfId="8964" xr:uid="{00000000-0005-0000-0000-0000E1220000}"/>
    <cellStyle name="Normal 10 3 2 2 3 2 2" xfId="8965" xr:uid="{00000000-0005-0000-0000-0000E2220000}"/>
    <cellStyle name="Normal 10 3 2 2 3 3" xfId="8966" xr:uid="{00000000-0005-0000-0000-0000E3220000}"/>
    <cellStyle name="Normal 10 3 2 2 3 4" xfId="8967" xr:uid="{00000000-0005-0000-0000-0000E4220000}"/>
    <cellStyle name="Normal 10 3 2 2 4" xfId="8968" xr:uid="{00000000-0005-0000-0000-0000E5220000}"/>
    <cellStyle name="Normal 10 3 2 2 4 2" xfId="8969" xr:uid="{00000000-0005-0000-0000-0000E6220000}"/>
    <cellStyle name="Normal 10 3 2 2 5" xfId="8970" xr:uid="{00000000-0005-0000-0000-0000E7220000}"/>
    <cellStyle name="Normal 10 3 2 2 6" xfId="8971" xr:uid="{00000000-0005-0000-0000-0000E8220000}"/>
    <cellStyle name="Normal 10 3 2 2_T-straight with PEDs adjustor" xfId="8972" xr:uid="{00000000-0005-0000-0000-0000E9220000}"/>
    <cellStyle name="Normal 10 3 2 3" xfId="8973" xr:uid="{00000000-0005-0000-0000-0000EA220000}"/>
    <cellStyle name="Normal 10 3 2 3 2" xfId="8974" xr:uid="{00000000-0005-0000-0000-0000EB220000}"/>
    <cellStyle name="Normal 10 3 2 3 2 2" xfId="8975" xr:uid="{00000000-0005-0000-0000-0000EC220000}"/>
    <cellStyle name="Normal 10 3 2 3 2 3" xfId="8976" xr:uid="{00000000-0005-0000-0000-0000ED220000}"/>
    <cellStyle name="Normal 10 3 2 3 3" xfId="8977" xr:uid="{00000000-0005-0000-0000-0000EE220000}"/>
    <cellStyle name="Normal 10 3 2 3 4" xfId="8978" xr:uid="{00000000-0005-0000-0000-0000EF220000}"/>
    <cellStyle name="Normal 10 3 2 4" xfId="8979" xr:uid="{00000000-0005-0000-0000-0000F0220000}"/>
    <cellStyle name="Normal 10 3 2 4 2" xfId="8980" xr:uid="{00000000-0005-0000-0000-0000F1220000}"/>
    <cellStyle name="Normal 10 3 2 4 2 2" xfId="8981" xr:uid="{00000000-0005-0000-0000-0000F2220000}"/>
    <cellStyle name="Normal 10 3 2 4 3" xfId="8982" xr:uid="{00000000-0005-0000-0000-0000F3220000}"/>
    <cellStyle name="Normal 10 3 2 4 4" xfId="8983" xr:uid="{00000000-0005-0000-0000-0000F4220000}"/>
    <cellStyle name="Normal 10 3 2 5" xfId="8984" xr:uid="{00000000-0005-0000-0000-0000F5220000}"/>
    <cellStyle name="Normal 10 3 2 5 2" xfId="8985" xr:uid="{00000000-0005-0000-0000-0000F6220000}"/>
    <cellStyle name="Normal 10 3 2 6" xfId="8986" xr:uid="{00000000-0005-0000-0000-0000F7220000}"/>
    <cellStyle name="Normal 10 3 2 7" xfId="8987" xr:uid="{00000000-0005-0000-0000-0000F8220000}"/>
    <cellStyle name="Normal 10 3 2_T-straight with PEDs adjustor" xfId="8988" xr:uid="{00000000-0005-0000-0000-0000F9220000}"/>
    <cellStyle name="Normal 10 3 3" xfId="8989" xr:uid="{00000000-0005-0000-0000-0000FA220000}"/>
    <cellStyle name="Normal 10 3 3 2" xfId="8990" xr:uid="{00000000-0005-0000-0000-0000FB220000}"/>
    <cellStyle name="Normal 10 3 3 2 2" xfId="8991" xr:uid="{00000000-0005-0000-0000-0000FC220000}"/>
    <cellStyle name="Normal 10 3 3 2 2 2" xfId="8992" xr:uid="{00000000-0005-0000-0000-0000FD220000}"/>
    <cellStyle name="Normal 10 3 3 2 2 3" xfId="8993" xr:uid="{00000000-0005-0000-0000-0000FE220000}"/>
    <cellStyle name="Normal 10 3 3 2 3" xfId="8994" xr:uid="{00000000-0005-0000-0000-0000FF220000}"/>
    <cellStyle name="Normal 10 3 3 2 4" xfId="8995" xr:uid="{00000000-0005-0000-0000-000000230000}"/>
    <cellStyle name="Normal 10 3 3 3" xfId="8996" xr:uid="{00000000-0005-0000-0000-000001230000}"/>
    <cellStyle name="Normal 10 3 3 3 2" xfId="8997" xr:uid="{00000000-0005-0000-0000-000002230000}"/>
    <cellStyle name="Normal 10 3 3 3 2 2" xfId="8998" xr:uid="{00000000-0005-0000-0000-000003230000}"/>
    <cellStyle name="Normal 10 3 3 3 3" xfId="8999" xr:uid="{00000000-0005-0000-0000-000004230000}"/>
    <cellStyle name="Normal 10 3 3 3 4" xfId="9000" xr:uid="{00000000-0005-0000-0000-000005230000}"/>
    <cellStyle name="Normal 10 3 3 4" xfId="9001" xr:uid="{00000000-0005-0000-0000-000006230000}"/>
    <cellStyle name="Normal 10 3 3 4 2" xfId="9002" xr:uid="{00000000-0005-0000-0000-000007230000}"/>
    <cellStyle name="Normal 10 3 3 5" xfId="9003" xr:uid="{00000000-0005-0000-0000-000008230000}"/>
    <cellStyle name="Normal 10 3 3 6" xfId="9004" xr:uid="{00000000-0005-0000-0000-000009230000}"/>
    <cellStyle name="Normal 10 3 3_T-straight with PEDs adjustor" xfId="9005" xr:uid="{00000000-0005-0000-0000-00000A230000}"/>
    <cellStyle name="Normal 10 3 4" xfId="9006" xr:uid="{00000000-0005-0000-0000-00000B230000}"/>
    <cellStyle name="Normal 10 3 4 2" xfId="9007" xr:uid="{00000000-0005-0000-0000-00000C230000}"/>
    <cellStyle name="Normal 10 3 4 2 2" xfId="9008" xr:uid="{00000000-0005-0000-0000-00000D230000}"/>
    <cellStyle name="Normal 10 3 4 2 2 2" xfId="9009" xr:uid="{00000000-0005-0000-0000-00000E230000}"/>
    <cellStyle name="Normal 10 3 4 2 3" xfId="9010" xr:uid="{00000000-0005-0000-0000-00000F230000}"/>
    <cellStyle name="Normal 10 3 4 2 4" xfId="9011" xr:uid="{00000000-0005-0000-0000-000010230000}"/>
    <cellStyle name="Normal 10 3 4 3" xfId="9012" xr:uid="{00000000-0005-0000-0000-000011230000}"/>
    <cellStyle name="Normal 10 3 4 3 2" xfId="9013" xr:uid="{00000000-0005-0000-0000-000012230000}"/>
    <cellStyle name="Normal 10 3 4 4" xfId="9014" xr:uid="{00000000-0005-0000-0000-000013230000}"/>
    <cellStyle name="Normal 10 3 4 5" xfId="9015" xr:uid="{00000000-0005-0000-0000-000014230000}"/>
    <cellStyle name="Normal 10 3 5" xfId="9016" xr:uid="{00000000-0005-0000-0000-000015230000}"/>
    <cellStyle name="Normal 10 3 5 2" xfId="9017" xr:uid="{00000000-0005-0000-0000-000016230000}"/>
    <cellStyle name="Normal 10 3 5 2 2" xfId="9018" xr:uid="{00000000-0005-0000-0000-000017230000}"/>
    <cellStyle name="Normal 10 3 5 2 3" xfId="9019" xr:uid="{00000000-0005-0000-0000-000018230000}"/>
    <cellStyle name="Normal 10 3 5 3" xfId="9020" xr:uid="{00000000-0005-0000-0000-000019230000}"/>
    <cellStyle name="Normal 10 3 5 4" xfId="9021" xr:uid="{00000000-0005-0000-0000-00001A230000}"/>
    <cellStyle name="Normal 10 3 6" xfId="9022" xr:uid="{00000000-0005-0000-0000-00001B230000}"/>
    <cellStyle name="Normal 10 3 6 2" xfId="9023" xr:uid="{00000000-0005-0000-0000-00001C230000}"/>
    <cellStyle name="Normal 10 3 6 3" xfId="9024" xr:uid="{00000000-0005-0000-0000-00001D230000}"/>
    <cellStyle name="Normal 10 3 7" xfId="9025" xr:uid="{00000000-0005-0000-0000-00001E230000}"/>
    <cellStyle name="Normal 10 3 7 2" xfId="9026" xr:uid="{00000000-0005-0000-0000-00001F230000}"/>
    <cellStyle name="Normal 10 3 8" xfId="9027" xr:uid="{00000000-0005-0000-0000-000020230000}"/>
    <cellStyle name="Normal 10 3 8 2" xfId="9028" xr:uid="{00000000-0005-0000-0000-000021230000}"/>
    <cellStyle name="Normal 10 3 9" xfId="9029" xr:uid="{00000000-0005-0000-0000-000022230000}"/>
    <cellStyle name="Normal 10 3_T-straight with PEDs adjustor" xfId="9030" xr:uid="{00000000-0005-0000-0000-000023230000}"/>
    <cellStyle name="Normal 10 4" xfId="9031" xr:uid="{00000000-0005-0000-0000-000024230000}"/>
    <cellStyle name="Normal 10 4 10" xfId="9032" xr:uid="{00000000-0005-0000-0000-000025230000}"/>
    <cellStyle name="Normal 10 4 2" xfId="9033" xr:uid="{00000000-0005-0000-0000-000026230000}"/>
    <cellStyle name="Normal 10 4 2 2" xfId="9034" xr:uid="{00000000-0005-0000-0000-000027230000}"/>
    <cellStyle name="Normal 10 4 2 2 2" xfId="9035" xr:uid="{00000000-0005-0000-0000-000028230000}"/>
    <cellStyle name="Normal 10 4 2 2 2 2" xfId="9036" xr:uid="{00000000-0005-0000-0000-000029230000}"/>
    <cellStyle name="Normal 10 4 2 2 2 2 2" xfId="9037" xr:uid="{00000000-0005-0000-0000-00002A230000}"/>
    <cellStyle name="Normal 10 4 2 2 2 3" xfId="9038" xr:uid="{00000000-0005-0000-0000-00002B230000}"/>
    <cellStyle name="Normal 10 4 2 2 3" xfId="9039" xr:uid="{00000000-0005-0000-0000-00002C230000}"/>
    <cellStyle name="Normal 10 4 2 2 3 2" xfId="9040" xr:uid="{00000000-0005-0000-0000-00002D230000}"/>
    <cellStyle name="Normal 10 4 2 2 3 2 2" xfId="9041" xr:uid="{00000000-0005-0000-0000-00002E230000}"/>
    <cellStyle name="Normal 10 4 2 2 3 3" xfId="9042" xr:uid="{00000000-0005-0000-0000-00002F230000}"/>
    <cellStyle name="Normal 10 4 2 2 4" xfId="9043" xr:uid="{00000000-0005-0000-0000-000030230000}"/>
    <cellStyle name="Normal 10 4 2 2 4 2" xfId="9044" xr:uid="{00000000-0005-0000-0000-000031230000}"/>
    <cellStyle name="Normal 10 4 2 2 5" xfId="9045" xr:uid="{00000000-0005-0000-0000-000032230000}"/>
    <cellStyle name="Normal 10 4 2 2_T-straight with PEDs adjustor" xfId="9046" xr:uid="{00000000-0005-0000-0000-000033230000}"/>
    <cellStyle name="Normal 10 4 2 3" xfId="9047" xr:uid="{00000000-0005-0000-0000-000034230000}"/>
    <cellStyle name="Normal 10 4 2 3 2" xfId="9048" xr:uid="{00000000-0005-0000-0000-000035230000}"/>
    <cellStyle name="Normal 10 4 2 3 2 2" xfId="9049" xr:uid="{00000000-0005-0000-0000-000036230000}"/>
    <cellStyle name="Normal 10 4 2 3 3" xfId="9050" xr:uid="{00000000-0005-0000-0000-000037230000}"/>
    <cellStyle name="Normal 10 4 2 4" xfId="9051" xr:uid="{00000000-0005-0000-0000-000038230000}"/>
    <cellStyle name="Normal 10 4 2 4 2" xfId="9052" xr:uid="{00000000-0005-0000-0000-000039230000}"/>
    <cellStyle name="Normal 10 4 2 4 2 2" xfId="9053" xr:uid="{00000000-0005-0000-0000-00003A230000}"/>
    <cellStyle name="Normal 10 4 2 4 3" xfId="9054" xr:uid="{00000000-0005-0000-0000-00003B230000}"/>
    <cellStyle name="Normal 10 4 2 5" xfId="9055" xr:uid="{00000000-0005-0000-0000-00003C230000}"/>
    <cellStyle name="Normal 10 4 2 5 2" xfId="9056" xr:uid="{00000000-0005-0000-0000-00003D230000}"/>
    <cellStyle name="Normal 10 4 2 6" xfId="9057" xr:uid="{00000000-0005-0000-0000-00003E230000}"/>
    <cellStyle name="Normal 10 4 2_T-straight with PEDs adjustor" xfId="9058" xr:uid="{00000000-0005-0000-0000-00003F230000}"/>
    <cellStyle name="Normal 10 4 3" xfId="9059" xr:uid="{00000000-0005-0000-0000-000040230000}"/>
    <cellStyle name="Normal 10 4 3 2" xfId="9060" xr:uid="{00000000-0005-0000-0000-000041230000}"/>
    <cellStyle name="Normal 10 4 3 2 2" xfId="9061" xr:uid="{00000000-0005-0000-0000-000042230000}"/>
    <cellStyle name="Normal 10 4 3 2 2 2" xfId="9062" xr:uid="{00000000-0005-0000-0000-000043230000}"/>
    <cellStyle name="Normal 10 4 3 2 3" xfId="9063" xr:uid="{00000000-0005-0000-0000-000044230000}"/>
    <cellStyle name="Normal 10 4 3 3" xfId="9064" xr:uid="{00000000-0005-0000-0000-000045230000}"/>
    <cellStyle name="Normal 10 4 3 3 2" xfId="9065" xr:uid="{00000000-0005-0000-0000-000046230000}"/>
    <cellStyle name="Normal 10 4 3 3 2 2" xfId="9066" xr:uid="{00000000-0005-0000-0000-000047230000}"/>
    <cellStyle name="Normal 10 4 3 3 3" xfId="9067" xr:uid="{00000000-0005-0000-0000-000048230000}"/>
    <cellStyle name="Normal 10 4 3 4" xfId="9068" xr:uid="{00000000-0005-0000-0000-000049230000}"/>
    <cellStyle name="Normal 10 4 3 4 2" xfId="9069" xr:uid="{00000000-0005-0000-0000-00004A230000}"/>
    <cellStyle name="Normal 10 4 3 5" xfId="9070" xr:uid="{00000000-0005-0000-0000-00004B230000}"/>
    <cellStyle name="Normal 10 4 3_T-straight with PEDs adjustor" xfId="9071" xr:uid="{00000000-0005-0000-0000-00004C230000}"/>
    <cellStyle name="Normal 10 4 4" xfId="9072" xr:uid="{00000000-0005-0000-0000-00004D230000}"/>
    <cellStyle name="Normal 10 4 4 2" xfId="9073" xr:uid="{00000000-0005-0000-0000-00004E230000}"/>
    <cellStyle name="Normal 10 4 4 2 2" xfId="9074" xr:uid="{00000000-0005-0000-0000-00004F230000}"/>
    <cellStyle name="Normal 10 4 4 3" xfId="9075" xr:uid="{00000000-0005-0000-0000-000050230000}"/>
    <cellStyle name="Normal 10 4 5" xfId="9076" xr:uid="{00000000-0005-0000-0000-000051230000}"/>
    <cellStyle name="Normal 10 4 5 2" xfId="9077" xr:uid="{00000000-0005-0000-0000-000052230000}"/>
    <cellStyle name="Normal 10 4 5 2 2" xfId="9078" xr:uid="{00000000-0005-0000-0000-000053230000}"/>
    <cellStyle name="Normal 10 4 5 3" xfId="9079" xr:uid="{00000000-0005-0000-0000-000054230000}"/>
    <cellStyle name="Normal 10 4 6" xfId="9080" xr:uid="{00000000-0005-0000-0000-000055230000}"/>
    <cellStyle name="Normal 10 4 6 2" xfId="9081" xr:uid="{00000000-0005-0000-0000-000056230000}"/>
    <cellStyle name="Normal 10 4 7" xfId="9082" xr:uid="{00000000-0005-0000-0000-000057230000}"/>
    <cellStyle name="Normal 10 4 8" xfId="9083" xr:uid="{00000000-0005-0000-0000-000058230000}"/>
    <cellStyle name="Normal 10 4 9" xfId="9084" xr:uid="{00000000-0005-0000-0000-000059230000}"/>
    <cellStyle name="Normal 10 4_T-straight with PEDs adjustor" xfId="9085" xr:uid="{00000000-0005-0000-0000-00005A230000}"/>
    <cellStyle name="Normal 10 5" xfId="9086" xr:uid="{00000000-0005-0000-0000-00005B230000}"/>
    <cellStyle name="Normal 10 5 2" xfId="9087" xr:uid="{00000000-0005-0000-0000-00005C230000}"/>
    <cellStyle name="Normal 10 5 2 2" xfId="9088" xr:uid="{00000000-0005-0000-0000-00005D230000}"/>
    <cellStyle name="Normal 10 5 2 2 2" xfId="9089" xr:uid="{00000000-0005-0000-0000-00005E230000}"/>
    <cellStyle name="Normal 10 5 2 2 2 2" xfId="9090" xr:uid="{00000000-0005-0000-0000-00005F230000}"/>
    <cellStyle name="Normal 10 5 2 2 2 2 2" xfId="9091" xr:uid="{00000000-0005-0000-0000-000060230000}"/>
    <cellStyle name="Normal 10 5 2 2 2 3" xfId="9092" xr:uid="{00000000-0005-0000-0000-000061230000}"/>
    <cellStyle name="Normal 10 5 2 2 3" xfId="9093" xr:uid="{00000000-0005-0000-0000-000062230000}"/>
    <cellStyle name="Normal 10 5 2 2 3 2" xfId="9094" xr:uid="{00000000-0005-0000-0000-000063230000}"/>
    <cellStyle name="Normal 10 5 2 2 3 2 2" xfId="9095" xr:uid="{00000000-0005-0000-0000-000064230000}"/>
    <cellStyle name="Normal 10 5 2 2 3 3" xfId="9096" xr:uid="{00000000-0005-0000-0000-000065230000}"/>
    <cellStyle name="Normal 10 5 2 2 4" xfId="9097" xr:uid="{00000000-0005-0000-0000-000066230000}"/>
    <cellStyle name="Normal 10 5 2 2 4 2" xfId="9098" xr:uid="{00000000-0005-0000-0000-000067230000}"/>
    <cellStyle name="Normal 10 5 2 2 5" xfId="9099" xr:uid="{00000000-0005-0000-0000-000068230000}"/>
    <cellStyle name="Normal 10 5 2 2_T-straight with PEDs adjustor" xfId="9100" xr:uid="{00000000-0005-0000-0000-000069230000}"/>
    <cellStyle name="Normal 10 5 2 3" xfId="9101" xr:uid="{00000000-0005-0000-0000-00006A230000}"/>
    <cellStyle name="Normal 10 5 2 3 2" xfId="9102" xr:uid="{00000000-0005-0000-0000-00006B230000}"/>
    <cellStyle name="Normal 10 5 2 3 2 2" xfId="9103" xr:uid="{00000000-0005-0000-0000-00006C230000}"/>
    <cellStyle name="Normal 10 5 2 3 3" xfId="9104" xr:uid="{00000000-0005-0000-0000-00006D230000}"/>
    <cellStyle name="Normal 10 5 2 4" xfId="9105" xr:uid="{00000000-0005-0000-0000-00006E230000}"/>
    <cellStyle name="Normal 10 5 2 4 2" xfId="9106" xr:uid="{00000000-0005-0000-0000-00006F230000}"/>
    <cellStyle name="Normal 10 5 2 4 2 2" xfId="9107" xr:uid="{00000000-0005-0000-0000-000070230000}"/>
    <cellStyle name="Normal 10 5 2 4 3" xfId="9108" xr:uid="{00000000-0005-0000-0000-000071230000}"/>
    <cellStyle name="Normal 10 5 2 5" xfId="9109" xr:uid="{00000000-0005-0000-0000-000072230000}"/>
    <cellStyle name="Normal 10 5 2 5 2" xfId="9110" xr:uid="{00000000-0005-0000-0000-000073230000}"/>
    <cellStyle name="Normal 10 5 2 6" xfId="9111" xr:uid="{00000000-0005-0000-0000-000074230000}"/>
    <cellStyle name="Normal 10 5 2_T-straight with PEDs adjustor" xfId="9112" xr:uid="{00000000-0005-0000-0000-000075230000}"/>
    <cellStyle name="Normal 10 5 3" xfId="9113" xr:uid="{00000000-0005-0000-0000-000076230000}"/>
    <cellStyle name="Normal 10 5 3 2" xfId="9114" xr:uid="{00000000-0005-0000-0000-000077230000}"/>
    <cellStyle name="Normal 10 5 3 2 2" xfId="9115" xr:uid="{00000000-0005-0000-0000-000078230000}"/>
    <cellStyle name="Normal 10 5 3 2 2 2" xfId="9116" xr:uid="{00000000-0005-0000-0000-000079230000}"/>
    <cellStyle name="Normal 10 5 3 2 3" xfId="9117" xr:uid="{00000000-0005-0000-0000-00007A230000}"/>
    <cellStyle name="Normal 10 5 3 3" xfId="9118" xr:uid="{00000000-0005-0000-0000-00007B230000}"/>
    <cellStyle name="Normal 10 5 3 3 2" xfId="9119" xr:uid="{00000000-0005-0000-0000-00007C230000}"/>
    <cellStyle name="Normal 10 5 3 3 2 2" xfId="9120" xr:uid="{00000000-0005-0000-0000-00007D230000}"/>
    <cellStyle name="Normal 10 5 3 3 3" xfId="9121" xr:uid="{00000000-0005-0000-0000-00007E230000}"/>
    <cellStyle name="Normal 10 5 3 4" xfId="9122" xr:uid="{00000000-0005-0000-0000-00007F230000}"/>
    <cellStyle name="Normal 10 5 3 4 2" xfId="9123" xr:uid="{00000000-0005-0000-0000-000080230000}"/>
    <cellStyle name="Normal 10 5 3 5" xfId="9124" xr:uid="{00000000-0005-0000-0000-000081230000}"/>
    <cellStyle name="Normal 10 5 3_T-straight with PEDs adjustor" xfId="9125" xr:uid="{00000000-0005-0000-0000-000082230000}"/>
    <cellStyle name="Normal 10 5 4" xfId="9126" xr:uid="{00000000-0005-0000-0000-000083230000}"/>
    <cellStyle name="Normal 10 5 4 2" xfId="9127" xr:uid="{00000000-0005-0000-0000-000084230000}"/>
    <cellStyle name="Normal 10 5 4 2 2" xfId="9128" xr:uid="{00000000-0005-0000-0000-000085230000}"/>
    <cellStyle name="Normal 10 5 4 3" xfId="9129" xr:uid="{00000000-0005-0000-0000-000086230000}"/>
    <cellStyle name="Normal 10 5 5" xfId="9130" xr:uid="{00000000-0005-0000-0000-000087230000}"/>
    <cellStyle name="Normal 10 5 5 2" xfId="9131" xr:uid="{00000000-0005-0000-0000-000088230000}"/>
    <cellStyle name="Normal 10 5 5 2 2" xfId="9132" xr:uid="{00000000-0005-0000-0000-000089230000}"/>
    <cellStyle name="Normal 10 5 5 3" xfId="9133" xr:uid="{00000000-0005-0000-0000-00008A230000}"/>
    <cellStyle name="Normal 10 5 6" xfId="9134" xr:uid="{00000000-0005-0000-0000-00008B230000}"/>
    <cellStyle name="Normal 10 5 6 2" xfId="9135" xr:uid="{00000000-0005-0000-0000-00008C230000}"/>
    <cellStyle name="Normal 10 5 7" xfId="9136" xr:uid="{00000000-0005-0000-0000-00008D230000}"/>
    <cellStyle name="Normal 10 5_T-straight with PEDs adjustor" xfId="9137" xr:uid="{00000000-0005-0000-0000-00008E230000}"/>
    <cellStyle name="Normal 10 6" xfId="9138" xr:uid="{00000000-0005-0000-0000-00008F230000}"/>
    <cellStyle name="Normal 10 6 2" xfId="9139" xr:uid="{00000000-0005-0000-0000-000090230000}"/>
    <cellStyle name="Normal 10 6 2 2" xfId="9140" xr:uid="{00000000-0005-0000-0000-000091230000}"/>
    <cellStyle name="Normal 10 6 2 2 2" xfId="9141" xr:uid="{00000000-0005-0000-0000-000092230000}"/>
    <cellStyle name="Normal 10 6 2 2 2 2" xfId="9142" xr:uid="{00000000-0005-0000-0000-000093230000}"/>
    <cellStyle name="Normal 10 6 2 2 3" xfId="9143" xr:uid="{00000000-0005-0000-0000-000094230000}"/>
    <cellStyle name="Normal 10 6 2 3" xfId="9144" xr:uid="{00000000-0005-0000-0000-000095230000}"/>
    <cellStyle name="Normal 10 6 2 3 2" xfId="9145" xr:uid="{00000000-0005-0000-0000-000096230000}"/>
    <cellStyle name="Normal 10 6 2 3 2 2" xfId="9146" xr:uid="{00000000-0005-0000-0000-000097230000}"/>
    <cellStyle name="Normal 10 6 2 3 3" xfId="9147" xr:uid="{00000000-0005-0000-0000-000098230000}"/>
    <cellStyle name="Normal 10 6 2 4" xfId="9148" xr:uid="{00000000-0005-0000-0000-000099230000}"/>
    <cellStyle name="Normal 10 6 2 4 2" xfId="9149" xr:uid="{00000000-0005-0000-0000-00009A230000}"/>
    <cellStyle name="Normal 10 6 2 5" xfId="9150" xr:uid="{00000000-0005-0000-0000-00009B230000}"/>
    <cellStyle name="Normal 10 6 2_T-straight with PEDs adjustor" xfId="9151" xr:uid="{00000000-0005-0000-0000-00009C230000}"/>
    <cellStyle name="Normal 10 6 3" xfId="9152" xr:uid="{00000000-0005-0000-0000-00009D230000}"/>
    <cellStyle name="Normal 10 6 3 2" xfId="9153" xr:uid="{00000000-0005-0000-0000-00009E230000}"/>
    <cellStyle name="Normal 10 6 3 2 2" xfId="9154" xr:uid="{00000000-0005-0000-0000-00009F230000}"/>
    <cellStyle name="Normal 10 6 3 3" xfId="9155" xr:uid="{00000000-0005-0000-0000-0000A0230000}"/>
    <cellStyle name="Normal 10 6 4" xfId="9156" xr:uid="{00000000-0005-0000-0000-0000A1230000}"/>
    <cellStyle name="Normal 10 6 4 2" xfId="9157" xr:uid="{00000000-0005-0000-0000-0000A2230000}"/>
    <cellStyle name="Normal 10 6 4 2 2" xfId="9158" xr:uid="{00000000-0005-0000-0000-0000A3230000}"/>
    <cellStyle name="Normal 10 6 4 3" xfId="9159" xr:uid="{00000000-0005-0000-0000-0000A4230000}"/>
    <cellStyle name="Normal 10 6 5" xfId="9160" xr:uid="{00000000-0005-0000-0000-0000A5230000}"/>
    <cellStyle name="Normal 10 6 5 2" xfId="9161" xr:uid="{00000000-0005-0000-0000-0000A6230000}"/>
    <cellStyle name="Normal 10 6 6" xfId="9162" xr:uid="{00000000-0005-0000-0000-0000A7230000}"/>
    <cellStyle name="Normal 10 6_T-straight with PEDs adjustor" xfId="9163" xr:uid="{00000000-0005-0000-0000-0000A8230000}"/>
    <cellStyle name="Normal 10 7" xfId="9164" xr:uid="{00000000-0005-0000-0000-0000A9230000}"/>
    <cellStyle name="Normal 10 7 2" xfId="9165" xr:uid="{00000000-0005-0000-0000-0000AA230000}"/>
    <cellStyle name="Normal 10 7 2 2" xfId="9166" xr:uid="{00000000-0005-0000-0000-0000AB230000}"/>
    <cellStyle name="Normal 10 7 2 2 2" xfId="9167" xr:uid="{00000000-0005-0000-0000-0000AC230000}"/>
    <cellStyle name="Normal 10 7 2 3" xfId="9168" xr:uid="{00000000-0005-0000-0000-0000AD230000}"/>
    <cellStyle name="Normal 10 7 3" xfId="9169" xr:uid="{00000000-0005-0000-0000-0000AE230000}"/>
    <cellStyle name="Normal 10 7 3 2" xfId="9170" xr:uid="{00000000-0005-0000-0000-0000AF230000}"/>
    <cellStyle name="Normal 10 7 3 2 2" xfId="9171" xr:uid="{00000000-0005-0000-0000-0000B0230000}"/>
    <cellStyle name="Normal 10 7 3 3" xfId="9172" xr:uid="{00000000-0005-0000-0000-0000B1230000}"/>
    <cellStyle name="Normal 10 7 4" xfId="9173" xr:uid="{00000000-0005-0000-0000-0000B2230000}"/>
    <cellStyle name="Normal 10 7 4 2" xfId="9174" xr:uid="{00000000-0005-0000-0000-0000B3230000}"/>
    <cellStyle name="Normal 10 7 5" xfId="9175" xr:uid="{00000000-0005-0000-0000-0000B4230000}"/>
    <cellStyle name="Normal 10 7_T-straight with PEDs adjustor" xfId="9176" xr:uid="{00000000-0005-0000-0000-0000B5230000}"/>
    <cellStyle name="Normal 10 8" xfId="9177" xr:uid="{00000000-0005-0000-0000-0000B6230000}"/>
    <cellStyle name="Normal 10 8 2" xfId="9178" xr:uid="{00000000-0005-0000-0000-0000B7230000}"/>
    <cellStyle name="Normal 10 8 2 2" xfId="9179" xr:uid="{00000000-0005-0000-0000-0000B8230000}"/>
    <cellStyle name="Normal 10 8 3" xfId="9180" xr:uid="{00000000-0005-0000-0000-0000B9230000}"/>
    <cellStyle name="Normal 10 9" xfId="9181" xr:uid="{00000000-0005-0000-0000-0000BA230000}"/>
    <cellStyle name="Normal 10 9 2" xfId="9182" xr:uid="{00000000-0005-0000-0000-0000BB230000}"/>
    <cellStyle name="Normal 10 9 2 2" xfId="9183" xr:uid="{00000000-0005-0000-0000-0000BC230000}"/>
    <cellStyle name="Normal 10 9 3" xfId="9184" xr:uid="{00000000-0005-0000-0000-0000BD230000}"/>
    <cellStyle name="Normal 10_T-straight with PEDs adjustor" xfId="9185" xr:uid="{00000000-0005-0000-0000-0000BE230000}"/>
    <cellStyle name="Normal 11" xfId="9186" xr:uid="{00000000-0005-0000-0000-0000BF230000}"/>
    <cellStyle name="Normal 11 10" xfId="9187" xr:uid="{00000000-0005-0000-0000-0000C0230000}"/>
    <cellStyle name="Normal 11 10 2" xfId="9188" xr:uid="{00000000-0005-0000-0000-0000C1230000}"/>
    <cellStyle name="Normal 11 11" xfId="9189" xr:uid="{00000000-0005-0000-0000-0000C2230000}"/>
    <cellStyle name="Normal 11 2" xfId="9190" xr:uid="{00000000-0005-0000-0000-0000C3230000}"/>
    <cellStyle name="Normal 11 2 2" xfId="9191" xr:uid="{00000000-0005-0000-0000-0000C4230000}"/>
    <cellStyle name="Normal 11 2 3" xfId="9192" xr:uid="{00000000-0005-0000-0000-0000C5230000}"/>
    <cellStyle name="Normal 11 3" xfId="9193" xr:uid="{00000000-0005-0000-0000-0000C6230000}"/>
    <cellStyle name="Normal 11 3 10" xfId="9194" xr:uid="{00000000-0005-0000-0000-0000C7230000}"/>
    <cellStyle name="Normal 11 3 2" xfId="9195" xr:uid="{00000000-0005-0000-0000-0000C8230000}"/>
    <cellStyle name="Normal 11 3 2 2" xfId="9196" xr:uid="{00000000-0005-0000-0000-0000C9230000}"/>
    <cellStyle name="Normal 11 3 2 2 2" xfId="9197" xr:uid="{00000000-0005-0000-0000-0000CA230000}"/>
    <cellStyle name="Normal 11 3 2 2 2 2" xfId="9198" xr:uid="{00000000-0005-0000-0000-0000CB230000}"/>
    <cellStyle name="Normal 11 3 2 2 2 2 2" xfId="9199" xr:uid="{00000000-0005-0000-0000-0000CC230000}"/>
    <cellStyle name="Normal 11 3 2 2 2 2 2 2" xfId="9200" xr:uid="{00000000-0005-0000-0000-0000CD230000}"/>
    <cellStyle name="Normal 11 3 2 2 2 2 2 2 2" xfId="9201" xr:uid="{00000000-0005-0000-0000-0000CE230000}"/>
    <cellStyle name="Normal 11 3 2 2 2 2 2 3" xfId="9202" xr:uid="{00000000-0005-0000-0000-0000CF230000}"/>
    <cellStyle name="Normal 11 3 2 2 2 2 3" xfId="9203" xr:uid="{00000000-0005-0000-0000-0000D0230000}"/>
    <cellStyle name="Normal 11 3 2 2 2 2 3 2" xfId="9204" xr:uid="{00000000-0005-0000-0000-0000D1230000}"/>
    <cellStyle name="Normal 11 3 2 2 2 2 4" xfId="9205" xr:uid="{00000000-0005-0000-0000-0000D2230000}"/>
    <cellStyle name="Normal 11 3 2 2 2 3" xfId="9206" xr:uid="{00000000-0005-0000-0000-0000D3230000}"/>
    <cellStyle name="Normal 11 3 2 2 2 3 2" xfId="9207" xr:uid="{00000000-0005-0000-0000-0000D4230000}"/>
    <cellStyle name="Normal 11 3 2 2 2 3 2 2" xfId="9208" xr:uid="{00000000-0005-0000-0000-0000D5230000}"/>
    <cellStyle name="Normal 11 3 2 2 2 3 3" xfId="9209" xr:uid="{00000000-0005-0000-0000-0000D6230000}"/>
    <cellStyle name="Normal 11 3 2 2 2 4" xfId="9210" xr:uid="{00000000-0005-0000-0000-0000D7230000}"/>
    <cellStyle name="Normal 11 3 2 2 2 4 2" xfId="9211" xr:uid="{00000000-0005-0000-0000-0000D8230000}"/>
    <cellStyle name="Normal 11 3 2 2 2 5" xfId="9212" xr:uid="{00000000-0005-0000-0000-0000D9230000}"/>
    <cellStyle name="Normal 11 3 2 2 3" xfId="9213" xr:uid="{00000000-0005-0000-0000-0000DA230000}"/>
    <cellStyle name="Normal 11 3 2 2 3 2" xfId="9214" xr:uid="{00000000-0005-0000-0000-0000DB230000}"/>
    <cellStyle name="Normal 11 3 2 2 3 2 2" xfId="9215" xr:uid="{00000000-0005-0000-0000-0000DC230000}"/>
    <cellStyle name="Normal 11 3 2 2 3 2 2 2" xfId="9216" xr:uid="{00000000-0005-0000-0000-0000DD230000}"/>
    <cellStyle name="Normal 11 3 2 2 3 2 3" xfId="9217" xr:uid="{00000000-0005-0000-0000-0000DE230000}"/>
    <cellStyle name="Normal 11 3 2 2 3 3" xfId="9218" xr:uid="{00000000-0005-0000-0000-0000DF230000}"/>
    <cellStyle name="Normal 11 3 2 2 3 3 2" xfId="9219" xr:uid="{00000000-0005-0000-0000-0000E0230000}"/>
    <cellStyle name="Normal 11 3 2 2 3 4" xfId="9220" xr:uid="{00000000-0005-0000-0000-0000E1230000}"/>
    <cellStyle name="Normal 11 3 2 2 4" xfId="9221" xr:uid="{00000000-0005-0000-0000-0000E2230000}"/>
    <cellStyle name="Normal 11 3 2 2 4 2" xfId="9222" xr:uid="{00000000-0005-0000-0000-0000E3230000}"/>
    <cellStyle name="Normal 11 3 2 2 4 2 2" xfId="9223" xr:uid="{00000000-0005-0000-0000-0000E4230000}"/>
    <cellStyle name="Normal 11 3 2 2 4 2 2 2" xfId="9224" xr:uid="{00000000-0005-0000-0000-0000E5230000}"/>
    <cellStyle name="Normal 11 3 2 2 4 2 3" xfId="9225" xr:uid="{00000000-0005-0000-0000-0000E6230000}"/>
    <cellStyle name="Normal 11 3 2 2 4 3" xfId="9226" xr:uid="{00000000-0005-0000-0000-0000E7230000}"/>
    <cellStyle name="Normal 11 3 2 2 4 3 2" xfId="9227" xr:uid="{00000000-0005-0000-0000-0000E8230000}"/>
    <cellStyle name="Normal 11 3 2 2 4 4" xfId="9228" xr:uid="{00000000-0005-0000-0000-0000E9230000}"/>
    <cellStyle name="Normal 11 3 2 2 5" xfId="9229" xr:uid="{00000000-0005-0000-0000-0000EA230000}"/>
    <cellStyle name="Normal 11 3 2 2 5 2" xfId="9230" xr:uid="{00000000-0005-0000-0000-0000EB230000}"/>
    <cellStyle name="Normal 11 3 2 2 5 2 2" xfId="9231" xr:uid="{00000000-0005-0000-0000-0000EC230000}"/>
    <cellStyle name="Normal 11 3 2 2 5 3" xfId="9232" xr:uid="{00000000-0005-0000-0000-0000ED230000}"/>
    <cellStyle name="Normal 11 3 2 2 6" xfId="9233" xr:uid="{00000000-0005-0000-0000-0000EE230000}"/>
    <cellStyle name="Normal 11 3 2 2 6 2" xfId="9234" xr:uid="{00000000-0005-0000-0000-0000EF230000}"/>
    <cellStyle name="Normal 11 3 2 2 7" xfId="9235" xr:uid="{00000000-0005-0000-0000-0000F0230000}"/>
    <cellStyle name="Normal 11 3 2 2 7 2" xfId="9236" xr:uid="{00000000-0005-0000-0000-0000F1230000}"/>
    <cellStyle name="Normal 11 3 2 2 8" xfId="9237" xr:uid="{00000000-0005-0000-0000-0000F2230000}"/>
    <cellStyle name="Normal 11 3 2 3" xfId="9238" xr:uid="{00000000-0005-0000-0000-0000F3230000}"/>
    <cellStyle name="Normal 11 3 2 3 2" xfId="9239" xr:uid="{00000000-0005-0000-0000-0000F4230000}"/>
    <cellStyle name="Normal 11 3 2 3 2 2" xfId="9240" xr:uid="{00000000-0005-0000-0000-0000F5230000}"/>
    <cellStyle name="Normal 11 3 2 3 2 2 2" xfId="9241" xr:uid="{00000000-0005-0000-0000-0000F6230000}"/>
    <cellStyle name="Normal 11 3 2 3 2 2 2 2" xfId="9242" xr:uid="{00000000-0005-0000-0000-0000F7230000}"/>
    <cellStyle name="Normal 11 3 2 3 2 2 3" xfId="9243" xr:uid="{00000000-0005-0000-0000-0000F8230000}"/>
    <cellStyle name="Normal 11 3 2 3 2 3" xfId="9244" xr:uid="{00000000-0005-0000-0000-0000F9230000}"/>
    <cellStyle name="Normal 11 3 2 3 2 3 2" xfId="9245" xr:uid="{00000000-0005-0000-0000-0000FA230000}"/>
    <cellStyle name="Normal 11 3 2 3 2 4" xfId="9246" xr:uid="{00000000-0005-0000-0000-0000FB230000}"/>
    <cellStyle name="Normal 11 3 2 3 3" xfId="9247" xr:uid="{00000000-0005-0000-0000-0000FC230000}"/>
    <cellStyle name="Normal 11 3 2 3 3 2" xfId="9248" xr:uid="{00000000-0005-0000-0000-0000FD230000}"/>
    <cellStyle name="Normal 11 3 2 3 3 2 2" xfId="9249" xr:uid="{00000000-0005-0000-0000-0000FE230000}"/>
    <cellStyle name="Normal 11 3 2 3 3 3" xfId="9250" xr:uid="{00000000-0005-0000-0000-0000FF230000}"/>
    <cellStyle name="Normal 11 3 2 3 4" xfId="9251" xr:uid="{00000000-0005-0000-0000-000000240000}"/>
    <cellStyle name="Normal 11 3 2 3 4 2" xfId="9252" xr:uid="{00000000-0005-0000-0000-000001240000}"/>
    <cellStyle name="Normal 11 3 2 3 5" xfId="9253" xr:uid="{00000000-0005-0000-0000-000002240000}"/>
    <cellStyle name="Normal 11 3 2 4" xfId="9254" xr:uid="{00000000-0005-0000-0000-000003240000}"/>
    <cellStyle name="Normal 11 3 2 4 2" xfId="9255" xr:uid="{00000000-0005-0000-0000-000004240000}"/>
    <cellStyle name="Normal 11 3 2 4 2 2" xfId="9256" xr:uid="{00000000-0005-0000-0000-000005240000}"/>
    <cellStyle name="Normal 11 3 2 4 2 2 2" xfId="9257" xr:uid="{00000000-0005-0000-0000-000006240000}"/>
    <cellStyle name="Normal 11 3 2 4 2 3" xfId="9258" xr:uid="{00000000-0005-0000-0000-000007240000}"/>
    <cellStyle name="Normal 11 3 2 4 3" xfId="9259" xr:uid="{00000000-0005-0000-0000-000008240000}"/>
    <cellStyle name="Normal 11 3 2 4 3 2" xfId="9260" xr:uid="{00000000-0005-0000-0000-000009240000}"/>
    <cellStyle name="Normal 11 3 2 4 4" xfId="9261" xr:uid="{00000000-0005-0000-0000-00000A240000}"/>
    <cellStyle name="Normal 11 3 2 5" xfId="9262" xr:uid="{00000000-0005-0000-0000-00000B240000}"/>
    <cellStyle name="Normal 11 3 2 5 2" xfId="9263" xr:uid="{00000000-0005-0000-0000-00000C240000}"/>
    <cellStyle name="Normal 11 3 2 5 2 2" xfId="9264" xr:uid="{00000000-0005-0000-0000-00000D240000}"/>
    <cellStyle name="Normal 11 3 2 5 2 2 2" xfId="9265" xr:uid="{00000000-0005-0000-0000-00000E240000}"/>
    <cellStyle name="Normal 11 3 2 5 2 3" xfId="9266" xr:uid="{00000000-0005-0000-0000-00000F240000}"/>
    <cellStyle name="Normal 11 3 2 5 3" xfId="9267" xr:uid="{00000000-0005-0000-0000-000010240000}"/>
    <cellStyle name="Normal 11 3 2 5 3 2" xfId="9268" xr:uid="{00000000-0005-0000-0000-000011240000}"/>
    <cellStyle name="Normal 11 3 2 5 4" xfId="9269" xr:uid="{00000000-0005-0000-0000-000012240000}"/>
    <cellStyle name="Normal 11 3 2 6" xfId="9270" xr:uid="{00000000-0005-0000-0000-000013240000}"/>
    <cellStyle name="Normal 11 3 2 6 2" xfId="9271" xr:uid="{00000000-0005-0000-0000-000014240000}"/>
    <cellStyle name="Normal 11 3 2 6 2 2" xfId="9272" xr:uid="{00000000-0005-0000-0000-000015240000}"/>
    <cellStyle name="Normal 11 3 2 6 3" xfId="9273" xr:uid="{00000000-0005-0000-0000-000016240000}"/>
    <cellStyle name="Normal 11 3 2 7" xfId="9274" xr:uid="{00000000-0005-0000-0000-000017240000}"/>
    <cellStyle name="Normal 11 3 2 7 2" xfId="9275" xr:uid="{00000000-0005-0000-0000-000018240000}"/>
    <cellStyle name="Normal 11 3 2 8" xfId="9276" xr:uid="{00000000-0005-0000-0000-000019240000}"/>
    <cellStyle name="Normal 11 3 2 8 2" xfId="9277" xr:uid="{00000000-0005-0000-0000-00001A240000}"/>
    <cellStyle name="Normal 11 3 2 9" xfId="9278" xr:uid="{00000000-0005-0000-0000-00001B240000}"/>
    <cellStyle name="Normal 11 3 3" xfId="9279" xr:uid="{00000000-0005-0000-0000-00001C240000}"/>
    <cellStyle name="Normal 11 3 3 2" xfId="9280" xr:uid="{00000000-0005-0000-0000-00001D240000}"/>
    <cellStyle name="Normal 11 3 3 2 2" xfId="9281" xr:uid="{00000000-0005-0000-0000-00001E240000}"/>
    <cellStyle name="Normal 11 3 3 2 2 2" xfId="9282" xr:uid="{00000000-0005-0000-0000-00001F240000}"/>
    <cellStyle name="Normal 11 3 3 2 2 2 2" xfId="9283" xr:uid="{00000000-0005-0000-0000-000020240000}"/>
    <cellStyle name="Normal 11 3 3 2 2 2 2 2" xfId="9284" xr:uid="{00000000-0005-0000-0000-000021240000}"/>
    <cellStyle name="Normal 11 3 3 2 2 2 3" xfId="9285" xr:uid="{00000000-0005-0000-0000-000022240000}"/>
    <cellStyle name="Normal 11 3 3 2 2 3" xfId="9286" xr:uid="{00000000-0005-0000-0000-000023240000}"/>
    <cellStyle name="Normal 11 3 3 2 2 3 2" xfId="9287" xr:uid="{00000000-0005-0000-0000-000024240000}"/>
    <cellStyle name="Normal 11 3 3 2 2 4" xfId="9288" xr:uid="{00000000-0005-0000-0000-000025240000}"/>
    <cellStyle name="Normal 11 3 3 2 3" xfId="9289" xr:uid="{00000000-0005-0000-0000-000026240000}"/>
    <cellStyle name="Normal 11 3 3 2 3 2" xfId="9290" xr:uid="{00000000-0005-0000-0000-000027240000}"/>
    <cellStyle name="Normal 11 3 3 2 3 2 2" xfId="9291" xr:uid="{00000000-0005-0000-0000-000028240000}"/>
    <cellStyle name="Normal 11 3 3 2 3 3" xfId="9292" xr:uid="{00000000-0005-0000-0000-000029240000}"/>
    <cellStyle name="Normal 11 3 3 2 4" xfId="9293" xr:uid="{00000000-0005-0000-0000-00002A240000}"/>
    <cellStyle name="Normal 11 3 3 2 4 2" xfId="9294" xr:uid="{00000000-0005-0000-0000-00002B240000}"/>
    <cellStyle name="Normal 11 3 3 2 5" xfId="9295" xr:uid="{00000000-0005-0000-0000-00002C240000}"/>
    <cellStyle name="Normal 11 3 3 3" xfId="9296" xr:uid="{00000000-0005-0000-0000-00002D240000}"/>
    <cellStyle name="Normal 11 3 3 3 2" xfId="9297" xr:uid="{00000000-0005-0000-0000-00002E240000}"/>
    <cellStyle name="Normal 11 3 3 3 2 2" xfId="9298" xr:uid="{00000000-0005-0000-0000-00002F240000}"/>
    <cellStyle name="Normal 11 3 3 3 2 2 2" xfId="9299" xr:uid="{00000000-0005-0000-0000-000030240000}"/>
    <cellStyle name="Normal 11 3 3 3 2 3" xfId="9300" xr:uid="{00000000-0005-0000-0000-000031240000}"/>
    <cellStyle name="Normal 11 3 3 3 3" xfId="9301" xr:uid="{00000000-0005-0000-0000-000032240000}"/>
    <cellStyle name="Normal 11 3 3 3 3 2" xfId="9302" xr:uid="{00000000-0005-0000-0000-000033240000}"/>
    <cellStyle name="Normal 11 3 3 3 4" xfId="9303" xr:uid="{00000000-0005-0000-0000-000034240000}"/>
    <cellStyle name="Normal 11 3 3 4" xfId="9304" xr:uid="{00000000-0005-0000-0000-000035240000}"/>
    <cellStyle name="Normal 11 3 3 4 2" xfId="9305" xr:uid="{00000000-0005-0000-0000-000036240000}"/>
    <cellStyle name="Normal 11 3 3 4 2 2" xfId="9306" xr:uid="{00000000-0005-0000-0000-000037240000}"/>
    <cellStyle name="Normal 11 3 3 4 2 2 2" xfId="9307" xr:uid="{00000000-0005-0000-0000-000038240000}"/>
    <cellStyle name="Normal 11 3 3 4 2 3" xfId="9308" xr:uid="{00000000-0005-0000-0000-000039240000}"/>
    <cellStyle name="Normal 11 3 3 4 3" xfId="9309" xr:uid="{00000000-0005-0000-0000-00003A240000}"/>
    <cellStyle name="Normal 11 3 3 4 3 2" xfId="9310" xr:uid="{00000000-0005-0000-0000-00003B240000}"/>
    <cellStyle name="Normal 11 3 3 4 4" xfId="9311" xr:uid="{00000000-0005-0000-0000-00003C240000}"/>
    <cellStyle name="Normal 11 3 3 5" xfId="9312" xr:uid="{00000000-0005-0000-0000-00003D240000}"/>
    <cellStyle name="Normal 11 3 3 5 2" xfId="9313" xr:uid="{00000000-0005-0000-0000-00003E240000}"/>
    <cellStyle name="Normal 11 3 3 5 2 2" xfId="9314" xr:uid="{00000000-0005-0000-0000-00003F240000}"/>
    <cellStyle name="Normal 11 3 3 5 3" xfId="9315" xr:uid="{00000000-0005-0000-0000-000040240000}"/>
    <cellStyle name="Normal 11 3 3 6" xfId="9316" xr:uid="{00000000-0005-0000-0000-000041240000}"/>
    <cellStyle name="Normal 11 3 3 6 2" xfId="9317" xr:uid="{00000000-0005-0000-0000-000042240000}"/>
    <cellStyle name="Normal 11 3 3 7" xfId="9318" xr:uid="{00000000-0005-0000-0000-000043240000}"/>
    <cellStyle name="Normal 11 3 3 7 2" xfId="9319" xr:uid="{00000000-0005-0000-0000-000044240000}"/>
    <cellStyle name="Normal 11 3 3 8" xfId="9320" xr:uid="{00000000-0005-0000-0000-000045240000}"/>
    <cellStyle name="Normal 11 3 4" xfId="9321" xr:uid="{00000000-0005-0000-0000-000046240000}"/>
    <cellStyle name="Normal 11 3 4 2" xfId="9322" xr:uid="{00000000-0005-0000-0000-000047240000}"/>
    <cellStyle name="Normal 11 3 4 2 2" xfId="9323" xr:uid="{00000000-0005-0000-0000-000048240000}"/>
    <cellStyle name="Normal 11 3 4 2 2 2" xfId="9324" xr:uid="{00000000-0005-0000-0000-000049240000}"/>
    <cellStyle name="Normal 11 3 4 2 2 2 2" xfId="9325" xr:uid="{00000000-0005-0000-0000-00004A240000}"/>
    <cellStyle name="Normal 11 3 4 2 2 3" xfId="9326" xr:uid="{00000000-0005-0000-0000-00004B240000}"/>
    <cellStyle name="Normal 11 3 4 2 3" xfId="9327" xr:uid="{00000000-0005-0000-0000-00004C240000}"/>
    <cellStyle name="Normal 11 3 4 2 3 2" xfId="9328" xr:uid="{00000000-0005-0000-0000-00004D240000}"/>
    <cellStyle name="Normal 11 3 4 2 4" xfId="9329" xr:uid="{00000000-0005-0000-0000-00004E240000}"/>
    <cellStyle name="Normal 11 3 4 3" xfId="9330" xr:uid="{00000000-0005-0000-0000-00004F240000}"/>
    <cellStyle name="Normal 11 3 4 3 2" xfId="9331" xr:uid="{00000000-0005-0000-0000-000050240000}"/>
    <cellStyle name="Normal 11 3 4 3 2 2" xfId="9332" xr:uid="{00000000-0005-0000-0000-000051240000}"/>
    <cellStyle name="Normal 11 3 4 3 3" xfId="9333" xr:uid="{00000000-0005-0000-0000-000052240000}"/>
    <cellStyle name="Normal 11 3 4 4" xfId="9334" xr:uid="{00000000-0005-0000-0000-000053240000}"/>
    <cellStyle name="Normal 11 3 4 4 2" xfId="9335" xr:uid="{00000000-0005-0000-0000-000054240000}"/>
    <cellStyle name="Normal 11 3 4 5" xfId="9336" xr:uid="{00000000-0005-0000-0000-000055240000}"/>
    <cellStyle name="Normal 11 3 5" xfId="9337" xr:uid="{00000000-0005-0000-0000-000056240000}"/>
    <cellStyle name="Normal 11 3 5 2" xfId="9338" xr:uid="{00000000-0005-0000-0000-000057240000}"/>
    <cellStyle name="Normal 11 3 5 2 2" xfId="9339" xr:uid="{00000000-0005-0000-0000-000058240000}"/>
    <cellStyle name="Normal 11 3 5 2 2 2" xfId="9340" xr:uid="{00000000-0005-0000-0000-000059240000}"/>
    <cellStyle name="Normal 11 3 5 2 3" xfId="9341" xr:uid="{00000000-0005-0000-0000-00005A240000}"/>
    <cellStyle name="Normal 11 3 5 3" xfId="9342" xr:uid="{00000000-0005-0000-0000-00005B240000}"/>
    <cellStyle name="Normal 11 3 5 3 2" xfId="9343" xr:uid="{00000000-0005-0000-0000-00005C240000}"/>
    <cellStyle name="Normal 11 3 5 4" xfId="9344" xr:uid="{00000000-0005-0000-0000-00005D240000}"/>
    <cellStyle name="Normal 11 3 6" xfId="9345" xr:uid="{00000000-0005-0000-0000-00005E240000}"/>
    <cellStyle name="Normal 11 3 6 2" xfId="9346" xr:uid="{00000000-0005-0000-0000-00005F240000}"/>
    <cellStyle name="Normal 11 3 6 2 2" xfId="9347" xr:uid="{00000000-0005-0000-0000-000060240000}"/>
    <cellStyle name="Normal 11 3 6 2 2 2" xfId="9348" xr:uid="{00000000-0005-0000-0000-000061240000}"/>
    <cellStyle name="Normal 11 3 6 2 3" xfId="9349" xr:uid="{00000000-0005-0000-0000-000062240000}"/>
    <cellStyle name="Normal 11 3 6 3" xfId="9350" xr:uid="{00000000-0005-0000-0000-000063240000}"/>
    <cellStyle name="Normal 11 3 6 3 2" xfId="9351" xr:uid="{00000000-0005-0000-0000-000064240000}"/>
    <cellStyle name="Normal 11 3 6 4" xfId="9352" xr:uid="{00000000-0005-0000-0000-000065240000}"/>
    <cellStyle name="Normal 11 3 7" xfId="9353" xr:uid="{00000000-0005-0000-0000-000066240000}"/>
    <cellStyle name="Normal 11 3 7 2" xfId="9354" xr:uid="{00000000-0005-0000-0000-000067240000}"/>
    <cellStyle name="Normal 11 3 7 2 2" xfId="9355" xr:uid="{00000000-0005-0000-0000-000068240000}"/>
    <cellStyle name="Normal 11 3 7 3" xfId="9356" xr:uid="{00000000-0005-0000-0000-000069240000}"/>
    <cellStyle name="Normal 11 3 8" xfId="9357" xr:uid="{00000000-0005-0000-0000-00006A240000}"/>
    <cellStyle name="Normal 11 3 8 2" xfId="9358" xr:uid="{00000000-0005-0000-0000-00006B240000}"/>
    <cellStyle name="Normal 11 3 9" xfId="9359" xr:uid="{00000000-0005-0000-0000-00006C240000}"/>
    <cellStyle name="Normal 11 3 9 2" xfId="9360" xr:uid="{00000000-0005-0000-0000-00006D240000}"/>
    <cellStyle name="Normal 11 4" xfId="9361" xr:uid="{00000000-0005-0000-0000-00006E240000}"/>
    <cellStyle name="Normal 11 4 2" xfId="9362" xr:uid="{00000000-0005-0000-0000-00006F240000}"/>
    <cellStyle name="Normal 11 4 2 2" xfId="9363" xr:uid="{00000000-0005-0000-0000-000070240000}"/>
    <cellStyle name="Normal 11 4 2 2 2" xfId="9364" xr:uid="{00000000-0005-0000-0000-000071240000}"/>
    <cellStyle name="Normal 11 4 2 2 2 2" xfId="9365" xr:uid="{00000000-0005-0000-0000-000072240000}"/>
    <cellStyle name="Normal 11 4 2 2 2 2 2" xfId="9366" xr:uid="{00000000-0005-0000-0000-000073240000}"/>
    <cellStyle name="Normal 11 4 2 2 2 2 2 2" xfId="9367" xr:uid="{00000000-0005-0000-0000-000074240000}"/>
    <cellStyle name="Normal 11 4 2 2 2 2 3" xfId="9368" xr:uid="{00000000-0005-0000-0000-000075240000}"/>
    <cellStyle name="Normal 11 4 2 2 2 3" xfId="9369" xr:uid="{00000000-0005-0000-0000-000076240000}"/>
    <cellStyle name="Normal 11 4 2 2 2 3 2" xfId="9370" xr:uid="{00000000-0005-0000-0000-000077240000}"/>
    <cellStyle name="Normal 11 4 2 2 2 4" xfId="9371" xr:uid="{00000000-0005-0000-0000-000078240000}"/>
    <cellStyle name="Normal 11 4 2 2 3" xfId="9372" xr:uid="{00000000-0005-0000-0000-000079240000}"/>
    <cellStyle name="Normal 11 4 2 2 3 2" xfId="9373" xr:uid="{00000000-0005-0000-0000-00007A240000}"/>
    <cellStyle name="Normal 11 4 2 2 3 2 2" xfId="9374" xr:uid="{00000000-0005-0000-0000-00007B240000}"/>
    <cellStyle name="Normal 11 4 2 2 3 3" xfId="9375" xr:uid="{00000000-0005-0000-0000-00007C240000}"/>
    <cellStyle name="Normal 11 4 2 2 4" xfId="9376" xr:uid="{00000000-0005-0000-0000-00007D240000}"/>
    <cellStyle name="Normal 11 4 2 2 4 2" xfId="9377" xr:uid="{00000000-0005-0000-0000-00007E240000}"/>
    <cellStyle name="Normal 11 4 2 2 5" xfId="9378" xr:uid="{00000000-0005-0000-0000-00007F240000}"/>
    <cellStyle name="Normal 11 4 2 3" xfId="9379" xr:uid="{00000000-0005-0000-0000-000080240000}"/>
    <cellStyle name="Normal 11 4 2 3 2" xfId="9380" xr:uid="{00000000-0005-0000-0000-000081240000}"/>
    <cellStyle name="Normal 11 4 2 3 2 2" xfId="9381" xr:uid="{00000000-0005-0000-0000-000082240000}"/>
    <cellStyle name="Normal 11 4 2 3 2 2 2" xfId="9382" xr:uid="{00000000-0005-0000-0000-000083240000}"/>
    <cellStyle name="Normal 11 4 2 3 2 3" xfId="9383" xr:uid="{00000000-0005-0000-0000-000084240000}"/>
    <cellStyle name="Normal 11 4 2 3 3" xfId="9384" xr:uid="{00000000-0005-0000-0000-000085240000}"/>
    <cellStyle name="Normal 11 4 2 3 3 2" xfId="9385" xr:uid="{00000000-0005-0000-0000-000086240000}"/>
    <cellStyle name="Normal 11 4 2 3 4" xfId="9386" xr:uid="{00000000-0005-0000-0000-000087240000}"/>
    <cellStyle name="Normal 11 4 2 4" xfId="9387" xr:uid="{00000000-0005-0000-0000-000088240000}"/>
    <cellStyle name="Normal 11 4 2 4 2" xfId="9388" xr:uid="{00000000-0005-0000-0000-000089240000}"/>
    <cellStyle name="Normal 11 4 2 4 2 2" xfId="9389" xr:uid="{00000000-0005-0000-0000-00008A240000}"/>
    <cellStyle name="Normal 11 4 2 4 2 2 2" xfId="9390" xr:uid="{00000000-0005-0000-0000-00008B240000}"/>
    <cellStyle name="Normal 11 4 2 4 2 3" xfId="9391" xr:uid="{00000000-0005-0000-0000-00008C240000}"/>
    <cellStyle name="Normal 11 4 2 4 3" xfId="9392" xr:uid="{00000000-0005-0000-0000-00008D240000}"/>
    <cellStyle name="Normal 11 4 2 4 3 2" xfId="9393" xr:uid="{00000000-0005-0000-0000-00008E240000}"/>
    <cellStyle name="Normal 11 4 2 4 4" xfId="9394" xr:uid="{00000000-0005-0000-0000-00008F240000}"/>
    <cellStyle name="Normal 11 4 2 5" xfId="9395" xr:uid="{00000000-0005-0000-0000-000090240000}"/>
    <cellStyle name="Normal 11 4 2 5 2" xfId="9396" xr:uid="{00000000-0005-0000-0000-000091240000}"/>
    <cellStyle name="Normal 11 4 2 5 2 2" xfId="9397" xr:uid="{00000000-0005-0000-0000-000092240000}"/>
    <cellStyle name="Normal 11 4 2 5 3" xfId="9398" xr:uid="{00000000-0005-0000-0000-000093240000}"/>
    <cellStyle name="Normal 11 4 2 6" xfId="9399" xr:uid="{00000000-0005-0000-0000-000094240000}"/>
    <cellStyle name="Normal 11 4 2 6 2" xfId="9400" xr:uid="{00000000-0005-0000-0000-000095240000}"/>
    <cellStyle name="Normal 11 4 2 7" xfId="9401" xr:uid="{00000000-0005-0000-0000-000096240000}"/>
    <cellStyle name="Normal 11 4 2 7 2" xfId="9402" xr:uid="{00000000-0005-0000-0000-000097240000}"/>
    <cellStyle name="Normal 11 4 2 8" xfId="9403" xr:uid="{00000000-0005-0000-0000-000098240000}"/>
    <cellStyle name="Normal 11 4 3" xfId="9404" xr:uid="{00000000-0005-0000-0000-000099240000}"/>
    <cellStyle name="Normal 11 4 3 2" xfId="9405" xr:uid="{00000000-0005-0000-0000-00009A240000}"/>
    <cellStyle name="Normal 11 4 3 2 2" xfId="9406" xr:uid="{00000000-0005-0000-0000-00009B240000}"/>
    <cellStyle name="Normal 11 4 3 2 2 2" xfId="9407" xr:uid="{00000000-0005-0000-0000-00009C240000}"/>
    <cellStyle name="Normal 11 4 3 2 2 2 2" xfId="9408" xr:uid="{00000000-0005-0000-0000-00009D240000}"/>
    <cellStyle name="Normal 11 4 3 2 2 3" xfId="9409" xr:uid="{00000000-0005-0000-0000-00009E240000}"/>
    <cellStyle name="Normal 11 4 3 2 3" xfId="9410" xr:uid="{00000000-0005-0000-0000-00009F240000}"/>
    <cellStyle name="Normal 11 4 3 2 3 2" xfId="9411" xr:uid="{00000000-0005-0000-0000-0000A0240000}"/>
    <cellStyle name="Normal 11 4 3 2 4" xfId="9412" xr:uid="{00000000-0005-0000-0000-0000A1240000}"/>
    <cellStyle name="Normal 11 4 3 3" xfId="9413" xr:uid="{00000000-0005-0000-0000-0000A2240000}"/>
    <cellStyle name="Normal 11 4 3 3 2" xfId="9414" xr:uid="{00000000-0005-0000-0000-0000A3240000}"/>
    <cellStyle name="Normal 11 4 3 3 2 2" xfId="9415" xr:uid="{00000000-0005-0000-0000-0000A4240000}"/>
    <cellStyle name="Normal 11 4 3 3 3" xfId="9416" xr:uid="{00000000-0005-0000-0000-0000A5240000}"/>
    <cellStyle name="Normal 11 4 3 4" xfId="9417" xr:uid="{00000000-0005-0000-0000-0000A6240000}"/>
    <cellStyle name="Normal 11 4 3 4 2" xfId="9418" xr:uid="{00000000-0005-0000-0000-0000A7240000}"/>
    <cellStyle name="Normal 11 4 3 5" xfId="9419" xr:uid="{00000000-0005-0000-0000-0000A8240000}"/>
    <cellStyle name="Normal 11 4 4" xfId="9420" xr:uid="{00000000-0005-0000-0000-0000A9240000}"/>
    <cellStyle name="Normal 11 4 4 2" xfId="9421" xr:uid="{00000000-0005-0000-0000-0000AA240000}"/>
    <cellStyle name="Normal 11 4 4 2 2" xfId="9422" xr:uid="{00000000-0005-0000-0000-0000AB240000}"/>
    <cellStyle name="Normal 11 4 4 2 2 2" xfId="9423" xr:uid="{00000000-0005-0000-0000-0000AC240000}"/>
    <cellStyle name="Normal 11 4 4 2 3" xfId="9424" xr:uid="{00000000-0005-0000-0000-0000AD240000}"/>
    <cellStyle name="Normal 11 4 4 3" xfId="9425" xr:uid="{00000000-0005-0000-0000-0000AE240000}"/>
    <cellStyle name="Normal 11 4 4 3 2" xfId="9426" xr:uid="{00000000-0005-0000-0000-0000AF240000}"/>
    <cellStyle name="Normal 11 4 4 4" xfId="9427" xr:uid="{00000000-0005-0000-0000-0000B0240000}"/>
    <cellStyle name="Normal 11 4 5" xfId="9428" xr:uid="{00000000-0005-0000-0000-0000B1240000}"/>
    <cellStyle name="Normal 11 4 5 2" xfId="9429" xr:uid="{00000000-0005-0000-0000-0000B2240000}"/>
    <cellStyle name="Normal 11 4 5 2 2" xfId="9430" xr:uid="{00000000-0005-0000-0000-0000B3240000}"/>
    <cellStyle name="Normal 11 4 5 2 2 2" xfId="9431" xr:uid="{00000000-0005-0000-0000-0000B4240000}"/>
    <cellStyle name="Normal 11 4 5 2 3" xfId="9432" xr:uid="{00000000-0005-0000-0000-0000B5240000}"/>
    <cellStyle name="Normal 11 4 5 3" xfId="9433" xr:uid="{00000000-0005-0000-0000-0000B6240000}"/>
    <cellStyle name="Normal 11 4 5 3 2" xfId="9434" xr:uid="{00000000-0005-0000-0000-0000B7240000}"/>
    <cellStyle name="Normal 11 4 5 4" xfId="9435" xr:uid="{00000000-0005-0000-0000-0000B8240000}"/>
    <cellStyle name="Normal 11 4 6" xfId="9436" xr:uid="{00000000-0005-0000-0000-0000B9240000}"/>
    <cellStyle name="Normal 11 4 6 2" xfId="9437" xr:uid="{00000000-0005-0000-0000-0000BA240000}"/>
    <cellStyle name="Normal 11 4 6 2 2" xfId="9438" xr:uid="{00000000-0005-0000-0000-0000BB240000}"/>
    <cellStyle name="Normal 11 4 6 3" xfId="9439" xr:uid="{00000000-0005-0000-0000-0000BC240000}"/>
    <cellStyle name="Normal 11 4 7" xfId="9440" xr:uid="{00000000-0005-0000-0000-0000BD240000}"/>
    <cellStyle name="Normal 11 4 7 2" xfId="9441" xr:uid="{00000000-0005-0000-0000-0000BE240000}"/>
    <cellStyle name="Normal 11 4 8" xfId="9442" xr:uid="{00000000-0005-0000-0000-0000BF240000}"/>
    <cellStyle name="Normal 11 4 8 2" xfId="9443" xr:uid="{00000000-0005-0000-0000-0000C0240000}"/>
    <cellStyle name="Normal 11 4 9" xfId="9444" xr:uid="{00000000-0005-0000-0000-0000C1240000}"/>
    <cellStyle name="Normal 11 5" xfId="9445" xr:uid="{00000000-0005-0000-0000-0000C2240000}"/>
    <cellStyle name="Normal 11 5 2" xfId="9446" xr:uid="{00000000-0005-0000-0000-0000C3240000}"/>
    <cellStyle name="Normal 11 5 2 2" xfId="9447" xr:uid="{00000000-0005-0000-0000-0000C4240000}"/>
    <cellStyle name="Normal 11 5 2 2 2" xfId="9448" xr:uid="{00000000-0005-0000-0000-0000C5240000}"/>
    <cellStyle name="Normal 11 5 2 2 2 2" xfId="9449" xr:uid="{00000000-0005-0000-0000-0000C6240000}"/>
    <cellStyle name="Normal 11 5 2 2 2 2 2" xfId="9450" xr:uid="{00000000-0005-0000-0000-0000C7240000}"/>
    <cellStyle name="Normal 11 5 2 2 2 3" xfId="9451" xr:uid="{00000000-0005-0000-0000-0000C8240000}"/>
    <cellStyle name="Normal 11 5 2 2 3" xfId="9452" xr:uid="{00000000-0005-0000-0000-0000C9240000}"/>
    <cellStyle name="Normal 11 5 2 2 3 2" xfId="9453" xr:uid="{00000000-0005-0000-0000-0000CA240000}"/>
    <cellStyle name="Normal 11 5 2 2 4" xfId="9454" xr:uid="{00000000-0005-0000-0000-0000CB240000}"/>
    <cellStyle name="Normal 11 5 2 3" xfId="9455" xr:uid="{00000000-0005-0000-0000-0000CC240000}"/>
    <cellStyle name="Normal 11 5 2 3 2" xfId="9456" xr:uid="{00000000-0005-0000-0000-0000CD240000}"/>
    <cellStyle name="Normal 11 5 2 3 2 2" xfId="9457" xr:uid="{00000000-0005-0000-0000-0000CE240000}"/>
    <cellStyle name="Normal 11 5 2 3 3" xfId="9458" xr:uid="{00000000-0005-0000-0000-0000CF240000}"/>
    <cellStyle name="Normal 11 5 2 4" xfId="9459" xr:uid="{00000000-0005-0000-0000-0000D0240000}"/>
    <cellStyle name="Normal 11 5 2 4 2" xfId="9460" xr:uid="{00000000-0005-0000-0000-0000D1240000}"/>
    <cellStyle name="Normal 11 5 2 5" xfId="9461" xr:uid="{00000000-0005-0000-0000-0000D2240000}"/>
    <cellStyle name="Normal 11 5 3" xfId="9462" xr:uid="{00000000-0005-0000-0000-0000D3240000}"/>
    <cellStyle name="Normal 11 5 3 2" xfId="9463" xr:uid="{00000000-0005-0000-0000-0000D4240000}"/>
    <cellStyle name="Normal 11 5 3 2 2" xfId="9464" xr:uid="{00000000-0005-0000-0000-0000D5240000}"/>
    <cellStyle name="Normal 11 5 3 2 2 2" xfId="9465" xr:uid="{00000000-0005-0000-0000-0000D6240000}"/>
    <cellStyle name="Normal 11 5 3 2 3" xfId="9466" xr:uid="{00000000-0005-0000-0000-0000D7240000}"/>
    <cellStyle name="Normal 11 5 3 3" xfId="9467" xr:uid="{00000000-0005-0000-0000-0000D8240000}"/>
    <cellStyle name="Normal 11 5 3 3 2" xfId="9468" xr:uid="{00000000-0005-0000-0000-0000D9240000}"/>
    <cellStyle name="Normal 11 5 3 4" xfId="9469" xr:uid="{00000000-0005-0000-0000-0000DA240000}"/>
    <cellStyle name="Normal 11 5 4" xfId="9470" xr:uid="{00000000-0005-0000-0000-0000DB240000}"/>
    <cellStyle name="Normal 11 5 4 2" xfId="9471" xr:uid="{00000000-0005-0000-0000-0000DC240000}"/>
    <cellStyle name="Normal 11 5 4 2 2" xfId="9472" xr:uid="{00000000-0005-0000-0000-0000DD240000}"/>
    <cellStyle name="Normal 11 5 4 2 2 2" xfId="9473" xr:uid="{00000000-0005-0000-0000-0000DE240000}"/>
    <cellStyle name="Normal 11 5 4 2 3" xfId="9474" xr:uid="{00000000-0005-0000-0000-0000DF240000}"/>
    <cellStyle name="Normal 11 5 4 3" xfId="9475" xr:uid="{00000000-0005-0000-0000-0000E0240000}"/>
    <cellStyle name="Normal 11 5 4 3 2" xfId="9476" xr:uid="{00000000-0005-0000-0000-0000E1240000}"/>
    <cellStyle name="Normal 11 5 4 4" xfId="9477" xr:uid="{00000000-0005-0000-0000-0000E2240000}"/>
    <cellStyle name="Normal 11 5 5" xfId="9478" xr:uid="{00000000-0005-0000-0000-0000E3240000}"/>
    <cellStyle name="Normal 11 5 5 2" xfId="9479" xr:uid="{00000000-0005-0000-0000-0000E4240000}"/>
    <cellStyle name="Normal 11 5 5 2 2" xfId="9480" xr:uid="{00000000-0005-0000-0000-0000E5240000}"/>
    <cellStyle name="Normal 11 5 5 3" xfId="9481" xr:uid="{00000000-0005-0000-0000-0000E6240000}"/>
    <cellStyle name="Normal 11 5 6" xfId="9482" xr:uid="{00000000-0005-0000-0000-0000E7240000}"/>
    <cellStyle name="Normal 11 5 6 2" xfId="9483" xr:uid="{00000000-0005-0000-0000-0000E8240000}"/>
    <cellStyle name="Normal 11 5 7" xfId="9484" xr:uid="{00000000-0005-0000-0000-0000E9240000}"/>
    <cellStyle name="Normal 11 5 7 2" xfId="9485" xr:uid="{00000000-0005-0000-0000-0000EA240000}"/>
    <cellStyle name="Normal 11 5 8" xfId="9486" xr:uid="{00000000-0005-0000-0000-0000EB240000}"/>
    <cellStyle name="Normal 11 6" xfId="9487" xr:uid="{00000000-0005-0000-0000-0000EC240000}"/>
    <cellStyle name="Normal 11 6 2" xfId="9488" xr:uid="{00000000-0005-0000-0000-0000ED240000}"/>
    <cellStyle name="Normal 11 6 2 2" xfId="9489" xr:uid="{00000000-0005-0000-0000-0000EE240000}"/>
    <cellStyle name="Normal 11 6 2 2 2" xfId="9490" xr:uid="{00000000-0005-0000-0000-0000EF240000}"/>
    <cellStyle name="Normal 11 6 2 2 2 2" xfId="9491" xr:uid="{00000000-0005-0000-0000-0000F0240000}"/>
    <cellStyle name="Normal 11 6 2 2 3" xfId="9492" xr:uid="{00000000-0005-0000-0000-0000F1240000}"/>
    <cellStyle name="Normal 11 6 2 3" xfId="9493" xr:uid="{00000000-0005-0000-0000-0000F2240000}"/>
    <cellStyle name="Normal 11 6 2 3 2" xfId="9494" xr:uid="{00000000-0005-0000-0000-0000F3240000}"/>
    <cellStyle name="Normal 11 6 2 4" xfId="9495" xr:uid="{00000000-0005-0000-0000-0000F4240000}"/>
    <cellStyle name="Normal 11 6 3" xfId="9496" xr:uid="{00000000-0005-0000-0000-0000F5240000}"/>
    <cellStyle name="Normal 11 6 3 2" xfId="9497" xr:uid="{00000000-0005-0000-0000-0000F6240000}"/>
    <cellStyle name="Normal 11 6 3 2 2" xfId="9498" xr:uid="{00000000-0005-0000-0000-0000F7240000}"/>
    <cellStyle name="Normal 11 6 3 3" xfId="9499" xr:uid="{00000000-0005-0000-0000-0000F8240000}"/>
    <cellStyle name="Normal 11 6 4" xfId="9500" xr:uid="{00000000-0005-0000-0000-0000F9240000}"/>
    <cellStyle name="Normal 11 6 4 2" xfId="9501" xr:uid="{00000000-0005-0000-0000-0000FA240000}"/>
    <cellStyle name="Normal 11 6 5" xfId="9502" xr:uid="{00000000-0005-0000-0000-0000FB240000}"/>
    <cellStyle name="Normal 11 7" xfId="9503" xr:uid="{00000000-0005-0000-0000-0000FC240000}"/>
    <cellStyle name="Normal 11 7 2" xfId="9504" xr:uid="{00000000-0005-0000-0000-0000FD240000}"/>
    <cellStyle name="Normal 11 7 2 2" xfId="9505" xr:uid="{00000000-0005-0000-0000-0000FE240000}"/>
    <cellStyle name="Normal 11 7 2 2 2" xfId="9506" xr:uid="{00000000-0005-0000-0000-0000FF240000}"/>
    <cellStyle name="Normal 11 7 2 3" xfId="9507" xr:uid="{00000000-0005-0000-0000-000000250000}"/>
    <cellStyle name="Normal 11 7 3" xfId="9508" xr:uid="{00000000-0005-0000-0000-000001250000}"/>
    <cellStyle name="Normal 11 7 3 2" xfId="9509" xr:uid="{00000000-0005-0000-0000-000002250000}"/>
    <cellStyle name="Normal 11 7 4" xfId="9510" xr:uid="{00000000-0005-0000-0000-000003250000}"/>
    <cellStyle name="Normal 11 8" xfId="9511" xr:uid="{00000000-0005-0000-0000-000004250000}"/>
    <cellStyle name="Normal 11 8 2" xfId="9512" xr:uid="{00000000-0005-0000-0000-000005250000}"/>
    <cellStyle name="Normal 11 8 2 2" xfId="9513" xr:uid="{00000000-0005-0000-0000-000006250000}"/>
    <cellStyle name="Normal 11 8 2 2 2" xfId="9514" xr:uid="{00000000-0005-0000-0000-000007250000}"/>
    <cellStyle name="Normal 11 8 2 3" xfId="9515" xr:uid="{00000000-0005-0000-0000-000008250000}"/>
    <cellStyle name="Normal 11 8 3" xfId="9516" xr:uid="{00000000-0005-0000-0000-000009250000}"/>
    <cellStyle name="Normal 11 8 3 2" xfId="9517" xr:uid="{00000000-0005-0000-0000-00000A250000}"/>
    <cellStyle name="Normal 11 8 4" xfId="9518" xr:uid="{00000000-0005-0000-0000-00000B250000}"/>
    <cellStyle name="Normal 11 9" xfId="9519" xr:uid="{00000000-0005-0000-0000-00000C250000}"/>
    <cellStyle name="Normal 11 9 2" xfId="9520" xr:uid="{00000000-0005-0000-0000-00000D250000}"/>
    <cellStyle name="Normal 11 9 2 2" xfId="9521" xr:uid="{00000000-0005-0000-0000-00000E250000}"/>
    <cellStyle name="Normal 11 9 3" xfId="9522" xr:uid="{00000000-0005-0000-0000-00000F250000}"/>
    <cellStyle name="Normal 12" xfId="9523" xr:uid="{00000000-0005-0000-0000-000010250000}"/>
    <cellStyle name="Normal 12 10" xfId="9524" xr:uid="{00000000-0005-0000-0000-000011250000}"/>
    <cellStyle name="Normal 12 10 2" xfId="9525" xr:uid="{00000000-0005-0000-0000-000012250000}"/>
    <cellStyle name="Normal 12 11" xfId="9526" xr:uid="{00000000-0005-0000-0000-000013250000}"/>
    <cellStyle name="Normal 12 11 2" xfId="9527" xr:uid="{00000000-0005-0000-0000-000014250000}"/>
    <cellStyle name="Normal 12 12" xfId="9528" xr:uid="{00000000-0005-0000-0000-000015250000}"/>
    <cellStyle name="Normal 12 13" xfId="9529" xr:uid="{00000000-0005-0000-0000-000016250000}"/>
    <cellStyle name="Normal 12 14" xfId="9530" xr:uid="{00000000-0005-0000-0000-000017250000}"/>
    <cellStyle name="Normal 12 2" xfId="9531" xr:uid="{00000000-0005-0000-0000-000018250000}"/>
    <cellStyle name="Normal 12 2 10" xfId="9532" xr:uid="{00000000-0005-0000-0000-000019250000}"/>
    <cellStyle name="Normal 12 2 11" xfId="9533" xr:uid="{00000000-0005-0000-0000-00001A250000}"/>
    <cellStyle name="Normal 12 2 2" xfId="9534" xr:uid="{00000000-0005-0000-0000-00001B250000}"/>
    <cellStyle name="Normal 12 2 2 10" xfId="9535" xr:uid="{00000000-0005-0000-0000-00001C250000}"/>
    <cellStyle name="Normal 12 2 2 2" xfId="9536" xr:uid="{00000000-0005-0000-0000-00001D250000}"/>
    <cellStyle name="Normal 12 2 2 2 2" xfId="9537" xr:uid="{00000000-0005-0000-0000-00001E250000}"/>
    <cellStyle name="Normal 12 2 2 2 2 2" xfId="9538" xr:uid="{00000000-0005-0000-0000-00001F250000}"/>
    <cellStyle name="Normal 12 2 2 2 2 2 2" xfId="9539" xr:uid="{00000000-0005-0000-0000-000020250000}"/>
    <cellStyle name="Normal 12 2 2 2 2 2 2 2" xfId="9540" xr:uid="{00000000-0005-0000-0000-000021250000}"/>
    <cellStyle name="Normal 12 2 2 2 2 2 2 2 2" xfId="9541" xr:uid="{00000000-0005-0000-0000-000022250000}"/>
    <cellStyle name="Normal 12 2 2 2 2 2 2 3" xfId="9542" xr:uid="{00000000-0005-0000-0000-000023250000}"/>
    <cellStyle name="Normal 12 2 2 2 2 2 3" xfId="9543" xr:uid="{00000000-0005-0000-0000-000024250000}"/>
    <cellStyle name="Normal 12 2 2 2 2 2 3 2" xfId="9544" xr:uid="{00000000-0005-0000-0000-000025250000}"/>
    <cellStyle name="Normal 12 2 2 2 2 2 4" xfId="9545" xr:uid="{00000000-0005-0000-0000-000026250000}"/>
    <cellStyle name="Normal 12 2 2 2 2 3" xfId="9546" xr:uid="{00000000-0005-0000-0000-000027250000}"/>
    <cellStyle name="Normal 12 2 2 2 2 3 2" xfId="9547" xr:uid="{00000000-0005-0000-0000-000028250000}"/>
    <cellStyle name="Normal 12 2 2 2 2 3 2 2" xfId="9548" xr:uid="{00000000-0005-0000-0000-000029250000}"/>
    <cellStyle name="Normal 12 2 2 2 2 3 3" xfId="9549" xr:uid="{00000000-0005-0000-0000-00002A250000}"/>
    <cellStyle name="Normal 12 2 2 2 2 4" xfId="9550" xr:uid="{00000000-0005-0000-0000-00002B250000}"/>
    <cellStyle name="Normal 12 2 2 2 2 4 2" xfId="9551" xr:uid="{00000000-0005-0000-0000-00002C250000}"/>
    <cellStyle name="Normal 12 2 2 2 2 5" xfId="9552" xr:uid="{00000000-0005-0000-0000-00002D250000}"/>
    <cellStyle name="Normal 12 2 2 2 3" xfId="9553" xr:uid="{00000000-0005-0000-0000-00002E250000}"/>
    <cellStyle name="Normal 12 2 2 2 3 2" xfId="9554" xr:uid="{00000000-0005-0000-0000-00002F250000}"/>
    <cellStyle name="Normal 12 2 2 2 3 2 2" xfId="9555" xr:uid="{00000000-0005-0000-0000-000030250000}"/>
    <cellStyle name="Normal 12 2 2 2 3 2 2 2" xfId="9556" xr:uid="{00000000-0005-0000-0000-000031250000}"/>
    <cellStyle name="Normal 12 2 2 2 3 2 3" xfId="9557" xr:uid="{00000000-0005-0000-0000-000032250000}"/>
    <cellStyle name="Normal 12 2 2 2 3 3" xfId="9558" xr:uid="{00000000-0005-0000-0000-000033250000}"/>
    <cellStyle name="Normal 12 2 2 2 3 3 2" xfId="9559" xr:uid="{00000000-0005-0000-0000-000034250000}"/>
    <cellStyle name="Normal 12 2 2 2 3 4" xfId="9560" xr:uid="{00000000-0005-0000-0000-000035250000}"/>
    <cellStyle name="Normal 12 2 2 2 4" xfId="9561" xr:uid="{00000000-0005-0000-0000-000036250000}"/>
    <cellStyle name="Normal 12 2 2 2 4 2" xfId="9562" xr:uid="{00000000-0005-0000-0000-000037250000}"/>
    <cellStyle name="Normal 12 2 2 2 4 2 2" xfId="9563" xr:uid="{00000000-0005-0000-0000-000038250000}"/>
    <cellStyle name="Normal 12 2 2 2 4 2 2 2" xfId="9564" xr:uid="{00000000-0005-0000-0000-000039250000}"/>
    <cellStyle name="Normal 12 2 2 2 4 2 3" xfId="9565" xr:uid="{00000000-0005-0000-0000-00003A250000}"/>
    <cellStyle name="Normal 12 2 2 2 4 3" xfId="9566" xr:uid="{00000000-0005-0000-0000-00003B250000}"/>
    <cellStyle name="Normal 12 2 2 2 4 3 2" xfId="9567" xr:uid="{00000000-0005-0000-0000-00003C250000}"/>
    <cellStyle name="Normal 12 2 2 2 4 4" xfId="9568" xr:uid="{00000000-0005-0000-0000-00003D250000}"/>
    <cellStyle name="Normal 12 2 2 2 5" xfId="9569" xr:uid="{00000000-0005-0000-0000-00003E250000}"/>
    <cellStyle name="Normal 12 2 2 2 5 2" xfId="9570" xr:uid="{00000000-0005-0000-0000-00003F250000}"/>
    <cellStyle name="Normal 12 2 2 2 5 2 2" xfId="9571" xr:uid="{00000000-0005-0000-0000-000040250000}"/>
    <cellStyle name="Normal 12 2 2 2 5 3" xfId="9572" xr:uid="{00000000-0005-0000-0000-000041250000}"/>
    <cellStyle name="Normal 12 2 2 2 6" xfId="9573" xr:uid="{00000000-0005-0000-0000-000042250000}"/>
    <cellStyle name="Normal 12 2 2 2 6 2" xfId="9574" xr:uid="{00000000-0005-0000-0000-000043250000}"/>
    <cellStyle name="Normal 12 2 2 2 7" xfId="9575" xr:uid="{00000000-0005-0000-0000-000044250000}"/>
    <cellStyle name="Normal 12 2 2 2 7 2" xfId="9576" xr:uid="{00000000-0005-0000-0000-000045250000}"/>
    <cellStyle name="Normal 12 2 2 2 8" xfId="9577" xr:uid="{00000000-0005-0000-0000-000046250000}"/>
    <cellStyle name="Normal 12 2 2 2 9" xfId="9578" xr:uid="{00000000-0005-0000-0000-000047250000}"/>
    <cellStyle name="Normal 12 2 2 3" xfId="9579" xr:uid="{00000000-0005-0000-0000-000048250000}"/>
    <cellStyle name="Normal 12 2 2 3 2" xfId="9580" xr:uid="{00000000-0005-0000-0000-000049250000}"/>
    <cellStyle name="Normal 12 2 2 3 2 2" xfId="9581" xr:uid="{00000000-0005-0000-0000-00004A250000}"/>
    <cellStyle name="Normal 12 2 2 3 2 2 2" xfId="9582" xr:uid="{00000000-0005-0000-0000-00004B250000}"/>
    <cellStyle name="Normal 12 2 2 3 2 2 2 2" xfId="9583" xr:uid="{00000000-0005-0000-0000-00004C250000}"/>
    <cellStyle name="Normal 12 2 2 3 2 2 3" xfId="9584" xr:uid="{00000000-0005-0000-0000-00004D250000}"/>
    <cellStyle name="Normal 12 2 2 3 2 3" xfId="9585" xr:uid="{00000000-0005-0000-0000-00004E250000}"/>
    <cellStyle name="Normal 12 2 2 3 2 3 2" xfId="9586" xr:uid="{00000000-0005-0000-0000-00004F250000}"/>
    <cellStyle name="Normal 12 2 2 3 2 4" xfId="9587" xr:uid="{00000000-0005-0000-0000-000050250000}"/>
    <cellStyle name="Normal 12 2 2 3 3" xfId="9588" xr:uid="{00000000-0005-0000-0000-000051250000}"/>
    <cellStyle name="Normal 12 2 2 3 3 2" xfId="9589" xr:uid="{00000000-0005-0000-0000-000052250000}"/>
    <cellStyle name="Normal 12 2 2 3 3 2 2" xfId="9590" xr:uid="{00000000-0005-0000-0000-000053250000}"/>
    <cellStyle name="Normal 12 2 2 3 3 3" xfId="9591" xr:uid="{00000000-0005-0000-0000-000054250000}"/>
    <cellStyle name="Normal 12 2 2 3 4" xfId="9592" xr:uid="{00000000-0005-0000-0000-000055250000}"/>
    <cellStyle name="Normal 12 2 2 3 4 2" xfId="9593" xr:uid="{00000000-0005-0000-0000-000056250000}"/>
    <cellStyle name="Normal 12 2 2 3 5" xfId="9594" xr:uid="{00000000-0005-0000-0000-000057250000}"/>
    <cellStyle name="Normal 12 2 2 4" xfId="9595" xr:uid="{00000000-0005-0000-0000-000058250000}"/>
    <cellStyle name="Normal 12 2 2 4 2" xfId="9596" xr:uid="{00000000-0005-0000-0000-000059250000}"/>
    <cellStyle name="Normal 12 2 2 4 2 2" xfId="9597" xr:uid="{00000000-0005-0000-0000-00005A250000}"/>
    <cellStyle name="Normal 12 2 2 4 2 2 2" xfId="9598" xr:uid="{00000000-0005-0000-0000-00005B250000}"/>
    <cellStyle name="Normal 12 2 2 4 2 3" xfId="9599" xr:uid="{00000000-0005-0000-0000-00005C250000}"/>
    <cellStyle name="Normal 12 2 2 4 3" xfId="9600" xr:uid="{00000000-0005-0000-0000-00005D250000}"/>
    <cellStyle name="Normal 12 2 2 4 3 2" xfId="9601" xr:uid="{00000000-0005-0000-0000-00005E250000}"/>
    <cellStyle name="Normal 12 2 2 4 4" xfId="9602" xr:uid="{00000000-0005-0000-0000-00005F250000}"/>
    <cellStyle name="Normal 12 2 2 5" xfId="9603" xr:uid="{00000000-0005-0000-0000-000060250000}"/>
    <cellStyle name="Normal 12 2 2 5 2" xfId="9604" xr:uid="{00000000-0005-0000-0000-000061250000}"/>
    <cellStyle name="Normal 12 2 2 5 2 2" xfId="9605" xr:uid="{00000000-0005-0000-0000-000062250000}"/>
    <cellStyle name="Normal 12 2 2 5 2 2 2" xfId="9606" xr:uid="{00000000-0005-0000-0000-000063250000}"/>
    <cellStyle name="Normal 12 2 2 5 2 3" xfId="9607" xr:uid="{00000000-0005-0000-0000-000064250000}"/>
    <cellStyle name="Normal 12 2 2 5 3" xfId="9608" xr:uid="{00000000-0005-0000-0000-000065250000}"/>
    <cellStyle name="Normal 12 2 2 5 3 2" xfId="9609" xr:uid="{00000000-0005-0000-0000-000066250000}"/>
    <cellStyle name="Normal 12 2 2 5 4" xfId="9610" xr:uid="{00000000-0005-0000-0000-000067250000}"/>
    <cellStyle name="Normal 12 2 2 6" xfId="9611" xr:uid="{00000000-0005-0000-0000-000068250000}"/>
    <cellStyle name="Normal 12 2 2 6 2" xfId="9612" xr:uid="{00000000-0005-0000-0000-000069250000}"/>
    <cellStyle name="Normal 12 2 2 6 2 2" xfId="9613" xr:uid="{00000000-0005-0000-0000-00006A250000}"/>
    <cellStyle name="Normal 12 2 2 6 3" xfId="9614" xr:uid="{00000000-0005-0000-0000-00006B250000}"/>
    <cellStyle name="Normal 12 2 2 7" xfId="9615" xr:uid="{00000000-0005-0000-0000-00006C250000}"/>
    <cellStyle name="Normal 12 2 2 7 2" xfId="9616" xr:uid="{00000000-0005-0000-0000-00006D250000}"/>
    <cellStyle name="Normal 12 2 2 8" xfId="9617" xr:uid="{00000000-0005-0000-0000-00006E250000}"/>
    <cellStyle name="Normal 12 2 2 8 2" xfId="9618" xr:uid="{00000000-0005-0000-0000-00006F250000}"/>
    <cellStyle name="Normal 12 2 2 9" xfId="9619" xr:uid="{00000000-0005-0000-0000-000070250000}"/>
    <cellStyle name="Normal 12 2 3" xfId="9620" xr:uid="{00000000-0005-0000-0000-000071250000}"/>
    <cellStyle name="Normal 12 2 3 2" xfId="9621" xr:uid="{00000000-0005-0000-0000-000072250000}"/>
    <cellStyle name="Normal 12 2 3 2 2" xfId="9622" xr:uid="{00000000-0005-0000-0000-000073250000}"/>
    <cellStyle name="Normal 12 2 3 2 2 2" xfId="9623" xr:uid="{00000000-0005-0000-0000-000074250000}"/>
    <cellStyle name="Normal 12 2 3 2 2 2 2" xfId="9624" xr:uid="{00000000-0005-0000-0000-000075250000}"/>
    <cellStyle name="Normal 12 2 3 2 2 2 2 2" xfId="9625" xr:uid="{00000000-0005-0000-0000-000076250000}"/>
    <cellStyle name="Normal 12 2 3 2 2 2 3" xfId="9626" xr:uid="{00000000-0005-0000-0000-000077250000}"/>
    <cellStyle name="Normal 12 2 3 2 2 3" xfId="9627" xr:uid="{00000000-0005-0000-0000-000078250000}"/>
    <cellStyle name="Normal 12 2 3 2 2 3 2" xfId="9628" xr:uid="{00000000-0005-0000-0000-000079250000}"/>
    <cellStyle name="Normal 12 2 3 2 2 4" xfId="9629" xr:uid="{00000000-0005-0000-0000-00007A250000}"/>
    <cellStyle name="Normal 12 2 3 2 3" xfId="9630" xr:uid="{00000000-0005-0000-0000-00007B250000}"/>
    <cellStyle name="Normal 12 2 3 2 3 2" xfId="9631" xr:uid="{00000000-0005-0000-0000-00007C250000}"/>
    <cellStyle name="Normal 12 2 3 2 3 2 2" xfId="9632" xr:uid="{00000000-0005-0000-0000-00007D250000}"/>
    <cellStyle name="Normal 12 2 3 2 3 3" xfId="9633" xr:uid="{00000000-0005-0000-0000-00007E250000}"/>
    <cellStyle name="Normal 12 2 3 2 4" xfId="9634" xr:uid="{00000000-0005-0000-0000-00007F250000}"/>
    <cellStyle name="Normal 12 2 3 2 4 2" xfId="9635" xr:uid="{00000000-0005-0000-0000-000080250000}"/>
    <cellStyle name="Normal 12 2 3 2 5" xfId="9636" xr:uid="{00000000-0005-0000-0000-000081250000}"/>
    <cellStyle name="Normal 12 2 3 2 6" xfId="9637" xr:uid="{00000000-0005-0000-0000-000082250000}"/>
    <cellStyle name="Normal 12 2 3 3" xfId="9638" xr:uid="{00000000-0005-0000-0000-000083250000}"/>
    <cellStyle name="Normal 12 2 3 3 2" xfId="9639" xr:uid="{00000000-0005-0000-0000-000084250000}"/>
    <cellStyle name="Normal 12 2 3 3 2 2" xfId="9640" xr:uid="{00000000-0005-0000-0000-000085250000}"/>
    <cellStyle name="Normal 12 2 3 3 2 2 2" xfId="9641" xr:uid="{00000000-0005-0000-0000-000086250000}"/>
    <cellStyle name="Normal 12 2 3 3 2 3" xfId="9642" xr:uid="{00000000-0005-0000-0000-000087250000}"/>
    <cellStyle name="Normal 12 2 3 3 3" xfId="9643" xr:uid="{00000000-0005-0000-0000-000088250000}"/>
    <cellStyle name="Normal 12 2 3 3 3 2" xfId="9644" xr:uid="{00000000-0005-0000-0000-000089250000}"/>
    <cellStyle name="Normal 12 2 3 3 4" xfId="9645" xr:uid="{00000000-0005-0000-0000-00008A250000}"/>
    <cellStyle name="Normal 12 2 3 4" xfId="9646" xr:uid="{00000000-0005-0000-0000-00008B250000}"/>
    <cellStyle name="Normal 12 2 3 4 2" xfId="9647" xr:uid="{00000000-0005-0000-0000-00008C250000}"/>
    <cellStyle name="Normal 12 2 3 4 2 2" xfId="9648" xr:uid="{00000000-0005-0000-0000-00008D250000}"/>
    <cellStyle name="Normal 12 2 3 4 2 2 2" xfId="9649" xr:uid="{00000000-0005-0000-0000-00008E250000}"/>
    <cellStyle name="Normal 12 2 3 4 2 3" xfId="9650" xr:uid="{00000000-0005-0000-0000-00008F250000}"/>
    <cellStyle name="Normal 12 2 3 4 3" xfId="9651" xr:uid="{00000000-0005-0000-0000-000090250000}"/>
    <cellStyle name="Normal 12 2 3 4 3 2" xfId="9652" xr:uid="{00000000-0005-0000-0000-000091250000}"/>
    <cellStyle name="Normal 12 2 3 4 4" xfId="9653" xr:uid="{00000000-0005-0000-0000-000092250000}"/>
    <cellStyle name="Normal 12 2 3 5" xfId="9654" xr:uid="{00000000-0005-0000-0000-000093250000}"/>
    <cellStyle name="Normal 12 2 3 5 2" xfId="9655" xr:uid="{00000000-0005-0000-0000-000094250000}"/>
    <cellStyle name="Normal 12 2 3 5 2 2" xfId="9656" xr:uid="{00000000-0005-0000-0000-000095250000}"/>
    <cellStyle name="Normal 12 2 3 5 3" xfId="9657" xr:uid="{00000000-0005-0000-0000-000096250000}"/>
    <cellStyle name="Normal 12 2 3 6" xfId="9658" xr:uid="{00000000-0005-0000-0000-000097250000}"/>
    <cellStyle name="Normal 12 2 3 6 2" xfId="9659" xr:uid="{00000000-0005-0000-0000-000098250000}"/>
    <cellStyle name="Normal 12 2 3 7" xfId="9660" xr:uid="{00000000-0005-0000-0000-000099250000}"/>
    <cellStyle name="Normal 12 2 3 7 2" xfId="9661" xr:uid="{00000000-0005-0000-0000-00009A250000}"/>
    <cellStyle name="Normal 12 2 3 8" xfId="9662" xr:uid="{00000000-0005-0000-0000-00009B250000}"/>
    <cellStyle name="Normal 12 2 3 9" xfId="9663" xr:uid="{00000000-0005-0000-0000-00009C250000}"/>
    <cellStyle name="Normal 12 2 4" xfId="9664" xr:uid="{00000000-0005-0000-0000-00009D250000}"/>
    <cellStyle name="Normal 12 2 4 2" xfId="9665" xr:uid="{00000000-0005-0000-0000-00009E250000}"/>
    <cellStyle name="Normal 12 2 4 3" xfId="9666" xr:uid="{00000000-0005-0000-0000-00009F250000}"/>
    <cellStyle name="Normal 12 2 4 4" xfId="9667" xr:uid="{00000000-0005-0000-0000-0000A0250000}"/>
    <cellStyle name="Normal 12 2 5" xfId="9668" xr:uid="{00000000-0005-0000-0000-0000A1250000}"/>
    <cellStyle name="Normal 12 2 5 2" xfId="9669" xr:uid="{00000000-0005-0000-0000-0000A2250000}"/>
    <cellStyle name="Normal 12 2 5 2 2" xfId="9670" xr:uid="{00000000-0005-0000-0000-0000A3250000}"/>
    <cellStyle name="Normal 12 2 5 2 2 2" xfId="9671" xr:uid="{00000000-0005-0000-0000-0000A4250000}"/>
    <cellStyle name="Normal 12 2 5 2 2 2 2" xfId="9672" xr:uid="{00000000-0005-0000-0000-0000A5250000}"/>
    <cellStyle name="Normal 12 2 5 2 2 3" xfId="9673" xr:uid="{00000000-0005-0000-0000-0000A6250000}"/>
    <cellStyle name="Normal 12 2 5 2 3" xfId="9674" xr:uid="{00000000-0005-0000-0000-0000A7250000}"/>
    <cellStyle name="Normal 12 2 5 2 3 2" xfId="9675" xr:uid="{00000000-0005-0000-0000-0000A8250000}"/>
    <cellStyle name="Normal 12 2 5 2 4" xfId="9676" xr:uid="{00000000-0005-0000-0000-0000A9250000}"/>
    <cellStyle name="Normal 12 2 5 3" xfId="9677" xr:uid="{00000000-0005-0000-0000-0000AA250000}"/>
    <cellStyle name="Normal 12 2 5 3 2" xfId="9678" xr:uid="{00000000-0005-0000-0000-0000AB250000}"/>
    <cellStyle name="Normal 12 2 5 3 2 2" xfId="9679" xr:uid="{00000000-0005-0000-0000-0000AC250000}"/>
    <cellStyle name="Normal 12 2 5 3 3" xfId="9680" xr:uid="{00000000-0005-0000-0000-0000AD250000}"/>
    <cellStyle name="Normal 12 2 5 4" xfId="9681" xr:uid="{00000000-0005-0000-0000-0000AE250000}"/>
    <cellStyle name="Normal 12 2 5 4 2" xfId="9682" xr:uid="{00000000-0005-0000-0000-0000AF250000}"/>
    <cellStyle name="Normal 12 2 5 5" xfId="9683" xr:uid="{00000000-0005-0000-0000-0000B0250000}"/>
    <cellStyle name="Normal 12 2 6" xfId="9684" xr:uid="{00000000-0005-0000-0000-0000B1250000}"/>
    <cellStyle name="Normal 12 2 6 2" xfId="9685" xr:uid="{00000000-0005-0000-0000-0000B2250000}"/>
    <cellStyle name="Normal 12 2 6 2 2" xfId="9686" xr:uid="{00000000-0005-0000-0000-0000B3250000}"/>
    <cellStyle name="Normal 12 2 6 2 2 2" xfId="9687" xr:uid="{00000000-0005-0000-0000-0000B4250000}"/>
    <cellStyle name="Normal 12 2 6 2 3" xfId="9688" xr:uid="{00000000-0005-0000-0000-0000B5250000}"/>
    <cellStyle name="Normal 12 2 6 3" xfId="9689" xr:uid="{00000000-0005-0000-0000-0000B6250000}"/>
    <cellStyle name="Normal 12 2 6 3 2" xfId="9690" xr:uid="{00000000-0005-0000-0000-0000B7250000}"/>
    <cellStyle name="Normal 12 2 6 4" xfId="9691" xr:uid="{00000000-0005-0000-0000-0000B8250000}"/>
    <cellStyle name="Normal 12 2 7" xfId="9692" xr:uid="{00000000-0005-0000-0000-0000B9250000}"/>
    <cellStyle name="Normal 12 2 7 2" xfId="9693" xr:uid="{00000000-0005-0000-0000-0000BA250000}"/>
    <cellStyle name="Normal 12 2 7 2 2" xfId="9694" xr:uid="{00000000-0005-0000-0000-0000BB250000}"/>
    <cellStyle name="Normal 12 2 7 2 2 2" xfId="9695" xr:uid="{00000000-0005-0000-0000-0000BC250000}"/>
    <cellStyle name="Normal 12 2 7 2 3" xfId="9696" xr:uid="{00000000-0005-0000-0000-0000BD250000}"/>
    <cellStyle name="Normal 12 2 7 3" xfId="9697" xr:uid="{00000000-0005-0000-0000-0000BE250000}"/>
    <cellStyle name="Normal 12 2 7 3 2" xfId="9698" xr:uid="{00000000-0005-0000-0000-0000BF250000}"/>
    <cellStyle name="Normal 12 2 7 4" xfId="9699" xr:uid="{00000000-0005-0000-0000-0000C0250000}"/>
    <cellStyle name="Normal 12 2 8" xfId="9700" xr:uid="{00000000-0005-0000-0000-0000C1250000}"/>
    <cellStyle name="Normal 12 2 8 2" xfId="9701" xr:uid="{00000000-0005-0000-0000-0000C2250000}"/>
    <cellStyle name="Normal 12 2 8 2 2" xfId="9702" xr:uid="{00000000-0005-0000-0000-0000C3250000}"/>
    <cellStyle name="Normal 12 2 8 3" xfId="9703" xr:uid="{00000000-0005-0000-0000-0000C4250000}"/>
    <cellStyle name="Normal 12 2 9" xfId="9704" xr:uid="{00000000-0005-0000-0000-0000C5250000}"/>
    <cellStyle name="Normal 12 2 9 2" xfId="9705" xr:uid="{00000000-0005-0000-0000-0000C6250000}"/>
    <cellStyle name="Normal 12 2_T-straight with PEDs adjustor" xfId="9706" xr:uid="{00000000-0005-0000-0000-0000C7250000}"/>
    <cellStyle name="Normal 12 3" xfId="9707" xr:uid="{00000000-0005-0000-0000-0000C8250000}"/>
    <cellStyle name="Normal 12 3 2" xfId="9708" xr:uid="{00000000-0005-0000-0000-0000C9250000}"/>
    <cellStyle name="Normal 12 3 2 2" xfId="9709" xr:uid="{00000000-0005-0000-0000-0000CA250000}"/>
    <cellStyle name="Normal 12 3 2 3" xfId="9710" xr:uid="{00000000-0005-0000-0000-0000CB250000}"/>
    <cellStyle name="Normal 12 3 3" xfId="9711" xr:uid="{00000000-0005-0000-0000-0000CC250000}"/>
    <cellStyle name="Normal 12 3 4" xfId="9712" xr:uid="{00000000-0005-0000-0000-0000CD250000}"/>
    <cellStyle name="Normal 12 4" xfId="9713" xr:uid="{00000000-0005-0000-0000-0000CE250000}"/>
    <cellStyle name="Normal 12 4 10" xfId="9714" xr:uid="{00000000-0005-0000-0000-0000CF250000}"/>
    <cellStyle name="Normal 12 4 2" xfId="9715" xr:uid="{00000000-0005-0000-0000-0000D0250000}"/>
    <cellStyle name="Normal 12 4 2 2" xfId="9716" xr:uid="{00000000-0005-0000-0000-0000D1250000}"/>
    <cellStyle name="Normal 12 4 2 2 2" xfId="9717" xr:uid="{00000000-0005-0000-0000-0000D2250000}"/>
    <cellStyle name="Normal 12 4 2 2 2 2" xfId="9718" xr:uid="{00000000-0005-0000-0000-0000D3250000}"/>
    <cellStyle name="Normal 12 4 2 2 2 2 2" xfId="9719" xr:uid="{00000000-0005-0000-0000-0000D4250000}"/>
    <cellStyle name="Normal 12 4 2 2 2 2 2 2" xfId="9720" xr:uid="{00000000-0005-0000-0000-0000D5250000}"/>
    <cellStyle name="Normal 12 4 2 2 2 2 3" xfId="9721" xr:uid="{00000000-0005-0000-0000-0000D6250000}"/>
    <cellStyle name="Normal 12 4 2 2 2 3" xfId="9722" xr:uid="{00000000-0005-0000-0000-0000D7250000}"/>
    <cellStyle name="Normal 12 4 2 2 2 3 2" xfId="9723" xr:uid="{00000000-0005-0000-0000-0000D8250000}"/>
    <cellStyle name="Normal 12 4 2 2 2 4" xfId="9724" xr:uid="{00000000-0005-0000-0000-0000D9250000}"/>
    <cellStyle name="Normal 12 4 2 2 3" xfId="9725" xr:uid="{00000000-0005-0000-0000-0000DA250000}"/>
    <cellStyle name="Normal 12 4 2 2 3 2" xfId="9726" xr:uid="{00000000-0005-0000-0000-0000DB250000}"/>
    <cellStyle name="Normal 12 4 2 2 3 2 2" xfId="9727" xr:uid="{00000000-0005-0000-0000-0000DC250000}"/>
    <cellStyle name="Normal 12 4 2 2 3 3" xfId="9728" xr:uid="{00000000-0005-0000-0000-0000DD250000}"/>
    <cellStyle name="Normal 12 4 2 2 4" xfId="9729" xr:uid="{00000000-0005-0000-0000-0000DE250000}"/>
    <cellStyle name="Normal 12 4 2 2 4 2" xfId="9730" xr:uid="{00000000-0005-0000-0000-0000DF250000}"/>
    <cellStyle name="Normal 12 4 2 2 5" xfId="9731" xr:uid="{00000000-0005-0000-0000-0000E0250000}"/>
    <cellStyle name="Normal 12 4 2 3" xfId="9732" xr:uid="{00000000-0005-0000-0000-0000E1250000}"/>
    <cellStyle name="Normal 12 4 2 3 2" xfId="9733" xr:uid="{00000000-0005-0000-0000-0000E2250000}"/>
    <cellStyle name="Normal 12 4 2 3 2 2" xfId="9734" xr:uid="{00000000-0005-0000-0000-0000E3250000}"/>
    <cellStyle name="Normal 12 4 2 3 2 2 2" xfId="9735" xr:uid="{00000000-0005-0000-0000-0000E4250000}"/>
    <cellStyle name="Normal 12 4 2 3 2 3" xfId="9736" xr:uid="{00000000-0005-0000-0000-0000E5250000}"/>
    <cellStyle name="Normal 12 4 2 3 3" xfId="9737" xr:uid="{00000000-0005-0000-0000-0000E6250000}"/>
    <cellStyle name="Normal 12 4 2 3 3 2" xfId="9738" xr:uid="{00000000-0005-0000-0000-0000E7250000}"/>
    <cellStyle name="Normal 12 4 2 3 4" xfId="9739" xr:uid="{00000000-0005-0000-0000-0000E8250000}"/>
    <cellStyle name="Normal 12 4 2 4" xfId="9740" xr:uid="{00000000-0005-0000-0000-0000E9250000}"/>
    <cellStyle name="Normal 12 4 2 4 2" xfId="9741" xr:uid="{00000000-0005-0000-0000-0000EA250000}"/>
    <cellStyle name="Normal 12 4 2 4 2 2" xfId="9742" xr:uid="{00000000-0005-0000-0000-0000EB250000}"/>
    <cellStyle name="Normal 12 4 2 4 2 2 2" xfId="9743" xr:uid="{00000000-0005-0000-0000-0000EC250000}"/>
    <cellStyle name="Normal 12 4 2 4 2 3" xfId="9744" xr:uid="{00000000-0005-0000-0000-0000ED250000}"/>
    <cellStyle name="Normal 12 4 2 4 3" xfId="9745" xr:uid="{00000000-0005-0000-0000-0000EE250000}"/>
    <cellStyle name="Normal 12 4 2 4 3 2" xfId="9746" xr:uid="{00000000-0005-0000-0000-0000EF250000}"/>
    <cellStyle name="Normal 12 4 2 4 4" xfId="9747" xr:uid="{00000000-0005-0000-0000-0000F0250000}"/>
    <cellStyle name="Normal 12 4 2 5" xfId="9748" xr:uid="{00000000-0005-0000-0000-0000F1250000}"/>
    <cellStyle name="Normal 12 4 2 5 2" xfId="9749" xr:uid="{00000000-0005-0000-0000-0000F2250000}"/>
    <cellStyle name="Normal 12 4 2 5 2 2" xfId="9750" xr:uid="{00000000-0005-0000-0000-0000F3250000}"/>
    <cellStyle name="Normal 12 4 2 5 3" xfId="9751" xr:uid="{00000000-0005-0000-0000-0000F4250000}"/>
    <cellStyle name="Normal 12 4 2 6" xfId="9752" xr:uid="{00000000-0005-0000-0000-0000F5250000}"/>
    <cellStyle name="Normal 12 4 2 6 2" xfId="9753" xr:uid="{00000000-0005-0000-0000-0000F6250000}"/>
    <cellStyle name="Normal 12 4 2 7" xfId="9754" xr:uid="{00000000-0005-0000-0000-0000F7250000}"/>
    <cellStyle name="Normal 12 4 2 7 2" xfId="9755" xr:uid="{00000000-0005-0000-0000-0000F8250000}"/>
    <cellStyle name="Normal 12 4 2 8" xfId="9756" xr:uid="{00000000-0005-0000-0000-0000F9250000}"/>
    <cellStyle name="Normal 12 4 2 9" xfId="9757" xr:uid="{00000000-0005-0000-0000-0000FA250000}"/>
    <cellStyle name="Normal 12 4 3" xfId="9758" xr:uid="{00000000-0005-0000-0000-0000FB250000}"/>
    <cellStyle name="Normal 12 4 3 2" xfId="9759" xr:uid="{00000000-0005-0000-0000-0000FC250000}"/>
    <cellStyle name="Normal 12 4 3 2 2" xfId="9760" xr:uid="{00000000-0005-0000-0000-0000FD250000}"/>
    <cellStyle name="Normal 12 4 3 2 2 2" xfId="9761" xr:uid="{00000000-0005-0000-0000-0000FE250000}"/>
    <cellStyle name="Normal 12 4 3 2 2 2 2" xfId="9762" xr:uid="{00000000-0005-0000-0000-0000FF250000}"/>
    <cellStyle name="Normal 12 4 3 2 2 3" xfId="9763" xr:uid="{00000000-0005-0000-0000-000000260000}"/>
    <cellStyle name="Normal 12 4 3 2 3" xfId="9764" xr:uid="{00000000-0005-0000-0000-000001260000}"/>
    <cellStyle name="Normal 12 4 3 2 3 2" xfId="9765" xr:uid="{00000000-0005-0000-0000-000002260000}"/>
    <cellStyle name="Normal 12 4 3 2 4" xfId="9766" xr:uid="{00000000-0005-0000-0000-000003260000}"/>
    <cellStyle name="Normal 12 4 3 3" xfId="9767" xr:uid="{00000000-0005-0000-0000-000004260000}"/>
    <cellStyle name="Normal 12 4 3 3 2" xfId="9768" xr:uid="{00000000-0005-0000-0000-000005260000}"/>
    <cellStyle name="Normal 12 4 3 3 2 2" xfId="9769" xr:uid="{00000000-0005-0000-0000-000006260000}"/>
    <cellStyle name="Normal 12 4 3 3 3" xfId="9770" xr:uid="{00000000-0005-0000-0000-000007260000}"/>
    <cellStyle name="Normal 12 4 3 4" xfId="9771" xr:uid="{00000000-0005-0000-0000-000008260000}"/>
    <cellStyle name="Normal 12 4 3 4 2" xfId="9772" xr:uid="{00000000-0005-0000-0000-000009260000}"/>
    <cellStyle name="Normal 12 4 3 5" xfId="9773" xr:uid="{00000000-0005-0000-0000-00000A260000}"/>
    <cellStyle name="Normal 12 4 4" xfId="9774" xr:uid="{00000000-0005-0000-0000-00000B260000}"/>
    <cellStyle name="Normal 12 4 4 2" xfId="9775" xr:uid="{00000000-0005-0000-0000-00000C260000}"/>
    <cellStyle name="Normal 12 4 4 2 2" xfId="9776" xr:uid="{00000000-0005-0000-0000-00000D260000}"/>
    <cellStyle name="Normal 12 4 4 2 2 2" xfId="9777" xr:uid="{00000000-0005-0000-0000-00000E260000}"/>
    <cellStyle name="Normal 12 4 4 2 3" xfId="9778" xr:uid="{00000000-0005-0000-0000-00000F260000}"/>
    <cellStyle name="Normal 12 4 4 3" xfId="9779" xr:uid="{00000000-0005-0000-0000-000010260000}"/>
    <cellStyle name="Normal 12 4 4 3 2" xfId="9780" xr:uid="{00000000-0005-0000-0000-000011260000}"/>
    <cellStyle name="Normal 12 4 4 4" xfId="9781" xr:uid="{00000000-0005-0000-0000-000012260000}"/>
    <cellStyle name="Normal 12 4 5" xfId="9782" xr:uid="{00000000-0005-0000-0000-000013260000}"/>
    <cellStyle name="Normal 12 4 5 2" xfId="9783" xr:uid="{00000000-0005-0000-0000-000014260000}"/>
    <cellStyle name="Normal 12 4 5 2 2" xfId="9784" xr:uid="{00000000-0005-0000-0000-000015260000}"/>
    <cellStyle name="Normal 12 4 5 2 2 2" xfId="9785" xr:uid="{00000000-0005-0000-0000-000016260000}"/>
    <cellStyle name="Normal 12 4 5 2 3" xfId="9786" xr:uid="{00000000-0005-0000-0000-000017260000}"/>
    <cellStyle name="Normal 12 4 5 3" xfId="9787" xr:uid="{00000000-0005-0000-0000-000018260000}"/>
    <cellStyle name="Normal 12 4 5 3 2" xfId="9788" xr:uid="{00000000-0005-0000-0000-000019260000}"/>
    <cellStyle name="Normal 12 4 5 4" xfId="9789" xr:uid="{00000000-0005-0000-0000-00001A260000}"/>
    <cellStyle name="Normal 12 4 6" xfId="9790" xr:uid="{00000000-0005-0000-0000-00001B260000}"/>
    <cellStyle name="Normal 12 4 6 2" xfId="9791" xr:uid="{00000000-0005-0000-0000-00001C260000}"/>
    <cellStyle name="Normal 12 4 6 2 2" xfId="9792" xr:uid="{00000000-0005-0000-0000-00001D260000}"/>
    <cellStyle name="Normal 12 4 6 3" xfId="9793" xr:uid="{00000000-0005-0000-0000-00001E260000}"/>
    <cellStyle name="Normal 12 4 7" xfId="9794" xr:uid="{00000000-0005-0000-0000-00001F260000}"/>
    <cellStyle name="Normal 12 4 7 2" xfId="9795" xr:uid="{00000000-0005-0000-0000-000020260000}"/>
    <cellStyle name="Normal 12 4 8" xfId="9796" xr:uid="{00000000-0005-0000-0000-000021260000}"/>
    <cellStyle name="Normal 12 4 8 2" xfId="9797" xr:uid="{00000000-0005-0000-0000-000022260000}"/>
    <cellStyle name="Normal 12 4 9" xfId="9798" xr:uid="{00000000-0005-0000-0000-000023260000}"/>
    <cellStyle name="Normal 12 5" xfId="9799" xr:uid="{00000000-0005-0000-0000-000024260000}"/>
    <cellStyle name="Normal 12 5 2" xfId="9800" xr:uid="{00000000-0005-0000-0000-000025260000}"/>
    <cellStyle name="Normal 12 5 2 2" xfId="9801" xr:uid="{00000000-0005-0000-0000-000026260000}"/>
    <cellStyle name="Normal 12 5 2 2 2" xfId="9802" xr:uid="{00000000-0005-0000-0000-000027260000}"/>
    <cellStyle name="Normal 12 5 2 2 2 2" xfId="9803" xr:uid="{00000000-0005-0000-0000-000028260000}"/>
    <cellStyle name="Normal 12 5 2 2 2 2 2" xfId="9804" xr:uid="{00000000-0005-0000-0000-000029260000}"/>
    <cellStyle name="Normal 12 5 2 2 2 3" xfId="9805" xr:uid="{00000000-0005-0000-0000-00002A260000}"/>
    <cellStyle name="Normal 12 5 2 2 3" xfId="9806" xr:uid="{00000000-0005-0000-0000-00002B260000}"/>
    <cellStyle name="Normal 12 5 2 2 3 2" xfId="9807" xr:uid="{00000000-0005-0000-0000-00002C260000}"/>
    <cellStyle name="Normal 12 5 2 2 4" xfId="9808" xr:uid="{00000000-0005-0000-0000-00002D260000}"/>
    <cellStyle name="Normal 12 5 2 3" xfId="9809" xr:uid="{00000000-0005-0000-0000-00002E260000}"/>
    <cellStyle name="Normal 12 5 2 3 2" xfId="9810" xr:uid="{00000000-0005-0000-0000-00002F260000}"/>
    <cellStyle name="Normal 12 5 2 3 2 2" xfId="9811" xr:uid="{00000000-0005-0000-0000-000030260000}"/>
    <cellStyle name="Normal 12 5 2 3 3" xfId="9812" xr:uid="{00000000-0005-0000-0000-000031260000}"/>
    <cellStyle name="Normal 12 5 2 4" xfId="9813" xr:uid="{00000000-0005-0000-0000-000032260000}"/>
    <cellStyle name="Normal 12 5 2 4 2" xfId="9814" xr:uid="{00000000-0005-0000-0000-000033260000}"/>
    <cellStyle name="Normal 12 5 2 5" xfId="9815" xr:uid="{00000000-0005-0000-0000-000034260000}"/>
    <cellStyle name="Normal 12 5 3" xfId="9816" xr:uid="{00000000-0005-0000-0000-000035260000}"/>
    <cellStyle name="Normal 12 5 3 2" xfId="9817" xr:uid="{00000000-0005-0000-0000-000036260000}"/>
    <cellStyle name="Normal 12 5 3 2 2" xfId="9818" xr:uid="{00000000-0005-0000-0000-000037260000}"/>
    <cellStyle name="Normal 12 5 3 2 2 2" xfId="9819" xr:uid="{00000000-0005-0000-0000-000038260000}"/>
    <cellStyle name="Normal 12 5 3 2 3" xfId="9820" xr:uid="{00000000-0005-0000-0000-000039260000}"/>
    <cellStyle name="Normal 12 5 3 3" xfId="9821" xr:uid="{00000000-0005-0000-0000-00003A260000}"/>
    <cellStyle name="Normal 12 5 3 3 2" xfId="9822" xr:uid="{00000000-0005-0000-0000-00003B260000}"/>
    <cellStyle name="Normal 12 5 3 4" xfId="9823" xr:uid="{00000000-0005-0000-0000-00003C260000}"/>
    <cellStyle name="Normal 12 5 4" xfId="9824" xr:uid="{00000000-0005-0000-0000-00003D260000}"/>
    <cellStyle name="Normal 12 5 4 2" xfId="9825" xr:uid="{00000000-0005-0000-0000-00003E260000}"/>
    <cellStyle name="Normal 12 5 4 2 2" xfId="9826" xr:uid="{00000000-0005-0000-0000-00003F260000}"/>
    <cellStyle name="Normal 12 5 4 2 2 2" xfId="9827" xr:uid="{00000000-0005-0000-0000-000040260000}"/>
    <cellStyle name="Normal 12 5 4 2 3" xfId="9828" xr:uid="{00000000-0005-0000-0000-000041260000}"/>
    <cellStyle name="Normal 12 5 4 3" xfId="9829" xr:uid="{00000000-0005-0000-0000-000042260000}"/>
    <cellStyle name="Normal 12 5 4 3 2" xfId="9830" xr:uid="{00000000-0005-0000-0000-000043260000}"/>
    <cellStyle name="Normal 12 5 4 4" xfId="9831" xr:uid="{00000000-0005-0000-0000-000044260000}"/>
    <cellStyle name="Normal 12 5 5" xfId="9832" xr:uid="{00000000-0005-0000-0000-000045260000}"/>
    <cellStyle name="Normal 12 5 5 2" xfId="9833" xr:uid="{00000000-0005-0000-0000-000046260000}"/>
    <cellStyle name="Normal 12 5 5 2 2" xfId="9834" xr:uid="{00000000-0005-0000-0000-000047260000}"/>
    <cellStyle name="Normal 12 5 5 3" xfId="9835" xr:uid="{00000000-0005-0000-0000-000048260000}"/>
    <cellStyle name="Normal 12 5 6" xfId="9836" xr:uid="{00000000-0005-0000-0000-000049260000}"/>
    <cellStyle name="Normal 12 5 6 2" xfId="9837" xr:uid="{00000000-0005-0000-0000-00004A260000}"/>
    <cellStyle name="Normal 12 5 7" xfId="9838" xr:uid="{00000000-0005-0000-0000-00004B260000}"/>
    <cellStyle name="Normal 12 5 7 2" xfId="9839" xr:uid="{00000000-0005-0000-0000-00004C260000}"/>
    <cellStyle name="Normal 12 5 8" xfId="9840" xr:uid="{00000000-0005-0000-0000-00004D260000}"/>
    <cellStyle name="Normal 12 5 9" xfId="9841" xr:uid="{00000000-0005-0000-0000-00004E260000}"/>
    <cellStyle name="Normal 12 6" xfId="9842" xr:uid="{00000000-0005-0000-0000-00004F260000}"/>
    <cellStyle name="Normal 12 6 2" xfId="9843" xr:uid="{00000000-0005-0000-0000-000050260000}"/>
    <cellStyle name="Normal 12 6 2 2" xfId="9844" xr:uid="{00000000-0005-0000-0000-000051260000}"/>
    <cellStyle name="Normal 12 6 2 2 2" xfId="9845" xr:uid="{00000000-0005-0000-0000-000052260000}"/>
    <cellStyle name="Normal 12 6 2 2 2 2" xfId="9846" xr:uid="{00000000-0005-0000-0000-000053260000}"/>
    <cellStyle name="Normal 12 6 2 2 3" xfId="9847" xr:uid="{00000000-0005-0000-0000-000054260000}"/>
    <cellStyle name="Normal 12 6 2 3" xfId="9848" xr:uid="{00000000-0005-0000-0000-000055260000}"/>
    <cellStyle name="Normal 12 6 2 3 2" xfId="9849" xr:uid="{00000000-0005-0000-0000-000056260000}"/>
    <cellStyle name="Normal 12 6 2 4" xfId="9850" xr:uid="{00000000-0005-0000-0000-000057260000}"/>
    <cellStyle name="Normal 12 6 3" xfId="9851" xr:uid="{00000000-0005-0000-0000-000058260000}"/>
    <cellStyle name="Normal 12 6 3 2" xfId="9852" xr:uid="{00000000-0005-0000-0000-000059260000}"/>
    <cellStyle name="Normal 12 6 3 2 2" xfId="9853" xr:uid="{00000000-0005-0000-0000-00005A260000}"/>
    <cellStyle name="Normal 12 6 3 3" xfId="9854" xr:uid="{00000000-0005-0000-0000-00005B260000}"/>
    <cellStyle name="Normal 12 6 4" xfId="9855" xr:uid="{00000000-0005-0000-0000-00005C260000}"/>
    <cellStyle name="Normal 12 6 4 2" xfId="9856" xr:uid="{00000000-0005-0000-0000-00005D260000}"/>
    <cellStyle name="Normal 12 6 5" xfId="9857" xr:uid="{00000000-0005-0000-0000-00005E260000}"/>
    <cellStyle name="Normal 12 7" xfId="9858" xr:uid="{00000000-0005-0000-0000-00005F260000}"/>
    <cellStyle name="Normal 12 7 2" xfId="9859" xr:uid="{00000000-0005-0000-0000-000060260000}"/>
    <cellStyle name="Normal 12 7 2 2" xfId="9860" xr:uid="{00000000-0005-0000-0000-000061260000}"/>
    <cellStyle name="Normal 12 7 2 2 2" xfId="9861" xr:uid="{00000000-0005-0000-0000-000062260000}"/>
    <cellStyle name="Normal 12 7 2 3" xfId="9862" xr:uid="{00000000-0005-0000-0000-000063260000}"/>
    <cellStyle name="Normal 12 7 3" xfId="9863" xr:uid="{00000000-0005-0000-0000-000064260000}"/>
    <cellStyle name="Normal 12 7 3 2" xfId="9864" xr:uid="{00000000-0005-0000-0000-000065260000}"/>
    <cellStyle name="Normal 12 7 4" xfId="9865" xr:uid="{00000000-0005-0000-0000-000066260000}"/>
    <cellStyle name="Normal 12 8" xfId="9866" xr:uid="{00000000-0005-0000-0000-000067260000}"/>
    <cellStyle name="Normal 12 8 2" xfId="9867" xr:uid="{00000000-0005-0000-0000-000068260000}"/>
    <cellStyle name="Normal 12 8 2 2" xfId="9868" xr:uid="{00000000-0005-0000-0000-000069260000}"/>
    <cellStyle name="Normal 12 8 2 2 2" xfId="9869" xr:uid="{00000000-0005-0000-0000-00006A260000}"/>
    <cellStyle name="Normal 12 8 2 3" xfId="9870" xr:uid="{00000000-0005-0000-0000-00006B260000}"/>
    <cellStyle name="Normal 12 8 3" xfId="9871" xr:uid="{00000000-0005-0000-0000-00006C260000}"/>
    <cellStyle name="Normal 12 8 3 2" xfId="9872" xr:uid="{00000000-0005-0000-0000-00006D260000}"/>
    <cellStyle name="Normal 12 8 4" xfId="9873" xr:uid="{00000000-0005-0000-0000-00006E260000}"/>
    <cellStyle name="Normal 12 9" xfId="9874" xr:uid="{00000000-0005-0000-0000-00006F260000}"/>
    <cellStyle name="Normal 12 9 2" xfId="9875" xr:uid="{00000000-0005-0000-0000-000070260000}"/>
    <cellStyle name="Normal 12 9 2 2" xfId="9876" xr:uid="{00000000-0005-0000-0000-000071260000}"/>
    <cellStyle name="Normal 12 9 3" xfId="9877" xr:uid="{00000000-0005-0000-0000-000072260000}"/>
    <cellStyle name="Normal 12_T-straight with PEDs adjustor" xfId="9878" xr:uid="{00000000-0005-0000-0000-000073260000}"/>
    <cellStyle name="Normal 13" xfId="9879" xr:uid="{00000000-0005-0000-0000-000074260000}"/>
    <cellStyle name="Normal 13 10" xfId="9880" xr:uid="{00000000-0005-0000-0000-000075260000}"/>
    <cellStyle name="Normal 13 10 2" xfId="9881" xr:uid="{00000000-0005-0000-0000-000076260000}"/>
    <cellStyle name="Normal 13 10 2 2" xfId="9882" xr:uid="{00000000-0005-0000-0000-000077260000}"/>
    <cellStyle name="Normal 13 10 3" xfId="9883" xr:uid="{00000000-0005-0000-0000-000078260000}"/>
    <cellStyle name="Normal 13 11" xfId="9884" xr:uid="{00000000-0005-0000-0000-000079260000}"/>
    <cellStyle name="Normal 13 11 2" xfId="9885" xr:uid="{00000000-0005-0000-0000-00007A260000}"/>
    <cellStyle name="Normal 13 12" xfId="9886" xr:uid="{00000000-0005-0000-0000-00007B260000}"/>
    <cellStyle name="Normal 13 12 2" xfId="9887" xr:uid="{00000000-0005-0000-0000-00007C260000}"/>
    <cellStyle name="Normal 13 13" xfId="9888" xr:uid="{00000000-0005-0000-0000-00007D260000}"/>
    <cellStyle name="Normal 13 2" xfId="9889" xr:uid="{00000000-0005-0000-0000-00007E260000}"/>
    <cellStyle name="Normal 13 2 10" xfId="9890" xr:uid="{00000000-0005-0000-0000-00007F260000}"/>
    <cellStyle name="Normal 13 2 11" xfId="9891" xr:uid="{00000000-0005-0000-0000-000080260000}"/>
    <cellStyle name="Normal 13 2 12" xfId="9892" xr:uid="{00000000-0005-0000-0000-000081260000}"/>
    <cellStyle name="Normal 13 2 2" xfId="9893" xr:uid="{00000000-0005-0000-0000-000082260000}"/>
    <cellStyle name="Normal 13 2 2 2" xfId="9894" xr:uid="{00000000-0005-0000-0000-000083260000}"/>
    <cellStyle name="Normal 13 2 2 2 2" xfId="9895" xr:uid="{00000000-0005-0000-0000-000084260000}"/>
    <cellStyle name="Normal 13 2 2 2 2 2" xfId="9896" xr:uid="{00000000-0005-0000-0000-000085260000}"/>
    <cellStyle name="Normal 13 2 2 2 2 2 2" xfId="9897" xr:uid="{00000000-0005-0000-0000-000086260000}"/>
    <cellStyle name="Normal 13 2 2 2 2 2 2 2" xfId="9898" xr:uid="{00000000-0005-0000-0000-000087260000}"/>
    <cellStyle name="Normal 13 2 2 2 2 2 2 2 2" xfId="9899" xr:uid="{00000000-0005-0000-0000-000088260000}"/>
    <cellStyle name="Normal 13 2 2 2 2 2 2 3" xfId="9900" xr:uid="{00000000-0005-0000-0000-000089260000}"/>
    <cellStyle name="Normal 13 2 2 2 2 2 3" xfId="9901" xr:uid="{00000000-0005-0000-0000-00008A260000}"/>
    <cellStyle name="Normal 13 2 2 2 2 2 3 2" xfId="9902" xr:uid="{00000000-0005-0000-0000-00008B260000}"/>
    <cellStyle name="Normal 13 2 2 2 2 2 4" xfId="9903" xr:uid="{00000000-0005-0000-0000-00008C260000}"/>
    <cellStyle name="Normal 13 2 2 2 2 3" xfId="9904" xr:uid="{00000000-0005-0000-0000-00008D260000}"/>
    <cellStyle name="Normal 13 2 2 2 2 3 2" xfId="9905" xr:uid="{00000000-0005-0000-0000-00008E260000}"/>
    <cellStyle name="Normal 13 2 2 2 2 3 2 2" xfId="9906" xr:uid="{00000000-0005-0000-0000-00008F260000}"/>
    <cellStyle name="Normal 13 2 2 2 2 3 3" xfId="9907" xr:uid="{00000000-0005-0000-0000-000090260000}"/>
    <cellStyle name="Normal 13 2 2 2 2 4" xfId="9908" xr:uid="{00000000-0005-0000-0000-000091260000}"/>
    <cellStyle name="Normal 13 2 2 2 2 4 2" xfId="9909" xr:uid="{00000000-0005-0000-0000-000092260000}"/>
    <cellStyle name="Normal 13 2 2 2 2 5" xfId="9910" xr:uid="{00000000-0005-0000-0000-000093260000}"/>
    <cellStyle name="Normal 13 2 2 2 3" xfId="9911" xr:uid="{00000000-0005-0000-0000-000094260000}"/>
    <cellStyle name="Normal 13 2 2 2 3 2" xfId="9912" xr:uid="{00000000-0005-0000-0000-000095260000}"/>
    <cellStyle name="Normal 13 2 2 2 3 2 2" xfId="9913" xr:uid="{00000000-0005-0000-0000-000096260000}"/>
    <cellStyle name="Normal 13 2 2 2 3 2 2 2" xfId="9914" xr:uid="{00000000-0005-0000-0000-000097260000}"/>
    <cellStyle name="Normal 13 2 2 2 3 2 3" xfId="9915" xr:uid="{00000000-0005-0000-0000-000098260000}"/>
    <cellStyle name="Normal 13 2 2 2 3 3" xfId="9916" xr:uid="{00000000-0005-0000-0000-000099260000}"/>
    <cellStyle name="Normal 13 2 2 2 3 3 2" xfId="9917" xr:uid="{00000000-0005-0000-0000-00009A260000}"/>
    <cellStyle name="Normal 13 2 2 2 3 4" xfId="9918" xr:uid="{00000000-0005-0000-0000-00009B260000}"/>
    <cellStyle name="Normal 13 2 2 2 4" xfId="9919" xr:uid="{00000000-0005-0000-0000-00009C260000}"/>
    <cellStyle name="Normal 13 2 2 2 4 2" xfId="9920" xr:uid="{00000000-0005-0000-0000-00009D260000}"/>
    <cellStyle name="Normal 13 2 2 2 4 2 2" xfId="9921" xr:uid="{00000000-0005-0000-0000-00009E260000}"/>
    <cellStyle name="Normal 13 2 2 2 4 2 2 2" xfId="9922" xr:uid="{00000000-0005-0000-0000-00009F260000}"/>
    <cellStyle name="Normal 13 2 2 2 4 2 3" xfId="9923" xr:uid="{00000000-0005-0000-0000-0000A0260000}"/>
    <cellStyle name="Normal 13 2 2 2 4 3" xfId="9924" xr:uid="{00000000-0005-0000-0000-0000A1260000}"/>
    <cellStyle name="Normal 13 2 2 2 4 3 2" xfId="9925" xr:uid="{00000000-0005-0000-0000-0000A2260000}"/>
    <cellStyle name="Normal 13 2 2 2 4 4" xfId="9926" xr:uid="{00000000-0005-0000-0000-0000A3260000}"/>
    <cellStyle name="Normal 13 2 2 2 5" xfId="9927" xr:uid="{00000000-0005-0000-0000-0000A4260000}"/>
    <cellStyle name="Normal 13 2 2 2 5 2" xfId="9928" xr:uid="{00000000-0005-0000-0000-0000A5260000}"/>
    <cellStyle name="Normal 13 2 2 2 5 2 2" xfId="9929" xr:uid="{00000000-0005-0000-0000-0000A6260000}"/>
    <cellStyle name="Normal 13 2 2 2 5 3" xfId="9930" xr:uid="{00000000-0005-0000-0000-0000A7260000}"/>
    <cellStyle name="Normal 13 2 2 2 6" xfId="9931" xr:uid="{00000000-0005-0000-0000-0000A8260000}"/>
    <cellStyle name="Normal 13 2 2 2 6 2" xfId="9932" xr:uid="{00000000-0005-0000-0000-0000A9260000}"/>
    <cellStyle name="Normal 13 2 2 2 7" xfId="9933" xr:uid="{00000000-0005-0000-0000-0000AA260000}"/>
    <cellStyle name="Normal 13 2 2 2 7 2" xfId="9934" xr:uid="{00000000-0005-0000-0000-0000AB260000}"/>
    <cellStyle name="Normal 13 2 2 2 8" xfId="9935" xr:uid="{00000000-0005-0000-0000-0000AC260000}"/>
    <cellStyle name="Normal 13 2 2 3" xfId="9936" xr:uid="{00000000-0005-0000-0000-0000AD260000}"/>
    <cellStyle name="Normal 13 2 2 3 2" xfId="9937" xr:uid="{00000000-0005-0000-0000-0000AE260000}"/>
    <cellStyle name="Normal 13 2 2 3 2 2" xfId="9938" xr:uid="{00000000-0005-0000-0000-0000AF260000}"/>
    <cellStyle name="Normal 13 2 2 3 2 2 2" xfId="9939" xr:uid="{00000000-0005-0000-0000-0000B0260000}"/>
    <cellStyle name="Normal 13 2 2 3 2 2 2 2" xfId="9940" xr:uid="{00000000-0005-0000-0000-0000B1260000}"/>
    <cellStyle name="Normal 13 2 2 3 2 2 3" xfId="9941" xr:uid="{00000000-0005-0000-0000-0000B2260000}"/>
    <cellStyle name="Normal 13 2 2 3 2 3" xfId="9942" xr:uid="{00000000-0005-0000-0000-0000B3260000}"/>
    <cellStyle name="Normal 13 2 2 3 2 3 2" xfId="9943" xr:uid="{00000000-0005-0000-0000-0000B4260000}"/>
    <cellStyle name="Normal 13 2 2 3 2 4" xfId="9944" xr:uid="{00000000-0005-0000-0000-0000B5260000}"/>
    <cellStyle name="Normal 13 2 2 3 3" xfId="9945" xr:uid="{00000000-0005-0000-0000-0000B6260000}"/>
    <cellStyle name="Normal 13 2 2 3 3 2" xfId="9946" xr:uid="{00000000-0005-0000-0000-0000B7260000}"/>
    <cellStyle name="Normal 13 2 2 3 3 2 2" xfId="9947" xr:uid="{00000000-0005-0000-0000-0000B8260000}"/>
    <cellStyle name="Normal 13 2 2 3 3 3" xfId="9948" xr:uid="{00000000-0005-0000-0000-0000B9260000}"/>
    <cellStyle name="Normal 13 2 2 3 4" xfId="9949" xr:uid="{00000000-0005-0000-0000-0000BA260000}"/>
    <cellStyle name="Normal 13 2 2 3 4 2" xfId="9950" xr:uid="{00000000-0005-0000-0000-0000BB260000}"/>
    <cellStyle name="Normal 13 2 2 3 5" xfId="9951" xr:uid="{00000000-0005-0000-0000-0000BC260000}"/>
    <cellStyle name="Normal 13 2 2 4" xfId="9952" xr:uid="{00000000-0005-0000-0000-0000BD260000}"/>
    <cellStyle name="Normal 13 2 2 4 2" xfId="9953" xr:uid="{00000000-0005-0000-0000-0000BE260000}"/>
    <cellStyle name="Normal 13 2 2 4 2 2" xfId="9954" xr:uid="{00000000-0005-0000-0000-0000BF260000}"/>
    <cellStyle name="Normal 13 2 2 4 2 2 2" xfId="9955" xr:uid="{00000000-0005-0000-0000-0000C0260000}"/>
    <cellStyle name="Normal 13 2 2 4 2 3" xfId="9956" xr:uid="{00000000-0005-0000-0000-0000C1260000}"/>
    <cellStyle name="Normal 13 2 2 4 3" xfId="9957" xr:uid="{00000000-0005-0000-0000-0000C2260000}"/>
    <cellStyle name="Normal 13 2 2 4 3 2" xfId="9958" xr:uid="{00000000-0005-0000-0000-0000C3260000}"/>
    <cellStyle name="Normal 13 2 2 4 4" xfId="9959" xr:uid="{00000000-0005-0000-0000-0000C4260000}"/>
    <cellStyle name="Normal 13 2 2 5" xfId="9960" xr:uid="{00000000-0005-0000-0000-0000C5260000}"/>
    <cellStyle name="Normal 13 2 2 5 2" xfId="9961" xr:uid="{00000000-0005-0000-0000-0000C6260000}"/>
    <cellStyle name="Normal 13 2 2 5 2 2" xfId="9962" xr:uid="{00000000-0005-0000-0000-0000C7260000}"/>
    <cellStyle name="Normal 13 2 2 5 2 2 2" xfId="9963" xr:uid="{00000000-0005-0000-0000-0000C8260000}"/>
    <cellStyle name="Normal 13 2 2 5 2 3" xfId="9964" xr:uid="{00000000-0005-0000-0000-0000C9260000}"/>
    <cellStyle name="Normal 13 2 2 5 3" xfId="9965" xr:uid="{00000000-0005-0000-0000-0000CA260000}"/>
    <cellStyle name="Normal 13 2 2 5 3 2" xfId="9966" xr:uid="{00000000-0005-0000-0000-0000CB260000}"/>
    <cellStyle name="Normal 13 2 2 5 4" xfId="9967" xr:uid="{00000000-0005-0000-0000-0000CC260000}"/>
    <cellStyle name="Normal 13 2 2 6" xfId="9968" xr:uid="{00000000-0005-0000-0000-0000CD260000}"/>
    <cellStyle name="Normal 13 2 2 6 2" xfId="9969" xr:uid="{00000000-0005-0000-0000-0000CE260000}"/>
    <cellStyle name="Normal 13 2 2 6 2 2" xfId="9970" xr:uid="{00000000-0005-0000-0000-0000CF260000}"/>
    <cellStyle name="Normal 13 2 2 6 3" xfId="9971" xr:uid="{00000000-0005-0000-0000-0000D0260000}"/>
    <cellStyle name="Normal 13 2 2 7" xfId="9972" xr:uid="{00000000-0005-0000-0000-0000D1260000}"/>
    <cellStyle name="Normal 13 2 2 7 2" xfId="9973" xr:uid="{00000000-0005-0000-0000-0000D2260000}"/>
    <cellStyle name="Normal 13 2 2 8" xfId="9974" xr:uid="{00000000-0005-0000-0000-0000D3260000}"/>
    <cellStyle name="Normal 13 2 2 8 2" xfId="9975" xr:uid="{00000000-0005-0000-0000-0000D4260000}"/>
    <cellStyle name="Normal 13 2 2 9" xfId="9976" xr:uid="{00000000-0005-0000-0000-0000D5260000}"/>
    <cellStyle name="Normal 13 2 3" xfId="9977" xr:uid="{00000000-0005-0000-0000-0000D6260000}"/>
    <cellStyle name="Normal 13 2 3 2" xfId="9978" xr:uid="{00000000-0005-0000-0000-0000D7260000}"/>
    <cellStyle name="Normal 13 2 3 2 2" xfId="9979" xr:uid="{00000000-0005-0000-0000-0000D8260000}"/>
    <cellStyle name="Normal 13 2 3 2 2 2" xfId="9980" xr:uid="{00000000-0005-0000-0000-0000D9260000}"/>
    <cellStyle name="Normal 13 2 3 2 2 2 2" xfId="9981" xr:uid="{00000000-0005-0000-0000-0000DA260000}"/>
    <cellStyle name="Normal 13 2 3 2 2 2 2 2" xfId="9982" xr:uid="{00000000-0005-0000-0000-0000DB260000}"/>
    <cellStyle name="Normal 13 2 3 2 2 2 3" xfId="9983" xr:uid="{00000000-0005-0000-0000-0000DC260000}"/>
    <cellStyle name="Normal 13 2 3 2 2 3" xfId="9984" xr:uid="{00000000-0005-0000-0000-0000DD260000}"/>
    <cellStyle name="Normal 13 2 3 2 2 3 2" xfId="9985" xr:uid="{00000000-0005-0000-0000-0000DE260000}"/>
    <cellStyle name="Normal 13 2 3 2 2 4" xfId="9986" xr:uid="{00000000-0005-0000-0000-0000DF260000}"/>
    <cellStyle name="Normal 13 2 3 2 3" xfId="9987" xr:uid="{00000000-0005-0000-0000-0000E0260000}"/>
    <cellStyle name="Normal 13 2 3 2 3 2" xfId="9988" xr:uid="{00000000-0005-0000-0000-0000E1260000}"/>
    <cellStyle name="Normal 13 2 3 2 3 2 2" xfId="9989" xr:uid="{00000000-0005-0000-0000-0000E2260000}"/>
    <cellStyle name="Normal 13 2 3 2 3 3" xfId="9990" xr:uid="{00000000-0005-0000-0000-0000E3260000}"/>
    <cellStyle name="Normal 13 2 3 2 4" xfId="9991" xr:uid="{00000000-0005-0000-0000-0000E4260000}"/>
    <cellStyle name="Normal 13 2 3 2 4 2" xfId="9992" xr:uid="{00000000-0005-0000-0000-0000E5260000}"/>
    <cellStyle name="Normal 13 2 3 2 5" xfId="9993" xr:uid="{00000000-0005-0000-0000-0000E6260000}"/>
    <cellStyle name="Normal 13 2 3 3" xfId="9994" xr:uid="{00000000-0005-0000-0000-0000E7260000}"/>
    <cellStyle name="Normal 13 2 3 3 2" xfId="9995" xr:uid="{00000000-0005-0000-0000-0000E8260000}"/>
    <cellStyle name="Normal 13 2 3 3 2 2" xfId="9996" xr:uid="{00000000-0005-0000-0000-0000E9260000}"/>
    <cellStyle name="Normal 13 2 3 3 2 2 2" xfId="9997" xr:uid="{00000000-0005-0000-0000-0000EA260000}"/>
    <cellStyle name="Normal 13 2 3 3 2 3" xfId="9998" xr:uid="{00000000-0005-0000-0000-0000EB260000}"/>
    <cellStyle name="Normal 13 2 3 3 3" xfId="9999" xr:uid="{00000000-0005-0000-0000-0000EC260000}"/>
    <cellStyle name="Normal 13 2 3 3 3 2" xfId="10000" xr:uid="{00000000-0005-0000-0000-0000ED260000}"/>
    <cellStyle name="Normal 13 2 3 3 4" xfId="10001" xr:uid="{00000000-0005-0000-0000-0000EE260000}"/>
    <cellStyle name="Normal 13 2 3 4" xfId="10002" xr:uid="{00000000-0005-0000-0000-0000EF260000}"/>
    <cellStyle name="Normal 13 2 3 4 2" xfId="10003" xr:uid="{00000000-0005-0000-0000-0000F0260000}"/>
    <cellStyle name="Normal 13 2 3 4 2 2" xfId="10004" xr:uid="{00000000-0005-0000-0000-0000F1260000}"/>
    <cellStyle name="Normal 13 2 3 4 2 2 2" xfId="10005" xr:uid="{00000000-0005-0000-0000-0000F2260000}"/>
    <cellStyle name="Normal 13 2 3 4 2 3" xfId="10006" xr:uid="{00000000-0005-0000-0000-0000F3260000}"/>
    <cellStyle name="Normal 13 2 3 4 3" xfId="10007" xr:uid="{00000000-0005-0000-0000-0000F4260000}"/>
    <cellStyle name="Normal 13 2 3 4 3 2" xfId="10008" xr:uid="{00000000-0005-0000-0000-0000F5260000}"/>
    <cellStyle name="Normal 13 2 3 4 4" xfId="10009" xr:uid="{00000000-0005-0000-0000-0000F6260000}"/>
    <cellStyle name="Normal 13 2 3 5" xfId="10010" xr:uid="{00000000-0005-0000-0000-0000F7260000}"/>
    <cellStyle name="Normal 13 2 3 5 2" xfId="10011" xr:uid="{00000000-0005-0000-0000-0000F8260000}"/>
    <cellStyle name="Normal 13 2 3 5 2 2" xfId="10012" xr:uid="{00000000-0005-0000-0000-0000F9260000}"/>
    <cellStyle name="Normal 13 2 3 5 3" xfId="10013" xr:uid="{00000000-0005-0000-0000-0000FA260000}"/>
    <cellStyle name="Normal 13 2 3 6" xfId="10014" xr:uid="{00000000-0005-0000-0000-0000FB260000}"/>
    <cellStyle name="Normal 13 2 3 6 2" xfId="10015" xr:uid="{00000000-0005-0000-0000-0000FC260000}"/>
    <cellStyle name="Normal 13 2 3 7" xfId="10016" xr:uid="{00000000-0005-0000-0000-0000FD260000}"/>
    <cellStyle name="Normal 13 2 3 7 2" xfId="10017" xr:uid="{00000000-0005-0000-0000-0000FE260000}"/>
    <cellStyle name="Normal 13 2 3 8" xfId="10018" xr:uid="{00000000-0005-0000-0000-0000FF260000}"/>
    <cellStyle name="Normal 13 2 4" xfId="10019" xr:uid="{00000000-0005-0000-0000-000000270000}"/>
    <cellStyle name="Normal 13 2 4 2" xfId="10020" xr:uid="{00000000-0005-0000-0000-000001270000}"/>
    <cellStyle name="Normal 13 2 4 2 2" xfId="10021" xr:uid="{00000000-0005-0000-0000-000002270000}"/>
    <cellStyle name="Normal 13 2 4 2 2 2" xfId="10022" xr:uid="{00000000-0005-0000-0000-000003270000}"/>
    <cellStyle name="Normal 13 2 4 2 2 2 2" xfId="10023" xr:uid="{00000000-0005-0000-0000-000004270000}"/>
    <cellStyle name="Normal 13 2 4 2 2 3" xfId="10024" xr:uid="{00000000-0005-0000-0000-000005270000}"/>
    <cellStyle name="Normal 13 2 4 2 3" xfId="10025" xr:uid="{00000000-0005-0000-0000-000006270000}"/>
    <cellStyle name="Normal 13 2 4 2 3 2" xfId="10026" xr:uid="{00000000-0005-0000-0000-000007270000}"/>
    <cellStyle name="Normal 13 2 4 2 4" xfId="10027" xr:uid="{00000000-0005-0000-0000-000008270000}"/>
    <cellStyle name="Normal 13 2 4 3" xfId="10028" xr:uid="{00000000-0005-0000-0000-000009270000}"/>
    <cellStyle name="Normal 13 2 4 3 2" xfId="10029" xr:uid="{00000000-0005-0000-0000-00000A270000}"/>
    <cellStyle name="Normal 13 2 4 3 2 2" xfId="10030" xr:uid="{00000000-0005-0000-0000-00000B270000}"/>
    <cellStyle name="Normal 13 2 4 3 3" xfId="10031" xr:uid="{00000000-0005-0000-0000-00000C270000}"/>
    <cellStyle name="Normal 13 2 4 4" xfId="10032" xr:uid="{00000000-0005-0000-0000-00000D270000}"/>
    <cellStyle name="Normal 13 2 4 4 2" xfId="10033" xr:uid="{00000000-0005-0000-0000-00000E270000}"/>
    <cellStyle name="Normal 13 2 4 5" xfId="10034" xr:uid="{00000000-0005-0000-0000-00000F270000}"/>
    <cellStyle name="Normal 13 2 5" xfId="10035" xr:uid="{00000000-0005-0000-0000-000010270000}"/>
    <cellStyle name="Normal 13 2 5 2" xfId="10036" xr:uid="{00000000-0005-0000-0000-000011270000}"/>
    <cellStyle name="Normal 13 2 5 2 2" xfId="10037" xr:uid="{00000000-0005-0000-0000-000012270000}"/>
    <cellStyle name="Normal 13 2 5 2 2 2" xfId="10038" xr:uid="{00000000-0005-0000-0000-000013270000}"/>
    <cellStyle name="Normal 13 2 5 2 3" xfId="10039" xr:uid="{00000000-0005-0000-0000-000014270000}"/>
    <cellStyle name="Normal 13 2 5 3" xfId="10040" xr:uid="{00000000-0005-0000-0000-000015270000}"/>
    <cellStyle name="Normal 13 2 5 3 2" xfId="10041" xr:uid="{00000000-0005-0000-0000-000016270000}"/>
    <cellStyle name="Normal 13 2 5 4" xfId="10042" xr:uid="{00000000-0005-0000-0000-000017270000}"/>
    <cellStyle name="Normal 13 2 6" xfId="10043" xr:uid="{00000000-0005-0000-0000-000018270000}"/>
    <cellStyle name="Normal 13 2 6 2" xfId="10044" xr:uid="{00000000-0005-0000-0000-000019270000}"/>
    <cellStyle name="Normal 13 2 6 2 2" xfId="10045" xr:uid="{00000000-0005-0000-0000-00001A270000}"/>
    <cellStyle name="Normal 13 2 6 2 2 2" xfId="10046" xr:uid="{00000000-0005-0000-0000-00001B270000}"/>
    <cellStyle name="Normal 13 2 6 2 3" xfId="10047" xr:uid="{00000000-0005-0000-0000-00001C270000}"/>
    <cellStyle name="Normal 13 2 6 3" xfId="10048" xr:uid="{00000000-0005-0000-0000-00001D270000}"/>
    <cellStyle name="Normal 13 2 6 3 2" xfId="10049" xr:uid="{00000000-0005-0000-0000-00001E270000}"/>
    <cellStyle name="Normal 13 2 6 4" xfId="10050" xr:uid="{00000000-0005-0000-0000-00001F270000}"/>
    <cellStyle name="Normal 13 2 7" xfId="10051" xr:uid="{00000000-0005-0000-0000-000020270000}"/>
    <cellStyle name="Normal 13 2 7 2" xfId="10052" xr:uid="{00000000-0005-0000-0000-000021270000}"/>
    <cellStyle name="Normal 13 2 7 2 2" xfId="10053" xr:uid="{00000000-0005-0000-0000-000022270000}"/>
    <cellStyle name="Normal 13 2 7 3" xfId="10054" xr:uid="{00000000-0005-0000-0000-000023270000}"/>
    <cellStyle name="Normal 13 2 8" xfId="10055" xr:uid="{00000000-0005-0000-0000-000024270000}"/>
    <cellStyle name="Normal 13 2 8 2" xfId="10056" xr:uid="{00000000-0005-0000-0000-000025270000}"/>
    <cellStyle name="Normal 13 2 9" xfId="10057" xr:uid="{00000000-0005-0000-0000-000026270000}"/>
    <cellStyle name="Normal 13 2 9 2" xfId="10058" xr:uid="{00000000-0005-0000-0000-000027270000}"/>
    <cellStyle name="Normal 13 3" xfId="10059" xr:uid="{00000000-0005-0000-0000-000028270000}"/>
    <cellStyle name="Normal 13 3 2" xfId="10060" xr:uid="{00000000-0005-0000-0000-000029270000}"/>
    <cellStyle name="Normal 13 3 2 2" xfId="10061" xr:uid="{00000000-0005-0000-0000-00002A270000}"/>
    <cellStyle name="Normal 13 3 2 2 2" xfId="10062" xr:uid="{00000000-0005-0000-0000-00002B270000}"/>
    <cellStyle name="Normal 13 3 2 2 2 2" xfId="10063" xr:uid="{00000000-0005-0000-0000-00002C270000}"/>
    <cellStyle name="Normal 13 3 2 2 2 2 2" xfId="10064" xr:uid="{00000000-0005-0000-0000-00002D270000}"/>
    <cellStyle name="Normal 13 3 2 2 2 2 2 2" xfId="10065" xr:uid="{00000000-0005-0000-0000-00002E270000}"/>
    <cellStyle name="Normal 13 3 2 2 2 2 3" xfId="10066" xr:uid="{00000000-0005-0000-0000-00002F270000}"/>
    <cellStyle name="Normal 13 3 2 2 2 3" xfId="10067" xr:uid="{00000000-0005-0000-0000-000030270000}"/>
    <cellStyle name="Normal 13 3 2 2 2 3 2" xfId="10068" xr:uid="{00000000-0005-0000-0000-000031270000}"/>
    <cellStyle name="Normal 13 3 2 2 2 4" xfId="10069" xr:uid="{00000000-0005-0000-0000-000032270000}"/>
    <cellStyle name="Normal 13 3 2 2 3" xfId="10070" xr:uid="{00000000-0005-0000-0000-000033270000}"/>
    <cellStyle name="Normal 13 3 2 2 3 2" xfId="10071" xr:uid="{00000000-0005-0000-0000-000034270000}"/>
    <cellStyle name="Normal 13 3 2 2 3 2 2" xfId="10072" xr:uid="{00000000-0005-0000-0000-000035270000}"/>
    <cellStyle name="Normal 13 3 2 2 3 3" xfId="10073" xr:uid="{00000000-0005-0000-0000-000036270000}"/>
    <cellStyle name="Normal 13 3 2 2 4" xfId="10074" xr:uid="{00000000-0005-0000-0000-000037270000}"/>
    <cellStyle name="Normal 13 3 2 2 4 2" xfId="10075" xr:uid="{00000000-0005-0000-0000-000038270000}"/>
    <cellStyle name="Normal 13 3 2 2 5" xfId="10076" xr:uid="{00000000-0005-0000-0000-000039270000}"/>
    <cellStyle name="Normal 13 3 2 3" xfId="10077" xr:uid="{00000000-0005-0000-0000-00003A270000}"/>
    <cellStyle name="Normal 13 3 2 3 2" xfId="10078" xr:uid="{00000000-0005-0000-0000-00003B270000}"/>
    <cellStyle name="Normal 13 3 2 3 2 2" xfId="10079" xr:uid="{00000000-0005-0000-0000-00003C270000}"/>
    <cellStyle name="Normal 13 3 2 3 2 2 2" xfId="10080" xr:uid="{00000000-0005-0000-0000-00003D270000}"/>
    <cellStyle name="Normal 13 3 2 3 2 3" xfId="10081" xr:uid="{00000000-0005-0000-0000-00003E270000}"/>
    <cellStyle name="Normal 13 3 2 3 3" xfId="10082" xr:uid="{00000000-0005-0000-0000-00003F270000}"/>
    <cellStyle name="Normal 13 3 2 3 3 2" xfId="10083" xr:uid="{00000000-0005-0000-0000-000040270000}"/>
    <cellStyle name="Normal 13 3 2 3 4" xfId="10084" xr:uid="{00000000-0005-0000-0000-000041270000}"/>
    <cellStyle name="Normal 13 3 2 4" xfId="10085" xr:uid="{00000000-0005-0000-0000-000042270000}"/>
    <cellStyle name="Normal 13 3 2 4 2" xfId="10086" xr:uid="{00000000-0005-0000-0000-000043270000}"/>
    <cellStyle name="Normal 13 3 2 4 2 2" xfId="10087" xr:uid="{00000000-0005-0000-0000-000044270000}"/>
    <cellStyle name="Normal 13 3 2 4 2 2 2" xfId="10088" xr:uid="{00000000-0005-0000-0000-000045270000}"/>
    <cellStyle name="Normal 13 3 2 4 2 3" xfId="10089" xr:uid="{00000000-0005-0000-0000-000046270000}"/>
    <cellStyle name="Normal 13 3 2 4 3" xfId="10090" xr:uid="{00000000-0005-0000-0000-000047270000}"/>
    <cellStyle name="Normal 13 3 2 4 3 2" xfId="10091" xr:uid="{00000000-0005-0000-0000-000048270000}"/>
    <cellStyle name="Normal 13 3 2 4 4" xfId="10092" xr:uid="{00000000-0005-0000-0000-000049270000}"/>
    <cellStyle name="Normal 13 3 2 5" xfId="10093" xr:uid="{00000000-0005-0000-0000-00004A270000}"/>
    <cellStyle name="Normal 13 3 2 5 2" xfId="10094" xr:uid="{00000000-0005-0000-0000-00004B270000}"/>
    <cellStyle name="Normal 13 3 2 5 2 2" xfId="10095" xr:uid="{00000000-0005-0000-0000-00004C270000}"/>
    <cellStyle name="Normal 13 3 2 5 3" xfId="10096" xr:uid="{00000000-0005-0000-0000-00004D270000}"/>
    <cellStyle name="Normal 13 3 2 6" xfId="10097" xr:uid="{00000000-0005-0000-0000-00004E270000}"/>
    <cellStyle name="Normal 13 3 2 6 2" xfId="10098" xr:uid="{00000000-0005-0000-0000-00004F270000}"/>
    <cellStyle name="Normal 13 3 2 7" xfId="10099" xr:uid="{00000000-0005-0000-0000-000050270000}"/>
    <cellStyle name="Normal 13 3 2 7 2" xfId="10100" xr:uid="{00000000-0005-0000-0000-000051270000}"/>
    <cellStyle name="Normal 13 3 2 8" xfId="10101" xr:uid="{00000000-0005-0000-0000-000052270000}"/>
    <cellStyle name="Normal 13 3 3" xfId="10102" xr:uid="{00000000-0005-0000-0000-000053270000}"/>
    <cellStyle name="Normal 13 3 3 2" xfId="10103" xr:uid="{00000000-0005-0000-0000-000054270000}"/>
    <cellStyle name="Normal 13 3 3 2 2" xfId="10104" xr:uid="{00000000-0005-0000-0000-000055270000}"/>
    <cellStyle name="Normal 13 3 3 2 2 2" xfId="10105" xr:uid="{00000000-0005-0000-0000-000056270000}"/>
    <cellStyle name="Normal 13 3 3 2 2 2 2" xfId="10106" xr:uid="{00000000-0005-0000-0000-000057270000}"/>
    <cellStyle name="Normal 13 3 3 2 2 3" xfId="10107" xr:uid="{00000000-0005-0000-0000-000058270000}"/>
    <cellStyle name="Normal 13 3 3 2 3" xfId="10108" xr:uid="{00000000-0005-0000-0000-000059270000}"/>
    <cellStyle name="Normal 13 3 3 2 3 2" xfId="10109" xr:uid="{00000000-0005-0000-0000-00005A270000}"/>
    <cellStyle name="Normal 13 3 3 2 4" xfId="10110" xr:uid="{00000000-0005-0000-0000-00005B270000}"/>
    <cellStyle name="Normal 13 3 3 3" xfId="10111" xr:uid="{00000000-0005-0000-0000-00005C270000}"/>
    <cellStyle name="Normal 13 3 3 3 2" xfId="10112" xr:uid="{00000000-0005-0000-0000-00005D270000}"/>
    <cellStyle name="Normal 13 3 3 3 2 2" xfId="10113" xr:uid="{00000000-0005-0000-0000-00005E270000}"/>
    <cellStyle name="Normal 13 3 3 3 3" xfId="10114" xr:uid="{00000000-0005-0000-0000-00005F270000}"/>
    <cellStyle name="Normal 13 3 3 4" xfId="10115" xr:uid="{00000000-0005-0000-0000-000060270000}"/>
    <cellStyle name="Normal 13 3 3 4 2" xfId="10116" xr:uid="{00000000-0005-0000-0000-000061270000}"/>
    <cellStyle name="Normal 13 3 3 5" xfId="10117" xr:uid="{00000000-0005-0000-0000-000062270000}"/>
    <cellStyle name="Normal 13 3 4" xfId="10118" xr:uid="{00000000-0005-0000-0000-000063270000}"/>
    <cellStyle name="Normal 13 3 4 2" xfId="10119" xr:uid="{00000000-0005-0000-0000-000064270000}"/>
    <cellStyle name="Normal 13 3 4 2 2" xfId="10120" xr:uid="{00000000-0005-0000-0000-000065270000}"/>
    <cellStyle name="Normal 13 3 4 2 2 2" xfId="10121" xr:uid="{00000000-0005-0000-0000-000066270000}"/>
    <cellStyle name="Normal 13 3 4 2 3" xfId="10122" xr:uid="{00000000-0005-0000-0000-000067270000}"/>
    <cellStyle name="Normal 13 3 4 3" xfId="10123" xr:uid="{00000000-0005-0000-0000-000068270000}"/>
    <cellStyle name="Normal 13 3 4 3 2" xfId="10124" xr:uid="{00000000-0005-0000-0000-000069270000}"/>
    <cellStyle name="Normal 13 3 4 4" xfId="10125" xr:uid="{00000000-0005-0000-0000-00006A270000}"/>
    <cellStyle name="Normal 13 3 5" xfId="10126" xr:uid="{00000000-0005-0000-0000-00006B270000}"/>
    <cellStyle name="Normal 13 3 5 2" xfId="10127" xr:uid="{00000000-0005-0000-0000-00006C270000}"/>
    <cellStyle name="Normal 13 3 5 2 2" xfId="10128" xr:uid="{00000000-0005-0000-0000-00006D270000}"/>
    <cellStyle name="Normal 13 3 5 2 2 2" xfId="10129" xr:uid="{00000000-0005-0000-0000-00006E270000}"/>
    <cellStyle name="Normal 13 3 5 2 3" xfId="10130" xr:uid="{00000000-0005-0000-0000-00006F270000}"/>
    <cellStyle name="Normal 13 3 5 3" xfId="10131" xr:uid="{00000000-0005-0000-0000-000070270000}"/>
    <cellStyle name="Normal 13 3 5 3 2" xfId="10132" xr:uid="{00000000-0005-0000-0000-000071270000}"/>
    <cellStyle name="Normal 13 3 5 4" xfId="10133" xr:uid="{00000000-0005-0000-0000-000072270000}"/>
    <cellStyle name="Normal 13 3 6" xfId="10134" xr:uid="{00000000-0005-0000-0000-000073270000}"/>
    <cellStyle name="Normal 13 3 6 2" xfId="10135" xr:uid="{00000000-0005-0000-0000-000074270000}"/>
    <cellStyle name="Normal 13 3 6 2 2" xfId="10136" xr:uid="{00000000-0005-0000-0000-000075270000}"/>
    <cellStyle name="Normal 13 3 6 3" xfId="10137" xr:uid="{00000000-0005-0000-0000-000076270000}"/>
    <cellStyle name="Normal 13 3 7" xfId="10138" xr:uid="{00000000-0005-0000-0000-000077270000}"/>
    <cellStyle name="Normal 13 3 7 2" xfId="10139" xr:uid="{00000000-0005-0000-0000-000078270000}"/>
    <cellStyle name="Normal 13 3 8" xfId="10140" xr:uid="{00000000-0005-0000-0000-000079270000}"/>
    <cellStyle name="Normal 13 3 8 2" xfId="10141" xr:uid="{00000000-0005-0000-0000-00007A270000}"/>
    <cellStyle name="Normal 13 3 9" xfId="10142" xr:uid="{00000000-0005-0000-0000-00007B270000}"/>
    <cellStyle name="Normal 13 4" xfId="10143" xr:uid="{00000000-0005-0000-0000-00007C270000}"/>
    <cellStyle name="Normal 13 4 2" xfId="10144" xr:uid="{00000000-0005-0000-0000-00007D270000}"/>
    <cellStyle name="Normal 13 4 2 2" xfId="10145" xr:uid="{00000000-0005-0000-0000-00007E270000}"/>
    <cellStyle name="Normal 13 4 2 2 2" xfId="10146" xr:uid="{00000000-0005-0000-0000-00007F270000}"/>
    <cellStyle name="Normal 13 4 2 2 2 2" xfId="10147" xr:uid="{00000000-0005-0000-0000-000080270000}"/>
    <cellStyle name="Normal 13 4 2 2 2 2 2" xfId="10148" xr:uid="{00000000-0005-0000-0000-000081270000}"/>
    <cellStyle name="Normal 13 4 2 2 2 3" xfId="10149" xr:uid="{00000000-0005-0000-0000-000082270000}"/>
    <cellStyle name="Normal 13 4 2 2 3" xfId="10150" xr:uid="{00000000-0005-0000-0000-000083270000}"/>
    <cellStyle name="Normal 13 4 2 2 3 2" xfId="10151" xr:uid="{00000000-0005-0000-0000-000084270000}"/>
    <cellStyle name="Normal 13 4 2 2 4" xfId="10152" xr:uid="{00000000-0005-0000-0000-000085270000}"/>
    <cellStyle name="Normal 13 4 2 3" xfId="10153" xr:uid="{00000000-0005-0000-0000-000086270000}"/>
    <cellStyle name="Normal 13 4 2 3 2" xfId="10154" xr:uid="{00000000-0005-0000-0000-000087270000}"/>
    <cellStyle name="Normal 13 4 2 3 2 2" xfId="10155" xr:uid="{00000000-0005-0000-0000-000088270000}"/>
    <cellStyle name="Normal 13 4 2 3 3" xfId="10156" xr:uid="{00000000-0005-0000-0000-000089270000}"/>
    <cellStyle name="Normal 13 4 2 4" xfId="10157" xr:uid="{00000000-0005-0000-0000-00008A270000}"/>
    <cellStyle name="Normal 13 4 2 4 2" xfId="10158" xr:uid="{00000000-0005-0000-0000-00008B270000}"/>
    <cellStyle name="Normal 13 4 2 5" xfId="10159" xr:uid="{00000000-0005-0000-0000-00008C270000}"/>
    <cellStyle name="Normal 13 4 3" xfId="10160" xr:uid="{00000000-0005-0000-0000-00008D270000}"/>
    <cellStyle name="Normal 13 4 3 2" xfId="10161" xr:uid="{00000000-0005-0000-0000-00008E270000}"/>
    <cellStyle name="Normal 13 4 3 2 2" xfId="10162" xr:uid="{00000000-0005-0000-0000-00008F270000}"/>
    <cellStyle name="Normal 13 4 3 2 2 2" xfId="10163" xr:uid="{00000000-0005-0000-0000-000090270000}"/>
    <cellStyle name="Normal 13 4 3 2 3" xfId="10164" xr:uid="{00000000-0005-0000-0000-000091270000}"/>
    <cellStyle name="Normal 13 4 3 3" xfId="10165" xr:uid="{00000000-0005-0000-0000-000092270000}"/>
    <cellStyle name="Normal 13 4 3 3 2" xfId="10166" xr:uid="{00000000-0005-0000-0000-000093270000}"/>
    <cellStyle name="Normal 13 4 3 4" xfId="10167" xr:uid="{00000000-0005-0000-0000-000094270000}"/>
    <cellStyle name="Normal 13 4 4" xfId="10168" xr:uid="{00000000-0005-0000-0000-000095270000}"/>
    <cellStyle name="Normal 13 4 4 2" xfId="10169" xr:uid="{00000000-0005-0000-0000-000096270000}"/>
    <cellStyle name="Normal 13 4 4 2 2" xfId="10170" xr:uid="{00000000-0005-0000-0000-000097270000}"/>
    <cellStyle name="Normal 13 4 4 2 2 2" xfId="10171" xr:uid="{00000000-0005-0000-0000-000098270000}"/>
    <cellStyle name="Normal 13 4 4 2 3" xfId="10172" xr:uid="{00000000-0005-0000-0000-000099270000}"/>
    <cellStyle name="Normal 13 4 4 3" xfId="10173" xr:uid="{00000000-0005-0000-0000-00009A270000}"/>
    <cellStyle name="Normal 13 4 4 3 2" xfId="10174" xr:uid="{00000000-0005-0000-0000-00009B270000}"/>
    <cellStyle name="Normal 13 4 4 4" xfId="10175" xr:uid="{00000000-0005-0000-0000-00009C270000}"/>
    <cellStyle name="Normal 13 4 5" xfId="10176" xr:uid="{00000000-0005-0000-0000-00009D270000}"/>
    <cellStyle name="Normal 13 4 5 2" xfId="10177" xr:uid="{00000000-0005-0000-0000-00009E270000}"/>
    <cellStyle name="Normal 13 4 5 2 2" xfId="10178" xr:uid="{00000000-0005-0000-0000-00009F270000}"/>
    <cellStyle name="Normal 13 4 5 3" xfId="10179" xr:uid="{00000000-0005-0000-0000-0000A0270000}"/>
    <cellStyle name="Normal 13 4 6" xfId="10180" xr:uid="{00000000-0005-0000-0000-0000A1270000}"/>
    <cellStyle name="Normal 13 4 6 2" xfId="10181" xr:uid="{00000000-0005-0000-0000-0000A2270000}"/>
    <cellStyle name="Normal 13 4 7" xfId="10182" xr:uid="{00000000-0005-0000-0000-0000A3270000}"/>
    <cellStyle name="Normal 13 4 7 2" xfId="10183" xr:uid="{00000000-0005-0000-0000-0000A4270000}"/>
    <cellStyle name="Normal 13 4 8" xfId="10184" xr:uid="{00000000-0005-0000-0000-0000A5270000}"/>
    <cellStyle name="Normal 13 5" xfId="10185" xr:uid="{00000000-0005-0000-0000-0000A6270000}"/>
    <cellStyle name="Normal 13 5 2" xfId="10186" xr:uid="{00000000-0005-0000-0000-0000A7270000}"/>
    <cellStyle name="Normal 13 5 2 2" xfId="10187" xr:uid="{00000000-0005-0000-0000-0000A8270000}"/>
    <cellStyle name="Normal 13 5 2 2 2" xfId="10188" xr:uid="{00000000-0005-0000-0000-0000A9270000}"/>
    <cellStyle name="Normal 13 5 2 2 2 2" xfId="10189" xr:uid="{00000000-0005-0000-0000-0000AA270000}"/>
    <cellStyle name="Normal 13 5 2 2 2 2 2" xfId="10190" xr:uid="{00000000-0005-0000-0000-0000AB270000}"/>
    <cellStyle name="Normal 13 5 2 2 2 3" xfId="10191" xr:uid="{00000000-0005-0000-0000-0000AC270000}"/>
    <cellStyle name="Normal 13 5 2 2 3" xfId="10192" xr:uid="{00000000-0005-0000-0000-0000AD270000}"/>
    <cellStyle name="Normal 13 5 2 2 3 2" xfId="10193" xr:uid="{00000000-0005-0000-0000-0000AE270000}"/>
    <cellStyle name="Normal 13 5 2 2 4" xfId="10194" xr:uid="{00000000-0005-0000-0000-0000AF270000}"/>
    <cellStyle name="Normal 13 5 2 3" xfId="10195" xr:uid="{00000000-0005-0000-0000-0000B0270000}"/>
    <cellStyle name="Normal 13 5 2 3 2" xfId="10196" xr:uid="{00000000-0005-0000-0000-0000B1270000}"/>
    <cellStyle name="Normal 13 5 2 3 2 2" xfId="10197" xr:uid="{00000000-0005-0000-0000-0000B2270000}"/>
    <cellStyle name="Normal 13 5 2 3 3" xfId="10198" xr:uid="{00000000-0005-0000-0000-0000B3270000}"/>
    <cellStyle name="Normal 13 5 2 4" xfId="10199" xr:uid="{00000000-0005-0000-0000-0000B4270000}"/>
    <cellStyle name="Normal 13 5 2 4 2" xfId="10200" xr:uid="{00000000-0005-0000-0000-0000B5270000}"/>
    <cellStyle name="Normal 13 5 2 5" xfId="10201" xr:uid="{00000000-0005-0000-0000-0000B6270000}"/>
    <cellStyle name="Normal 13 5 3" xfId="10202" xr:uid="{00000000-0005-0000-0000-0000B7270000}"/>
    <cellStyle name="Normal 13 5 3 2" xfId="10203" xr:uid="{00000000-0005-0000-0000-0000B8270000}"/>
    <cellStyle name="Normal 13 5 3 2 2" xfId="10204" xr:uid="{00000000-0005-0000-0000-0000B9270000}"/>
    <cellStyle name="Normal 13 5 3 2 2 2" xfId="10205" xr:uid="{00000000-0005-0000-0000-0000BA270000}"/>
    <cellStyle name="Normal 13 5 3 2 3" xfId="10206" xr:uid="{00000000-0005-0000-0000-0000BB270000}"/>
    <cellStyle name="Normal 13 5 3 3" xfId="10207" xr:uid="{00000000-0005-0000-0000-0000BC270000}"/>
    <cellStyle name="Normal 13 5 3 3 2" xfId="10208" xr:uid="{00000000-0005-0000-0000-0000BD270000}"/>
    <cellStyle name="Normal 13 5 3 4" xfId="10209" xr:uid="{00000000-0005-0000-0000-0000BE270000}"/>
    <cellStyle name="Normal 13 5 4" xfId="10210" xr:uid="{00000000-0005-0000-0000-0000BF270000}"/>
    <cellStyle name="Normal 13 5 4 2" xfId="10211" xr:uid="{00000000-0005-0000-0000-0000C0270000}"/>
    <cellStyle name="Normal 13 5 4 2 2" xfId="10212" xr:uid="{00000000-0005-0000-0000-0000C1270000}"/>
    <cellStyle name="Normal 13 5 4 3" xfId="10213" xr:uid="{00000000-0005-0000-0000-0000C2270000}"/>
    <cellStyle name="Normal 13 5 5" xfId="10214" xr:uid="{00000000-0005-0000-0000-0000C3270000}"/>
    <cellStyle name="Normal 13 5 5 2" xfId="10215" xr:uid="{00000000-0005-0000-0000-0000C4270000}"/>
    <cellStyle name="Normal 13 5 6" xfId="10216" xr:uid="{00000000-0005-0000-0000-0000C5270000}"/>
    <cellStyle name="Normal 13 6" xfId="10217" xr:uid="{00000000-0005-0000-0000-0000C6270000}"/>
    <cellStyle name="Normal 13 6 2" xfId="10218" xr:uid="{00000000-0005-0000-0000-0000C7270000}"/>
    <cellStyle name="Normal 13 6 2 2" xfId="10219" xr:uid="{00000000-0005-0000-0000-0000C8270000}"/>
    <cellStyle name="Normal 13 6 2 2 2" xfId="10220" xr:uid="{00000000-0005-0000-0000-0000C9270000}"/>
    <cellStyle name="Normal 13 6 2 2 2 2" xfId="10221" xr:uid="{00000000-0005-0000-0000-0000CA270000}"/>
    <cellStyle name="Normal 13 6 2 2 3" xfId="10222" xr:uid="{00000000-0005-0000-0000-0000CB270000}"/>
    <cellStyle name="Normal 13 6 2 3" xfId="10223" xr:uid="{00000000-0005-0000-0000-0000CC270000}"/>
    <cellStyle name="Normal 13 6 2 3 2" xfId="10224" xr:uid="{00000000-0005-0000-0000-0000CD270000}"/>
    <cellStyle name="Normal 13 6 2 4" xfId="10225" xr:uid="{00000000-0005-0000-0000-0000CE270000}"/>
    <cellStyle name="Normal 13 6 3" xfId="10226" xr:uid="{00000000-0005-0000-0000-0000CF270000}"/>
    <cellStyle name="Normal 13 6 3 2" xfId="10227" xr:uid="{00000000-0005-0000-0000-0000D0270000}"/>
    <cellStyle name="Normal 13 6 3 2 2" xfId="10228" xr:uid="{00000000-0005-0000-0000-0000D1270000}"/>
    <cellStyle name="Normal 13 6 3 3" xfId="10229" xr:uid="{00000000-0005-0000-0000-0000D2270000}"/>
    <cellStyle name="Normal 13 6 4" xfId="10230" xr:uid="{00000000-0005-0000-0000-0000D3270000}"/>
    <cellStyle name="Normal 13 6 4 2" xfId="10231" xr:uid="{00000000-0005-0000-0000-0000D4270000}"/>
    <cellStyle name="Normal 13 6 5" xfId="10232" xr:uid="{00000000-0005-0000-0000-0000D5270000}"/>
    <cellStyle name="Normal 13 7" xfId="10233" xr:uid="{00000000-0005-0000-0000-0000D6270000}"/>
    <cellStyle name="Normal 13 7 2" xfId="10234" xr:uid="{00000000-0005-0000-0000-0000D7270000}"/>
    <cellStyle name="Normal 13 7 2 2" xfId="10235" xr:uid="{00000000-0005-0000-0000-0000D8270000}"/>
    <cellStyle name="Normal 13 7 2 2 2" xfId="10236" xr:uid="{00000000-0005-0000-0000-0000D9270000}"/>
    <cellStyle name="Normal 13 7 2 3" xfId="10237" xr:uid="{00000000-0005-0000-0000-0000DA270000}"/>
    <cellStyle name="Normal 13 7 3" xfId="10238" xr:uid="{00000000-0005-0000-0000-0000DB270000}"/>
    <cellStyle name="Normal 13 7 3 2" xfId="10239" xr:uid="{00000000-0005-0000-0000-0000DC270000}"/>
    <cellStyle name="Normal 13 7 4" xfId="10240" xr:uid="{00000000-0005-0000-0000-0000DD270000}"/>
    <cellStyle name="Normal 13 8" xfId="10241" xr:uid="{00000000-0005-0000-0000-0000DE270000}"/>
    <cellStyle name="Normal 13 8 2" xfId="10242" xr:uid="{00000000-0005-0000-0000-0000DF270000}"/>
    <cellStyle name="Normal 13 8 2 2" xfId="10243" xr:uid="{00000000-0005-0000-0000-0000E0270000}"/>
    <cellStyle name="Normal 13 8 2 2 2" xfId="10244" xr:uid="{00000000-0005-0000-0000-0000E1270000}"/>
    <cellStyle name="Normal 13 8 2 3" xfId="10245" xr:uid="{00000000-0005-0000-0000-0000E2270000}"/>
    <cellStyle name="Normal 13 8 3" xfId="10246" xr:uid="{00000000-0005-0000-0000-0000E3270000}"/>
    <cellStyle name="Normal 13 8 3 2" xfId="10247" xr:uid="{00000000-0005-0000-0000-0000E4270000}"/>
    <cellStyle name="Normal 13 8 4" xfId="10248" xr:uid="{00000000-0005-0000-0000-0000E5270000}"/>
    <cellStyle name="Normal 13 9" xfId="10249" xr:uid="{00000000-0005-0000-0000-0000E6270000}"/>
    <cellStyle name="Normal 13 9 2" xfId="10250" xr:uid="{00000000-0005-0000-0000-0000E7270000}"/>
    <cellStyle name="Normal 13 9 2 2" xfId="10251" xr:uid="{00000000-0005-0000-0000-0000E8270000}"/>
    <cellStyle name="Normal 13 9 2 2 2" xfId="10252" xr:uid="{00000000-0005-0000-0000-0000E9270000}"/>
    <cellStyle name="Normal 13 9 2 3" xfId="10253" xr:uid="{00000000-0005-0000-0000-0000EA270000}"/>
    <cellStyle name="Normal 13 9 3" xfId="10254" xr:uid="{00000000-0005-0000-0000-0000EB270000}"/>
    <cellStyle name="Normal 13 9 3 2" xfId="10255" xr:uid="{00000000-0005-0000-0000-0000EC270000}"/>
    <cellStyle name="Normal 13 9 4" xfId="10256" xr:uid="{00000000-0005-0000-0000-0000ED270000}"/>
    <cellStyle name="Normal 14" xfId="10257" xr:uid="{00000000-0005-0000-0000-0000EE270000}"/>
    <cellStyle name="Normal 14 10" xfId="10258" xr:uid="{00000000-0005-0000-0000-0000EF270000}"/>
    <cellStyle name="Normal 14 10 2" xfId="10259" xr:uid="{00000000-0005-0000-0000-0000F0270000}"/>
    <cellStyle name="Normal 14 10 2 2" xfId="10260" xr:uid="{00000000-0005-0000-0000-0000F1270000}"/>
    <cellStyle name="Normal 14 10 3" xfId="10261" xr:uid="{00000000-0005-0000-0000-0000F2270000}"/>
    <cellStyle name="Normal 14 11" xfId="10262" xr:uid="{00000000-0005-0000-0000-0000F3270000}"/>
    <cellStyle name="Normal 14 11 2" xfId="10263" xr:uid="{00000000-0005-0000-0000-0000F4270000}"/>
    <cellStyle name="Normal 14 12" xfId="10264" xr:uid="{00000000-0005-0000-0000-0000F5270000}"/>
    <cellStyle name="Normal 14 12 2" xfId="10265" xr:uid="{00000000-0005-0000-0000-0000F6270000}"/>
    <cellStyle name="Normal 14 13" xfId="10266" xr:uid="{00000000-0005-0000-0000-0000F7270000}"/>
    <cellStyle name="Normal 14 2" xfId="10267" xr:uid="{00000000-0005-0000-0000-0000F8270000}"/>
    <cellStyle name="Normal 14 2 10" xfId="10268" xr:uid="{00000000-0005-0000-0000-0000F9270000}"/>
    <cellStyle name="Normal 14 2 2" xfId="10269" xr:uid="{00000000-0005-0000-0000-0000FA270000}"/>
    <cellStyle name="Normal 14 2 2 2" xfId="10270" xr:uid="{00000000-0005-0000-0000-0000FB270000}"/>
    <cellStyle name="Normal 14 2 2 2 2" xfId="10271" xr:uid="{00000000-0005-0000-0000-0000FC270000}"/>
    <cellStyle name="Normal 14 2 2 2 2 2" xfId="10272" xr:uid="{00000000-0005-0000-0000-0000FD270000}"/>
    <cellStyle name="Normal 14 2 2 2 2 2 2" xfId="10273" xr:uid="{00000000-0005-0000-0000-0000FE270000}"/>
    <cellStyle name="Normal 14 2 2 2 2 2 2 2" xfId="10274" xr:uid="{00000000-0005-0000-0000-0000FF270000}"/>
    <cellStyle name="Normal 14 2 2 2 2 2 2 2 2" xfId="10275" xr:uid="{00000000-0005-0000-0000-000000280000}"/>
    <cellStyle name="Normal 14 2 2 2 2 2 2 3" xfId="10276" xr:uid="{00000000-0005-0000-0000-000001280000}"/>
    <cellStyle name="Normal 14 2 2 2 2 2 3" xfId="10277" xr:uid="{00000000-0005-0000-0000-000002280000}"/>
    <cellStyle name="Normal 14 2 2 2 2 2 3 2" xfId="10278" xr:uid="{00000000-0005-0000-0000-000003280000}"/>
    <cellStyle name="Normal 14 2 2 2 2 2 4" xfId="10279" xr:uid="{00000000-0005-0000-0000-000004280000}"/>
    <cellStyle name="Normal 14 2 2 2 2 3" xfId="10280" xr:uid="{00000000-0005-0000-0000-000005280000}"/>
    <cellStyle name="Normal 14 2 2 2 2 3 2" xfId="10281" xr:uid="{00000000-0005-0000-0000-000006280000}"/>
    <cellStyle name="Normal 14 2 2 2 2 3 2 2" xfId="10282" xr:uid="{00000000-0005-0000-0000-000007280000}"/>
    <cellStyle name="Normal 14 2 2 2 2 3 3" xfId="10283" xr:uid="{00000000-0005-0000-0000-000008280000}"/>
    <cellStyle name="Normal 14 2 2 2 2 4" xfId="10284" xr:uid="{00000000-0005-0000-0000-000009280000}"/>
    <cellStyle name="Normal 14 2 2 2 2 4 2" xfId="10285" xr:uid="{00000000-0005-0000-0000-00000A280000}"/>
    <cellStyle name="Normal 14 2 2 2 2 5" xfId="10286" xr:uid="{00000000-0005-0000-0000-00000B280000}"/>
    <cellStyle name="Normal 14 2 2 2 3" xfId="10287" xr:uid="{00000000-0005-0000-0000-00000C280000}"/>
    <cellStyle name="Normal 14 2 2 2 3 2" xfId="10288" xr:uid="{00000000-0005-0000-0000-00000D280000}"/>
    <cellStyle name="Normal 14 2 2 2 3 2 2" xfId="10289" xr:uid="{00000000-0005-0000-0000-00000E280000}"/>
    <cellStyle name="Normal 14 2 2 2 3 2 2 2" xfId="10290" xr:uid="{00000000-0005-0000-0000-00000F280000}"/>
    <cellStyle name="Normal 14 2 2 2 3 2 3" xfId="10291" xr:uid="{00000000-0005-0000-0000-000010280000}"/>
    <cellStyle name="Normal 14 2 2 2 3 3" xfId="10292" xr:uid="{00000000-0005-0000-0000-000011280000}"/>
    <cellStyle name="Normal 14 2 2 2 3 3 2" xfId="10293" xr:uid="{00000000-0005-0000-0000-000012280000}"/>
    <cellStyle name="Normal 14 2 2 2 3 4" xfId="10294" xr:uid="{00000000-0005-0000-0000-000013280000}"/>
    <cellStyle name="Normal 14 2 2 2 4" xfId="10295" xr:uid="{00000000-0005-0000-0000-000014280000}"/>
    <cellStyle name="Normal 14 2 2 2 4 2" xfId="10296" xr:uid="{00000000-0005-0000-0000-000015280000}"/>
    <cellStyle name="Normal 14 2 2 2 4 2 2" xfId="10297" xr:uid="{00000000-0005-0000-0000-000016280000}"/>
    <cellStyle name="Normal 14 2 2 2 4 2 2 2" xfId="10298" xr:uid="{00000000-0005-0000-0000-000017280000}"/>
    <cellStyle name="Normal 14 2 2 2 4 2 3" xfId="10299" xr:uid="{00000000-0005-0000-0000-000018280000}"/>
    <cellStyle name="Normal 14 2 2 2 4 3" xfId="10300" xr:uid="{00000000-0005-0000-0000-000019280000}"/>
    <cellStyle name="Normal 14 2 2 2 4 3 2" xfId="10301" xr:uid="{00000000-0005-0000-0000-00001A280000}"/>
    <cellStyle name="Normal 14 2 2 2 4 4" xfId="10302" xr:uid="{00000000-0005-0000-0000-00001B280000}"/>
    <cellStyle name="Normal 14 2 2 2 5" xfId="10303" xr:uid="{00000000-0005-0000-0000-00001C280000}"/>
    <cellStyle name="Normal 14 2 2 2 5 2" xfId="10304" xr:uid="{00000000-0005-0000-0000-00001D280000}"/>
    <cellStyle name="Normal 14 2 2 2 5 2 2" xfId="10305" xr:uid="{00000000-0005-0000-0000-00001E280000}"/>
    <cellStyle name="Normal 14 2 2 2 5 3" xfId="10306" xr:uid="{00000000-0005-0000-0000-00001F280000}"/>
    <cellStyle name="Normal 14 2 2 2 6" xfId="10307" xr:uid="{00000000-0005-0000-0000-000020280000}"/>
    <cellStyle name="Normal 14 2 2 2 6 2" xfId="10308" xr:uid="{00000000-0005-0000-0000-000021280000}"/>
    <cellStyle name="Normal 14 2 2 2 7" xfId="10309" xr:uid="{00000000-0005-0000-0000-000022280000}"/>
    <cellStyle name="Normal 14 2 2 2 7 2" xfId="10310" xr:uid="{00000000-0005-0000-0000-000023280000}"/>
    <cellStyle name="Normal 14 2 2 2 8" xfId="10311" xr:uid="{00000000-0005-0000-0000-000024280000}"/>
    <cellStyle name="Normal 14 2 2 3" xfId="10312" xr:uid="{00000000-0005-0000-0000-000025280000}"/>
    <cellStyle name="Normal 14 2 2 3 2" xfId="10313" xr:uid="{00000000-0005-0000-0000-000026280000}"/>
    <cellStyle name="Normal 14 2 2 3 2 2" xfId="10314" xr:uid="{00000000-0005-0000-0000-000027280000}"/>
    <cellStyle name="Normal 14 2 2 3 2 2 2" xfId="10315" xr:uid="{00000000-0005-0000-0000-000028280000}"/>
    <cellStyle name="Normal 14 2 2 3 2 2 2 2" xfId="10316" xr:uid="{00000000-0005-0000-0000-000029280000}"/>
    <cellStyle name="Normal 14 2 2 3 2 2 3" xfId="10317" xr:uid="{00000000-0005-0000-0000-00002A280000}"/>
    <cellStyle name="Normal 14 2 2 3 2 3" xfId="10318" xr:uid="{00000000-0005-0000-0000-00002B280000}"/>
    <cellStyle name="Normal 14 2 2 3 2 3 2" xfId="10319" xr:uid="{00000000-0005-0000-0000-00002C280000}"/>
    <cellStyle name="Normal 14 2 2 3 2 4" xfId="10320" xr:uid="{00000000-0005-0000-0000-00002D280000}"/>
    <cellStyle name="Normal 14 2 2 3 3" xfId="10321" xr:uid="{00000000-0005-0000-0000-00002E280000}"/>
    <cellStyle name="Normal 14 2 2 3 3 2" xfId="10322" xr:uid="{00000000-0005-0000-0000-00002F280000}"/>
    <cellStyle name="Normal 14 2 2 3 3 2 2" xfId="10323" xr:uid="{00000000-0005-0000-0000-000030280000}"/>
    <cellStyle name="Normal 14 2 2 3 3 3" xfId="10324" xr:uid="{00000000-0005-0000-0000-000031280000}"/>
    <cellStyle name="Normal 14 2 2 3 4" xfId="10325" xr:uid="{00000000-0005-0000-0000-000032280000}"/>
    <cellStyle name="Normal 14 2 2 3 4 2" xfId="10326" xr:uid="{00000000-0005-0000-0000-000033280000}"/>
    <cellStyle name="Normal 14 2 2 3 5" xfId="10327" xr:uid="{00000000-0005-0000-0000-000034280000}"/>
    <cellStyle name="Normal 14 2 2 4" xfId="10328" xr:uid="{00000000-0005-0000-0000-000035280000}"/>
    <cellStyle name="Normal 14 2 2 4 2" xfId="10329" xr:uid="{00000000-0005-0000-0000-000036280000}"/>
    <cellStyle name="Normal 14 2 2 4 2 2" xfId="10330" xr:uid="{00000000-0005-0000-0000-000037280000}"/>
    <cellStyle name="Normal 14 2 2 4 2 2 2" xfId="10331" xr:uid="{00000000-0005-0000-0000-000038280000}"/>
    <cellStyle name="Normal 14 2 2 4 2 3" xfId="10332" xr:uid="{00000000-0005-0000-0000-000039280000}"/>
    <cellStyle name="Normal 14 2 2 4 3" xfId="10333" xr:uid="{00000000-0005-0000-0000-00003A280000}"/>
    <cellStyle name="Normal 14 2 2 4 3 2" xfId="10334" xr:uid="{00000000-0005-0000-0000-00003B280000}"/>
    <cellStyle name="Normal 14 2 2 4 4" xfId="10335" xr:uid="{00000000-0005-0000-0000-00003C280000}"/>
    <cellStyle name="Normal 14 2 2 5" xfId="10336" xr:uid="{00000000-0005-0000-0000-00003D280000}"/>
    <cellStyle name="Normal 14 2 2 5 2" xfId="10337" xr:uid="{00000000-0005-0000-0000-00003E280000}"/>
    <cellStyle name="Normal 14 2 2 5 2 2" xfId="10338" xr:uid="{00000000-0005-0000-0000-00003F280000}"/>
    <cellStyle name="Normal 14 2 2 5 2 2 2" xfId="10339" xr:uid="{00000000-0005-0000-0000-000040280000}"/>
    <cellStyle name="Normal 14 2 2 5 2 3" xfId="10340" xr:uid="{00000000-0005-0000-0000-000041280000}"/>
    <cellStyle name="Normal 14 2 2 5 3" xfId="10341" xr:uid="{00000000-0005-0000-0000-000042280000}"/>
    <cellStyle name="Normal 14 2 2 5 3 2" xfId="10342" xr:uid="{00000000-0005-0000-0000-000043280000}"/>
    <cellStyle name="Normal 14 2 2 5 4" xfId="10343" xr:uid="{00000000-0005-0000-0000-000044280000}"/>
    <cellStyle name="Normal 14 2 2 6" xfId="10344" xr:uid="{00000000-0005-0000-0000-000045280000}"/>
    <cellStyle name="Normal 14 2 2 6 2" xfId="10345" xr:uid="{00000000-0005-0000-0000-000046280000}"/>
    <cellStyle name="Normal 14 2 2 6 2 2" xfId="10346" xr:uid="{00000000-0005-0000-0000-000047280000}"/>
    <cellStyle name="Normal 14 2 2 6 3" xfId="10347" xr:uid="{00000000-0005-0000-0000-000048280000}"/>
    <cellStyle name="Normal 14 2 2 7" xfId="10348" xr:uid="{00000000-0005-0000-0000-000049280000}"/>
    <cellStyle name="Normal 14 2 2 7 2" xfId="10349" xr:uid="{00000000-0005-0000-0000-00004A280000}"/>
    <cellStyle name="Normal 14 2 2 8" xfId="10350" xr:uid="{00000000-0005-0000-0000-00004B280000}"/>
    <cellStyle name="Normal 14 2 2 8 2" xfId="10351" xr:uid="{00000000-0005-0000-0000-00004C280000}"/>
    <cellStyle name="Normal 14 2 2 9" xfId="10352" xr:uid="{00000000-0005-0000-0000-00004D280000}"/>
    <cellStyle name="Normal 14 2 3" xfId="10353" xr:uid="{00000000-0005-0000-0000-00004E280000}"/>
    <cellStyle name="Normal 14 2 3 2" xfId="10354" xr:uid="{00000000-0005-0000-0000-00004F280000}"/>
    <cellStyle name="Normal 14 2 3 2 2" xfId="10355" xr:uid="{00000000-0005-0000-0000-000050280000}"/>
    <cellStyle name="Normal 14 2 3 2 2 2" xfId="10356" xr:uid="{00000000-0005-0000-0000-000051280000}"/>
    <cellStyle name="Normal 14 2 3 2 2 2 2" xfId="10357" xr:uid="{00000000-0005-0000-0000-000052280000}"/>
    <cellStyle name="Normal 14 2 3 2 2 2 2 2" xfId="10358" xr:uid="{00000000-0005-0000-0000-000053280000}"/>
    <cellStyle name="Normal 14 2 3 2 2 2 3" xfId="10359" xr:uid="{00000000-0005-0000-0000-000054280000}"/>
    <cellStyle name="Normal 14 2 3 2 2 3" xfId="10360" xr:uid="{00000000-0005-0000-0000-000055280000}"/>
    <cellStyle name="Normal 14 2 3 2 2 3 2" xfId="10361" xr:uid="{00000000-0005-0000-0000-000056280000}"/>
    <cellStyle name="Normal 14 2 3 2 2 4" xfId="10362" xr:uid="{00000000-0005-0000-0000-000057280000}"/>
    <cellStyle name="Normal 14 2 3 2 3" xfId="10363" xr:uid="{00000000-0005-0000-0000-000058280000}"/>
    <cellStyle name="Normal 14 2 3 2 3 2" xfId="10364" xr:uid="{00000000-0005-0000-0000-000059280000}"/>
    <cellStyle name="Normal 14 2 3 2 3 2 2" xfId="10365" xr:uid="{00000000-0005-0000-0000-00005A280000}"/>
    <cellStyle name="Normal 14 2 3 2 3 3" xfId="10366" xr:uid="{00000000-0005-0000-0000-00005B280000}"/>
    <cellStyle name="Normal 14 2 3 2 4" xfId="10367" xr:uid="{00000000-0005-0000-0000-00005C280000}"/>
    <cellStyle name="Normal 14 2 3 2 4 2" xfId="10368" xr:uid="{00000000-0005-0000-0000-00005D280000}"/>
    <cellStyle name="Normal 14 2 3 2 5" xfId="10369" xr:uid="{00000000-0005-0000-0000-00005E280000}"/>
    <cellStyle name="Normal 14 2 3 3" xfId="10370" xr:uid="{00000000-0005-0000-0000-00005F280000}"/>
    <cellStyle name="Normal 14 2 3 3 2" xfId="10371" xr:uid="{00000000-0005-0000-0000-000060280000}"/>
    <cellStyle name="Normal 14 2 3 3 2 2" xfId="10372" xr:uid="{00000000-0005-0000-0000-000061280000}"/>
    <cellStyle name="Normal 14 2 3 3 2 2 2" xfId="10373" xr:uid="{00000000-0005-0000-0000-000062280000}"/>
    <cellStyle name="Normal 14 2 3 3 2 3" xfId="10374" xr:uid="{00000000-0005-0000-0000-000063280000}"/>
    <cellStyle name="Normal 14 2 3 3 3" xfId="10375" xr:uid="{00000000-0005-0000-0000-000064280000}"/>
    <cellStyle name="Normal 14 2 3 3 3 2" xfId="10376" xr:uid="{00000000-0005-0000-0000-000065280000}"/>
    <cellStyle name="Normal 14 2 3 3 4" xfId="10377" xr:uid="{00000000-0005-0000-0000-000066280000}"/>
    <cellStyle name="Normal 14 2 3 4" xfId="10378" xr:uid="{00000000-0005-0000-0000-000067280000}"/>
    <cellStyle name="Normal 14 2 3 4 2" xfId="10379" xr:uid="{00000000-0005-0000-0000-000068280000}"/>
    <cellStyle name="Normal 14 2 3 4 2 2" xfId="10380" xr:uid="{00000000-0005-0000-0000-000069280000}"/>
    <cellStyle name="Normal 14 2 3 4 2 2 2" xfId="10381" xr:uid="{00000000-0005-0000-0000-00006A280000}"/>
    <cellStyle name="Normal 14 2 3 4 2 3" xfId="10382" xr:uid="{00000000-0005-0000-0000-00006B280000}"/>
    <cellStyle name="Normal 14 2 3 4 3" xfId="10383" xr:uid="{00000000-0005-0000-0000-00006C280000}"/>
    <cellStyle name="Normal 14 2 3 4 3 2" xfId="10384" xr:uid="{00000000-0005-0000-0000-00006D280000}"/>
    <cellStyle name="Normal 14 2 3 4 4" xfId="10385" xr:uid="{00000000-0005-0000-0000-00006E280000}"/>
    <cellStyle name="Normal 14 2 3 5" xfId="10386" xr:uid="{00000000-0005-0000-0000-00006F280000}"/>
    <cellStyle name="Normal 14 2 3 5 2" xfId="10387" xr:uid="{00000000-0005-0000-0000-000070280000}"/>
    <cellStyle name="Normal 14 2 3 5 2 2" xfId="10388" xr:uid="{00000000-0005-0000-0000-000071280000}"/>
    <cellStyle name="Normal 14 2 3 5 3" xfId="10389" xr:uid="{00000000-0005-0000-0000-000072280000}"/>
    <cellStyle name="Normal 14 2 3 6" xfId="10390" xr:uid="{00000000-0005-0000-0000-000073280000}"/>
    <cellStyle name="Normal 14 2 3 6 2" xfId="10391" xr:uid="{00000000-0005-0000-0000-000074280000}"/>
    <cellStyle name="Normal 14 2 3 7" xfId="10392" xr:uid="{00000000-0005-0000-0000-000075280000}"/>
    <cellStyle name="Normal 14 2 3 7 2" xfId="10393" xr:uid="{00000000-0005-0000-0000-000076280000}"/>
    <cellStyle name="Normal 14 2 3 8" xfId="10394" xr:uid="{00000000-0005-0000-0000-000077280000}"/>
    <cellStyle name="Normal 14 2 4" xfId="10395" xr:uid="{00000000-0005-0000-0000-000078280000}"/>
    <cellStyle name="Normal 14 2 4 2" xfId="10396" xr:uid="{00000000-0005-0000-0000-000079280000}"/>
    <cellStyle name="Normal 14 2 4 2 2" xfId="10397" xr:uid="{00000000-0005-0000-0000-00007A280000}"/>
    <cellStyle name="Normal 14 2 4 2 2 2" xfId="10398" xr:uid="{00000000-0005-0000-0000-00007B280000}"/>
    <cellStyle name="Normal 14 2 4 2 2 2 2" xfId="10399" xr:uid="{00000000-0005-0000-0000-00007C280000}"/>
    <cellStyle name="Normal 14 2 4 2 2 3" xfId="10400" xr:uid="{00000000-0005-0000-0000-00007D280000}"/>
    <cellStyle name="Normal 14 2 4 2 3" xfId="10401" xr:uid="{00000000-0005-0000-0000-00007E280000}"/>
    <cellStyle name="Normal 14 2 4 2 3 2" xfId="10402" xr:uid="{00000000-0005-0000-0000-00007F280000}"/>
    <cellStyle name="Normal 14 2 4 2 4" xfId="10403" xr:uid="{00000000-0005-0000-0000-000080280000}"/>
    <cellStyle name="Normal 14 2 4 3" xfId="10404" xr:uid="{00000000-0005-0000-0000-000081280000}"/>
    <cellStyle name="Normal 14 2 4 3 2" xfId="10405" xr:uid="{00000000-0005-0000-0000-000082280000}"/>
    <cellStyle name="Normal 14 2 4 3 2 2" xfId="10406" xr:uid="{00000000-0005-0000-0000-000083280000}"/>
    <cellStyle name="Normal 14 2 4 3 3" xfId="10407" xr:uid="{00000000-0005-0000-0000-000084280000}"/>
    <cellStyle name="Normal 14 2 4 4" xfId="10408" xr:uid="{00000000-0005-0000-0000-000085280000}"/>
    <cellStyle name="Normal 14 2 4 4 2" xfId="10409" xr:uid="{00000000-0005-0000-0000-000086280000}"/>
    <cellStyle name="Normal 14 2 4 5" xfId="10410" xr:uid="{00000000-0005-0000-0000-000087280000}"/>
    <cellStyle name="Normal 14 2 5" xfId="10411" xr:uid="{00000000-0005-0000-0000-000088280000}"/>
    <cellStyle name="Normal 14 2 5 2" xfId="10412" xr:uid="{00000000-0005-0000-0000-000089280000}"/>
    <cellStyle name="Normal 14 2 5 2 2" xfId="10413" xr:uid="{00000000-0005-0000-0000-00008A280000}"/>
    <cellStyle name="Normal 14 2 5 2 2 2" xfId="10414" xr:uid="{00000000-0005-0000-0000-00008B280000}"/>
    <cellStyle name="Normal 14 2 5 2 3" xfId="10415" xr:uid="{00000000-0005-0000-0000-00008C280000}"/>
    <cellStyle name="Normal 14 2 5 3" xfId="10416" xr:uid="{00000000-0005-0000-0000-00008D280000}"/>
    <cellStyle name="Normal 14 2 5 3 2" xfId="10417" xr:uid="{00000000-0005-0000-0000-00008E280000}"/>
    <cellStyle name="Normal 14 2 5 4" xfId="10418" xr:uid="{00000000-0005-0000-0000-00008F280000}"/>
    <cellStyle name="Normal 14 2 6" xfId="10419" xr:uid="{00000000-0005-0000-0000-000090280000}"/>
    <cellStyle name="Normal 14 2 6 2" xfId="10420" xr:uid="{00000000-0005-0000-0000-000091280000}"/>
    <cellStyle name="Normal 14 2 6 2 2" xfId="10421" xr:uid="{00000000-0005-0000-0000-000092280000}"/>
    <cellStyle name="Normal 14 2 6 2 2 2" xfId="10422" xr:uid="{00000000-0005-0000-0000-000093280000}"/>
    <cellStyle name="Normal 14 2 6 2 3" xfId="10423" xr:uid="{00000000-0005-0000-0000-000094280000}"/>
    <cellStyle name="Normal 14 2 6 3" xfId="10424" xr:uid="{00000000-0005-0000-0000-000095280000}"/>
    <cellStyle name="Normal 14 2 6 3 2" xfId="10425" xr:uid="{00000000-0005-0000-0000-000096280000}"/>
    <cellStyle name="Normal 14 2 6 4" xfId="10426" xr:uid="{00000000-0005-0000-0000-000097280000}"/>
    <cellStyle name="Normal 14 2 7" xfId="10427" xr:uid="{00000000-0005-0000-0000-000098280000}"/>
    <cellStyle name="Normal 14 2 7 2" xfId="10428" xr:uid="{00000000-0005-0000-0000-000099280000}"/>
    <cellStyle name="Normal 14 2 7 2 2" xfId="10429" xr:uid="{00000000-0005-0000-0000-00009A280000}"/>
    <cellStyle name="Normal 14 2 7 3" xfId="10430" xr:uid="{00000000-0005-0000-0000-00009B280000}"/>
    <cellStyle name="Normal 14 2 8" xfId="10431" xr:uid="{00000000-0005-0000-0000-00009C280000}"/>
    <cellStyle name="Normal 14 2 8 2" xfId="10432" xr:uid="{00000000-0005-0000-0000-00009D280000}"/>
    <cellStyle name="Normal 14 2 9" xfId="10433" xr:uid="{00000000-0005-0000-0000-00009E280000}"/>
    <cellStyle name="Normal 14 2 9 2" xfId="10434" xr:uid="{00000000-0005-0000-0000-00009F280000}"/>
    <cellStyle name="Normal 14 3" xfId="10435" xr:uid="{00000000-0005-0000-0000-0000A0280000}"/>
    <cellStyle name="Normal 14 3 2" xfId="10436" xr:uid="{00000000-0005-0000-0000-0000A1280000}"/>
    <cellStyle name="Normal 14 3 2 2" xfId="10437" xr:uid="{00000000-0005-0000-0000-0000A2280000}"/>
    <cellStyle name="Normal 14 3 2 2 2" xfId="10438" xr:uid="{00000000-0005-0000-0000-0000A3280000}"/>
    <cellStyle name="Normal 14 3 2 2 2 2" xfId="10439" xr:uid="{00000000-0005-0000-0000-0000A4280000}"/>
    <cellStyle name="Normal 14 3 2 2 2 2 2" xfId="10440" xr:uid="{00000000-0005-0000-0000-0000A5280000}"/>
    <cellStyle name="Normal 14 3 2 2 2 2 2 2" xfId="10441" xr:uid="{00000000-0005-0000-0000-0000A6280000}"/>
    <cellStyle name="Normal 14 3 2 2 2 2 3" xfId="10442" xr:uid="{00000000-0005-0000-0000-0000A7280000}"/>
    <cellStyle name="Normal 14 3 2 2 2 3" xfId="10443" xr:uid="{00000000-0005-0000-0000-0000A8280000}"/>
    <cellStyle name="Normal 14 3 2 2 2 3 2" xfId="10444" xr:uid="{00000000-0005-0000-0000-0000A9280000}"/>
    <cellStyle name="Normal 14 3 2 2 2 4" xfId="10445" xr:uid="{00000000-0005-0000-0000-0000AA280000}"/>
    <cellStyle name="Normal 14 3 2 2 3" xfId="10446" xr:uid="{00000000-0005-0000-0000-0000AB280000}"/>
    <cellStyle name="Normal 14 3 2 2 3 2" xfId="10447" xr:uid="{00000000-0005-0000-0000-0000AC280000}"/>
    <cellStyle name="Normal 14 3 2 2 3 2 2" xfId="10448" xr:uid="{00000000-0005-0000-0000-0000AD280000}"/>
    <cellStyle name="Normal 14 3 2 2 3 3" xfId="10449" xr:uid="{00000000-0005-0000-0000-0000AE280000}"/>
    <cellStyle name="Normal 14 3 2 2 4" xfId="10450" xr:uid="{00000000-0005-0000-0000-0000AF280000}"/>
    <cellStyle name="Normal 14 3 2 2 4 2" xfId="10451" xr:uid="{00000000-0005-0000-0000-0000B0280000}"/>
    <cellStyle name="Normal 14 3 2 2 5" xfId="10452" xr:uid="{00000000-0005-0000-0000-0000B1280000}"/>
    <cellStyle name="Normal 14 3 2 3" xfId="10453" xr:uid="{00000000-0005-0000-0000-0000B2280000}"/>
    <cellStyle name="Normal 14 3 2 3 2" xfId="10454" xr:uid="{00000000-0005-0000-0000-0000B3280000}"/>
    <cellStyle name="Normal 14 3 2 3 2 2" xfId="10455" xr:uid="{00000000-0005-0000-0000-0000B4280000}"/>
    <cellStyle name="Normal 14 3 2 3 2 2 2" xfId="10456" xr:uid="{00000000-0005-0000-0000-0000B5280000}"/>
    <cellStyle name="Normal 14 3 2 3 2 3" xfId="10457" xr:uid="{00000000-0005-0000-0000-0000B6280000}"/>
    <cellStyle name="Normal 14 3 2 3 3" xfId="10458" xr:uid="{00000000-0005-0000-0000-0000B7280000}"/>
    <cellStyle name="Normal 14 3 2 3 3 2" xfId="10459" xr:uid="{00000000-0005-0000-0000-0000B8280000}"/>
    <cellStyle name="Normal 14 3 2 3 4" xfId="10460" xr:uid="{00000000-0005-0000-0000-0000B9280000}"/>
    <cellStyle name="Normal 14 3 2 4" xfId="10461" xr:uid="{00000000-0005-0000-0000-0000BA280000}"/>
    <cellStyle name="Normal 14 3 2 4 2" xfId="10462" xr:uid="{00000000-0005-0000-0000-0000BB280000}"/>
    <cellStyle name="Normal 14 3 2 4 2 2" xfId="10463" xr:uid="{00000000-0005-0000-0000-0000BC280000}"/>
    <cellStyle name="Normal 14 3 2 4 2 2 2" xfId="10464" xr:uid="{00000000-0005-0000-0000-0000BD280000}"/>
    <cellStyle name="Normal 14 3 2 4 2 3" xfId="10465" xr:uid="{00000000-0005-0000-0000-0000BE280000}"/>
    <cellStyle name="Normal 14 3 2 4 3" xfId="10466" xr:uid="{00000000-0005-0000-0000-0000BF280000}"/>
    <cellStyle name="Normal 14 3 2 4 3 2" xfId="10467" xr:uid="{00000000-0005-0000-0000-0000C0280000}"/>
    <cellStyle name="Normal 14 3 2 4 4" xfId="10468" xr:uid="{00000000-0005-0000-0000-0000C1280000}"/>
    <cellStyle name="Normal 14 3 2 5" xfId="10469" xr:uid="{00000000-0005-0000-0000-0000C2280000}"/>
    <cellStyle name="Normal 14 3 2 5 2" xfId="10470" xr:uid="{00000000-0005-0000-0000-0000C3280000}"/>
    <cellStyle name="Normal 14 3 2 5 2 2" xfId="10471" xr:uid="{00000000-0005-0000-0000-0000C4280000}"/>
    <cellStyle name="Normal 14 3 2 5 3" xfId="10472" xr:uid="{00000000-0005-0000-0000-0000C5280000}"/>
    <cellStyle name="Normal 14 3 2 6" xfId="10473" xr:uid="{00000000-0005-0000-0000-0000C6280000}"/>
    <cellStyle name="Normal 14 3 2 6 2" xfId="10474" xr:uid="{00000000-0005-0000-0000-0000C7280000}"/>
    <cellStyle name="Normal 14 3 2 7" xfId="10475" xr:uid="{00000000-0005-0000-0000-0000C8280000}"/>
    <cellStyle name="Normal 14 3 2 7 2" xfId="10476" xr:uid="{00000000-0005-0000-0000-0000C9280000}"/>
    <cellStyle name="Normal 14 3 2 8" xfId="10477" xr:uid="{00000000-0005-0000-0000-0000CA280000}"/>
    <cellStyle name="Normal 14 3 3" xfId="10478" xr:uid="{00000000-0005-0000-0000-0000CB280000}"/>
    <cellStyle name="Normal 14 3 3 2" xfId="10479" xr:uid="{00000000-0005-0000-0000-0000CC280000}"/>
    <cellStyle name="Normal 14 3 3 2 2" xfId="10480" xr:uid="{00000000-0005-0000-0000-0000CD280000}"/>
    <cellStyle name="Normal 14 3 3 2 2 2" xfId="10481" xr:uid="{00000000-0005-0000-0000-0000CE280000}"/>
    <cellStyle name="Normal 14 3 3 2 2 2 2" xfId="10482" xr:uid="{00000000-0005-0000-0000-0000CF280000}"/>
    <cellStyle name="Normal 14 3 3 2 2 3" xfId="10483" xr:uid="{00000000-0005-0000-0000-0000D0280000}"/>
    <cellStyle name="Normal 14 3 3 2 3" xfId="10484" xr:uid="{00000000-0005-0000-0000-0000D1280000}"/>
    <cellStyle name="Normal 14 3 3 2 3 2" xfId="10485" xr:uid="{00000000-0005-0000-0000-0000D2280000}"/>
    <cellStyle name="Normal 14 3 3 2 4" xfId="10486" xr:uid="{00000000-0005-0000-0000-0000D3280000}"/>
    <cellStyle name="Normal 14 3 3 3" xfId="10487" xr:uid="{00000000-0005-0000-0000-0000D4280000}"/>
    <cellStyle name="Normal 14 3 3 3 2" xfId="10488" xr:uid="{00000000-0005-0000-0000-0000D5280000}"/>
    <cellStyle name="Normal 14 3 3 3 2 2" xfId="10489" xr:uid="{00000000-0005-0000-0000-0000D6280000}"/>
    <cellStyle name="Normal 14 3 3 3 3" xfId="10490" xr:uid="{00000000-0005-0000-0000-0000D7280000}"/>
    <cellStyle name="Normal 14 3 3 4" xfId="10491" xr:uid="{00000000-0005-0000-0000-0000D8280000}"/>
    <cellStyle name="Normal 14 3 3 4 2" xfId="10492" xr:uid="{00000000-0005-0000-0000-0000D9280000}"/>
    <cellStyle name="Normal 14 3 3 5" xfId="10493" xr:uid="{00000000-0005-0000-0000-0000DA280000}"/>
    <cellStyle name="Normal 14 3 4" xfId="10494" xr:uid="{00000000-0005-0000-0000-0000DB280000}"/>
    <cellStyle name="Normal 14 3 4 2" xfId="10495" xr:uid="{00000000-0005-0000-0000-0000DC280000}"/>
    <cellStyle name="Normal 14 3 4 2 2" xfId="10496" xr:uid="{00000000-0005-0000-0000-0000DD280000}"/>
    <cellStyle name="Normal 14 3 4 2 2 2" xfId="10497" xr:uid="{00000000-0005-0000-0000-0000DE280000}"/>
    <cellStyle name="Normal 14 3 4 2 3" xfId="10498" xr:uid="{00000000-0005-0000-0000-0000DF280000}"/>
    <cellStyle name="Normal 14 3 4 3" xfId="10499" xr:uid="{00000000-0005-0000-0000-0000E0280000}"/>
    <cellStyle name="Normal 14 3 4 3 2" xfId="10500" xr:uid="{00000000-0005-0000-0000-0000E1280000}"/>
    <cellStyle name="Normal 14 3 4 4" xfId="10501" xr:uid="{00000000-0005-0000-0000-0000E2280000}"/>
    <cellStyle name="Normal 14 3 5" xfId="10502" xr:uid="{00000000-0005-0000-0000-0000E3280000}"/>
    <cellStyle name="Normal 14 3 5 2" xfId="10503" xr:uid="{00000000-0005-0000-0000-0000E4280000}"/>
    <cellStyle name="Normal 14 3 5 2 2" xfId="10504" xr:uid="{00000000-0005-0000-0000-0000E5280000}"/>
    <cellStyle name="Normal 14 3 5 2 2 2" xfId="10505" xr:uid="{00000000-0005-0000-0000-0000E6280000}"/>
    <cellStyle name="Normal 14 3 5 2 3" xfId="10506" xr:uid="{00000000-0005-0000-0000-0000E7280000}"/>
    <cellStyle name="Normal 14 3 5 3" xfId="10507" xr:uid="{00000000-0005-0000-0000-0000E8280000}"/>
    <cellStyle name="Normal 14 3 5 3 2" xfId="10508" xr:uid="{00000000-0005-0000-0000-0000E9280000}"/>
    <cellStyle name="Normal 14 3 5 4" xfId="10509" xr:uid="{00000000-0005-0000-0000-0000EA280000}"/>
    <cellStyle name="Normal 14 3 6" xfId="10510" xr:uid="{00000000-0005-0000-0000-0000EB280000}"/>
    <cellStyle name="Normal 14 3 6 2" xfId="10511" xr:uid="{00000000-0005-0000-0000-0000EC280000}"/>
    <cellStyle name="Normal 14 3 6 2 2" xfId="10512" xr:uid="{00000000-0005-0000-0000-0000ED280000}"/>
    <cellStyle name="Normal 14 3 6 3" xfId="10513" xr:uid="{00000000-0005-0000-0000-0000EE280000}"/>
    <cellStyle name="Normal 14 3 7" xfId="10514" xr:uid="{00000000-0005-0000-0000-0000EF280000}"/>
    <cellStyle name="Normal 14 3 7 2" xfId="10515" xr:uid="{00000000-0005-0000-0000-0000F0280000}"/>
    <cellStyle name="Normal 14 3 8" xfId="10516" xr:uid="{00000000-0005-0000-0000-0000F1280000}"/>
    <cellStyle name="Normal 14 3 8 2" xfId="10517" xr:uid="{00000000-0005-0000-0000-0000F2280000}"/>
    <cellStyle name="Normal 14 3 9" xfId="10518" xr:uid="{00000000-0005-0000-0000-0000F3280000}"/>
    <cellStyle name="Normal 14 4" xfId="10519" xr:uid="{00000000-0005-0000-0000-0000F4280000}"/>
    <cellStyle name="Normal 14 4 2" xfId="10520" xr:uid="{00000000-0005-0000-0000-0000F5280000}"/>
    <cellStyle name="Normal 14 4 2 2" xfId="10521" xr:uid="{00000000-0005-0000-0000-0000F6280000}"/>
    <cellStyle name="Normal 14 4 2 2 2" xfId="10522" xr:uid="{00000000-0005-0000-0000-0000F7280000}"/>
    <cellStyle name="Normal 14 4 2 2 2 2" xfId="10523" xr:uid="{00000000-0005-0000-0000-0000F8280000}"/>
    <cellStyle name="Normal 14 4 2 2 2 2 2" xfId="10524" xr:uid="{00000000-0005-0000-0000-0000F9280000}"/>
    <cellStyle name="Normal 14 4 2 2 2 3" xfId="10525" xr:uid="{00000000-0005-0000-0000-0000FA280000}"/>
    <cellStyle name="Normal 14 4 2 2 3" xfId="10526" xr:uid="{00000000-0005-0000-0000-0000FB280000}"/>
    <cellStyle name="Normal 14 4 2 2 3 2" xfId="10527" xr:uid="{00000000-0005-0000-0000-0000FC280000}"/>
    <cellStyle name="Normal 14 4 2 2 4" xfId="10528" xr:uid="{00000000-0005-0000-0000-0000FD280000}"/>
    <cellStyle name="Normal 14 4 2 3" xfId="10529" xr:uid="{00000000-0005-0000-0000-0000FE280000}"/>
    <cellStyle name="Normal 14 4 2 3 2" xfId="10530" xr:uid="{00000000-0005-0000-0000-0000FF280000}"/>
    <cellStyle name="Normal 14 4 2 3 2 2" xfId="10531" xr:uid="{00000000-0005-0000-0000-000000290000}"/>
    <cellStyle name="Normal 14 4 2 3 3" xfId="10532" xr:uid="{00000000-0005-0000-0000-000001290000}"/>
    <cellStyle name="Normal 14 4 2 4" xfId="10533" xr:uid="{00000000-0005-0000-0000-000002290000}"/>
    <cellStyle name="Normal 14 4 2 4 2" xfId="10534" xr:uid="{00000000-0005-0000-0000-000003290000}"/>
    <cellStyle name="Normal 14 4 2 5" xfId="10535" xr:uid="{00000000-0005-0000-0000-000004290000}"/>
    <cellStyle name="Normal 14 4 3" xfId="10536" xr:uid="{00000000-0005-0000-0000-000005290000}"/>
    <cellStyle name="Normal 14 4 3 2" xfId="10537" xr:uid="{00000000-0005-0000-0000-000006290000}"/>
    <cellStyle name="Normal 14 4 3 2 2" xfId="10538" xr:uid="{00000000-0005-0000-0000-000007290000}"/>
    <cellStyle name="Normal 14 4 3 2 2 2" xfId="10539" xr:uid="{00000000-0005-0000-0000-000008290000}"/>
    <cellStyle name="Normal 14 4 3 2 3" xfId="10540" xr:uid="{00000000-0005-0000-0000-000009290000}"/>
    <cellStyle name="Normal 14 4 3 3" xfId="10541" xr:uid="{00000000-0005-0000-0000-00000A290000}"/>
    <cellStyle name="Normal 14 4 3 3 2" xfId="10542" xr:uid="{00000000-0005-0000-0000-00000B290000}"/>
    <cellStyle name="Normal 14 4 3 4" xfId="10543" xr:uid="{00000000-0005-0000-0000-00000C290000}"/>
    <cellStyle name="Normal 14 4 4" xfId="10544" xr:uid="{00000000-0005-0000-0000-00000D290000}"/>
    <cellStyle name="Normal 14 4 4 2" xfId="10545" xr:uid="{00000000-0005-0000-0000-00000E290000}"/>
    <cellStyle name="Normal 14 4 4 2 2" xfId="10546" xr:uid="{00000000-0005-0000-0000-00000F290000}"/>
    <cellStyle name="Normal 14 4 4 2 2 2" xfId="10547" xr:uid="{00000000-0005-0000-0000-000010290000}"/>
    <cellStyle name="Normal 14 4 4 2 3" xfId="10548" xr:uid="{00000000-0005-0000-0000-000011290000}"/>
    <cellStyle name="Normal 14 4 4 3" xfId="10549" xr:uid="{00000000-0005-0000-0000-000012290000}"/>
    <cellStyle name="Normal 14 4 4 3 2" xfId="10550" xr:uid="{00000000-0005-0000-0000-000013290000}"/>
    <cellStyle name="Normal 14 4 4 4" xfId="10551" xr:uid="{00000000-0005-0000-0000-000014290000}"/>
    <cellStyle name="Normal 14 4 5" xfId="10552" xr:uid="{00000000-0005-0000-0000-000015290000}"/>
    <cellStyle name="Normal 14 4 5 2" xfId="10553" xr:uid="{00000000-0005-0000-0000-000016290000}"/>
    <cellStyle name="Normal 14 4 5 2 2" xfId="10554" xr:uid="{00000000-0005-0000-0000-000017290000}"/>
    <cellStyle name="Normal 14 4 5 3" xfId="10555" xr:uid="{00000000-0005-0000-0000-000018290000}"/>
    <cellStyle name="Normal 14 4 6" xfId="10556" xr:uid="{00000000-0005-0000-0000-000019290000}"/>
    <cellStyle name="Normal 14 4 6 2" xfId="10557" xr:uid="{00000000-0005-0000-0000-00001A290000}"/>
    <cellStyle name="Normal 14 4 7" xfId="10558" xr:uid="{00000000-0005-0000-0000-00001B290000}"/>
    <cellStyle name="Normal 14 4 7 2" xfId="10559" xr:uid="{00000000-0005-0000-0000-00001C290000}"/>
    <cellStyle name="Normal 14 4 8" xfId="10560" xr:uid="{00000000-0005-0000-0000-00001D290000}"/>
    <cellStyle name="Normal 14 5" xfId="10561" xr:uid="{00000000-0005-0000-0000-00001E290000}"/>
    <cellStyle name="Normal 14 5 2" xfId="10562" xr:uid="{00000000-0005-0000-0000-00001F290000}"/>
    <cellStyle name="Normal 14 5 2 2" xfId="10563" xr:uid="{00000000-0005-0000-0000-000020290000}"/>
    <cellStyle name="Normal 14 5 2 2 2" xfId="10564" xr:uid="{00000000-0005-0000-0000-000021290000}"/>
    <cellStyle name="Normal 14 5 2 2 2 2" xfId="10565" xr:uid="{00000000-0005-0000-0000-000022290000}"/>
    <cellStyle name="Normal 14 5 2 2 2 2 2" xfId="10566" xr:uid="{00000000-0005-0000-0000-000023290000}"/>
    <cellStyle name="Normal 14 5 2 2 2 3" xfId="10567" xr:uid="{00000000-0005-0000-0000-000024290000}"/>
    <cellStyle name="Normal 14 5 2 2 3" xfId="10568" xr:uid="{00000000-0005-0000-0000-000025290000}"/>
    <cellStyle name="Normal 14 5 2 2 3 2" xfId="10569" xr:uid="{00000000-0005-0000-0000-000026290000}"/>
    <cellStyle name="Normal 14 5 2 2 4" xfId="10570" xr:uid="{00000000-0005-0000-0000-000027290000}"/>
    <cellStyle name="Normal 14 5 2 3" xfId="10571" xr:uid="{00000000-0005-0000-0000-000028290000}"/>
    <cellStyle name="Normal 14 5 2 3 2" xfId="10572" xr:uid="{00000000-0005-0000-0000-000029290000}"/>
    <cellStyle name="Normal 14 5 2 3 2 2" xfId="10573" xr:uid="{00000000-0005-0000-0000-00002A290000}"/>
    <cellStyle name="Normal 14 5 2 3 3" xfId="10574" xr:uid="{00000000-0005-0000-0000-00002B290000}"/>
    <cellStyle name="Normal 14 5 2 4" xfId="10575" xr:uid="{00000000-0005-0000-0000-00002C290000}"/>
    <cellStyle name="Normal 14 5 2 4 2" xfId="10576" xr:uid="{00000000-0005-0000-0000-00002D290000}"/>
    <cellStyle name="Normal 14 5 2 5" xfId="10577" xr:uid="{00000000-0005-0000-0000-00002E290000}"/>
    <cellStyle name="Normal 14 5 3" xfId="10578" xr:uid="{00000000-0005-0000-0000-00002F290000}"/>
    <cellStyle name="Normal 14 5 3 2" xfId="10579" xr:uid="{00000000-0005-0000-0000-000030290000}"/>
    <cellStyle name="Normal 14 5 3 2 2" xfId="10580" xr:uid="{00000000-0005-0000-0000-000031290000}"/>
    <cellStyle name="Normal 14 5 3 2 2 2" xfId="10581" xr:uid="{00000000-0005-0000-0000-000032290000}"/>
    <cellStyle name="Normal 14 5 3 2 3" xfId="10582" xr:uid="{00000000-0005-0000-0000-000033290000}"/>
    <cellStyle name="Normal 14 5 3 3" xfId="10583" xr:uid="{00000000-0005-0000-0000-000034290000}"/>
    <cellStyle name="Normal 14 5 3 3 2" xfId="10584" xr:uid="{00000000-0005-0000-0000-000035290000}"/>
    <cellStyle name="Normal 14 5 3 4" xfId="10585" xr:uid="{00000000-0005-0000-0000-000036290000}"/>
    <cellStyle name="Normal 14 5 4" xfId="10586" xr:uid="{00000000-0005-0000-0000-000037290000}"/>
    <cellStyle name="Normal 14 5 4 2" xfId="10587" xr:uid="{00000000-0005-0000-0000-000038290000}"/>
    <cellStyle name="Normal 14 5 4 2 2" xfId="10588" xr:uid="{00000000-0005-0000-0000-000039290000}"/>
    <cellStyle name="Normal 14 5 4 3" xfId="10589" xr:uid="{00000000-0005-0000-0000-00003A290000}"/>
    <cellStyle name="Normal 14 5 5" xfId="10590" xr:uid="{00000000-0005-0000-0000-00003B290000}"/>
    <cellStyle name="Normal 14 5 5 2" xfId="10591" xr:uid="{00000000-0005-0000-0000-00003C290000}"/>
    <cellStyle name="Normal 14 5 6" xfId="10592" xr:uid="{00000000-0005-0000-0000-00003D290000}"/>
    <cellStyle name="Normal 14 6" xfId="10593" xr:uid="{00000000-0005-0000-0000-00003E290000}"/>
    <cellStyle name="Normal 14 6 2" xfId="10594" xr:uid="{00000000-0005-0000-0000-00003F290000}"/>
    <cellStyle name="Normal 14 6 2 2" xfId="10595" xr:uid="{00000000-0005-0000-0000-000040290000}"/>
    <cellStyle name="Normal 14 6 2 2 2" xfId="10596" xr:uid="{00000000-0005-0000-0000-000041290000}"/>
    <cellStyle name="Normal 14 6 2 2 2 2" xfId="10597" xr:uid="{00000000-0005-0000-0000-000042290000}"/>
    <cellStyle name="Normal 14 6 2 2 3" xfId="10598" xr:uid="{00000000-0005-0000-0000-000043290000}"/>
    <cellStyle name="Normal 14 6 2 3" xfId="10599" xr:uid="{00000000-0005-0000-0000-000044290000}"/>
    <cellStyle name="Normal 14 6 2 3 2" xfId="10600" xr:uid="{00000000-0005-0000-0000-000045290000}"/>
    <cellStyle name="Normal 14 6 2 4" xfId="10601" xr:uid="{00000000-0005-0000-0000-000046290000}"/>
    <cellStyle name="Normal 14 6 3" xfId="10602" xr:uid="{00000000-0005-0000-0000-000047290000}"/>
    <cellStyle name="Normal 14 6 3 2" xfId="10603" xr:uid="{00000000-0005-0000-0000-000048290000}"/>
    <cellStyle name="Normal 14 6 3 2 2" xfId="10604" xr:uid="{00000000-0005-0000-0000-000049290000}"/>
    <cellStyle name="Normal 14 6 3 3" xfId="10605" xr:uid="{00000000-0005-0000-0000-00004A290000}"/>
    <cellStyle name="Normal 14 6 4" xfId="10606" xr:uid="{00000000-0005-0000-0000-00004B290000}"/>
    <cellStyle name="Normal 14 6 4 2" xfId="10607" xr:uid="{00000000-0005-0000-0000-00004C290000}"/>
    <cellStyle name="Normal 14 6 5" xfId="10608" xr:uid="{00000000-0005-0000-0000-00004D290000}"/>
    <cellStyle name="Normal 14 7" xfId="10609" xr:uid="{00000000-0005-0000-0000-00004E290000}"/>
    <cellStyle name="Normal 14 7 2" xfId="10610" xr:uid="{00000000-0005-0000-0000-00004F290000}"/>
    <cellStyle name="Normal 14 7 2 2" xfId="10611" xr:uid="{00000000-0005-0000-0000-000050290000}"/>
    <cellStyle name="Normal 14 7 2 2 2" xfId="10612" xr:uid="{00000000-0005-0000-0000-000051290000}"/>
    <cellStyle name="Normal 14 7 2 3" xfId="10613" xr:uid="{00000000-0005-0000-0000-000052290000}"/>
    <cellStyle name="Normal 14 7 3" xfId="10614" xr:uid="{00000000-0005-0000-0000-000053290000}"/>
    <cellStyle name="Normal 14 7 3 2" xfId="10615" xr:uid="{00000000-0005-0000-0000-000054290000}"/>
    <cellStyle name="Normal 14 7 4" xfId="10616" xr:uid="{00000000-0005-0000-0000-000055290000}"/>
    <cellStyle name="Normal 14 8" xfId="10617" xr:uid="{00000000-0005-0000-0000-000056290000}"/>
    <cellStyle name="Normal 14 8 2" xfId="10618" xr:uid="{00000000-0005-0000-0000-000057290000}"/>
    <cellStyle name="Normal 14 8 2 2" xfId="10619" xr:uid="{00000000-0005-0000-0000-000058290000}"/>
    <cellStyle name="Normal 14 8 2 2 2" xfId="10620" xr:uid="{00000000-0005-0000-0000-000059290000}"/>
    <cellStyle name="Normal 14 8 2 3" xfId="10621" xr:uid="{00000000-0005-0000-0000-00005A290000}"/>
    <cellStyle name="Normal 14 8 3" xfId="10622" xr:uid="{00000000-0005-0000-0000-00005B290000}"/>
    <cellStyle name="Normal 14 8 3 2" xfId="10623" xr:uid="{00000000-0005-0000-0000-00005C290000}"/>
    <cellStyle name="Normal 14 8 4" xfId="10624" xr:uid="{00000000-0005-0000-0000-00005D290000}"/>
    <cellStyle name="Normal 14 9" xfId="10625" xr:uid="{00000000-0005-0000-0000-00005E290000}"/>
    <cellStyle name="Normal 14 9 2" xfId="10626" xr:uid="{00000000-0005-0000-0000-00005F290000}"/>
    <cellStyle name="Normal 14 9 2 2" xfId="10627" xr:uid="{00000000-0005-0000-0000-000060290000}"/>
    <cellStyle name="Normal 14 9 2 2 2" xfId="10628" xr:uid="{00000000-0005-0000-0000-000061290000}"/>
    <cellStyle name="Normal 14 9 2 3" xfId="10629" xr:uid="{00000000-0005-0000-0000-000062290000}"/>
    <cellStyle name="Normal 14 9 3" xfId="10630" xr:uid="{00000000-0005-0000-0000-000063290000}"/>
    <cellStyle name="Normal 14 9 3 2" xfId="10631" xr:uid="{00000000-0005-0000-0000-000064290000}"/>
    <cellStyle name="Normal 14 9 4" xfId="10632" xr:uid="{00000000-0005-0000-0000-000065290000}"/>
    <cellStyle name="Normal 14_T-straight with PEDs adjustor" xfId="10633" xr:uid="{00000000-0005-0000-0000-000066290000}"/>
    <cellStyle name="Normal 15" xfId="10634" xr:uid="{00000000-0005-0000-0000-000067290000}"/>
    <cellStyle name="Normal 15 10" xfId="10635" xr:uid="{00000000-0005-0000-0000-000068290000}"/>
    <cellStyle name="Normal 15 10 2" xfId="10636" xr:uid="{00000000-0005-0000-0000-000069290000}"/>
    <cellStyle name="Normal 15 10 2 2" xfId="10637" xr:uid="{00000000-0005-0000-0000-00006A290000}"/>
    <cellStyle name="Normal 15 10 3" xfId="10638" xr:uid="{00000000-0005-0000-0000-00006B290000}"/>
    <cellStyle name="Normal 15 11" xfId="10639" xr:uid="{00000000-0005-0000-0000-00006C290000}"/>
    <cellStyle name="Normal 15 11 2" xfId="10640" xr:uid="{00000000-0005-0000-0000-00006D290000}"/>
    <cellStyle name="Normal 15 12" xfId="10641" xr:uid="{00000000-0005-0000-0000-00006E290000}"/>
    <cellStyle name="Normal 15 12 2" xfId="10642" xr:uid="{00000000-0005-0000-0000-00006F290000}"/>
    <cellStyle name="Normal 15 13" xfId="10643" xr:uid="{00000000-0005-0000-0000-000070290000}"/>
    <cellStyle name="Normal 15 2" xfId="10644" xr:uid="{00000000-0005-0000-0000-000071290000}"/>
    <cellStyle name="Normal 15 2 10" xfId="10645" xr:uid="{00000000-0005-0000-0000-000072290000}"/>
    <cellStyle name="Normal 15 2 2" xfId="10646" xr:uid="{00000000-0005-0000-0000-000073290000}"/>
    <cellStyle name="Normal 15 2 2 2" xfId="10647" xr:uid="{00000000-0005-0000-0000-000074290000}"/>
    <cellStyle name="Normal 15 2 2 2 2" xfId="10648" xr:uid="{00000000-0005-0000-0000-000075290000}"/>
    <cellStyle name="Normal 15 2 2 2 2 2" xfId="10649" xr:uid="{00000000-0005-0000-0000-000076290000}"/>
    <cellStyle name="Normal 15 2 2 2 2 2 2" xfId="10650" xr:uid="{00000000-0005-0000-0000-000077290000}"/>
    <cellStyle name="Normal 15 2 2 2 2 2 2 2" xfId="10651" xr:uid="{00000000-0005-0000-0000-000078290000}"/>
    <cellStyle name="Normal 15 2 2 2 2 2 2 2 2" xfId="10652" xr:uid="{00000000-0005-0000-0000-000079290000}"/>
    <cellStyle name="Normal 15 2 2 2 2 2 2 3" xfId="10653" xr:uid="{00000000-0005-0000-0000-00007A290000}"/>
    <cellStyle name="Normal 15 2 2 2 2 2 3" xfId="10654" xr:uid="{00000000-0005-0000-0000-00007B290000}"/>
    <cellStyle name="Normal 15 2 2 2 2 2 3 2" xfId="10655" xr:uid="{00000000-0005-0000-0000-00007C290000}"/>
    <cellStyle name="Normal 15 2 2 2 2 2 4" xfId="10656" xr:uid="{00000000-0005-0000-0000-00007D290000}"/>
    <cellStyle name="Normal 15 2 2 2 2 3" xfId="10657" xr:uid="{00000000-0005-0000-0000-00007E290000}"/>
    <cellStyle name="Normal 15 2 2 2 2 3 2" xfId="10658" xr:uid="{00000000-0005-0000-0000-00007F290000}"/>
    <cellStyle name="Normal 15 2 2 2 2 3 2 2" xfId="10659" xr:uid="{00000000-0005-0000-0000-000080290000}"/>
    <cellStyle name="Normal 15 2 2 2 2 3 3" xfId="10660" xr:uid="{00000000-0005-0000-0000-000081290000}"/>
    <cellStyle name="Normal 15 2 2 2 2 4" xfId="10661" xr:uid="{00000000-0005-0000-0000-000082290000}"/>
    <cellStyle name="Normal 15 2 2 2 2 4 2" xfId="10662" xr:uid="{00000000-0005-0000-0000-000083290000}"/>
    <cellStyle name="Normal 15 2 2 2 2 5" xfId="10663" xr:uid="{00000000-0005-0000-0000-000084290000}"/>
    <cellStyle name="Normal 15 2 2 2 3" xfId="10664" xr:uid="{00000000-0005-0000-0000-000085290000}"/>
    <cellStyle name="Normal 15 2 2 2 3 2" xfId="10665" xr:uid="{00000000-0005-0000-0000-000086290000}"/>
    <cellStyle name="Normal 15 2 2 2 3 2 2" xfId="10666" xr:uid="{00000000-0005-0000-0000-000087290000}"/>
    <cellStyle name="Normal 15 2 2 2 3 2 2 2" xfId="10667" xr:uid="{00000000-0005-0000-0000-000088290000}"/>
    <cellStyle name="Normal 15 2 2 2 3 2 3" xfId="10668" xr:uid="{00000000-0005-0000-0000-000089290000}"/>
    <cellStyle name="Normal 15 2 2 2 3 3" xfId="10669" xr:uid="{00000000-0005-0000-0000-00008A290000}"/>
    <cellStyle name="Normal 15 2 2 2 3 3 2" xfId="10670" xr:uid="{00000000-0005-0000-0000-00008B290000}"/>
    <cellStyle name="Normal 15 2 2 2 3 4" xfId="10671" xr:uid="{00000000-0005-0000-0000-00008C290000}"/>
    <cellStyle name="Normal 15 2 2 2 4" xfId="10672" xr:uid="{00000000-0005-0000-0000-00008D290000}"/>
    <cellStyle name="Normal 15 2 2 2 4 2" xfId="10673" xr:uid="{00000000-0005-0000-0000-00008E290000}"/>
    <cellStyle name="Normal 15 2 2 2 4 2 2" xfId="10674" xr:uid="{00000000-0005-0000-0000-00008F290000}"/>
    <cellStyle name="Normal 15 2 2 2 4 2 2 2" xfId="10675" xr:uid="{00000000-0005-0000-0000-000090290000}"/>
    <cellStyle name="Normal 15 2 2 2 4 2 3" xfId="10676" xr:uid="{00000000-0005-0000-0000-000091290000}"/>
    <cellStyle name="Normal 15 2 2 2 4 3" xfId="10677" xr:uid="{00000000-0005-0000-0000-000092290000}"/>
    <cellStyle name="Normal 15 2 2 2 4 3 2" xfId="10678" xr:uid="{00000000-0005-0000-0000-000093290000}"/>
    <cellStyle name="Normal 15 2 2 2 4 4" xfId="10679" xr:uid="{00000000-0005-0000-0000-000094290000}"/>
    <cellStyle name="Normal 15 2 2 2 5" xfId="10680" xr:uid="{00000000-0005-0000-0000-000095290000}"/>
    <cellStyle name="Normal 15 2 2 2 5 2" xfId="10681" xr:uid="{00000000-0005-0000-0000-000096290000}"/>
    <cellStyle name="Normal 15 2 2 2 5 2 2" xfId="10682" xr:uid="{00000000-0005-0000-0000-000097290000}"/>
    <cellStyle name="Normal 15 2 2 2 5 3" xfId="10683" xr:uid="{00000000-0005-0000-0000-000098290000}"/>
    <cellStyle name="Normal 15 2 2 2 6" xfId="10684" xr:uid="{00000000-0005-0000-0000-000099290000}"/>
    <cellStyle name="Normal 15 2 2 2 6 2" xfId="10685" xr:uid="{00000000-0005-0000-0000-00009A290000}"/>
    <cellStyle name="Normal 15 2 2 2 7" xfId="10686" xr:uid="{00000000-0005-0000-0000-00009B290000}"/>
    <cellStyle name="Normal 15 2 2 2 7 2" xfId="10687" xr:uid="{00000000-0005-0000-0000-00009C290000}"/>
    <cellStyle name="Normal 15 2 2 2 8" xfId="10688" xr:uid="{00000000-0005-0000-0000-00009D290000}"/>
    <cellStyle name="Normal 15 2 2 3" xfId="10689" xr:uid="{00000000-0005-0000-0000-00009E290000}"/>
    <cellStyle name="Normal 15 2 2 3 2" xfId="10690" xr:uid="{00000000-0005-0000-0000-00009F290000}"/>
    <cellStyle name="Normal 15 2 2 3 2 2" xfId="10691" xr:uid="{00000000-0005-0000-0000-0000A0290000}"/>
    <cellStyle name="Normal 15 2 2 3 2 2 2" xfId="10692" xr:uid="{00000000-0005-0000-0000-0000A1290000}"/>
    <cellStyle name="Normal 15 2 2 3 2 2 2 2" xfId="10693" xr:uid="{00000000-0005-0000-0000-0000A2290000}"/>
    <cellStyle name="Normal 15 2 2 3 2 2 3" xfId="10694" xr:uid="{00000000-0005-0000-0000-0000A3290000}"/>
    <cellStyle name="Normal 15 2 2 3 2 3" xfId="10695" xr:uid="{00000000-0005-0000-0000-0000A4290000}"/>
    <cellStyle name="Normal 15 2 2 3 2 3 2" xfId="10696" xr:uid="{00000000-0005-0000-0000-0000A5290000}"/>
    <cellStyle name="Normal 15 2 2 3 2 4" xfId="10697" xr:uid="{00000000-0005-0000-0000-0000A6290000}"/>
    <cellStyle name="Normal 15 2 2 3 3" xfId="10698" xr:uid="{00000000-0005-0000-0000-0000A7290000}"/>
    <cellStyle name="Normal 15 2 2 3 3 2" xfId="10699" xr:uid="{00000000-0005-0000-0000-0000A8290000}"/>
    <cellStyle name="Normal 15 2 2 3 3 2 2" xfId="10700" xr:uid="{00000000-0005-0000-0000-0000A9290000}"/>
    <cellStyle name="Normal 15 2 2 3 3 3" xfId="10701" xr:uid="{00000000-0005-0000-0000-0000AA290000}"/>
    <cellStyle name="Normal 15 2 2 3 4" xfId="10702" xr:uid="{00000000-0005-0000-0000-0000AB290000}"/>
    <cellStyle name="Normal 15 2 2 3 4 2" xfId="10703" xr:uid="{00000000-0005-0000-0000-0000AC290000}"/>
    <cellStyle name="Normal 15 2 2 3 5" xfId="10704" xr:uid="{00000000-0005-0000-0000-0000AD290000}"/>
    <cellStyle name="Normal 15 2 2 4" xfId="10705" xr:uid="{00000000-0005-0000-0000-0000AE290000}"/>
    <cellStyle name="Normal 15 2 2 4 2" xfId="10706" xr:uid="{00000000-0005-0000-0000-0000AF290000}"/>
    <cellStyle name="Normal 15 2 2 4 2 2" xfId="10707" xr:uid="{00000000-0005-0000-0000-0000B0290000}"/>
    <cellStyle name="Normal 15 2 2 4 2 2 2" xfId="10708" xr:uid="{00000000-0005-0000-0000-0000B1290000}"/>
    <cellStyle name="Normal 15 2 2 4 2 3" xfId="10709" xr:uid="{00000000-0005-0000-0000-0000B2290000}"/>
    <cellStyle name="Normal 15 2 2 4 3" xfId="10710" xr:uid="{00000000-0005-0000-0000-0000B3290000}"/>
    <cellStyle name="Normal 15 2 2 4 3 2" xfId="10711" xr:uid="{00000000-0005-0000-0000-0000B4290000}"/>
    <cellStyle name="Normal 15 2 2 4 4" xfId="10712" xr:uid="{00000000-0005-0000-0000-0000B5290000}"/>
    <cellStyle name="Normal 15 2 2 5" xfId="10713" xr:uid="{00000000-0005-0000-0000-0000B6290000}"/>
    <cellStyle name="Normal 15 2 2 5 2" xfId="10714" xr:uid="{00000000-0005-0000-0000-0000B7290000}"/>
    <cellStyle name="Normal 15 2 2 5 2 2" xfId="10715" xr:uid="{00000000-0005-0000-0000-0000B8290000}"/>
    <cellStyle name="Normal 15 2 2 5 2 2 2" xfId="10716" xr:uid="{00000000-0005-0000-0000-0000B9290000}"/>
    <cellStyle name="Normal 15 2 2 5 2 3" xfId="10717" xr:uid="{00000000-0005-0000-0000-0000BA290000}"/>
    <cellStyle name="Normal 15 2 2 5 3" xfId="10718" xr:uid="{00000000-0005-0000-0000-0000BB290000}"/>
    <cellStyle name="Normal 15 2 2 5 3 2" xfId="10719" xr:uid="{00000000-0005-0000-0000-0000BC290000}"/>
    <cellStyle name="Normal 15 2 2 5 4" xfId="10720" xr:uid="{00000000-0005-0000-0000-0000BD290000}"/>
    <cellStyle name="Normal 15 2 2 6" xfId="10721" xr:uid="{00000000-0005-0000-0000-0000BE290000}"/>
    <cellStyle name="Normal 15 2 2 6 2" xfId="10722" xr:uid="{00000000-0005-0000-0000-0000BF290000}"/>
    <cellStyle name="Normal 15 2 2 6 2 2" xfId="10723" xr:uid="{00000000-0005-0000-0000-0000C0290000}"/>
    <cellStyle name="Normal 15 2 2 6 3" xfId="10724" xr:uid="{00000000-0005-0000-0000-0000C1290000}"/>
    <cellStyle name="Normal 15 2 2 7" xfId="10725" xr:uid="{00000000-0005-0000-0000-0000C2290000}"/>
    <cellStyle name="Normal 15 2 2 7 2" xfId="10726" xr:uid="{00000000-0005-0000-0000-0000C3290000}"/>
    <cellStyle name="Normal 15 2 2 8" xfId="10727" xr:uid="{00000000-0005-0000-0000-0000C4290000}"/>
    <cellStyle name="Normal 15 2 2 8 2" xfId="10728" xr:uid="{00000000-0005-0000-0000-0000C5290000}"/>
    <cellStyle name="Normal 15 2 2 9" xfId="10729" xr:uid="{00000000-0005-0000-0000-0000C6290000}"/>
    <cellStyle name="Normal 15 2 3" xfId="10730" xr:uid="{00000000-0005-0000-0000-0000C7290000}"/>
    <cellStyle name="Normal 15 2 3 2" xfId="10731" xr:uid="{00000000-0005-0000-0000-0000C8290000}"/>
    <cellStyle name="Normal 15 2 3 2 2" xfId="10732" xr:uid="{00000000-0005-0000-0000-0000C9290000}"/>
    <cellStyle name="Normal 15 2 3 2 2 2" xfId="10733" xr:uid="{00000000-0005-0000-0000-0000CA290000}"/>
    <cellStyle name="Normal 15 2 3 2 2 2 2" xfId="10734" xr:uid="{00000000-0005-0000-0000-0000CB290000}"/>
    <cellStyle name="Normal 15 2 3 2 2 2 2 2" xfId="10735" xr:uid="{00000000-0005-0000-0000-0000CC290000}"/>
    <cellStyle name="Normal 15 2 3 2 2 2 3" xfId="10736" xr:uid="{00000000-0005-0000-0000-0000CD290000}"/>
    <cellStyle name="Normal 15 2 3 2 2 3" xfId="10737" xr:uid="{00000000-0005-0000-0000-0000CE290000}"/>
    <cellStyle name="Normal 15 2 3 2 2 3 2" xfId="10738" xr:uid="{00000000-0005-0000-0000-0000CF290000}"/>
    <cellStyle name="Normal 15 2 3 2 2 4" xfId="10739" xr:uid="{00000000-0005-0000-0000-0000D0290000}"/>
    <cellStyle name="Normal 15 2 3 2 3" xfId="10740" xr:uid="{00000000-0005-0000-0000-0000D1290000}"/>
    <cellStyle name="Normal 15 2 3 2 3 2" xfId="10741" xr:uid="{00000000-0005-0000-0000-0000D2290000}"/>
    <cellStyle name="Normal 15 2 3 2 3 2 2" xfId="10742" xr:uid="{00000000-0005-0000-0000-0000D3290000}"/>
    <cellStyle name="Normal 15 2 3 2 3 3" xfId="10743" xr:uid="{00000000-0005-0000-0000-0000D4290000}"/>
    <cellStyle name="Normal 15 2 3 2 4" xfId="10744" xr:uid="{00000000-0005-0000-0000-0000D5290000}"/>
    <cellStyle name="Normal 15 2 3 2 4 2" xfId="10745" xr:uid="{00000000-0005-0000-0000-0000D6290000}"/>
    <cellStyle name="Normal 15 2 3 2 5" xfId="10746" xr:uid="{00000000-0005-0000-0000-0000D7290000}"/>
    <cellStyle name="Normal 15 2 3 3" xfId="10747" xr:uid="{00000000-0005-0000-0000-0000D8290000}"/>
    <cellStyle name="Normal 15 2 3 3 2" xfId="10748" xr:uid="{00000000-0005-0000-0000-0000D9290000}"/>
    <cellStyle name="Normal 15 2 3 3 2 2" xfId="10749" xr:uid="{00000000-0005-0000-0000-0000DA290000}"/>
    <cellStyle name="Normal 15 2 3 3 2 2 2" xfId="10750" xr:uid="{00000000-0005-0000-0000-0000DB290000}"/>
    <cellStyle name="Normal 15 2 3 3 2 3" xfId="10751" xr:uid="{00000000-0005-0000-0000-0000DC290000}"/>
    <cellStyle name="Normal 15 2 3 3 3" xfId="10752" xr:uid="{00000000-0005-0000-0000-0000DD290000}"/>
    <cellStyle name="Normal 15 2 3 3 3 2" xfId="10753" xr:uid="{00000000-0005-0000-0000-0000DE290000}"/>
    <cellStyle name="Normal 15 2 3 3 4" xfId="10754" xr:uid="{00000000-0005-0000-0000-0000DF290000}"/>
    <cellStyle name="Normal 15 2 3 4" xfId="10755" xr:uid="{00000000-0005-0000-0000-0000E0290000}"/>
    <cellStyle name="Normal 15 2 3 4 2" xfId="10756" xr:uid="{00000000-0005-0000-0000-0000E1290000}"/>
    <cellStyle name="Normal 15 2 3 4 2 2" xfId="10757" xr:uid="{00000000-0005-0000-0000-0000E2290000}"/>
    <cellStyle name="Normal 15 2 3 4 2 2 2" xfId="10758" xr:uid="{00000000-0005-0000-0000-0000E3290000}"/>
    <cellStyle name="Normal 15 2 3 4 2 3" xfId="10759" xr:uid="{00000000-0005-0000-0000-0000E4290000}"/>
    <cellStyle name="Normal 15 2 3 4 3" xfId="10760" xr:uid="{00000000-0005-0000-0000-0000E5290000}"/>
    <cellStyle name="Normal 15 2 3 4 3 2" xfId="10761" xr:uid="{00000000-0005-0000-0000-0000E6290000}"/>
    <cellStyle name="Normal 15 2 3 4 4" xfId="10762" xr:uid="{00000000-0005-0000-0000-0000E7290000}"/>
    <cellStyle name="Normal 15 2 3 5" xfId="10763" xr:uid="{00000000-0005-0000-0000-0000E8290000}"/>
    <cellStyle name="Normal 15 2 3 5 2" xfId="10764" xr:uid="{00000000-0005-0000-0000-0000E9290000}"/>
    <cellStyle name="Normal 15 2 3 5 2 2" xfId="10765" xr:uid="{00000000-0005-0000-0000-0000EA290000}"/>
    <cellStyle name="Normal 15 2 3 5 3" xfId="10766" xr:uid="{00000000-0005-0000-0000-0000EB290000}"/>
    <cellStyle name="Normal 15 2 3 6" xfId="10767" xr:uid="{00000000-0005-0000-0000-0000EC290000}"/>
    <cellStyle name="Normal 15 2 3 6 2" xfId="10768" xr:uid="{00000000-0005-0000-0000-0000ED290000}"/>
    <cellStyle name="Normal 15 2 3 7" xfId="10769" xr:uid="{00000000-0005-0000-0000-0000EE290000}"/>
    <cellStyle name="Normal 15 2 3 7 2" xfId="10770" xr:uid="{00000000-0005-0000-0000-0000EF290000}"/>
    <cellStyle name="Normal 15 2 3 8" xfId="10771" xr:uid="{00000000-0005-0000-0000-0000F0290000}"/>
    <cellStyle name="Normal 15 2 4" xfId="10772" xr:uid="{00000000-0005-0000-0000-0000F1290000}"/>
    <cellStyle name="Normal 15 2 4 2" xfId="10773" xr:uid="{00000000-0005-0000-0000-0000F2290000}"/>
    <cellStyle name="Normal 15 2 4 2 2" xfId="10774" xr:uid="{00000000-0005-0000-0000-0000F3290000}"/>
    <cellStyle name="Normal 15 2 4 2 2 2" xfId="10775" xr:uid="{00000000-0005-0000-0000-0000F4290000}"/>
    <cellStyle name="Normal 15 2 4 2 2 2 2" xfId="10776" xr:uid="{00000000-0005-0000-0000-0000F5290000}"/>
    <cellStyle name="Normal 15 2 4 2 2 3" xfId="10777" xr:uid="{00000000-0005-0000-0000-0000F6290000}"/>
    <cellStyle name="Normal 15 2 4 2 3" xfId="10778" xr:uid="{00000000-0005-0000-0000-0000F7290000}"/>
    <cellStyle name="Normal 15 2 4 2 3 2" xfId="10779" xr:uid="{00000000-0005-0000-0000-0000F8290000}"/>
    <cellStyle name="Normal 15 2 4 2 4" xfId="10780" xr:uid="{00000000-0005-0000-0000-0000F9290000}"/>
    <cellStyle name="Normal 15 2 4 3" xfId="10781" xr:uid="{00000000-0005-0000-0000-0000FA290000}"/>
    <cellStyle name="Normal 15 2 4 3 2" xfId="10782" xr:uid="{00000000-0005-0000-0000-0000FB290000}"/>
    <cellStyle name="Normal 15 2 4 3 2 2" xfId="10783" xr:uid="{00000000-0005-0000-0000-0000FC290000}"/>
    <cellStyle name="Normal 15 2 4 3 3" xfId="10784" xr:uid="{00000000-0005-0000-0000-0000FD290000}"/>
    <cellStyle name="Normal 15 2 4 4" xfId="10785" xr:uid="{00000000-0005-0000-0000-0000FE290000}"/>
    <cellStyle name="Normal 15 2 4 4 2" xfId="10786" xr:uid="{00000000-0005-0000-0000-0000FF290000}"/>
    <cellStyle name="Normal 15 2 4 5" xfId="10787" xr:uid="{00000000-0005-0000-0000-0000002A0000}"/>
    <cellStyle name="Normal 15 2 5" xfId="10788" xr:uid="{00000000-0005-0000-0000-0000012A0000}"/>
    <cellStyle name="Normal 15 2 5 2" xfId="10789" xr:uid="{00000000-0005-0000-0000-0000022A0000}"/>
    <cellStyle name="Normal 15 2 5 2 2" xfId="10790" xr:uid="{00000000-0005-0000-0000-0000032A0000}"/>
    <cellStyle name="Normal 15 2 5 2 2 2" xfId="10791" xr:uid="{00000000-0005-0000-0000-0000042A0000}"/>
    <cellStyle name="Normal 15 2 5 2 3" xfId="10792" xr:uid="{00000000-0005-0000-0000-0000052A0000}"/>
    <cellStyle name="Normal 15 2 5 3" xfId="10793" xr:uid="{00000000-0005-0000-0000-0000062A0000}"/>
    <cellStyle name="Normal 15 2 5 3 2" xfId="10794" xr:uid="{00000000-0005-0000-0000-0000072A0000}"/>
    <cellStyle name="Normal 15 2 5 4" xfId="10795" xr:uid="{00000000-0005-0000-0000-0000082A0000}"/>
    <cellStyle name="Normal 15 2 6" xfId="10796" xr:uid="{00000000-0005-0000-0000-0000092A0000}"/>
    <cellStyle name="Normal 15 2 6 2" xfId="10797" xr:uid="{00000000-0005-0000-0000-00000A2A0000}"/>
    <cellStyle name="Normal 15 2 6 2 2" xfId="10798" xr:uid="{00000000-0005-0000-0000-00000B2A0000}"/>
    <cellStyle name="Normal 15 2 6 2 2 2" xfId="10799" xr:uid="{00000000-0005-0000-0000-00000C2A0000}"/>
    <cellStyle name="Normal 15 2 6 2 3" xfId="10800" xr:uid="{00000000-0005-0000-0000-00000D2A0000}"/>
    <cellStyle name="Normal 15 2 6 3" xfId="10801" xr:uid="{00000000-0005-0000-0000-00000E2A0000}"/>
    <cellStyle name="Normal 15 2 6 3 2" xfId="10802" xr:uid="{00000000-0005-0000-0000-00000F2A0000}"/>
    <cellStyle name="Normal 15 2 6 4" xfId="10803" xr:uid="{00000000-0005-0000-0000-0000102A0000}"/>
    <cellStyle name="Normal 15 2 7" xfId="10804" xr:uid="{00000000-0005-0000-0000-0000112A0000}"/>
    <cellStyle name="Normal 15 2 7 2" xfId="10805" xr:uid="{00000000-0005-0000-0000-0000122A0000}"/>
    <cellStyle name="Normal 15 2 7 2 2" xfId="10806" xr:uid="{00000000-0005-0000-0000-0000132A0000}"/>
    <cellStyle name="Normal 15 2 7 3" xfId="10807" xr:uid="{00000000-0005-0000-0000-0000142A0000}"/>
    <cellStyle name="Normal 15 2 8" xfId="10808" xr:uid="{00000000-0005-0000-0000-0000152A0000}"/>
    <cellStyle name="Normal 15 2 8 2" xfId="10809" xr:uid="{00000000-0005-0000-0000-0000162A0000}"/>
    <cellStyle name="Normal 15 2 9" xfId="10810" xr:uid="{00000000-0005-0000-0000-0000172A0000}"/>
    <cellStyle name="Normal 15 2 9 2" xfId="10811" xr:uid="{00000000-0005-0000-0000-0000182A0000}"/>
    <cellStyle name="Normal 15 3" xfId="10812" xr:uid="{00000000-0005-0000-0000-0000192A0000}"/>
    <cellStyle name="Normal 15 3 10" xfId="10813" xr:uid="{00000000-0005-0000-0000-00001A2A0000}"/>
    <cellStyle name="Normal 15 3 2" xfId="10814" xr:uid="{00000000-0005-0000-0000-00001B2A0000}"/>
    <cellStyle name="Normal 15 3 2 2" xfId="10815" xr:uid="{00000000-0005-0000-0000-00001C2A0000}"/>
    <cellStyle name="Normal 15 3 2 2 2" xfId="10816" xr:uid="{00000000-0005-0000-0000-00001D2A0000}"/>
    <cellStyle name="Normal 15 3 2 2 2 2" xfId="10817" xr:uid="{00000000-0005-0000-0000-00001E2A0000}"/>
    <cellStyle name="Normal 15 3 2 2 2 2 2" xfId="10818" xr:uid="{00000000-0005-0000-0000-00001F2A0000}"/>
    <cellStyle name="Normal 15 3 2 2 2 2 2 2" xfId="10819" xr:uid="{00000000-0005-0000-0000-0000202A0000}"/>
    <cellStyle name="Normal 15 3 2 2 2 2 3" xfId="10820" xr:uid="{00000000-0005-0000-0000-0000212A0000}"/>
    <cellStyle name="Normal 15 3 2 2 2 3" xfId="10821" xr:uid="{00000000-0005-0000-0000-0000222A0000}"/>
    <cellStyle name="Normal 15 3 2 2 2 3 2" xfId="10822" xr:uid="{00000000-0005-0000-0000-0000232A0000}"/>
    <cellStyle name="Normal 15 3 2 2 2 4" xfId="10823" xr:uid="{00000000-0005-0000-0000-0000242A0000}"/>
    <cellStyle name="Normal 15 3 2 2 3" xfId="10824" xr:uid="{00000000-0005-0000-0000-0000252A0000}"/>
    <cellStyle name="Normal 15 3 2 2 3 2" xfId="10825" xr:uid="{00000000-0005-0000-0000-0000262A0000}"/>
    <cellStyle name="Normal 15 3 2 2 3 2 2" xfId="10826" xr:uid="{00000000-0005-0000-0000-0000272A0000}"/>
    <cellStyle name="Normal 15 3 2 2 3 3" xfId="10827" xr:uid="{00000000-0005-0000-0000-0000282A0000}"/>
    <cellStyle name="Normal 15 3 2 2 4" xfId="10828" xr:uid="{00000000-0005-0000-0000-0000292A0000}"/>
    <cellStyle name="Normal 15 3 2 2 4 2" xfId="10829" xr:uid="{00000000-0005-0000-0000-00002A2A0000}"/>
    <cellStyle name="Normal 15 3 2 2 5" xfId="10830" xr:uid="{00000000-0005-0000-0000-00002B2A0000}"/>
    <cellStyle name="Normal 15 3 2 3" xfId="10831" xr:uid="{00000000-0005-0000-0000-00002C2A0000}"/>
    <cellStyle name="Normal 15 3 2 3 2" xfId="10832" xr:uid="{00000000-0005-0000-0000-00002D2A0000}"/>
    <cellStyle name="Normal 15 3 2 3 2 2" xfId="10833" xr:uid="{00000000-0005-0000-0000-00002E2A0000}"/>
    <cellStyle name="Normal 15 3 2 3 2 2 2" xfId="10834" xr:uid="{00000000-0005-0000-0000-00002F2A0000}"/>
    <cellStyle name="Normal 15 3 2 3 2 3" xfId="10835" xr:uid="{00000000-0005-0000-0000-0000302A0000}"/>
    <cellStyle name="Normal 15 3 2 3 3" xfId="10836" xr:uid="{00000000-0005-0000-0000-0000312A0000}"/>
    <cellStyle name="Normal 15 3 2 3 3 2" xfId="10837" xr:uid="{00000000-0005-0000-0000-0000322A0000}"/>
    <cellStyle name="Normal 15 3 2 3 4" xfId="10838" xr:uid="{00000000-0005-0000-0000-0000332A0000}"/>
    <cellStyle name="Normal 15 3 2 4" xfId="10839" xr:uid="{00000000-0005-0000-0000-0000342A0000}"/>
    <cellStyle name="Normal 15 3 2 4 2" xfId="10840" xr:uid="{00000000-0005-0000-0000-0000352A0000}"/>
    <cellStyle name="Normal 15 3 2 4 2 2" xfId="10841" xr:uid="{00000000-0005-0000-0000-0000362A0000}"/>
    <cellStyle name="Normal 15 3 2 4 2 2 2" xfId="10842" xr:uid="{00000000-0005-0000-0000-0000372A0000}"/>
    <cellStyle name="Normal 15 3 2 4 2 3" xfId="10843" xr:uid="{00000000-0005-0000-0000-0000382A0000}"/>
    <cellStyle name="Normal 15 3 2 4 3" xfId="10844" xr:uid="{00000000-0005-0000-0000-0000392A0000}"/>
    <cellStyle name="Normal 15 3 2 4 3 2" xfId="10845" xr:uid="{00000000-0005-0000-0000-00003A2A0000}"/>
    <cellStyle name="Normal 15 3 2 4 4" xfId="10846" xr:uid="{00000000-0005-0000-0000-00003B2A0000}"/>
    <cellStyle name="Normal 15 3 2 5" xfId="10847" xr:uid="{00000000-0005-0000-0000-00003C2A0000}"/>
    <cellStyle name="Normal 15 3 2 5 2" xfId="10848" xr:uid="{00000000-0005-0000-0000-00003D2A0000}"/>
    <cellStyle name="Normal 15 3 2 5 2 2" xfId="10849" xr:uid="{00000000-0005-0000-0000-00003E2A0000}"/>
    <cellStyle name="Normal 15 3 2 5 3" xfId="10850" xr:uid="{00000000-0005-0000-0000-00003F2A0000}"/>
    <cellStyle name="Normal 15 3 2 6" xfId="10851" xr:uid="{00000000-0005-0000-0000-0000402A0000}"/>
    <cellStyle name="Normal 15 3 2 6 2" xfId="10852" xr:uid="{00000000-0005-0000-0000-0000412A0000}"/>
    <cellStyle name="Normal 15 3 2 7" xfId="10853" xr:uid="{00000000-0005-0000-0000-0000422A0000}"/>
    <cellStyle name="Normal 15 3 2 7 2" xfId="10854" xr:uid="{00000000-0005-0000-0000-0000432A0000}"/>
    <cellStyle name="Normal 15 3 2 8" xfId="10855" xr:uid="{00000000-0005-0000-0000-0000442A0000}"/>
    <cellStyle name="Normal 15 3 3" xfId="10856" xr:uid="{00000000-0005-0000-0000-0000452A0000}"/>
    <cellStyle name="Normal 15 3 3 2" xfId="10857" xr:uid="{00000000-0005-0000-0000-0000462A0000}"/>
    <cellStyle name="Normal 15 3 3 2 2" xfId="10858" xr:uid="{00000000-0005-0000-0000-0000472A0000}"/>
    <cellStyle name="Normal 15 3 3 2 2 2" xfId="10859" xr:uid="{00000000-0005-0000-0000-0000482A0000}"/>
    <cellStyle name="Normal 15 3 3 2 2 2 2" xfId="10860" xr:uid="{00000000-0005-0000-0000-0000492A0000}"/>
    <cellStyle name="Normal 15 3 3 2 2 3" xfId="10861" xr:uid="{00000000-0005-0000-0000-00004A2A0000}"/>
    <cellStyle name="Normal 15 3 3 2 3" xfId="10862" xr:uid="{00000000-0005-0000-0000-00004B2A0000}"/>
    <cellStyle name="Normal 15 3 3 2 3 2" xfId="10863" xr:uid="{00000000-0005-0000-0000-00004C2A0000}"/>
    <cellStyle name="Normal 15 3 3 2 4" xfId="10864" xr:uid="{00000000-0005-0000-0000-00004D2A0000}"/>
    <cellStyle name="Normal 15 3 3 3" xfId="10865" xr:uid="{00000000-0005-0000-0000-00004E2A0000}"/>
    <cellStyle name="Normal 15 3 3 3 2" xfId="10866" xr:uid="{00000000-0005-0000-0000-00004F2A0000}"/>
    <cellStyle name="Normal 15 3 3 3 2 2" xfId="10867" xr:uid="{00000000-0005-0000-0000-0000502A0000}"/>
    <cellStyle name="Normal 15 3 3 3 3" xfId="10868" xr:uid="{00000000-0005-0000-0000-0000512A0000}"/>
    <cellStyle name="Normal 15 3 3 4" xfId="10869" xr:uid="{00000000-0005-0000-0000-0000522A0000}"/>
    <cellStyle name="Normal 15 3 3 4 2" xfId="10870" xr:uid="{00000000-0005-0000-0000-0000532A0000}"/>
    <cellStyle name="Normal 15 3 3 5" xfId="10871" xr:uid="{00000000-0005-0000-0000-0000542A0000}"/>
    <cellStyle name="Normal 15 3 4" xfId="10872" xr:uid="{00000000-0005-0000-0000-0000552A0000}"/>
    <cellStyle name="Normal 15 3 4 2" xfId="10873" xr:uid="{00000000-0005-0000-0000-0000562A0000}"/>
    <cellStyle name="Normal 15 3 4 2 2" xfId="10874" xr:uid="{00000000-0005-0000-0000-0000572A0000}"/>
    <cellStyle name="Normal 15 3 4 2 2 2" xfId="10875" xr:uid="{00000000-0005-0000-0000-0000582A0000}"/>
    <cellStyle name="Normal 15 3 4 2 3" xfId="10876" xr:uid="{00000000-0005-0000-0000-0000592A0000}"/>
    <cellStyle name="Normal 15 3 4 3" xfId="10877" xr:uid="{00000000-0005-0000-0000-00005A2A0000}"/>
    <cellStyle name="Normal 15 3 4 3 2" xfId="10878" xr:uid="{00000000-0005-0000-0000-00005B2A0000}"/>
    <cellStyle name="Normal 15 3 4 4" xfId="10879" xr:uid="{00000000-0005-0000-0000-00005C2A0000}"/>
    <cellStyle name="Normal 15 3 5" xfId="10880" xr:uid="{00000000-0005-0000-0000-00005D2A0000}"/>
    <cellStyle name="Normal 15 3 5 2" xfId="10881" xr:uid="{00000000-0005-0000-0000-00005E2A0000}"/>
    <cellStyle name="Normal 15 3 5 2 2" xfId="10882" xr:uid="{00000000-0005-0000-0000-00005F2A0000}"/>
    <cellStyle name="Normal 15 3 5 2 2 2" xfId="10883" xr:uid="{00000000-0005-0000-0000-0000602A0000}"/>
    <cellStyle name="Normal 15 3 5 2 3" xfId="10884" xr:uid="{00000000-0005-0000-0000-0000612A0000}"/>
    <cellStyle name="Normal 15 3 5 3" xfId="10885" xr:uid="{00000000-0005-0000-0000-0000622A0000}"/>
    <cellStyle name="Normal 15 3 5 3 2" xfId="10886" xr:uid="{00000000-0005-0000-0000-0000632A0000}"/>
    <cellStyle name="Normal 15 3 5 4" xfId="10887" xr:uid="{00000000-0005-0000-0000-0000642A0000}"/>
    <cellStyle name="Normal 15 3 6" xfId="10888" xr:uid="{00000000-0005-0000-0000-0000652A0000}"/>
    <cellStyle name="Normal 15 3 6 2" xfId="10889" xr:uid="{00000000-0005-0000-0000-0000662A0000}"/>
    <cellStyle name="Normal 15 3 6 2 2" xfId="10890" xr:uid="{00000000-0005-0000-0000-0000672A0000}"/>
    <cellStyle name="Normal 15 3 6 3" xfId="10891" xr:uid="{00000000-0005-0000-0000-0000682A0000}"/>
    <cellStyle name="Normal 15 3 7" xfId="10892" xr:uid="{00000000-0005-0000-0000-0000692A0000}"/>
    <cellStyle name="Normal 15 3 7 2" xfId="10893" xr:uid="{00000000-0005-0000-0000-00006A2A0000}"/>
    <cellStyle name="Normal 15 3 8" xfId="10894" xr:uid="{00000000-0005-0000-0000-00006B2A0000}"/>
    <cellStyle name="Normal 15 3 8 2" xfId="10895" xr:uid="{00000000-0005-0000-0000-00006C2A0000}"/>
    <cellStyle name="Normal 15 3 9" xfId="10896" xr:uid="{00000000-0005-0000-0000-00006D2A0000}"/>
    <cellStyle name="Normal 15 4" xfId="10897" xr:uid="{00000000-0005-0000-0000-00006E2A0000}"/>
    <cellStyle name="Normal 15 4 2" xfId="10898" xr:uid="{00000000-0005-0000-0000-00006F2A0000}"/>
    <cellStyle name="Normal 15 4 2 2" xfId="10899" xr:uid="{00000000-0005-0000-0000-0000702A0000}"/>
    <cellStyle name="Normal 15 4 2 2 2" xfId="10900" xr:uid="{00000000-0005-0000-0000-0000712A0000}"/>
    <cellStyle name="Normal 15 4 2 2 2 2" xfId="10901" xr:uid="{00000000-0005-0000-0000-0000722A0000}"/>
    <cellStyle name="Normal 15 4 2 2 2 2 2" xfId="10902" xr:uid="{00000000-0005-0000-0000-0000732A0000}"/>
    <cellStyle name="Normal 15 4 2 2 2 3" xfId="10903" xr:uid="{00000000-0005-0000-0000-0000742A0000}"/>
    <cellStyle name="Normal 15 4 2 2 3" xfId="10904" xr:uid="{00000000-0005-0000-0000-0000752A0000}"/>
    <cellStyle name="Normal 15 4 2 2 3 2" xfId="10905" xr:uid="{00000000-0005-0000-0000-0000762A0000}"/>
    <cellStyle name="Normal 15 4 2 2 4" xfId="10906" xr:uid="{00000000-0005-0000-0000-0000772A0000}"/>
    <cellStyle name="Normal 15 4 2 3" xfId="10907" xr:uid="{00000000-0005-0000-0000-0000782A0000}"/>
    <cellStyle name="Normal 15 4 2 3 2" xfId="10908" xr:uid="{00000000-0005-0000-0000-0000792A0000}"/>
    <cellStyle name="Normal 15 4 2 3 2 2" xfId="10909" xr:uid="{00000000-0005-0000-0000-00007A2A0000}"/>
    <cellStyle name="Normal 15 4 2 3 3" xfId="10910" xr:uid="{00000000-0005-0000-0000-00007B2A0000}"/>
    <cellStyle name="Normal 15 4 2 4" xfId="10911" xr:uid="{00000000-0005-0000-0000-00007C2A0000}"/>
    <cellStyle name="Normal 15 4 2 4 2" xfId="10912" xr:uid="{00000000-0005-0000-0000-00007D2A0000}"/>
    <cellStyle name="Normal 15 4 2 5" xfId="10913" xr:uid="{00000000-0005-0000-0000-00007E2A0000}"/>
    <cellStyle name="Normal 15 4 3" xfId="10914" xr:uid="{00000000-0005-0000-0000-00007F2A0000}"/>
    <cellStyle name="Normal 15 4 3 2" xfId="10915" xr:uid="{00000000-0005-0000-0000-0000802A0000}"/>
    <cellStyle name="Normal 15 4 3 2 2" xfId="10916" xr:uid="{00000000-0005-0000-0000-0000812A0000}"/>
    <cellStyle name="Normal 15 4 3 2 2 2" xfId="10917" xr:uid="{00000000-0005-0000-0000-0000822A0000}"/>
    <cellStyle name="Normal 15 4 3 2 3" xfId="10918" xr:uid="{00000000-0005-0000-0000-0000832A0000}"/>
    <cellStyle name="Normal 15 4 3 3" xfId="10919" xr:uid="{00000000-0005-0000-0000-0000842A0000}"/>
    <cellStyle name="Normal 15 4 3 3 2" xfId="10920" xr:uid="{00000000-0005-0000-0000-0000852A0000}"/>
    <cellStyle name="Normal 15 4 3 4" xfId="10921" xr:uid="{00000000-0005-0000-0000-0000862A0000}"/>
    <cellStyle name="Normal 15 4 4" xfId="10922" xr:uid="{00000000-0005-0000-0000-0000872A0000}"/>
    <cellStyle name="Normal 15 4 4 2" xfId="10923" xr:uid="{00000000-0005-0000-0000-0000882A0000}"/>
    <cellStyle name="Normal 15 4 4 2 2" xfId="10924" xr:uid="{00000000-0005-0000-0000-0000892A0000}"/>
    <cellStyle name="Normal 15 4 4 2 2 2" xfId="10925" xr:uid="{00000000-0005-0000-0000-00008A2A0000}"/>
    <cellStyle name="Normal 15 4 4 2 3" xfId="10926" xr:uid="{00000000-0005-0000-0000-00008B2A0000}"/>
    <cellStyle name="Normal 15 4 4 3" xfId="10927" xr:uid="{00000000-0005-0000-0000-00008C2A0000}"/>
    <cellStyle name="Normal 15 4 4 3 2" xfId="10928" xr:uid="{00000000-0005-0000-0000-00008D2A0000}"/>
    <cellStyle name="Normal 15 4 4 4" xfId="10929" xr:uid="{00000000-0005-0000-0000-00008E2A0000}"/>
    <cellStyle name="Normal 15 4 5" xfId="10930" xr:uid="{00000000-0005-0000-0000-00008F2A0000}"/>
    <cellStyle name="Normal 15 4 5 2" xfId="10931" xr:uid="{00000000-0005-0000-0000-0000902A0000}"/>
    <cellStyle name="Normal 15 4 5 2 2" xfId="10932" xr:uid="{00000000-0005-0000-0000-0000912A0000}"/>
    <cellStyle name="Normal 15 4 5 3" xfId="10933" xr:uid="{00000000-0005-0000-0000-0000922A0000}"/>
    <cellStyle name="Normal 15 4 6" xfId="10934" xr:uid="{00000000-0005-0000-0000-0000932A0000}"/>
    <cellStyle name="Normal 15 4 6 2" xfId="10935" xr:uid="{00000000-0005-0000-0000-0000942A0000}"/>
    <cellStyle name="Normal 15 4 7" xfId="10936" xr:uid="{00000000-0005-0000-0000-0000952A0000}"/>
    <cellStyle name="Normal 15 4 7 2" xfId="10937" xr:uid="{00000000-0005-0000-0000-0000962A0000}"/>
    <cellStyle name="Normal 15 4 8" xfId="10938" xr:uid="{00000000-0005-0000-0000-0000972A0000}"/>
    <cellStyle name="Normal 15 5" xfId="10939" xr:uid="{00000000-0005-0000-0000-0000982A0000}"/>
    <cellStyle name="Normal 15 5 2" xfId="10940" xr:uid="{00000000-0005-0000-0000-0000992A0000}"/>
    <cellStyle name="Normal 15 5 2 2" xfId="10941" xr:uid="{00000000-0005-0000-0000-00009A2A0000}"/>
    <cellStyle name="Normal 15 5 2 2 2" xfId="10942" xr:uid="{00000000-0005-0000-0000-00009B2A0000}"/>
    <cellStyle name="Normal 15 5 2 2 2 2" xfId="10943" xr:uid="{00000000-0005-0000-0000-00009C2A0000}"/>
    <cellStyle name="Normal 15 5 2 2 2 2 2" xfId="10944" xr:uid="{00000000-0005-0000-0000-00009D2A0000}"/>
    <cellStyle name="Normal 15 5 2 2 2 3" xfId="10945" xr:uid="{00000000-0005-0000-0000-00009E2A0000}"/>
    <cellStyle name="Normal 15 5 2 2 3" xfId="10946" xr:uid="{00000000-0005-0000-0000-00009F2A0000}"/>
    <cellStyle name="Normal 15 5 2 2 3 2" xfId="10947" xr:uid="{00000000-0005-0000-0000-0000A02A0000}"/>
    <cellStyle name="Normal 15 5 2 2 4" xfId="10948" xr:uid="{00000000-0005-0000-0000-0000A12A0000}"/>
    <cellStyle name="Normal 15 5 2 3" xfId="10949" xr:uid="{00000000-0005-0000-0000-0000A22A0000}"/>
    <cellStyle name="Normal 15 5 2 3 2" xfId="10950" xr:uid="{00000000-0005-0000-0000-0000A32A0000}"/>
    <cellStyle name="Normal 15 5 2 3 2 2" xfId="10951" xr:uid="{00000000-0005-0000-0000-0000A42A0000}"/>
    <cellStyle name="Normal 15 5 2 3 3" xfId="10952" xr:uid="{00000000-0005-0000-0000-0000A52A0000}"/>
    <cellStyle name="Normal 15 5 2 4" xfId="10953" xr:uid="{00000000-0005-0000-0000-0000A62A0000}"/>
    <cellStyle name="Normal 15 5 2 4 2" xfId="10954" xr:uid="{00000000-0005-0000-0000-0000A72A0000}"/>
    <cellStyle name="Normal 15 5 2 5" xfId="10955" xr:uid="{00000000-0005-0000-0000-0000A82A0000}"/>
    <cellStyle name="Normal 15 5 3" xfId="10956" xr:uid="{00000000-0005-0000-0000-0000A92A0000}"/>
    <cellStyle name="Normal 15 5 3 2" xfId="10957" xr:uid="{00000000-0005-0000-0000-0000AA2A0000}"/>
    <cellStyle name="Normal 15 5 3 2 2" xfId="10958" xr:uid="{00000000-0005-0000-0000-0000AB2A0000}"/>
    <cellStyle name="Normal 15 5 3 2 2 2" xfId="10959" xr:uid="{00000000-0005-0000-0000-0000AC2A0000}"/>
    <cellStyle name="Normal 15 5 3 2 3" xfId="10960" xr:uid="{00000000-0005-0000-0000-0000AD2A0000}"/>
    <cellStyle name="Normal 15 5 3 3" xfId="10961" xr:uid="{00000000-0005-0000-0000-0000AE2A0000}"/>
    <cellStyle name="Normal 15 5 3 3 2" xfId="10962" xr:uid="{00000000-0005-0000-0000-0000AF2A0000}"/>
    <cellStyle name="Normal 15 5 3 4" xfId="10963" xr:uid="{00000000-0005-0000-0000-0000B02A0000}"/>
    <cellStyle name="Normal 15 5 4" xfId="10964" xr:uid="{00000000-0005-0000-0000-0000B12A0000}"/>
    <cellStyle name="Normal 15 5 4 2" xfId="10965" xr:uid="{00000000-0005-0000-0000-0000B22A0000}"/>
    <cellStyle name="Normal 15 5 4 2 2" xfId="10966" xr:uid="{00000000-0005-0000-0000-0000B32A0000}"/>
    <cellStyle name="Normal 15 5 4 3" xfId="10967" xr:uid="{00000000-0005-0000-0000-0000B42A0000}"/>
    <cellStyle name="Normal 15 5 5" xfId="10968" xr:uid="{00000000-0005-0000-0000-0000B52A0000}"/>
    <cellStyle name="Normal 15 5 5 2" xfId="10969" xr:uid="{00000000-0005-0000-0000-0000B62A0000}"/>
    <cellStyle name="Normal 15 5 6" xfId="10970" xr:uid="{00000000-0005-0000-0000-0000B72A0000}"/>
    <cellStyle name="Normal 15 6" xfId="10971" xr:uid="{00000000-0005-0000-0000-0000B82A0000}"/>
    <cellStyle name="Normal 15 6 2" xfId="10972" xr:uid="{00000000-0005-0000-0000-0000B92A0000}"/>
    <cellStyle name="Normal 15 6 2 2" xfId="10973" xr:uid="{00000000-0005-0000-0000-0000BA2A0000}"/>
    <cellStyle name="Normal 15 6 2 2 2" xfId="10974" xr:uid="{00000000-0005-0000-0000-0000BB2A0000}"/>
    <cellStyle name="Normal 15 6 2 2 2 2" xfId="10975" xr:uid="{00000000-0005-0000-0000-0000BC2A0000}"/>
    <cellStyle name="Normal 15 6 2 2 3" xfId="10976" xr:uid="{00000000-0005-0000-0000-0000BD2A0000}"/>
    <cellStyle name="Normal 15 6 2 3" xfId="10977" xr:uid="{00000000-0005-0000-0000-0000BE2A0000}"/>
    <cellStyle name="Normal 15 6 2 3 2" xfId="10978" xr:uid="{00000000-0005-0000-0000-0000BF2A0000}"/>
    <cellStyle name="Normal 15 6 2 4" xfId="10979" xr:uid="{00000000-0005-0000-0000-0000C02A0000}"/>
    <cellStyle name="Normal 15 6 3" xfId="10980" xr:uid="{00000000-0005-0000-0000-0000C12A0000}"/>
    <cellStyle name="Normal 15 6 3 2" xfId="10981" xr:uid="{00000000-0005-0000-0000-0000C22A0000}"/>
    <cellStyle name="Normal 15 6 3 2 2" xfId="10982" xr:uid="{00000000-0005-0000-0000-0000C32A0000}"/>
    <cellStyle name="Normal 15 6 3 3" xfId="10983" xr:uid="{00000000-0005-0000-0000-0000C42A0000}"/>
    <cellStyle name="Normal 15 6 4" xfId="10984" xr:uid="{00000000-0005-0000-0000-0000C52A0000}"/>
    <cellStyle name="Normal 15 6 4 2" xfId="10985" xr:uid="{00000000-0005-0000-0000-0000C62A0000}"/>
    <cellStyle name="Normal 15 6 5" xfId="10986" xr:uid="{00000000-0005-0000-0000-0000C72A0000}"/>
    <cellStyle name="Normal 15 7" xfId="10987" xr:uid="{00000000-0005-0000-0000-0000C82A0000}"/>
    <cellStyle name="Normal 15 7 2" xfId="10988" xr:uid="{00000000-0005-0000-0000-0000C92A0000}"/>
    <cellStyle name="Normal 15 7 2 2" xfId="10989" xr:uid="{00000000-0005-0000-0000-0000CA2A0000}"/>
    <cellStyle name="Normal 15 7 2 2 2" xfId="10990" xr:uid="{00000000-0005-0000-0000-0000CB2A0000}"/>
    <cellStyle name="Normal 15 7 2 3" xfId="10991" xr:uid="{00000000-0005-0000-0000-0000CC2A0000}"/>
    <cellStyle name="Normal 15 7 3" xfId="10992" xr:uid="{00000000-0005-0000-0000-0000CD2A0000}"/>
    <cellStyle name="Normal 15 7 3 2" xfId="10993" xr:uid="{00000000-0005-0000-0000-0000CE2A0000}"/>
    <cellStyle name="Normal 15 7 4" xfId="10994" xr:uid="{00000000-0005-0000-0000-0000CF2A0000}"/>
    <cellStyle name="Normal 15 8" xfId="10995" xr:uid="{00000000-0005-0000-0000-0000D02A0000}"/>
    <cellStyle name="Normal 15 8 2" xfId="10996" xr:uid="{00000000-0005-0000-0000-0000D12A0000}"/>
    <cellStyle name="Normal 15 8 2 2" xfId="10997" xr:uid="{00000000-0005-0000-0000-0000D22A0000}"/>
    <cellStyle name="Normal 15 8 2 2 2" xfId="10998" xr:uid="{00000000-0005-0000-0000-0000D32A0000}"/>
    <cellStyle name="Normal 15 8 2 3" xfId="10999" xr:uid="{00000000-0005-0000-0000-0000D42A0000}"/>
    <cellStyle name="Normal 15 8 3" xfId="11000" xr:uid="{00000000-0005-0000-0000-0000D52A0000}"/>
    <cellStyle name="Normal 15 8 3 2" xfId="11001" xr:uid="{00000000-0005-0000-0000-0000D62A0000}"/>
    <cellStyle name="Normal 15 8 4" xfId="11002" xr:uid="{00000000-0005-0000-0000-0000D72A0000}"/>
    <cellStyle name="Normal 15 9" xfId="11003" xr:uid="{00000000-0005-0000-0000-0000D82A0000}"/>
    <cellStyle name="Normal 15 9 2" xfId="11004" xr:uid="{00000000-0005-0000-0000-0000D92A0000}"/>
    <cellStyle name="Normal 15 9 2 2" xfId="11005" xr:uid="{00000000-0005-0000-0000-0000DA2A0000}"/>
    <cellStyle name="Normal 15 9 2 2 2" xfId="11006" xr:uid="{00000000-0005-0000-0000-0000DB2A0000}"/>
    <cellStyle name="Normal 15 9 2 3" xfId="11007" xr:uid="{00000000-0005-0000-0000-0000DC2A0000}"/>
    <cellStyle name="Normal 15 9 3" xfId="11008" xr:uid="{00000000-0005-0000-0000-0000DD2A0000}"/>
    <cellStyle name="Normal 15 9 3 2" xfId="11009" xr:uid="{00000000-0005-0000-0000-0000DE2A0000}"/>
    <cellStyle name="Normal 15 9 4" xfId="11010" xr:uid="{00000000-0005-0000-0000-0000DF2A0000}"/>
    <cellStyle name="Normal 16" xfId="70" xr:uid="{00000000-0005-0000-0000-0000E02A0000}"/>
    <cellStyle name="Normal 16 10" xfId="11011" xr:uid="{00000000-0005-0000-0000-0000E12A0000}"/>
    <cellStyle name="Normal 16 10 2" xfId="11012" xr:uid="{00000000-0005-0000-0000-0000E22A0000}"/>
    <cellStyle name="Normal 16 11" xfId="11013" xr:uid="{00000000-0005-0000-0000-0000E32A0000}"/>
    <cellStyle name="Normal 16 12" xfId="11014" xr:uid="{00000000-0005-0000-0000-0000E42A0000}"/>
    <cellStyle name="Normal 16 2" xfId="11015" xr:uid="{00000000-0005-0000-0000-0000E52A0000}"/>
    <cellStyle name="Normal 16 2 2" xfId="11016" xr:uid="{00000000-0005-0000-0000-0000E62A0000}"/>
    <cellStyle name="Normal 16 2 2 2" xfId="11017" xr:uid="{00000000-0005-0000-0000-0000E72A0000}"/>
    <cellStyle name="Normal 16 2 2 3" xfId="11018" xr:uid="{00000000-0005-0000-0000-0000E82A0000}"/>
    <cellStyle name="Normal 16 2 3" xfId="11019" xr:uid="{00000000-0005-0000-0000-0000E92A0000}"/>
    <cellStyle name="Normal 16 2 4" xfId="11020" xr:uid="{00000000-0005-0000-0000-0000EA2A0000}"/>
    <cellStyle name="Normal 16 3" xfId="11021" xr:uid="{00000000-0005-0000-0000-0000EB2A0000}"/>
    <cellStyle name="Normal 16 3 2" xfId="11022" xr:uid="{00000000-0005-0000-0000-0000EC2A0000}"/>
    <cellStyle name="Normal 16 3 2 2" xfId="11023" xr:uid="{00000000-0005-0000-0000-0000ED2A0000}"/>
    <cellStyle name="Normal 16 3 2 3" xfId="11024" xr:uid="{00000000-0005-0000-0000-0000EE2A0000}"/>
    <cellStyle name="Normal 16 3 3" xfId="11025" xr:uid="{00000000-0005-0000-0000-0000EF2A0000}"/>
    <cellStyle name="Normal 16 3 4" xfId="11026" xr:uid="{00000000-0005-0000-0000-0000F02A0000}"/>
    <cellStyle name="Normal 16 4" xfId="11027" xr:uid="{00000000-0005-0000-0000-0000F12A0000}"/>
    <cellStyle name="Normal 16 4 10" xfId="11028" xr:uid="{00000000-0005-0000-0000-0000F22A0000}"/>
    <cellStyle name="Normal 16 4 2" xfId="11029" xr:uid="{00000000-0005-0000-0000-0000F32A0000}"/>
    <cellStyle name="Normal 16 4 2 2" xfId="11030" xr:uid="{00000000-0005-0000-0000-0000F42A0000}"/>
    <cellStyle name="Normal 16 4 2 2 2" xfId="11031" xr:uid="{00000000-0005-0000-0000-0000F52A0000}"/>
    <cellStyle name="Normal 16 4 2 2 2 2" xfId="11032" xr:uid="{00000000-0005-0000-0000-0000F62A0000}"/>
    <cellStyle name="Normal 16 4 2 2 2 2 2" xfId="11033" xr:uid="{00000000-0005-0000-0000-0000F72A0000}"/>
    <cellStyle name="Normal 16 4 2 2 2 2 2 2" xfId="11034" xr:uid="{00000000-0005-0000-0000-0000F82A0000}"/>
    <cellStyle name="Normal 16 4 2 2 2 2 3" xfId="11035" xr:uid="{00000000-0005-0000-0000-0000F92A0000}"/>
    <cellStyle name="Normal 16 4 2 2 2 3" xfId="11036" xr:uid="{00000000-0005-0000-0000-0000FA2A0000}"/>
    <cellStyle name="Normal 16 4 2 2 2 3 2" xfId="11037" xr:uid="{00000000-0005-0000-0000-0000FB2A0000}"/>
    <cellStyle name="Normal 16 4 2 2 2 4" xfId="11038" xr:uid="{00000000-0005-0000-0000-0000FC2A0000}"/>
    <cellStyle name="Normal 16 4 2 2 3" xfId="11039" xr:uid="{00000000-0005-0000-0000-0000FD2A0000}"/>
    <cellStyle name="Normal 16 4 2 2 3 2" xfId="11040" xr:uid="{00000000-0005-0000-0000-0000FE2A0000}"/>
    <cellStyle name="Normal 16 4 2 2 3 2 2" xfId="11041" xr:uid="{00000000-0005-0000-0000-0000FF2A0000}"/>
    <cellStyle name="Normal 16 4 2 2 3 3" xfId="11042" xr:uid="{00000000-0005-0000-0000-0000002B0000}"/>
    <cellStyle name="Normal 16 4 2 2 4" xfId="11043" xr:uid="{00000000-0005-0000-0000-0000012B0000}"/>
    <cellStyle name="Normal 16 4 2 2 4 2" xfId="11044" xr:uid="{00000000-0005-0000-0000-0000022B0000}"/>
    <cellStyle name="Normal 16 4 2 2 5" xfId="11045" xr:uid="{00000000-0005-0000-0000-0000032B0000}"/>
    <cellStyle name="Normal 16 4 2 3" xfId="11046" xr:uid="{00000000-0005-0000-0000-0000042B0000}"/>
    <cellStyle name="Normal 16 4 2 3 2" xfId="11047" xr:uid="{00000000-0005-0000-0000-0000052B0000}"/>
    <cellStyle name="Normal 16 4 2 3 2 2" xfId="11048" xr:uid="{00000000-0005-0000-0000-0000062B0000}"/>
    <cellStyle name="Normal 16 4 2 3 2 2 2" xfId="11049" xr:uid="{00000000-0005-0000-0000-0000072B0000}"/>
    <cellStyle name="Normal 16 4 2 3 2 3" xfId="11050" xr:uid="{00000000-0005-0000-0000-0000082B0000}"/>
    <cellStyle name="Normal 16 4 2 3 3" xfId="11051" xr:uid="{00000000-0005-0000-0000-0000092B0000}"/>
    <cellStyle name="Normal 16 4 2 3 3 2" xfId="11052" xr:uid="{00000000-0005-0000-0000-00000A2B0000}"/>
    <cellStyle name="Normal 16 4 2 3 4" xfId="11053" xr:uid="{00000000-0005-0000-0000-00000B2B0000}"/>
    <cellStyle name="Normal 16 4 2 4" xfId="11054" xr:uid="{00000000-0005-0000-0000-00000C2B0000}"/>
    <cellStyle name="Normal 16 4 2 4 2" xfId="11055" xr:uid="{00000000-0005-0000-0000-00000D2B0000}"/>
    <cellStyle name="Normal 16 4 2 4 2 2" xfId="11056" xr:uid="{00000000-0005-0000-0000-00000E2B0000}"/>
    <cellStyle name="Normal 16 4 2 4 2 2 2" xfId="11057" xr:uid="{00000000-0005-0000-0000-00000F2B0000}"/>
    <cellStyle name="Normal 16 4 2 4 2 3" xfId="11058" xr:uid="{00000000-0005-0000-0000-0000102B0000}"/>
    <cellStyle name="Normal 16 4 2 4 3" xfId="11059" xr:uid="{00000000-0005-0000-0000-0000112B0000}"/>
    <cellStyle name="Normal 16 4 2 4 3 2" xfId="11060" xr:uid="{00000000-0005-0000-0000-0000122B0000}"/>
    <cellStyle name="Normal 16 4 2 4 4" xfId="11061" xr:uid="{00000000-0005-0000-0000-0000132B0000}"/>
    <cellStyle name="Normal 16 4 2 5" xfId="11062" xr:uid="{00000000-0005-0000-0000-0000142B0000}"/>
    <cellStyle name="Normal 16 4 2 5 2" xfId="11063" xr:uid="{00000000-0005-0000-0000-0000152B0000}"/>
    <cellStyle name="Normal 16 4 2 5 2 2" xfId="11064" xr:uid="{00000000-0005-0000-0000-0000162B0000}"/>
    <cellStyle name="Normal 16 4 2 5 3" xfId="11065" xr:uid="{00000000-0005-0000-0000-0000172B0000}"/>
    <cellStyle name="Normal 16 4 2 6" xfId="11066" xr:uid="{00000000-0005-0000-0000-0000182B0000}"/>
    <cellStyle name="Normal 16 4 2 6 2" xfId="11067" xr:uid="{00000000-0005-0000-0000-0000192B0000}"/>
    <cellStyle name="Normal 16 4 2 7" xfId="11068" xr:uid="{00000000-0005-0000-0000-00001A2B0000}"/>
    <cellStyle name="Normal 16 4 2 7 2" xfId="11069" xr:uid="{00000000-0005-0000-0000-00001B2B0000}"/>
    <cellStyle name="Normal 16 4 2 8" xfId="11070" xr:uid="{00000000-0005-0000-0000-00001C2B0000}"/>
    <cellStyle name="Normal 16 4 3" xfId="11071" xr:uid="{00000000-0005-0000-0000-00001D2B0000}"/>
    <cellStyle name="Normal 16 4 3 2" xfId="11072" xr:uid="{00000000-0005-0000-0000-00001E2B0000}"/>
    <cellStyle name="Normal 16 4 3 2 2" xfId="11073" xr:uid="{00000000-0005-0000-0000-00001F2B0000}"/>
    <cellStyle name="Normal 16 4 3 2 2 2" xfId="11074" xr:uid="{00000000-0005-0000-0000-0000202B0000}"/>
    <cellStyle name="Normal 16 4 3 2 2 2 2" xfId="11075" xr:uid="{00000000-0005-0000-0000-0000212B0000}"/>
    <cellStyle name="Normal 16 4 3 2 2 3" xfId="11076" xr:uid="{00000000-0005-0000-0000-0000222B0000}"/>
    <cellStyle name="Normal 16 4 3 2 3" xfId="11077" xr:uid="{00000000-0005-0000-0000-0000232B0000}"/>
    <cellStyle name="Normal 16 4 3 2 3 2" xfId="11078" xr:uid="{00000000-0005-0000-0000-0000242B0000}"/>
    <cellStyle name="Normal 16 4 3 2 4" xfId="11079" xr:uid="{00000000-0005-0000-0000-0000252B0000}"/>
    <cellStyle name="Normal 16 4 3 3" xfId="11080" xr:uid="{00000000-0005-0000-0000-0000262B0000}"/>
    <cellStyle name="Normal 16 4 3 3 2" xfId="11081" xr:uid="{00000000-0005-0000-0000-0000272B0000}"/>
    <cellStyle name="Normal 16 4 3 3 2 2" xfId="11082" xr:uid="{00000000-0005-0000-0000-0000282B0000}"/>
    <cellStyle name="Normal 16 4 3 3 3" xfId="11083" xr:uid="{00000000-0005-0000-0000-0000292B0000}"/>
    <cellStyle name="Normal 16 4 3 4" xfId="11084" xr:uid="{00000000-0005-0000-0000-00002A2B0000}"/>
    <cellStyle name="Normal 16 4 3 4 2" xfId="11085" xr:uid="{00000000-0005-0000-0000-00002B2B0000}"/>
    <cellStyle name="Normal 16 4 3 5" xfId="11086" xr:uid="{00000000-0005-0000-0000-00002C2B0000}"/>
    <cellStyle name="Normal 16 4 4" xfId="11087" xr:uid="{00000000-0005-0000-0000-00002D2B0000}"/>
    <cellStyle name="Normal 16 4 4 2" xfId="11088" xr:uid="{00000000-0005-0000-0000-00002E2B0000}"/>
    <cellStyle name="Normal 16 4 4 2 2" xfId="11089" xr:uid="{00000000-0005-0000-0000-00002F2B0000}"/>
    <cellStyle name="Normal 16 4 4 2 2 2" xfId="11090" xr:uid="{00000000-0005-0000-0000-0000302B0000}"/>
    <cellStyle name="Normal 16 4 4 2 3" xfId="11091" xr:uid="{00000000-0005-0000-0000-0000312B0000}"/>
    <cellStyle name="Normal 16 4 4 3" xfId="11092" xr:uid="{00000000-0005-0000-0000-0000322B0000}"/>
    <cellStyle name="Normal 16 4 4 3 2" xfId="11093" xr:uid="{00000000-0005-0000-0000-0000332B0000}"/>
    <cellStyle name="Normal 16 4 4 4" xfId="11094" xr:uid="{00000000-0005-0000-0000-0000342B0000}"/>
    <cellStyle name="Normal 16 4 5" xfId="11095" xr:uid="{00000000-0005-0000-0000-0000352B0000}"/>
    <cellStyle name="Normal 16 4 5 2" xfId="11096" xr:uid="{00000000-0005-0000-0000-0000362B0000}"/>
    <cellStyle name="Normal 16 4 5 2 2" xfId="11097" xr:uid="{00000000-0005-0000-0000-0000372B0000}"/>
    <cellStyle name="Normal 16 4 5 2 2 2" xfId="11098" xr:uid="{00000000-0005-0000-0000-0000382B0000}"/>
    <cellStyle name="Normal 16 4 5 2 3" xfId="11099" xr:uid="{00000000-0005-0000-0000-0000392B0000}"/>
    <cellStyle name="Normal 16 4 5 3" xfId="11100" xr:uid="{00000000-0005-0000-0000-00003A2B0000}"/>
    <cellStyle name="Normal 16 4 5 3 2" xfId="11101" xr:uid="{00000000-0005-0000-0000-00003B2B0000}"/>
    <cellStyle name="Normal 16 4 5 4" xfId="11102" xr:uid="{00000000-0005-0000-0000-00003C2B0000}"/>
    <cellStyle name="Normal 16 4 6" xfId="11103" xr:uid="{00000000-0005-0000-0000-00003D2B0000}"/>
    <cellStyle name="Normal 16 4 6 2" xfId="11104" xr:uid="{00000000-0005-0000-0000-00003E2B0000}"/>
    <cellStyle name="Normal 16 4 6 2 2" xfId="11105" xr:uid="{00000000-0005-0000-0000-00003F2B0000}"/>
    <cellStyle name="Normal 16 4 6 3" xfId="11106" xr:uid="{00000000-0005-0000-0000-0000402B0000}"/>
    <cellStyle name="Normal 16 4 7" xfId="11107" xr:uid="{00000000-0005-0000-0000-0000412B0000}"/>
    <cellStyle name="Normal 16 4 7 2" xfId="11108" xr:uid="{00000000-0005-0000-0000-0000422B0000}"/>
    <cellStyle name="Normal 16 4 8" xfId="11109" xr:uid="{00000000-0005-0000-0000-0000432B0000}"/>
    <cellStyle name="Normal 16 4 8 2" xfId="11110" xr:uid="{00000000-0005-0000-0000-0000442B0000}"/>
    <cellStyle name="Normal 16 4 9" xfId="11111" xr:uid="{00000000-0005-0000-0000-0000452B0000}"/>
    <cellStyle name="Normal 16 5" xfId="11112" xr:uid="{00000000-0005-0000-0000-0000462B0000}"/>
    <cellStyle name="Normal 16 5 2" xfId="11113" xr:uid="{00000000-0005-0000-0000-0000472B0000}"/>
    <cellStyle name="Normal 16 5 2 2" xfId="11114" xr:uid="{00000000-0005-0000-0000-0000482B0000}"/>
    <cellStyle name="Normal 16 5 2 2 2" xfId="11115" xr:uid="{00000000-0005-0000-0000-0000492B0000}"/>
    <cellStyle name="Normal 16 5 2 2 2 2" xfId="11116" xr:uid="{00000000-0005-0000-0000-00004A2B0000}"/>
    <cellStyle name="Normal 16 5 2 2 2 2 2" xfId="11117" xr:uid="{00000000-0005-0000-0000-00004B2B0000}"/>
    <cellStyle name="Normal 16 5 2 2 2 3" xfId="11118" xr:uid="{00000000-0005-0000-0000-00004C2B0000}"/>
    <cellStyle name="Normal 16 5 2 2 3" xfId="11119" xr:uid="{00000000-0005-0000-0000-00004D2B0000}"/>
    <cellStyle name="Normal 16 5 2 2 3 2" xfId="11120" xr:uid="{00000000-0005-0000-0000-00004E2B0000}"/>
    <cellStyle name="Normal 16 5 2 2 4" xfId="11121" xr:uid="{00000000-0005-0000-0000-00004F2B0000}"/>
    <cellStyle name="Normal 16 5 2 3" xfId="11122" xr:uid="{00000000-0005-0000-0000-0000502B0000}"/>
    <cellStyle name="Normal 16 5 2 3 2" xfId="11123" xr:uid="{00000000-0005-0000-0000-0000512B0000}"/>
    <cellStyle name="Normal 16 5 2 3 2 2" xfId="11124" xr:uid="{00000000-0005-0000-0000-0000522B0000}"/>
    <cellStyle name="Normal 16 5 2 3 3" xfId="11125" xr:uid="{00000000-0005-0000-0000-0000532B0000}"/>
    <cellStyle name="Normal 16 5 2 4" xfId="11126" xr:uid="{00000000-0005-0000-0000-0000542B0000}"/>
    <cellStyle name="Normal 16 5 2 4 2" xfId="11127" xr:uid="{00000000-0005-0000-0000-0000552B0000}"/>
    <cellStyle name="Normal 16 5 2 5" xfId="11128" xr:uid="{00000000-0005-0000-0000-0000562B0000}"/>
    <cellStyle name="Normal 16 5 3" xfId="11129" xr:uid="{00000000-0005-0000-0000-0000572B0000}"/>
    <cellStyle name="Normal 16 5 3 2" xfId="11130" xr:uid="{00000000-0005-0000-0000-0000582B0000}"/>
    <cellStyle name="Normal 16 5 3 2 2" xfId="11131" xr:uid="{00000000-0005-0000-0000-0000592B0000}"/>
    <cellStyle name="Normal 16 5 3 2 2 2" xfId="11132" xr:uid="{00000000-0005-0000-0000-00005A2B0000}"/>
    <cellStyle name="Normal 16 5 3 2 3" xfId="11133" xr:uid="{00000000-0005-0000-0000-00005B2B0000}"/>
    <cellStyle name="Normal 16 5 3 3" xfId="11134" xr:uid="{00000000-0005-0000-0000-00005C2B0000}"/>
    <cellStyle name="Normal 16 5 3 3 2" xfId="11135" xr:uid="{00000000-0005-0000-0000-00005D2B0000}"/>
    <cellStyle name="Normal 16 5 3 4" xfId="11136" xr:uid="{00000000-0005-0000-0000-00005E2B0000}"/>
    <cellStyle name="Normal 16 5 4" xfId="11137" xr:uid="{00000000-0005-0000-0000-00005F2B0000}"/>
    <cellStyle name="Normal 16 5 4 2" xfId="11138" xr:uid="{00000000-0005-0000-0000-0000602B0000}"/>
    <cellStyle name="Normal 16 5 4 2 2" xfId="11139" xr:uid="{00000000-0005-0000-0000-0000612B0000}"/>
    <cellStyle name="Normal 16 5 4 2 2 2" xfId="11140" xr:uid="{00000000-0005-0000-0000-0000622B0000}"/>
    <cellStyle name="Normal 16 5 4 2 3" xfId="11141" xr:uid="{00000000-0005-0000-0000-0000632B0000}"/>
    <cellStyle name="Normal 16 5 4 3" xfId="11142" xr:uid="{00000000-0005-0000-0000-0000642B0000}"/>
    <cellStyle name="Normal 16 5 4 3 2" xfId="11143" xr:uid="{00000000-0005-0000-0000-0000652B0000}"/>
    <cellStyle name="Normal 16 5 4 4" xfId="11144" xr:uid="{00000000-0005-0000-0000-0000662B0000}"/>
    <cellStyle name="Normal 16 5 5" xfId="11145" xr:uid="{00000000-0005-0000-0000-0000672B0000}"/>
    <cellStyle name="Normal 16 5 5 2" xfId="11146" xr:uid="{00000000-0005-0000-0000-0000682B0000}"/>
    <cellStyle name="Normal 16 5 5 2 2" xfId="11147" xr:uid="{00000000-0005-0000-0000-0000692B0000}"/>
    <cellStyle name="Normal 16 5 5 3" xfId="11148" xr:uid="{00000000-0005-0000-0000-00006A2B0000}"/>
    <cellStyle name="Normal 16 5 6" xfId="11149" xr:uid="{00000000-0005-0000-0000-00006B2B0000}"/>
    <cellStyle name="Normal 16 5 6 2" xfId="11150" xr:uid="{00000000-0005-0000-0000-00006C2B0000}"/>
    <cellStyle name="Normal 16 5 7" xfId="11151" xr:uid="{00000000-0005-0000-0000-00006D2B0000}"/>
    <cellStyle name="Normal 16 5 7 2" xfId="11152" xr:uid="{00000000-0005-0000-0000-00006E2B0000}"/>
    <cellStyle name="Normal 16 5 8" xfId="11153" xr:uid="{00000000-0005-0000-0000-00006F2B0000}"/>
    <cellStyle name="Normal 16 6" xfId="11154" xr:uid="{00000000-0005-0000-0000-0000702B0000}"/>
    <cellStyle name="Normal 16 6 2" xfId="11155" xr:uid="{00000000-0005-0000-0000-0000712B0000}"/>
    <cellStyle name="Normal 16 6 2 2" xfId="11156" xr:uid="{00000000-0005-0000-0000-0000722B0000}"/>
    <cellStyle name="Normal 16 6 2 2 2" xfId="11157" xr:uid="{00000000-0005-0000-0000-0000732B0000}"/>
    <cellStyle name="Normal 16 6 2 2 2 2" xfId="11158" xr:uid="{00000000-0005-0000-0000-0000742B0000}"/>
    <cellStyle name="Normal 16 6 2 2 3" xfId="11159" xr:uid="{00000000-0005-0000-0000-0000752B0000}"/>
    <cellStyle name="Normal 16 6 2 3" xfId="11160" xr:uid="{00000000-0005-0000-0000-0000762B0000}"/>
    <cellStyle name="Normal 16 6 2 3 2" xfId="11161" xr:uid="{00000000-0005-0000-0000-0000772B0000}"/>
    <cellStyle name="Normal 16 6 2 4" xfId="11162" xr:uid="{00000000-0005-0000-0000-0000782B0000}"/>
    <cellStyle name="Normal 16 6 3" xfId="11163" xr:uid="{00000000-0005-0000-0000-0000792B0000}"/>
    <cellStyle name="Normal 16 6 3 2" xfId="11164" xr:uid="{00000000-0005-0000-0000-00007A2B0000}"/>
    <cellStyle name="Normal 16 6 3 2 2" xfId="11165" xr:uid="{00000000-0005-0000-0000-00007B2B0000}"/>
    <cellStyle name="Normal 16 6 3 3" xfId="11166" xr:uid="{00000000-0005-0000-0000-00007C2B0000}"/>
    <cellStyle name="Normal 16 6 4" xfId="11167" xr:uid="{00000000-0005-0000-0000-00007D2B0000}"/>
    <cellStyle name="Normal 16 6 4 2" xfId="11168" xr:uid="{00000000-0005-0000-0000-00007E2B0000}"/>
    <cellStyle name="Normal 16 6 5" xfId="11169" xr:uid="{00000000-0005-0000-0000-00007F2B0000}"/>
    <cellStyle name="Normal 16 7" xfId="11170" xr:uid="{00000000-0005-0000-0000-0000802B0000}"/>
    <cellStyle name="Normal 16 7 2" xfId="11171" xr:uid="{00000000-0005-0000-0000-0000812B0000}"/>
    <cellStyle name="Normal 16 7 2 2" xfId="11172" xr:uid="{00000000-0005-0000-0000-0000822B0000}"/>
    <cellStyle name="Normal 16 7 2 2 2" xfId="11173" xr:uid="{00000000-0005-0000-0000-0000832B0000}"/>
    <cellStyle name="Normal 16 7 2 3" xfId="11174" xr:uid="{00000000-0005-0000-0000-0000842B0000}"/>
    <cellStyle name="Normal 16 7 3" xfId="11175" xr:uid="{00000000-0005-0000-0000-0000852B0000}"/>
    <cellStyle name="Normal 16 7 3 2" xfId="11176" xr:uid="{00000000-0005-0000-0000-0000862B0000}"/>
    <cellStyle name="Normal 16 7 4" xfId="11177" xr:uid="{00000000-0005-0000-0000-0000872B0000}"/>
    <cellStyle name="Normal 16 8" xfId="11178" xr:uid="{00000000-0005-0000-0000-0000882B0000}"/>
    <cellStyle name="Normal 16 8 2" xfId="11179" xr:uid="{00000000-0005-0000-0000-0000892B0000}"/>
    <cellStyle name="Normal 16 8 2 2" xfId="11180" xr:uid="{00000000-0005-0000-0000-00008A2B0000}"/>
    <cellStyle name="Normal 16 8 2 2 2" xfId="11181" xr:uid="{00000000-0005-0000-0000-00008B2B0000}"/>
    <cellStyle name="Normal 16 8 2 3" xfId="11182" xr:uid="{00000000-0005-0000-0000-00008C2B0000}"/>
    <cellStyle name="Normal 16 8 3" xfId="11183" xr:uid="{00000000-0005-0000-0000-00008D2B0000}"/>
    <cellStyle name="Normal 16 8 3 2" xfId="11184" xr:uid="{00000000-0005-0000-0000-00008E2B0000}"/>
    <cellStyle name="Normal 16 8 4" xfId="11185" xr:uid="{00000000-0005-0000-0000-00008F2B0000}"/>
    <cellStyle name="Normal 16 9" xfId="11186" xr:uid="{00000000-0005-0000-0000-0000902B0000}"/>
    <cellStyle name="Normal 16 9 2" xfId="11187" xr:uid="{00000000-0005-0000-0000-0000912B0000}"/>
    <cellStyle name="Normal 16 9 2 2" xfId="11188" xr:uid="{00000000-0005-0000-0000-0000922B0000}"/>
    <cellStyle name="Normal 16 9 3" xfId="11189" xr:uid="{00000000-0005-0000-0000-0000932B0000}"/>
    <cellStyle name="Normal 16_T-straight with PEDs adjustor" xfId="11190" xr:uid="{00000000-0005-0000-0000-0000942B0000}"/>
    <cellStyle name="Normal 17" xfId="11191" xr:uid="{00000000-0005-0000-0000-0000952B0000}"/>
    <cellStyle name="Normal 17 10" xfId="11192" xr:uid="{00000000-0005-0000-0000-0000962B0000}"/>
    <cellStyle name="Normal 17 11" xfId="11193" xr:uid="{00000000-0005-0000-0000-0000972B0000}"/>
    <cellStyle name="Normal 17 2" xfId="11194" xr:uid="{00000000-0005-0000-0000-0000982B0000}"/>
    <cellStyle name="Normal 17 2 2" xfId="11195" xr:uid="{00000000-0005-0000-0000-0000992B0000}"/>
    <cellStyle name="Normal 17 2 2 2" xfId="11196" xr:uid="{00000000-0005-0000-0000-00009A2B0000}"/>
    <cellStyle name="Normal 17 2 2 3" xfId="11197" xr:uid="{00000000-0005-0000-0000-00009B2B0000}"/>
    <cellStyle name="Normal 17 2 2 4" xfId="11198" xr:uid="{00000000-0005-0000-0000-00009C2B0000}"/>
    <cellStyle name="Normal 17 2 3" xfId="11199" xr:uid="{00000000-0005-0000-0000-00009D2B0000}"/>
    <cellStyle name="Normal 17 2 4" xfId="11200" xr:uid="{00000000-0005-0000-0000-00009E2B0000}"/>
    <cellStyle name="Normal 17 2 5" xfId="11201" xr:uid="{00000000-0005-0000-0000-00009F2B0000}"/>
    <cellStyle name="Normal 17 3" xfId="11202" xr:uid="{00000000-0005-0000-0000-0000A02B0000}"/>
    <cellStyle name="Normal 17 3 10" xfId="11203" xr:uid="{00000000-0005-0000-0000-0000A12B0000}"/>
    <cellStyle name="Normal 17 3 2" xfId="11204" xr:uid="{00000000-0005-0000-0000-0000A22B0000}"/>
    <cellStyle name="Normal 17 3 2 2" xfId="11205" xr:uid="{00000000-0005-0000-0000-0000A32B0000}"/>
    <cellStyle name="Normal 17 3 2 2 2" xfId="11206" xr:uid="{00000000-0005-0000-0000-0000A42B0000}"/>
    <cellStyle name="Normal 17 3 2 2 2 2" xfId="11207" xr:uid="{00000000-0005-0000-0000-0000A52B0000}"/>
    <cellStyle name="Normal 17 3 2 2 2 2 2" xfId="11208" xr:uid="{00000000-0005-0000-0000-0000A62B0000}"/>
    <cellStyle name="Normal 17 3 2 2 2 2 2 2" xfId="11209" xr:uid="{00000000-0005-0000-0000-0000A72B0000}"/>
    <cellStyle name="Normal 17 3 2 2 2 2 3" xfId="11210" xr:uid="{00000000-0005-0000-0000-0000A82B0000}"/>
    <cellStyle name="Normal 17 3 2 2 2 3" xfId="11211" xr:uid="{00000000-0005-0000-0000-0000A92B0000}"/>
    <cellStyle name="Normal 17 3 2 2 2 3 2" xfId="11212" xr:uid="{00000000-0005-0000-0000-0000AA2B0000}"/>
    <cellStyle name="Normal 17 3 2 2 2 4" xfId="11213" xr:uid="{00000000-0005-0000-0000-0000AB2B0000}"/>
    <cellStyle name="Normal 17 3 2 2 3" xfId="11214" xr:uid="{00000000-0005-0000-0000-0000AC2B0000}"/>
    <cellStyle name="Normal 17 3 2 2 3 2" xfId="11215" xr:uid="{00000000-0005-0000-0000-0000AD2B0000}"/>
    <cellStyle name="Normal 17 3 2 2 3 2 2" xfId="11216" xr:uid="{00000000-0005-0000-0000-0000AE2B0000}"/>
    <cellStyle name="Normal 17 3 2 2 3 3" xfId="11217" xr:uid="{00000000-0005-0000-0000-0000AF2B0000}"/>
    <cellStyle name="Normal 17 3 2 2 4" xfId="11218" xr:uid="{00000000-0005-0000-0000-0000B02B0000}"/>
    <cellStyle name="Normal 17 3 2 2 4 2" xfId="11219" xr:uid="{00000000-0005-0000-0000-0000B12B0000}"/>
    <cellStyle name="Normal 17 3 2 2 5" xfId="11220" xr:uid="{00000000-0005-0000-0000-0000B22B0000}"/>
    <cellStyle name="Normal 17 3 2 3" xfId="11221" xr:uid="{00000000-0005-0000-0000-0000B32B0000}"/>
    <cellStyle name="Normal 17 3 2 3 2" xfId="11222" xr:uid="{00000000-0005-0000-0000-0000B42B0000}"/>
    <cellStyle name="Normal 17 3 2 3 2 2" xfId="11223" xr:uid="{00000000-0005-0000-0000-0000B52B0000}"/>
    <cellStyle name="Normal 17 3 2 3 2 2 2" xfId="11224" xr:uid="{00000000-0005-0000-0000-0000B62B0000}"/>
    <cellStyle name="Normal 17 3 2 3 2 3" xfId="11225" xr:uid="{00000000-0005-0000-0000-0000B72B0000}"/>
    <cellStyle name="Normal 17 3 2 3 3" xfId="11226" xr:uid="{00000000-0005-0000-0000-0000B82B0000}"/>
    <cellStyle name="Normal 17 3 2 3 3 2" xfId="11227" xr:uid="{00000000-0005-0000-0000-0000B92B0000}"/>
    <cellStyle name="Normal 17 3 2 3 4" xfId="11228" xr:uid="{00000000-0005-0000-0000-0000BA2B0000}"/>
    <cellStyle name="Normal 17 3 2 4" xfId="11229" xr:uid="{00000000-0005-0000-0000-0000BB2B0000}"/>
    <cellStyle name="Normal 17 3 2 4 2" xfId="11230" xr:uid="{00000000-0005-0000-0000-0000BC2B0000}"/>
    <cellStyle name="Normal 17 3 2 4 2 2" xfId="11231" xr:uid="{00000000-0005-0000-0000-0000BD2B0000}"/>
    <cellStyle name="Normal 17 3 2 4 2 2 2" xfId="11232" xr:uid="{00000000-0005-0000-0000-0000BE2B0000}"/>
    <cellStyle name="Normal 17 3 2 4 2 3" xfId="11233" xr:uid="{00000000-0005-0000-0000-0000BF2B0000}"/>
    <cellStyle name="Normal 17 3 2 4 3" xfId="11234" xr:uid="{00000000-0005-0000-0000-0000C02B0000}"/>
    <cellStyle name="Normal 17 3 2 4 3 2" xfId="11235" xr:uid="{00000000-0005-0000-0000-0000C12B0000}"/>
    <cellStyle name="Normal 17 3 2 4 4" xfId="11236" xr:uid="{00000000-0005-0000-0000-0000C22B0000}"/>
    <cellStyle name="Normal 17 3 2 5" xfId="11237" xr:uid="{00000000-0005-0000-0000-0000C32B0000}"/>
    <cellStyle name="Normal 17 3 2 5 2" xfId="11238" xr:uid="{00000000-0005-0000-0000-0000C42B0000}"/>
    <cellStyle name="Normal 17 3 2 5 2 2" xfId="11239" xr:uid="{00000000-0005-0000-0000-0000C52B0000}"/>
    <cellStyle name="Normal 17 3 2 5 3" xfId="11240" xr:uid="{00000000-0005-0000-0000-0000C62B0000}"/>
    <cellStyle name="Normal 17 3 2 6" xfId="11241" xr:uid="{00000000-0005-0000-0000-0000C72B0000}"/>
    <cellStyle name="Normal 17 3 2 6 2" xfId="11242" xr:uid="{00000000-0005-0000-0000-0000C82B0000}"/>
    <cellStyle name="Normal 17 3 2 7" xfId="11243" xr:uid="{00000000-0005-0000-0000-0000C92B0000}"/>
    <cellStyle name="Normal 17 3 2 7 2" xfId="11244" xr:uid="{00000000-0005-0000-0000-0000CA2B0000}"/>
    <cellStyle name="Normal 17 3 2 8" xfId="11245" xr:uid="{00000000-0005-0000-0000-0000CB2B0000}"/>
    <cellStyle name="Normal 17 3 2 9" xfId="11246" xr:uid="{00000000-0005-0000-0000-0000CC2B0000}"/>
    <cellStyle name="Normal 17 3 3" xfId="11247" xr:uid="{00000000-0005-0000-0000-0000CD2B0000}"/>
    <cellStyle name="Normal 17 3 3 2" xfId="11248" xr:uid="{00000000-0005-0000-0000-0000CE2B0000}"/>
    <cellStyle name="Normal 17 3 3 2 2" xfId="11249" xr:uid="{00000000-0005-0000-0000-0000CF2B0000}"/>
    <cellStyle name="Normal 17 3 3 2 2 2" xfId="11250" xr:uid="{00000000-0005-0000-0000-0000D02B0000}"/>
    <cellStyle name="Normal 17 3 3 2 2 2 2" xfId="11251" xr:uid="{00000000-0005-0000-0000-0000D12B0000}"/>
    <cellStyle name="Normal 17 3 3 2 2 3" xfId="11252" xr:uid="{00000000-0005-0000-0000-0000D22B0000}"/>
    <cellStyle name="Normal 17 3 3 2 3" xfId="11253" xr:uid="{00000000-0005-0000-0000-0000D32B0000}"/>
    <cellStyle name="Normal 17 3 3 2 3 2" xfId="11254" xr:uid="{00000000-0005-0000-0000-0000D42B0000}"/>
    <cellStyle name="Normal 17 3 3 2 4" xfId="11255" xr:uid="{00000000-0005-0000-0000-0000D52B0000}"/>
    <cellStyle name="Normal 17 3 3 3" xfId="11256" xr:uid="{00000000-0005-0000-0000-0000D62B0000}"/>
    <cellStyle name="Normal 17 3 3 3 2" xfId="11257" xr:uid="{00000000-0005-0000-0000-0000D72B0000}"/>
    <cellStyle name="Normal 17 3 3 3 2 2" xfId="11258" xr:uid="{00000000-0005-0000-0000-0000D82B0000}"/>
    <cellStyle name="Normal 17 3 3 3 3" xfId="11259" xr:uid="{00000000-0005-0000-0000-0000D92B0000}"/>
    <cellStyle name="Normal 17 3 3 4" xfId="11260" xr:uid="{00000000-0005-0000-0000-0000DA2B0000}"/>
    <cellStyle name="Normal 17 3 3 4 2" xfId="11261" xr:uid="{00000000-0005-0000-0000-0000DB2B0000}"/>
    <cellStyle name="Normal 17 3 3 5" xfId="11262" xr:uid="{00000000-0005-0000-0000-0000DC2B0000}"/>
    <cellStyle name="Normal 17 3 4" xfId="11263" xr:uid="{00000000-0005-0000-0000-0000DD2B0000}"/>
    <cellStyle name="Normal 17 3 4 2" xfId="11264" xr:uid="{00000000-0005-0000-0000-0000DE2B0000}"/>
    <cellStyle name="Normal 17 3 4 2 2" xfId="11265" xr:uid="{00000000-0005-0000-0000-0000DF2B0000}"/>
    <cellStyle name="Normal 17 3 4 2 2 2" xfId="11266" xr:uid="{00000000-0005-0000-0000-0000E02B0000}"/>
    <cellStyle name="Normal 17 3 4 2 3" xfId="11267" xr:uid="{00000000-0005-0000-0000-0000E12B0000}"/>
    <cellStyle name="Normal 17 3 4 3" xfId="11268" xr:uid="{00000000-0005-0000-0000-0000E22B0000}"/>
    <cellStyle name="Normal 17 3 4 3 2" xfId="11269" xr:uid="{00000000-0005-0000-0000-0000E32B0000}"/>
    <cellStyle name="Normal 17 3 4 4" xfId="11270" xr:uid="{00000000-0005-0000-0000-0000E42B0000}"/>
    <cellStyle name="Normal 17 3 5" xfId="11271" xr:uid="{00000000-0005-0000-0000-0000E52B0000}"/>
    <cellStyle name="Normal 17 3 5 2" xfId="11272" xr:uid="{00000000-0005-0000-0000-0000E62B0000}"/>
    <cellStyle name="Normal 17 3 5 2 2" xfId="11273" xr:uid="{00000000-0005-0000-0000-0000E72B0000}"/>
    <cellStyle name="Normal 17 3 5 2 2 2" xfId="11274" xr:uid="{00000000-0005-0000-0000-0000E82B0000}"/>
    <cellStyle name="Normal 17 3 5 2 3" xfId="11275" xr:uid="{00000000-0005-0000-0000-0000E92B0000}"/>
    <cellStyle name="Normal 17 3 5 3" xfId="11276" xr:uid="{00000000-0005-0000-0000-0000EA2B0000}"/>
    <cellStyle name="Normal 17 3 5 3 2" xfId="11277" xr:uid="{00000000-0005-0000-0000-0000EB2B0000}"/>
    <cellStyle name="Normal 17 3 5 4" xfId="11278" xr:uid="{00000000-0005-0000-0000-0000EC2B0000}"/>
    <cellStyle name="Normal 17 3 6" xfId="11279" xr:uid="{00000000-0005-0000-0000-0000ED2B0000}"/>
    <cellStyle name="Normal 17 3 6 2" xfId="11280" xr:uid="{00000000-0005-0000-0000-0000EE2B0000}"/>
    <cellStyle name="Normal 17 3 6 2 2" xfId="11281" xr:uid="{00000000-0005-0000-0000-0000EF2B0000}"/>
    <cellStyle name="Normal 17 3 6 3" xfId="11282" xr:uid="{00000000-0005-0000-0000-0000F02B0000}"/>
    <cellStyle name="Normal 17 3 7" xfId="11283" xr:uid="{00000000-0005-0000-0000-0000F12B0000}"/>
    <cellStyle name="Normal 17 3 7 2" xfId="11284" xr:uid="{00000000-0005-0000-0000-0000F22B0000}"/>
    <cellStyle name="Normal 17 3 8" xfId="11285" xr:uid="{00000000-0005-0000-0000-0000F32B0000}"/>
    <cellStyle name="Normal 17 3 8 2" xfId="11286" xr:uid="{00000000-0005-0000-0000-0000F42B0000}"/>
    <cellStyle name="Normal 17 3 9" xfId="11287" xr:uid="{00000000-0005-0000-0000-0000F52B0000}"/>
    <cellStyle name="Normal 17 4" xfId="11288" xr:uid="{00000000-0005-0000-0000-0000F62B0000}"/>
    <cellStyle name="Normal 17 4 2" xfId="11289" xr:uid="{00000000-0005-0000-0000-0000F72B0000}"/>
    <cellStyle name="Normal 17 4 2 2" xfId="11290" xr:uid="{00000000-0005-0000-0000-0000F82B0000}"/>
    <cellStyle name="Normal 17 4 2 2 2" xfId="11291" xr:uid="{00000000-0005-0000-0000-0000F92B0000}"/>
    <cellStyle name="Normal 17 4 2 2 2 2" xfId="11292" xr:uid="{00000000-0005-0000-0000-0000FA2B0000}"/>
    <cellStyle name="Normal 17 4 2 2 2 2 2" xfId="11293" xr:uid="{00000000-0005-0000-0000-0000FB2B0000}"/>
    <cellStyle name="Normal 17 4 2 2 2 3" xfId="11294" xr:uid="{00000000-0005-0000-0000-0000FC2B0000}"/>
    <cellStyle name="Normal 17 4 2 2 3" xfId="11295" xr:uid="{00000000-0005-0000-0000-0000FD2B0000}"/>
    <cellStyle name="Normal 17 4 2 2 3 2" xfId="11296" xr:uid="{00000000-0005-0000-0000-0000FE2B0000}"/>
    <cellStyle name="Normal 17 4 2 2 4" xfId="11297" xr:uid="{00000000-0005-0000-0000-0000FF2B0000}"/>
    <cellStyle name="Normal 17 4 2 3" xfId="11298" xr:uid="{00000000-0005-0000-0000-0000002C0000}"/>
    <cellStyle name="Normal 17 4 2 3 2" xfId="11299" xr:uid="{00000000-0005-0000-0000-0000012C0000}"/>
    <cellStyle name="Normal 17 4 2 3 2 2" xfId="11300" xr:uid="{00000000-0005-0000-0000-0000022C0000}"/>
    <cellStyle name="Normal 17 4 2 3 3" xfId="11301" xr:uid="{00000000-0005-0000-0000-0000032C0000}"/>
    <cellStyle name="Normal 17 4 2 4" xfId="11302" xr:uid="{00000000-0005-0000-0000-0000042C0000}"/>
    <cellStyle name="Normal 17 4 2 4 2" xfId="11303" xr:uid="{00000000-0005-0000-0000-0000052C0000}"/>
    <cellStyle name="Normal 17 4 2 5" xfId="11304" xr:uid="{00000000-0005-0000-0000-0000062C0000}"/>
    <cellStyle name="Normal 17 4 3" xfId="11305" xr:uid="{00000000-0005-0000-0000-0000072C0000}"/>
    <cellStyle name="Normal 17 4 3 2" xfId="11306" xr:uid="{00000000-0005-0000-0000-0000082C0000}"/>
    <cellStyle name="Normal 17 4 3 2 2" xfId="11307" xr:uid="{00000000-0005-0000-0000-0000092C0000}"/>
    <cellStyle name="Normal 17 4 3 2 2 2" xfId="11308" xr:uid="{00000000-0005-0000-0000-00000A2C0000}"/>
    <cellStyle name="Normal 17 4 3 2 3" xfId="11309" xr:uid="{00000000-0005-0000-0000-00000B2C0000}"/>
    <cellStyle name="Normal 17 4 3 3" xfId="11310" xr:uid="{00000000-0005-0000-0000-00000C2C0000}"/>
    <cellStyle name="Normal 17 4 3 3 2" xfId="11311" xr:uid="{00000000-0005-0000-0000-00000D2C0000}"/>
    <cellStyle name="Normal 17 4 3 4" xfId="11312" xr:uid="{00000000-0005-0000-0000-00000E2C0000}"/>
    <cellStyle name="Normal 17 4 4" xfId="11313" xr:uid="{00000000-0005-0000-0000-00000F2C0000}"/>
    <cellStyle name="Normal 17 4 4 2" xfId="11314" xr:uid="{00000000-0005-0000-0000-0000102C0000}"/>
    <cellStyle name="Normal 17 4 4 2 2" xfId="11315" xr:uid="{00000000-0005-0000-0000-0000112C0000}"/>
    <cellStyle name="Normal 17 4 4 2 2 2" xfId="11316" xr:uid="{00000000-0005-0000-0000-0000122C0000}"/>
    <cellStyle name="Normal 17 4 4 2 3" xfId="11317" xr:uid="{00000000-0005-0000-0000-0000132C0000}"/>
    <cellStyle name="Normal 17 4 4 3" xfId="11318" xr:uid="{00000000-0005-0000-0000-0000142C0000}"/>
    <cellStyle name="Normal 17 4 4 3 2" xfId="11319" xr:uid="{00000000-0005-0000-0000-0000152C0000}"/>
    <cellStyle name="Normal 17 4 4 4" xfId="11320" xr:uid="{00000000-0005-0000-0000-0000162C0000}"/>
    <cellStyle name="Normal 17 4 5" xfId="11321" xr:uid="{00000000-0005-0000-0000-0000172C0000}"/>
    <cellStyle name="Normal 17 4 5 2" xfId="11322" xr:uid="{00000000-0005-0000-0000-0000182C0000}"/>
    <cellStyle name="Normal 17 4 5 2 2" xfId="11323" xr:uid="{00000000-0005-0000-0000-0000192C0000}"/>
    <cellStyle name="Normal 17 4 5 3" xfId="11324" xr:uid="{00000000-0005-0000-0000-00001A2C0000}"/>
    <cellStyle name="Normal 17 4 6" xfId="11325" xr:uid="{00000000-0005-0000-0000-00001B2C0000}"/>
    <cellStyle name="Normal 17 4 6 2" xfId="11326" xr:uid="{00000000-0005-0000-0000-00001C2C0000}"/>
    <cellStyle name="Normal 17 4 7" xfId="11327" xr:uid="{00000000-0005-0000-0000-00001D2C0000}"/>
    <cellStyle name="Normal 17 4 7 2" xfId="11328" xr:uid="{00000000-0005-0000-0000-00001E2C0000}"/>
    <cellStyle name="Normal 17 4 8" xfId="11329" xr:uid="{00000000-0005-0000-0000-00001F2C0000}"/>
    <cellStyle name="Normal 17 4 9" xfId="11330" xr:uid="{00000000-0005-0000-0000-0000202C0000}"/>
    <cellStyle name="Normal 17 5" xfId="11331" xr:uid="{00000000-0005-0000-0000-0000212C0000}"/>
    <cellStyle name="Normal 17 5 2" xfId="11332" xr:uid="{00000000-0005-0000-0000-0000222C0000}"/>
    <cellStyle name="Normal 17 5 2 2" xfId="11333" xr:uid="{00000000-0005-0000-0000-0000232C0000}"/>
    <cellStyle name="Normal 17 5 2 2 2" xfId="11334" xr:uid="{00000000-0005-0000-0000-0000242C0000}"/>
    <cellStyle name="Normal 17 5 2 2 2 2" xfId="11335" xr:uid="{00000000-0005-0000-0000-0000252C0000}"/>
    <cellStyle name="Normal 17 5 2 2 3" xfId="11336" xr:uid="{00000000-0005-0000-0000-0000262C0000}"/>
    <cellStyle name="Normal 17 5 2 3" xfId="11337" xr:uid="{00000000-0005-0000-0000-0000272C0000}"/>
    <cellStyle name="Normal 17 5 2 3 2" xfId="11338" xr:uid="{00000000-0005-0000-0000-0000282C0000}"/>
    <cellStyle name="Normal 17 5 2 4" xfId="11339" xr:uid="{00000000-0005-0000-0000-0000292C0000}"/>
    <cellStyle name="Normal 17 5 3" xfId="11340" xr:uid="{00000000-0005-0000-0000-00002A2C0000}"/>
    <cellStyle name="Normal 17 5 3 2" xfId="11341" xr:uid="{00000000-0005-0000-0000-00002B2C0000}"/>
    <cellStyle name="Normal 17 5 3 2 2" xfId="11342" xr:uid="{00000000-0005-0000-0000-00002C2C0000}"/>
    <cellStyle name="Normal 17 5 3 3" xfId="11343" xr:uid="{00000000-0005-0000-0000-00002D2C0000}"/>
    <cellStyle name="Normal 17 5 4" xfId="11344" xr:uid="{00000000-0005-0000-0000-00002E2C0000}"/>
    <cellStyle name="Normal 17 5 4 2" xfId="11345" xr:uid="{00000000-0005-0000-0000-00002F2C0000}"/>
    <cellStyle name="Normal 17 5 5" xfId="11346" xr:uid="{00000000-0005-0000-0000-0000302C0000}"/>
    <cellStyle name="Normal 17 6" xfId="11347" xr:uid="{00000000-0005-0000-0000-0000312C0000}"/>
    <cellStyle name="Normal 17 6 2" xfId="11348" xr:uid="{00000000-0005-0000-0000-0000322C0000}"/>
    <cellStyle name="Normal 17 6 2 2" xfId="11349" xr:uid="{00000000-0005-0000-0000-0000332C0000}"/>
    <cellStyle name="Normal 17 6 2 2 2" xfId="11350" xr:uid="{00000000-0005-0000-0000-0000342C0000}"/>
    <cellStyle name="Normal 17 6 2 3" xfId="11351" xr:uid="{00000000-0005-0000-0000-0000352C0000}"/>
    <cellStyle name="Normal 17 6 3" xfId="11352" xr:uid="{00000000-0005-0000-0000-0000362C0000}"/>
    <cellStyle name="Normal 17 6 3 2" xfId="11353" xr:uid="{00000000-0005-0000-0000-0000372C0000}"/>
    <cellStyle name="Normal 17 6 4" xfId="11354" xr:uid="{00000000-0005-0000-0000-0000382C0000}"/>
    <cellStyle name="Normal 17 7" xfId="11355" xr:uid="{00000000-0005-0000-0000-0000392C0000}"/>
    <cellStyle name="Normal 17 7 2" xfId="11356" xr:uid="{00000000-0005-0000-0000-00003A2C0000}"/>
    <cellStyle name="Normal 17 7 2 2" xfId="11357" xr:uid="{00000000-0005-0000-0000-00003B2C0000}"/>
    <cellStyle name="Normal 17 7 2 2 2" xfId="11358" xr:uid="{00000000-0005-0000-0000-00003C2C0000}"/>
    <cellStyle name="Normal 17 7 2 3" xfId="11359" xr:uid="{00000000-0005-0000-0000-00003D2C0000}"/>
    <cellStyle name="Normal 17 7 3" xfId="11360" xr:uid="{00000000-0005-0000-0000-00003E2C0000}"/>
    <cellStyle name="Normal 17 7 3 2" xfId="11361" xr:uid="{00000000-0005-0000-0000-00003F2C0000}"/>
    <cellStyle name="Normal 17 7 4" xfId="11362" xr:uid="{00000000-0005-0000-0000-0000402C0000}"/>
    <cellStyle name="Normal 17 8" xfId="11363" xr:uid="{00000000-0005-0000-0000-0000412C0000}"/>
    <cellStyle name="Normal 17 8 2" xfId="11364" xr:uid="{00000000-0005-0000-0000-0000422C0000}"/>
    <cellStyle name="Normal 17 8 2 2" xfId="11365" xr:uid="{00000000-0005-0000-0000-0000432C0000}"/>
    <cellStyle name="Normal 17 8 3" xfId="11366" xr:uid="{00000000-0005-0000-0000-0000442C0000}"/>
    <cellStyle name="Normal 17 9" xfId="11367" xr:uid="{00000000-0005-0000-0000-0000452C0000}"/>
    <cellStyle name="Normal 17 9 2" xfId="11368" xr:uid="{00000000-0005-0000-0000-0000462C0000}"/>
    <cellStyle name="Normal 17_T-straight with PEDs adjustor" xfId="11369" xr:uid="{00000000-0005-0000-0000-0000472C0000}"/>
    <cellStyle name="Normal 18" xfId="11370" xr:uid="{00000000-0005-0000-0000-0000482C0000}"/>
    <cellStyle name="Normal 18 10" xfId="11371" xr:uid="{00000000-0005-0000-0000-0000492C0000}"/>
    <cellStyle name="Normal 18 10 2" xfId="11372" xr:uid="{00000000-0005-0000-0000-00004A2C0000}"/>
    <cellStyle name="Normal 18 11" xfId="11373" xr:uid="{00000000-0005-0000-0000-00004B2C0000}"/>
    <cellStyle name="Normal 18 2" xfId="11374" xr:uid="{00000000-0005-0000-0000-00004C2C0000}"/>
    <cellStyle name="Normal 18 2 2" xfId="11375" xr:uid="{00000000-0005-0000-0000-00004D2C0000}"/>
    <cellStyle name="Normal 18 2 2 2" xfId="11376" xr:uid="{00000000-0005-0000-0000-00004E2C0000}"/>
    <cellStyle name="Normal 18 2 2 2 2" xfId="11377" xr:uid="{00000000-0005-0000-0000-00004F2C0000}"/>
    <cellStyle name="Normal 18 2 2 2 2 2" xfId="11378" xr:uid="{00000000-0005-0000-0000-0000502C0000}"/>
    <cellStyle name="Normal 18 2 2 2 2 2 2" xfId="11379" xr:uid="{00000000-0005-0000-0000-0000512C0000}"/>
    <cellStyle name="Normal 18 2 2 2 2 3" xfId="11380" xr:uid="{00000000-0005-0000-0000-0000522C0000}"/>
    <cellStyle name="Normal 18 2 2 2 3" xfId="11381" xr:uid="{00000000-0005-0000-0000-0000532C0000}"/>
    <cellStyle name="Normal 18 2 2 2 3 2" xfId="11382" xr:uid="{00000000-0005-0000-0000-0000542C0000}"/>
    <cellStyle name="Normal 18 2 2 2 4" xfId="11383" xr:uid="{00000000-0005-0000-0000-0000552C0000}"/>
    <cellStyle name="Normal 18 2 2 3" xfId="11384" xr:uid="{00000000-0005-0000-0000-0000562C0000}"/>
    <cellStyle name="Normal 18 2 2 3 2" xfId="11385" xr:uid="{00000000-0005-0000-0000-0000572C0000}"/>
    <cellStyle name="Normal 18 2 2 3 2 2" xfId="11386" xr:uid="{00000000-0005-0000-0000-0000582C0000}"/>
    <cellStyle name="Normal 18 2 2 3 3" xfId="11387" xr:uid="{00000000-0005-0000-0000-0000592C0000}"/>
    <cellStyle name="Normal 18 2 2 4" xfId="11388" xr:uid="{00000000-0005-0000-0000-00005A2C0000}"/>
    <cellStyle name="Normal 18 2 2 4 2" xfId="11389" xr:uid="{00000000-0005-0000-0000-00005B2C0000}"/>
    <cellStyle name="Normal 18 2 2 5" xfId="11390" xr:uid="{00000000-0005-0000-0000-00005C2C0000}"/>
    <cellStyle name="Normal 18 2 3" xfId="11391" xr:uid="{00000000-0005-0000-0000-00005D2C0000}"/>
    <cellStyle name="Normal 18 2 3 2" xfId="11392" xr:uid="{00000000-0005-0000-0000-00005E2C0000}"/>
    <cellStyle name="Normal 18 2 3 2 2" xfId="11393" xr:uid="{00000000-0005-0000-0000-00005F2C0000}"/>
    <cellStyle name="Normal 18 2 3 2 2 2" xfId="11394" xr:uid="{00000000-0005-0000-0000-0000602C0000}"/>
    <cellStyle name="Normal 18 2 3 2 3" xfId="11395" xr:uid="{00000000-0005-0000-0000-0000612C0000}"/>
    <cellStyle name="Normal 18 2 3 3" xfId="11396" xr:uid="{00000000-0005-0000-0000-0000622C0000}"/>
    <cellStyle name="Normal 18 2 3 3 2" xfId="11397" xr:uid="{00000000-0005-0000-0000-0000632C0000}"/>
    <cellStyle name="Normal 18 2 3 4" xfId="11398" xr:uid="{00000000-0005-0000-0000-0000642C0000}"/>
    <cellStyle name="Normal 18 2 4" xfId="11399" xr:uid="{00000000-0005-0000-0000-0000652C0000}"/>
    <cellStyle name="Normal 18 2 4 2" xfId="11400" xr:uid="{00000000-0005-0000-0000-0000662C0000}"/>
    <cellStyle name="Normal 18 2 4 2 2" xfId="11401" xr:uid="{00000000-0005-0000-0000-0000672C0000}"/>
    <cellStyle name="Normal 18 2 4 2 2 2" xfId="11402" xr:uid="{00000000-0005-0000-0000-0000682C0000}"/>
    <cellStyle name="Normal 18 2 4 2 3" xfId="11403" xr:uid="{00000000-0005-0000-0000-0000692C0000}"/>
    <cellStyle name="Normal 18 2 4 3" xfId="11404" xr:uid="{00000000-0005-0000-0000-00006A2C0000}"/>
    <cellStyle name="Normal 18 2 4 3 2" xfId="11405" xr:uid="{00000000-0005-0000-0000-00006B2C0000}"/>
    <cellStyle name="Normal 18 2 4 4" xfId="11406" xr:uid="{00000000-0005-0000-0000-00006C2C0000}"/>
    <cellStyle name="Normal 18 2 5" xfId="11407" xr:uid="{00000000-0005-0000-0000-00006D2C0000}"/>
    <cellStyle name="Normal 18 2 5 2" xfId="11408" xr:uid="{00000000-0005-0000-0000-00006E2C0000}"/>
    <cellStyle name="Normal 18 2 5 2 2" xfId="11409" xr:uid="{00000000-0005-0000-0000-00006F2C0000}"/>
    <cellStyle name="Normal 18 2 5 3" xfId="11410" xr:uid="{00000000-0005-0000-0000-0000702C0000}"/>
    <cellStyle name="Normal 18 2 6" xfId="11411" xr:uid="{00000000-0005-0000-0000-0000712C0000}"/>
    <cellStyle name="Normal 18 2 6 2" xfId="11412" xr:uid="{00000000-0005-0000-0000-0000722C0000}"/>
    <cellStyle name="Normal 18 2 7" xfId="11413" xr:uid="{00000000-0005-0000-0000-0000732C0000}"/>
    <cellStyle name="Normal 18 2 7 2" xfId="11414" xr:uid="{00000000-0005-0000-0000-0000742C0000}"/>
    <cellStyle name="Normal 18 2 8" xfId="11415" xr:uid="{00000000-0005-0000-0000-0000752C0000}"/>
    <cellStyle name="Normal 18 3" xfId="11416" xr:uid="{00000000-0005-0000-0000-0000762C0000}"/>
    <cellStyle name="Normal 18 3 2" xfId="11417" xr:uid="{00000000-0005-0000-0000-0000772C0000}"/>
    <cellStyle name="Normal 18 3 2 2" xfId="11418" xr:uid="{00000000-0005-0000-0000-0000782C0000}"/>
    <cellStyle name="Normal 18 3 2 2 2" xfId="11419" xr:uid="{00000000-0005-0000-0000-0000792C0000}"/>
    <cellStyle name="Normal 18 3 2 2 2 2" xfId="11420" xr:uid="{00000000-0005-0000-0000-00007A2C0000}"/>
    <cellStyle name="Normal 18 3 2 2 2 2 2" xfId="11421" xr:uid="{00000000-0005-0000-0000-00007B2C0000}"/>
    <cellStyle name="Normal 18 3 2 2 2 3" xfId="11422" xr:uid="{00000000-0005-0000-0000-00007C2C0000}"/>
    <cellStyle name="Normal 18 3 2 2 3" xfId="11423" xr:uid="{00000000-0005-0000-0000-00007D2C0000}"/>
    <cellStyle name="Normal 18 3 2 2 3 2" xfId="11424" xr:uid="{00000000-0005-0000-0000-00007E2C0000}"/>
    <cellStyle name="Normal 18 3 2 2 4" xfId="11425" xr:uid="{00000000-0005-0000-0000-00007F2C0000}"/>
    <cellStyle name="Normal 18 3 2 3" xfId="11426" xr:uid="{00000000-0005-0000-0000-0000802C0000}"/>
    <cellStyle name="Normal 18 3 2 3 2" xfId="11427" xr:uid="{00000000-0005-0000-0000-0000812C0000}"/>
    <cellStyle name="Normal 18 3 2 3 2 2" xfId="11428" xr:uid="{00000000-0005-0000-0000-0000822C0000}"/>
    <cellStyle name="Normal 18 3 2 3 3" xfId="11429" xr:uid="{00000000-0005-0000-0000-0000832C0000}"/>
    <cellStyle name="Normal 18 3 2 4" xfId="11430" xr:uid="{00000000-0005-0000-0000-0000842C0000}"/>
    <cellStyle name="Normal 18 3 2 4 2" xfId="11431" xr:uid="{00000000-0005-0000-0000-0000852C0000}"/>
    <cellStyle name="Normal 18 3 2 5" xfId="11432" xr:uid="{00000000-0005-0000-0000-0000862C0000}"/>
    <cellStyle name="Normal 18 3 3" xfId="11433" xr:uid="{00000000-0005-0000-0000-0000872C0000}"/>
    <cellStyle name="Normal 18 3 3 2" xfId="11434" xr:uid="{00000000-0005-0000-0000-0000882C0000}"/>
    <cellStyle name="Normal 18 3 3 2 2" xfId="11435" xr:uid="{00000000-0005-0000-0000-0000892C0000}"/>
    <cellStyle name="Normal 18 3 3 2 2 2" xfId="11436" xr:uid="{00000000-0005-0000-0000-00008A2C0000}"/>
    <cellStyle name="Normal 18 3 3 2 3" xfId="11437" xr:uid="{00000000-0005-0000-0000-00008B2C0000}"/>
    <cellStyle name="Normal 18 3 3 3" xfId="11438" xr:uid="{00000000-0005-0000-0000-00008C2C0000}"/>
    <cellStyle name="Normal 18 3 3 3 2" xfId="11439" xr:uid="{00000000-0005-0000-0000-00008D2C0000}"/>
    <cellStyle name="Normal 18 3 3 4" xfId="11440" xr:uid="{00000000-0005-0000-0000-00008E2C0000}"/>
    <cellStyle name="Normal 18 3 4" xfId="11441" xr:uid="{00000000-0005-0000-0000-00008F2C0000}"/>
    <cellStyle name="Normal 18 3 4 2" xfId="11442" xr:uid="{00000000-0005-0000-0000-0000902C0000}"/>
    <cellStyle name="Normal 18 3 4 2 2" xfId="11443" xr:uid="{00000000-0005-0000-0000-0000912C0000}"/>
    <cellStyle name="Normal 18 3 4 3" xfId="11444" xr:uid="{00000000-0005-0000-0000-0000922C0000}"/>
    <cellStyle name="Normal 18 3 5" xfId="11445" xr:uid="{00000000-0005-0000-0000-0000932C0000}"/>
    <cellStyle name="Normal 18 3 5 2" xfId="11446" xr:uid="{00000000-0005-0000-0000-0000942C0000}"/>
    <cellStyle name="Normal 18 3 6" xfId="11447" xr:uid="{00000000-0005-0000-0000-0000952C0000}"/>
    <cellStyle name="Normal 18 4" xfId="11448" xr:uid="{00000000-0005-0000-0000-0000962C0000}"/>
    <cellStyle name="Normal 18 4 2" xfId="11449" xr:uid="{00000000-0005-0000-0000-0000972C0000}"/>
    <cellStyle name="Normal 18 4 2 2" xfId="11450" xr:uid="{00000000-0005-0000-0000-0000982C0000}"/>
    <cellStyle name="Normal 18 4 2 2 2" xfId="11451" xr:uid="{00000000-0005-0000-0000-0000992C0000}"/>
    <cellStyle name="Normal 18 4 2 2 2 2" xfId="11452" xr:uid="{00000000-0005-0000-0000-00009A2C0000}"/>
    <cellStyle name="Normal 18 4 2 2 3" xfId="11453" xr:uid="{00000000-0005-0000-0000-00009B2C0000}"/>
    <cellStyle name="Normal 18 4 2 3" xfId="11454" xr:uid="{00000000-0005-0000-0000-00009C2C0000}"/>
    <cellStyle name="Normal 18 4 2 3 2" xfId="11455" xr:uid="{00000000-0005-0000-0000-00009D2C0000}"/>
    <cellStyle name="Normal 18 4 2 4" xfId="11456" xr:uid="{00000000-0005-0000-0000-00009E2C0000}"/>
    <cellStyle name="Normal 18 4 3" xfId="11457" xr:uid="{00000000-0005-0000-0000-00009F2C0000}"/>
    <cellStyle name="Normal 18 4 3 2" xfId="11458" xr:uid="{00000000-0005-0000-0000-0000A02C0000}"/>
    <cellStyle name="Normal 18 4 3 2 2" xfId="11459" xr:uid="{00000000-0005-0000-0000-0000A12C0000}"/>
    <cellStyle name="Normal 18 4 3 3" xfId="11460" xr:uid="{00000000-0005-0000-0000-0000A22C0000}"/>
    <cellStyle name="Normal 18 4 4" xfId="11461" xr:uid="{00000000-0005-0000-0000-0000A32C0000}"/>
    <cellStyle name="Normal 18 4 4 2" xfId="11462" xr:uid="{00000000-0005-0000-0000-0000A42C0000}"/>
    <cellStyle name="Normal 18 4 5" xfId="11463" xr:uid="{00000000-0005-0000-0000-0000A52C0000}"/>
    <cellStyle name="Normal 18 5" xfId="11464" xr:uid="{00000000-0005-0000-0000-0000A62C0000}"/>
    <cellStyle name="Normal 18 5 2" xfId="11465" xr:uid="{00000000-0005-0000-0000-0000A72C0000}"/>
    <cellStyle name="Normal 18 5 2 2" xfId="11466" xr:uid="{00000000-0005-0000-0000-0000A82C0000}"/>
    <cellStyle name="Normal 18 5 2 2 2" xfId="11467" xr:uid="{00000000-0005-0000-0000-0000A92C0000}"/>
    <cellStyle name="Normal 18 5 2 3" xfId="11468" xr:uid="{00000000-0005-0000-0000-0000AA2C0000}"/>
    <cellStyle name="Normal 18 5 3" xfId="11469" xr:uid="{00000000-0005-0000-0000-0000AB2C0000}"/>
    <cellStyle name="Normal 18 5 3 2" xfId="11470" xr:uid="{00000000-0005-0000-0000-0000AC2C0000}"/>
    <cellStyle name="Normal 18 5 4" xfId="11471" xr:uid="{00000000-0005-0000-0000-0000AD2C0000}"/>
    <cellStyle name="Normal 18 6" xfId="11472" xr:uid="{00000000-0005-0000-0000-0000AE2C0000}"/>
    <cellStyle name="Normal 18 6 2" xfId="11473" xr:uid="{00000000-0005-0000-0000-0000AF2C0000}"/>
    <cellStyle name="Normal 18 6 2 2" xfId="11474" xr:uid="{00000000-0005-0000-0000-0000B02C0000}"/>
    <cellStyle name="Normal 18 6 2 2 2" xfId="11475" xr:uid="{00000000-0005-0000-0000-0000B12C0000}"/>
    <cellStyle name="Normal 18 6 2 3" xfId="11476" xr:uid="{00000000-0005-0000-0000-0000B22C0000}"/>
    <cellStyle name="Normal 18 6 3" xfId="11477" xr:uid="{00000000-0005-0000-0000-0000B32C0000}"/>
    <cellStyle name="Normal 18 6 3 2" xfId="11478" xr:uid="{00000000-0005-0000-0000-0000B42C0000}"/>
    <cellStyle name="Normal 18 6 4" xfId="11479" xr:uid="{00000000-0005-0000-0000-0000B52C0000}"/>
    <cellStyle name="Normal 18 7" xfId="11480" xr:uid="{00000000-0005-0000-0000-0000B62C0000}"/>
    <cellStyle name="Normal 18 7 2" xfId="11481" xr:uid="{00000000-0005-0000-0000-0000B72C0000}"/>
    <cellStyle name="Normal 18 7 2 2" xfId="11482" xr:uid="{00000000-0005-0000-0000-0000B82C0000}"/>
    <cellStyle name="Normal 18 7 2 2 2" xfId="11483" xr:uid="{00000000-0005-0000-0000-0000B92C0000}"/>
    <cellStyle name="Normal 18 7 2 3" xfId="11484" xr:uid="{00000000-0005-0000-0000-0000BA2C0000}"/>
    <cellStyle name="Normal 18 7 3" xfId="11485" xr:uid="{00000000-0005-0000-0000-0000BB2C0000}"/>
    <cellStyle name="Normal 18 7 3 2" xfId="11486" xr:uid="{00000000-0005-0000-0000-0000BC2C0000}"/>
    <cellStyle name="Normal 18 7 4" xfId="11487" xr:uid="{00000000-0005-0000-0000-0000BD2C0000}"/>
    <cellStyle name="Normal 18 8" xfId="11488" xr:uid="{00000000-0005-0000-0000-0000BE2C0000}"/>
    <cellStyle name="Normal 18 8 2" xfId="11489" xr:uid="{00000000-0005-0000-0000-0000BF2C0000}"/>
    <cellStyle name="Normal 18 8 2 2" xfId="11490" xr:uid="{00000000-0005-0000-0000-0000C02C0000}"/>
    <cellStyle name="Normal 18 8 3" xfId="11491" xr:uid="{00000000-0005-0000-0000-0000C12C0000}"/>
    <cellStyle name="Normal 18 9" xfId="11492" xr:uid="{00000000-0005-0000-0000-0000C22C0000}"/>
    <cellStyle name="Normal 18 9 2" xfId="11493" xr:uid="{00000000-0005-0000-0000-0000C32C0000}"/>
    <cellStyle name="Normal 18_T-straight with PEDs adjustor" xfId="11494" xr:uid="{00000000-0005-0000-0000-0000C42C0000}"/>
    <cellStyle name="Normal 19" xfId="11495" xr:uid="{00000000-0005-0000-0000-0000C52C0000}"/>
    <cellStyle name="Normal 19 10" xfId="11496" xr:uid="{00000000-0005-0000-0000-0000C62C0000}"/>
    <cellStyle name="Normal 19 11" xfId="11497" xr:uid="{00000000-0005-0000-0000-0000C72C0000}"/>
    <cellStyle name="Normal 19 2" xfId="11498" xr:uid="{00000000-0005-0000-0000-0000C82C0000}"/>
    <cellStyle name="Normal 19 2 2" xfId="11499" xr:uid="{00000000-0005-0000-0000-0000C92C0000}"/>
    <cellStyle name="Normal 19 2 2 2" xfId="11500" xr:uid="{00000000-0005-0000-0000-0000CA2C0000}"/>
    <cellStyle name="Normal 19 2 2 2 2" xfId="11501" xr:uid="{00000000-0005-0000-0000-0000CB2C0000}"/>
    <cellStyle name="Normal 19 2 2 2 2 2" xfId="11502" xr:uid="{00000000-0005-0000-0000-0000CC2C0000}"/>
    <cellStyle name="Normal 19 2 2 2 2 2 2" xfId="11503" xr:uid="{00000000-0005-0000-0000-0000CD2C0000}"/>
    <cellStyle name="Normal 19 2 2 2 2 3" xfId="11504" xr:uid="{00000000-0005-0000-0000-0000CE2C0000}"/>
    <cellStyle name="Normal 19 2 2 2 3" xfId="11505" xr:uid="{00000000-0005-0000-0000-0000CF2C0000}"/>
    <cellStyle name="Normal 19 2 2 2 3 2" xfId="11506" xr:uid="{00000000-0005-0000-0000-0000D02C0000}"/>
    <cellStyle name="Normal 19 2 2 2 4" xfId="11507" xr:uid="{00000000-0005-0000-0000-0000D12C0000}"/>
    <cellStyle name="Normal 19 2 2 3" xfId="11508" xr:uid="{00000000-0005-0000-0000-0000D22C0000}"/>
    <cellStyle name="Normal 19 2 2 3 2" xfId="11509" xr:uid="{00000000-0005-0000-0000-0000D32C0000}"/>
    <cellStyle name="Normal 19 2 2 3 2 2" xfId="11510" xr:uid="{00000000-0005-0000-0000-0000D42C0000}"/>
    <cellStyle name="Normal 19 2 2 3 3" xfId="11511" xr:uid="{00000000-0005-0000-0000-0000D52C0000}"/>
    <cellStyle name="Normal 19 2 2 4" xfId="11512" xr:uid="{00000000-0005-0000-0000-0000D62C0000}"/>
    <cellStyle name="Normal 19 2 2 4 2" xfId="11513" xr:uid="{00000000-0005-0000-0000-0000D72C0000}"/>
    <cellStyle name="Normal 19 2 2 5" xfId="11514" xr:uid="{00000000-0005-0000-0000-0000D82C0000}"/>
    <cellStyle name="Normal 19 2 3" xfId="11515" xr:uid="{00000000-0005-0000-0000-0000D92C0000}"/>
    <cellStyle name="Normal 19 2 3 2" xfId="11516" xr:uid="{00000000-0005-0000-0000-0000DA2C0000}"/>
    <cellStyle name="Normal 19 2 3 2 2" xfId="11517" xr:uid="{00000000-0005-0000-0000-0000DB2C0000}"/>
    <cellStyle name="Normal 19 2 3 2 2 2" xfId="11518" xr:uid="{00000000-0005-0000-0000-0000DC2C0000}"/>
    <cellStyle name="Normal 19 2 3 2 3" xfId="11519" xr:uid="{00000000-0005-0000-0000-0000DD2C0000}"/>
    <cellStyle name="Normal 19 2 3 3" xfId="11520" xr:uid="{00000000-0005-0000-0000-0000DE2C0000}"/>
    <cellStyle name="Normal 19 2 3 3 2" xfId="11521" xr:uid="{00000000-0005-0000-0000-0000DF2C0000}"/>
    <cellStyle name="Normal 19 2 3 4" xfId="11522" xr:uid="{00000000-0005-0000-0000-0000E02C0000}"/>
    <cellStyle name="Normal 19 2 4" xfId="11523" xr:uid="{00000000-0005-0000-0000-0000E12C0000}"/>
    <cellStyle name="Normal 19 2 4 2" xfId="11524" xr:uid="{00000000-0005-0000-0000-0000E22C0000}"/>
    <cellStyle name="Normal 19 2 4 2 2" xfId="11525" xr:uid="{00000000-0005-0000-0000-0000E32C0000}"/>
    <cellStyle name="Normal 19 2 4 2 2 2" xfId="11526" xr:uid="{00000000-0005-0000-0000-0000E42C0000}"/>
    <cellStyle name="Normal 19 2 4 2 3" xfId="11527" xr:uid="{00000000-0005-0000-0000-0000E52C0000}"/>
    <cellStyle name="Normal 19 2 4 3" xfId="11528" xr:uid="{00000000-0005-0000-0000-0000E62C0000}"/>
    <cellStyle name="Normal 19 2 4 3 2" xfId="11529" xr:uid="{00000000-0005-0000-0000-0000E72C0000}"/>
    <cellStyle name="Normal 19 2 4 4" xfId="11530" xr:uid="{00000000-0005-0000-0000-0000E82C0000}"/>
    <cellStyle name="Normal 19 2 5" xfId="11531" xr:uid="{00000000-0005-0000-0000-0000E92C0000}"/>
    <cellStyle name="Normal 19 2 5 2" xfId="11532" xr:uid="{00000000-0005-0000-0000-0000EA2C0000}"/>
    <cellStyle name="Normal 19 2 5 2 2" xfId="11533" xr:uid="{00000000-0005-0000-0000-0000EB2C0000}"/>
    <cellStyle name="Normal 19 2 5 3" xfId="11534" xr:uid="{00000000-0005-0000-0000-0000EC2C0000}"/>
    <cellStyle name="Normal 19 2 6" xfId="11535" xr:uid="{00000000-0005-0000-0000-0000ED2C0000}"/>
    <cellStyle name="Normal 19 2 6 2" xfId="11536" xr:uid="{00000000-0005-0000-0000-0000EE2C0000}"/>
    <cellStyle name="Normal 19 2 7" xfId="11537" xr:uid="{00000000-0005-0000-0000-0000EF2C0000}"/>
    <cellStyle name="Normal 19 2 7 2" xfId="11538" xr:uid="{00000000-0005-0000-0000-0000F02C0000}"/>
    <cellStyle name="Normal 19 2 8" xfId="11539" xr:uid="{00000000-0005-0000-0000-0000F12C0000}"/>
    <cellStyle name="Normal 19 3" xfId="11540" xr:uid="{00000000-0005-0000-0000-0000F22C0000}"/>
    <cellStyle name="Normal 19 3 2" xfId="11541" xr:uid="{00000000-0005-0000-0000-0000F32C0000}"/>
    <cellStyle name="Normal 19 3 2 2" xfId="11542" xr:uid="{00000000-0005-0000-0000-0000F42C0000}"/>
    <cellStyle name="Normal 19 3 2 2 2" xfId="11543" xr:uid="{00000000-0005-0000-0000-0000F52C0000}"/>
    <cellStyle name="Normal 19 3 2 2 2 2" xfId="11544" xr:uid="{00000000-0005-0000-0000-0000F62C0000}"/>
    <cellStyle name="Normal 19 3 2 2 2 2 2" xfId="11545" xr:uid="{00000000-0005-0000-0000-0000F72C0000}"/>
    <cellStyle name="Normal 19 3 2 2 2 3" xfId="11546" xr:uid="{00000000-0005-0000-0000-0000F82C0000}"/>
    <cellStyle name="Normal 19 3 2 2 3" xfId="11547" xr:uid="{00000000-0005-0000-0000-0000F92C0000}"/>
    <cellStyle name="Normal 19 3 2 2 3 2" xfId="11548" xr:uid="{00000000-0005-0000-0000-0000FA2C0000}"/>
    <cellStyle name="Normal 19 3 2 2 4" xfId="11549" xr:uid="{00000000-0005-0000-0000-0000FB2C0000}"/>
    <cellStyle name="Normal 19 3 2 3" xfId="11550" xr:uid="{00000000-0005-0000-0000-0000FC2C0000}"/>
    <cellStyle name="Normal 19 3 2 3 2" xfId="11551" xr:uid="{00000000-0005-0000-0000-0000FD2C0000}"/>
    <cellStyle name="Normal 19 3 2 3 2 2" xfId="11552" xr:uid="{00000000-0005-0000-0000-0000FE2C0000}"/>
    <cellStyle name="Normal 19 3 2 3 3" xfId="11553" xr:uid="{00000000-0005-0000-0000-0000FF2C0000}"/>
    <cellStyle name="Normal 19 3 2 4" xfId="11554" xr:uid="{00000000-0005-0000-0000-0000002D0000}"/>
    <cellStyle name="Normal 19 3 2 4 2" xfId="11555" xr:uid="{00000000-0005-0000-0000-0000012D0000}"/>
    <cellStyle name="Normal 19 3 2 5" xfId="11556" xr:uid="{00000000-0005-0000-0000-0000022D0000}"/>
    <cellStyle name="Normal 19 3 3" xfId="11557" xr:uid="{00000000-0005-0000-0000-0000032D0000}"/>
    <cellStyle name="Normal 19 3 3 2" xfId="11558" xr:uid="{00000000-0005-0000-0000-0000042D0000}"/>
    <cellStyle name="Normal 19 3 3 2 2" xfId="11559" xr:uid="{00000000-0005-0000-0000-0000052D0000}"/>
    <cellStyle name="Normal 19 3 3 2 2 2" xfId="11560" xr:uid="{00000000-0005-0000-0000-0000062D0000}"/>
    <cellStyle name="Normal 19 3 3 2 3" xfId="11561" xr:uid="{00000000-0005-0000-0000-0000072D0000}"/>
    <cellStyle name="Normal 19 3 3 3" xfId="11562" xr:uid="{00000000-0005-0000-0000-0000082D0000}"/>
    <cellStyle name="Normal 19 3 3 3 2" xfId="11563" xr:uid="{00000000-0005-0000-0000-0000092D0000}"/>
    <cellStyle name="Normal 19 3 3 4" xfId="11564" xr:uid="{00000000-0005-0000-0000-00000A2D0000}"/>
    <cellStyle name="Normal 19 3 4" xfId="11565" xr:uid="{00000000-0005-0000-0000-00000B2D0000}"/>
    <cellStyle name="Normal 19 3 4 2" xfId="11566" xr:uid="{00000000-0005-0000-0000-00000C2D0000}"/>
    <cellStyle name="Normal 19 3 4 2 2" xfId="11567" xr:uid="{00000000-0005-0000-0000-00000D2D0000}"/>
    <cellStyle name="Normal 19 3 4 3" xfId="11568" xr:uid="{00000000-0005-0000-0000-00000E2D0000}"/>
    <cellStyle name="Normal 19 3 5" xfId="11569" xr:uid="{00000000-0005-0000-0000-00000F2D0000}"/>
    <cellStyle name="Normal 19 3 5 2" xfId="11570" xr:uid="{00000000-0005-0000-0000-0000102D0000}"/>
    <cellStyle name="Normal 19 3 6" xfId="11571" xr:uid="{00000000-0005-0000-0000-0000112D0000}"/>
    <cellStyle name="Normal 19 3 7" xfId="11572" xr:uid="{00000000-0005-0000-0000-0000122D0000}"/>
    <cellStyle name="Normal 19 4" xfId="11573" xr:uid="{00000000-0005-0000-0000-0000132D0000}"/>
    <cellStyle name="Normal 19 4 2" xfId="11574" xr:uid="{00000000-0005-0000-0000-0000142D0000}"/>
    <cellStyle name="Normal 19 5" xfId="11575" xr:uid="{00000000-0005-0000-0000-0000152D0000}"/>
    <cellStyle name="Normal 19 5 2" xfId="11576" xr:uid="{00000000-0005-0000-0000-0000162D0000}"/>
    <cellStyle name="Normal 19 5 2 2" xfId="11577" xr:uid="{00000000-0005-0000-0000-0000172D0000}"/>
    <cellStyle name="Normal 19 5 2 2 2" xfId="11578" xr:uid="{00000000-0005-0000-0000-0000182D0000}"/>
    <cellStyle name="Normal 19 5 2 2 2 2" xfId="11579" xr:uid="{00000000-0005-0000-0000-0000192D0000}"/>
    <cellStyle name="Normal 19 5 2 2 3" xfId="11580" xr:uid="{00000000-0005-0000-0000-00001A2D0000}"/>
    <cellStyle name="Normal 19 5 2 3" xfId="11581" xr:uid="{00000000-0005-0000-0000-00001B2D0000}"/>
    <cellStyle name="Normal 19 5 2 3 2" xfId="11582" xr:uid="{00000000-0005-0000-0000-00001C2D0000}"/>
    <cellStyle name="Normal 19 5 2 4" xfId="11583" xr:uid="{00000000-0005-0000-0000-00001D2D0000}"/>
    <cellStyle name="Normal 19 5 3" xfId="11584" xr:uid="{00000000-0005-0000-0000-00001E2D0000}"/>
    <cellStyle name="Normal 19 5 3 2" xfId="11585" xr:uid="{00000000-0005-0000-0000-00001F2D0000}"/>
    <cellStyle name="Normal 19 5 3 2 2" xfId="11586" xr:uid="{00000000-0005-0000-0000-0000202D0000}"/>
    <cellStyle name="Normal 19 5 3 3" xfId="11587" xr:uid="{00000000-0005-0000-0000-0000212D0000}"/>
    <cellStyle name="Normal 19 5 4" xfId="11588" xr:uid="{00000000-0005-0000-0000-0000222D0000}"/>
    <cellStyle name="Normal 19 5 4 2" xfId="11589" xr:uid="{00000000-0005-0000-0000-0000232D0000}"/>
    <cellStyle name="Normal 19 5 5" xfId="11590" xr:uid="{00000000-0005-0000-0000-0000242D0000}"/>
    <cellStyle name="Normal 19 6" xfId="11591" xr:uid="{00000000-0005-0000-0000-0000252D0000}"/>
    <cellStyle name="Normal 19 6 2" xfId="11592" xr:uid="{00000000-0005-0000-0000-0000262D0000}"/>
    <cellStyle name="Normal 19 6 2 2" xfId="11593" xr:uid="{00000000-0005-0000-0000-0000272D0000}"/>
    <cellStyle name="Normal 19 6 2 2 2" xfId="11594" xr:uid="{00000000-0005-0000-0000-0000282D0000}"/>
    <cellStyle name="Normal 19 6 2 3" xfId="11595" xr:uid="{00000000-0005-0000-0000-0000292D0000}"/>
    <cellStyle name="Normal 19 6 3" xfId="11596" xr:uid="{00000000-0005-0000-0000-00002A2D0000}"/>
    <cellStyle name="Normal 19 6 3 2" xfId="11597" xr:uid="{00000000-0005-0000-0000-00002B2D0000}"/>
    <cellStyle name="Normal 19 6 4" xfId="11598" xr:uid="{00000000-0005-0000-0000-00002C2D0000}"/>
    <cellStyle name="Normal 19 7" xfId="11599" xr:uid="{00000000-0005-0000-0000-00002D2D0000}"/>
    <cellStyle name="Normal 19 7 2" xfId="11600" xr:uid="{00000000-0005-0000-0000-00002E2D0000}"/>
    <cellStyle name="Normal 19 8" xfId="11601" xr:uid="{00000000-0005-0000-0000-00002F2D0000}"/>
    <cellStyle name="Normal 19 8 2" xfId="11602" xr:uid="{00000000-0005-0000-0000-0000302D0000}"/>
    <cellStyle name="Normal 19 8 2 2" xfId="11603" xr:uid="{00000000-0005-0000-0000-0000312D0000}"/>
    <cellStyle name="Normal 19 8 3" xfId="11604" xr:uid="{00000000-0005-0000-0000-0000322D0000}"/>
    <cellStyle name="Normal 19 9" xfId="11605" xr:uid="{00000000-0005-0000-0000-0000332D0000}"/>
    <cellStyle name="Normal 19 9 2" xfId="11606" xr:uid="{00000000-0005-0000-0000-0000342D0000}"/>
    <cellStyle name="Normal 19_T-straight with PEDs adjustor" xfId="11607" xr:uid="{00000000-0005-0000-0000-0000352D0000}"/>
    <cellStyle name="Normal 2" xfId="6" xr:uid="{00000000-0005-0000-0000-0000362D0000}"/>
    <cellStyle name="Normal 2 10" xfId="11608" xr:uid="{00000000-0005-0000-0000-0000372D0000}"/>
    <cellStyle name="Normal 2 11" xfId="11609" xr:uid="{00000000-0005-0000-0000-0000382D0000}"/>
    <cellStyle name="Normal 2 12" xfId="11610" xr:uid="{00000000-0005-0000-0000-0000392D0000}"/>
    <cellStyle name="Normal 2 13" xfId="11611" xr:uid="{00000000-0005-0000-0000-00003A2D0000}"/>
    <cellStyle name="Normal 2 14" xfId="64461" xr:uid="{00000000-0005-0000-0000-00003B2D0000}"/>
    <cellStyle name="Normal 2 2" xfId="15" xr:uid="{00000000-0005-0000-0000-00003C2D0000}"/>
    <cellStyle name="Normal 2 2 2" xfId="11612" xr:uid="{00000000-0005-0000-0000-00003D2D0000}"/>
    <cellStyle name="Normal 2 2 2 2" xfId="11613" xr:uid="{00000000-0005-0000-0000-00003E2D0000}"/>
    <cellStyle name="Normal 2 2 2 2 2" xfId="11614" xr:uid="{00000000-0005-0000-0000-00003F2D0000}"/>
    <cellStyle name="Normal 2 2 2_T-straight with PEDs adjustor" xfId="11615" xr:uid="{00000000-0005-0000-0000-0000402D0000}"/>
    <cellStyle name="Normal 2 2 3" xfId="11616" xr:uid="{00000000-0005-0000-0000-0000412D0000}"/>
    <cellStyle name="Normal 2 2 3 2" xfId="11617" xr:uid="{00000000-0005-0000-0000-0000422D0000}"/>
    <cellStyle name="Normal 2 2 4" xfId="11618" xr:uid="{00000000-0005-0000-0000-0000432D0000}"/>
    <cellStyle name="Normal 2 3" xfId="56" xr:uid="{00000000-0005-0000-0000-0000442D0000}"/>
    <cellStyle name="Normal 2 3 2" xfId="11619" xr:uid="{00000000-0005-0000-0000-0000452D0000}"/>
    <cellStyle name="Normal 2 3 2 2" xfId="11620" xr:uid="{00000000-0005-0000-0000-0000462D0000}"/>
    <cellStyle name="Normal 2 3 2_T-straight with PEDs adjustor" xfId="11621" xr:uid="{00000000-0005-0000-0000-0000472D0000}"/>
    <cellStyle name="Normal 2 3 3" xfId="11622" xr:uid="{00000000-0005-0000-0000-0000482D0000}"/>
    <cellStyle name="Normal 2 3 4" xfId="11623" xr:uid="{00000000-0005-0000-0000-0000492D0000}"/>
    <cellStyle name="Normal 2 4" xfId="27" xr:uid="{00000000-0005-0000-0000-00004A2D0000}"/>
    <cellStyle name="Normal 2 4 2" xfId="11624" xr:uid="{00000000-0005-0000-0000-00004B2D0000}"/>
    <cellStyle name="Normal 2 4 2 2" xfId="11625" xr:uid="{00000000-0005-0000-0000-00004C2D0000}"/>
    <cellStyle name="Normal 2 4 2 2 2" xfId="11626" xr:uid="{00000000-0005-0000-0000-00004D2D0000}"/>
    <cellStyle name="Normal 2 4 2 2 2 2" xfId="11627" xr:uid="{00000000-0005-0000-0000-00004E2D0000}"/>
    <cellStyle name="Normal 2 4 2 2 2 2 2" xfId="11628" xr:uid="{00000000-0005-0000-0000-00004F2D0000}"/>
    <cellStyle name="Normal 2 4 2 2 2 3" xfId="11629" xr:uid="{00000000-0005-0000-0000-0000502D0000}"/>
    <cellStyle name="Normal 2 4 2 2 3" xfId="11630" xr:uid="{00000000-0005-0000-0000-0000512D0000}"/>
    <cellStyle name="Normal 2 4 2 2 3 2" xfId="11631" xr:uid="{00000000-0005-0000-0000-0000522D0000}"/>
    <cellStyle name="Normal 2 4 2 2 4" xfId="11632" xr:uid="{00000000-0005-0000-0000-0000532D0000}"/>
    <cellStyle name="Normal 2 4 2 3" xfId="11633" xr:uid="{00000000-0005-0000-0000-0000542D0000}"/>
    <cellStyle name="Normal 2 4 2 3 2" xfId="11634" xr:uid="{00000000-0005-0000-0000-0000552D0000}"/>
    <cellStyle name="Normal 2 4 2 3 2 2" xfId="11635" xr:uid="{00000000-0005-0000-0000-0000562D0000}"/>
    <cellStyle name="Normal 2 4 2 3 3" xfId="11636" xr:uid="{00000000-0005-0000-0000-0000572D0000}"/>
    <cellStyle name="Normal 2 4 2 4" xfId="11637" xr:uid="{00000000-0005-0000-0000-0000582D0000}"/>
    <cellStyle name="Normal 2 4 2 4 2" xfId="11638" xr:uid="{00000000-0005-0000-0000-0000592D0000}"/>
    <cellStyle name="Normal 2 4 2 5" xfId="11639" xr:uid="{00000000-0005-0000-0000-00005A2D0000}"/>
    <cellStyle name="Normal 2 4 3" xfId="11640" xr:uid="{00000000-0005-0000-0000-00005B2D0000}"/>
    <cellStyle name="Normal 2 4 3 2" xfId="11641" xr:uid="{00000000-0005-0000-0000-00005C2D0000}"/>
    <cellStyle name="Normal 2 4 3 2 2" xfId="11642" xr:uid="{00000000-0005-0000-0000-00005D2D0000}"/>
    <cellStyle name="Normal 2 4 3 2 2 2" xfId="11643" xr:uid="{00000000-0005-0000-0000-00005E2D0000}"/>
    <cellStyle name="Normal 2 4 3 2 3" xfId="11644" xr:uid="{00000000-0005-0000-0000-00005F2D0000}"/>
    <cellStyle name="Normal 2 4 3 3" xfId="11645" xr:uid="{00000000-0005-0000-0000-0000602D0000}"/>
    <cellStyle name="Normal 2 4 3 3 2" xfId="11646" xr:uid="{00000000-0005-0000-0000-0000612D0000}"/>
    <cellStyle name="Normal 2 4 3 4" xfId="11647" xr:uid="{00000000-0005-0000-0000-0000622D0000}"/>
    <cellStyle name="Normal 2 4 4" xfId="11648" xr:uid="{00000000-0005-0000-0000-0000632D0000}"/>
    <cellStyle name="Normal 2 4 4 2" xfId="11649" xr:uid="{00000000-0005-0000-0000-0000642D0000}"/>
    <cellStyle name="Normal 2 4 4 2 2" xfId="11650" xr:uid="{00000000-0005-0000-0000-0000652D0000}"/>
    <cellStyle name="Normal 2 4 4 3" xfId="11651" xr:uid="{00000000-0005-0000-0000-0000662D0000}"/>
    <cellStyle name="Normal 2 4 5" xfId="11652" xr:uid="{00000000-0005-0000-0000-0000672D0000}"/>
    <cellStyle name="Normal 2 4 5 2" xfId="11653" xr:uid="{00000000-0005-0000-0000-0000682D0000}"/>
    <cellStyle name="Normal 2 4 6" xfId="11654" xr:uid="{00000000-0005-0000-0000-0000692D0000}"/>
    <cellStyle name="Normal 2 4 7" xfId="11655" xr:uid="{00000000-0005-0000-0000-00006A2D0000}"/>
    <cellStyle name="Normal 2 4_T-straight with PEDs adjustor" xfId="11656" xr:uid="{00000000-0005-0000-0000-00006B2D0000}"/>
    <cellStyle name="Normal 2 5" xfId="11657" xr:uid="{00000000-0005-0000-0000-00006C2D0000}"/>
    <cellStyle name="Normal 2 5 2" xfId="11658" xr:uid="{00000000-0005-0000-0000-00006D2D0000}"/>
    <cellStyle name="Normal 2 5 2 2" xfId="11659" xr:uid="{00000000-0005-0000-0000-00006E2D0000}"/>
    <cellStyle name="Normal 2 5 2 2 2" xfId="11660" xr:uid="{00000000-0005-0000-0000-00006F2D0000}"/>
    <cellStyle name="Normal 2 5 2 2 3" xfId="11661" xr:uid="{00000000-0005-0000-0000-0000702D0000}"/>
    <cellStyle name="Normal 2 5 2 3" xfId="11662" xr:uid="{00000000-0005-0000-0000-0000712D0000}"/>
    <cellStyle name="Normal 2 5 2 4" xfId="11663" xr:uid="{00000000-0005-0000-0000-0000722D0000}"/>
    <cellStyle name="Normal 2 5 3" xfId="11664" xr:uid="{00000000-0005-0000-0000-0000732D0000}"/>
    <cellStyle name="Normal 2 5 3 2" xfId="11665" xr:uid="{00000000-0005-0000-0000-0000742D0000}"/>
    <cellStyle name="Normal 2 5 3 2 2" xfId="11666" xr:uid="{00000000-0005-0000-0000-0000752D0000}"/>
    <cellStyle name="Normal 2 5 3 3" xfId="11667" xr:uid="{00000000-0005-0000-0000-0000762D0000}"/>
    <cellStyle name="Normal 2 5 3 4" xfId="11668" xr:uid="{00000000-0005-0000-0000-0000772D0000}"/>
    <cellStyle name="Normal 2 5 4" xfId="11669" xr:uid="{00000000-0005-0000-0000-0000782D0000}"/>
    <cellStyle name="Normal 2 5 4 2" xfId="11670" xr:uid="{00000000-0005-0000-0000-0000792D0000}"/>
    <cellStyle name="Normal 2 5 5" xfId="11671" xr:uid="{00000000-0005-0000-0000-00007A2D0000}"/>
    <cellStyle name="Normal 2 5 6" xfId="11672" xr:uid="{00000000-0005-0000-0000-00007B2D0000}"/>
    <cellStyle name="Normal 2 5_T-straight with PEDs adjustor" xfId="11673" xr:uid="{00000000-0005-0000-0000-00007C2D0000}"/>
    <cellStyle name="Normal 2 6" xfId="11674" xr:uid="{00000000-0005-0000-0000-00007D2D0000}"/>
    <cellStyle name="Normal 2 6 2" xfId="11675" xr:uid="{00000000-0005-0000-0000-00007E2D0000}"/>
    <cellStyle name="Normal 2 6 2 2" xfId="11676" xr:uid="{00000000-0005-0000-0000-00007F2D0000}"/>
    <cellStyle name="Normal 2 6 3" xfId="11677" xr:uid="{00000000-0005-0000-0000-0000802D0000}"/>
    <cellStyle name="Normal 2 6 4" xfId="11678" xr:uid="{00000000-0005-0000-0000-0000812D0000}"/>
    <cellStyle name="Normal 2 7" xfId="11679" xr:uid="{00000000-0005-0000-0000-0000822D0000}"/>
    <cellStyle name="Normal 2 8" xfId="11680" xr:uid="{00000000-0005-0000-0000-0000832D0000}"/>
    <cellStyle name="Normal 2 9" xfId="11681" xr:uid="{00000000-0005-0000-0000-0000842D0000}"/>
    <cellStyle name="Normal 2_SC IP analytical dataset summary part 1 2011-01-29" xfId="11682" xr:uid="{00000000-0005-0000-0000-0000852D0000}"/>
    <cellStyle name="Normal 20" xfId="11683" xr:uid="{00000000-0005-0000-0000-0000862D0000}"/>
    <cellStyle name="Normal 20 10" xfId="11684" xr:uid="{00000000-0005-0000-0000-0000872D0000}"/>
    <cellStyle name="Normal 20 10 2" xfId="11685" xr:uid="{00000000-0005-0000-0000-0000882D0000}"/>
    <cellStyle name="Normal 20 11" xfId="11686" xr:uid="{00000000-0005-0000-0000-0000892D0000}"/>
    <cellStyle name="Normal 20 12" xfId="11687" xr:uid="{00000000-0005-0000-0000-00008A2D0000}"/>
    <cellStyle name="Normal 20 2" xfId="11688" xr:uid="{00000000-0005-0000-0000-00008B2D0000}"/>
    <cellStyle name="Normal 20 2 2" xfId="11689" xr:uid="{00000000-0005-0000-0000-00008C2D0000}"/>
    <cellStyle name="Normal 20 2 2 2" xfId="11690" xr:uid="{00000000-0005-0000-0000-00008D2D0000}"/>
    <cellStyle name="Normal 20 2 2 2 2" xfId="11691" xr:uid="{00000000-0005-0000-0000-00008E2D0000}"/>
    <cellStyle name="Normal 20 2 2 2 2 2" xfId="11692" xr:uid="{00000000-0005-0000-0000-00008F2D0000}"/>
    <cellStyle name="Normal 20 2 2 2 2 2 2" xfId="11693" xr:uid="{00000000-0005-0000-0000-0000902D0000}"/>
    <cellStyle name="Normal 20 2 2 2 2 3" xfId="11694" xr:uid="{00000000-0005-0000-0000-0000912D0000}"/>
    <cellStyle name="Normal 20 2 2 2 3" xfId="11695" xr:uid="{00000000-0005-0000-0000-0000922D0000}"/>
    <cellStyle name="Normal 20 2 2 2 3 2" xfId="11696" xr:uid="{00000000-0005-0000-0000-0000932D0000}"/>
    <cellStyle name="Normal 20 2 2 2 4" xfId="11697" xr:uid="{00000000-0005-0000-0000-0000942D0000}"/>
    <cellStyle name="Normal 20 2 2 3" xfId="11698" xr:uid="{00000000-0005-0000-0000-0000952D0000}"/>
    <cellStyle name="Normal 20 2 2 3 2" xfId="11699" xr:uid="{00000000-0005-0000-0000-0000962D0000}"/>
    <cellStyle name="Normal 20 2 2 3 2 2" xfId="11700" xr:uid="{00000000-0005-0000-0000-0000972D0000}"/>
    <cellStyle name="Normal 20 2 2 3 3" xfId="11701" xr:uid="{00000000-0005-0000-0000-0000982D0000}"/>
    <cellStyle name="Normal 20 2 2 4" xfId="11702" xr:uid="{00000000-0005-0000-0000-0000992D0000}"/>
    <cellStyle name="Normal 20 2 2 4 2" xfId="11703" xr:uid="{00000000-0005-0000-0000-00009A2D0000}"/>
    <cellStyle name="Normal 20 2 2 5" xfId="11704" xr:uid="{00000000-0005-0000-0000-00009B2D0000}"/>
    <cellStyle name="Normal 20 2 3" xfId="11705" xr:uid="{00000000-0005-0000-0000-00009C2D0000}"/>
    <cellStyle name="Normal 20 2 3 2" xfId="11706" xr:uid="{00000000-0005-0000-0000-00009D2D0000}"/>
    <cellStyle name="Normal 20 2 3 2 2" xfId="11707" xr:uid="{00000000-0005-0000-0000-00009E2D0000}"/>
    <cellStyle name="Normal 20 2 3 2 2 2" xfId="11708" xr:uid="{00000000-0005-0000-0000-00009F2D0000}"/>
    <cellStyle name="Normal 20 2 3 2 3" xfId="11709" xr:uid="{00000000-0005-0000-0000-0000A02D0000}"/>
    <cellStyle name="Normal 20 2 3 3" xfId="11710" xr:uid="{00000000-0005-0000-0000-0000A12D0000}"/>
    <cellStyle name="Normal 20 2 3 3 2" xfId="11711" xr:uid="{00000000-0005-0000-0000-0000A22D0000}"/>
    <cellStyle name="Normal 20 2 3 4" xfId="11712" xr:uid="{00000000-0005-0000-0000-0000A32D0000}"/>
    <cellStyle name="Normal 20 2 4" xfId="11713" xr:uid="{00000000-0005-0000-0000-0000A42D0000}"/>
    <cellStyle name="Normal 20 2 4 2" xfId="11714" xr:uid="{00000000-0005-0000-0000-0000A52D0000}"/>
    <cellStyle name="Normal 20 2 4 2 2" xfId="11715" xr:uid="{00000000-0005-0000-0000-0000A62D0000}"/>
    <cellStyle name="Normal 20 2 4 2 2 2" xfId="11716" xr:uid="{00000000-0005-0000-0000-0000A72D0000}"/>
    <cellStyle name="Normal 20 2 4 2 3" xfId="11717" xr:uid="{00000000-0005-0000-0000-0000A82D0000}"/>
    <cellStyle name="Normal 20 2 4 3" xfId="11718" xr:uid="{00000000-0005-0000-0000-0000A92D0000}"/>
    <cellStyle name="Normal 20 2 4 3 2" xfId="11719" xr:uid="{00000000-0005-0000-0000-0000AA2D0000}"/>
    <cellStyle name="Normal 20 2 4 4" xfId="11720" xr:uid="{00000000-0005-0000-0000-0000AB2D0000}"/>
    <cellStyle name="Normal 20 2 5" xfId="11721" xr:uid="{00000000-0005-0000-0000-0000AC2D0000}"/>
    <cellStyle name="Normal 20 2 5 2" xfId="11722" xr:uid="{00000000-0005-0000-0000-0000AD2D0000}"/>
    <cellStyle name="Normal 20 2 5 2 2" xfId="11723" xr:uid="{00000000-0005-0000-0000-0000AE2D0000}"/>
    <cellStyle name="Normal 20 2 5 3" xfId="11724" xr:uid="{00000000-0005-0000-0000-0000AF2D0000}"/>
    <cellStyle name="Normal 20 2 6" xfId="11725" xr:uid="{00000000-0005-0000-0000-0000B02D0000}"/>
    <cellStyle name="Normal 20 2 6 2" xfId="11726" xr:uid="{00000000-0005-0000-0000-0000B12D0000}"/>
    <cellStyle name="Normal 20 2 7" xfId="11727" xr:uid="{00000000-0005-0000-0000-0000B22D0000}"/>
    <cellStyle name="Normal 20 2 7 2" xfId="11728" xr:uid="{00000000-0005-0000-0000-0000B32D0000}"/>
    <cellStyle name="Normal 20 2 8" xfId="11729" xr:uid="{00000000-0005-0000-0000-0000B42D0000}"/>
    <cellStyle name="Normal 20 2 9" xfId="11730" xr:uid="{00000000-0005-0000-0000-0000B52D0000}"/>
    <cellStyle name="Normal 20 3" xfId="11731" xr:uid="{00000000-0005-0000-0000-0000B62D0000}"/>
    <cellStyle name="Normal 20 3 2" xfId="11732" xr:uid="{00000000-0005-0000-0000-0000B72D0000}"/>
    <cellStyle name="Normal 20 3 2 2" xfId="11733" xr:uid="{00000000-0005-0000-0000-0000B82D0000}"/>
    <cellStyle name="Normal 20 3 2 2 2" xfId="11734" xr:uid="{00000000-0005-0000-0000-0000B92D0000}"/>
    <cellStyle name="Normal 20 3 2 2 2 2" xfId="11735" xr:uid="{00000000-0005-0000-0000-0000BA2D0000}"/>
    <cellStyle name="Normal 20 3 2 2 2 2 2" xfId="11736" xr:uid="{00000000-0005-0000-0000-0000BB2D0000}"/>
    <cellStyle name="Normal 20 3 2 2 2 3" xfId="11737" xr:uid="{00000000-0005-0000-0000-0000BC2D0000}"/>
    <cellStyle name="Normal 20 3 2 2 3" xfId="11738" xr:uid="{00000000-0005-0000-0000-0000BD2D0000}"/>
    <cellStyle name="Normal 20 3 2 2 3 2" xfId="11739" xr:uid="{00000000-0005-0000-0000-0000BE2D0000}"/>
    <cellStyle name="Normal 20 3 2 2 4" xfId="11740" xr:uid="{00000000-0005-0000-0000-0000BF2D0000}"/>
    <cellStyle name="Normal 20 3 2 3" xfId="11741" xr:uid="{00000000-0005-0000-0000-0000C02D0000}"/>
    <cellStyle name="Normal 20 3 2 3 2" xfId="11742" xr:uid="{00000000-0005-0000-0000-0000C12D0000}"/>
    <cellStyle name="Normal 20 3 2 3 2 2" xfId="11743" xr:uid="{00000000-0005-0000-0000-0000C22D0000}"/>
    <cellStyle name="Normal 20 3 2 3 3" xfId="11744" xr:uid="{00000000-0005-0000-0000-0000C32D0000}"/>
    <cellStyle name="Normal 20 3 2 4" xfId="11745" xr:uid="{00000000-0005-0000-0000-0000C42D0000}"/>
    <cellStyle name="Normal 20 3 2 4 2" xfId="11746" xr:uid="{00000000-0005-0000-0000-0000C52D0000}"/>
    <cellStyle name="Normal 20 3 2 5" xfId="11747" xr:uid="{00000000-0005-0000-0000-0000C62D0000}"/>
    <cellStyle name="Normal 20 3 3" xfId="11748" xr:uid="{00000000-0005-0000-0000-0000C72D0000}"/>
    <cellStyle name="Normal 20 3 3 2" xfId="11749" xr:uid="{00000000-0005-0000-0000-0000C82D0000}"/>
    <cellStyle name="Normal 20 3 3 2 2" xfId="11750" xr:uid="{00000000-0005-0000-0000-0000C92D0000}"/>
    <cellStyle name="Normal 20 3 3 2 2 2" xfId="11751" xr:uid="{00000000-0005-0000-0000-0000CA2D0000}"/>
    <cellStyle name="Normal 20 3 3 2 3" xfId="11752" xr:uid="{00000000-0005-0000-0000-0000CB2D0000}"/>
    <cellStyle name="Normal 20 3 3 3" xfId="11753" xr:uid="{00000000-0005-0000-0000-0000CC2D0000}"/>
    <cellStyle name="Normal 20 3 3 3 2" xfId="11754" xr:uid="{00000000-0005-0000-0000-0000CD2D0000}"/>
    <cellStyle name="Normal 20 3 3 4" xfId="11755" xr:uid="{00000000-0005-0000-0000-0000CE2D0000}"/>
    <cellStyle name="Normal 20 3 4" xfId="11756" xr:uid="{00000000-0005-0000-0000-0000CF2D0000}"/>
    <cellStyle name="Normal 20 3 4 2" xfId="11757" xr:uid="{00000000-0005-0000-0000-0000D02D0000}"/>
    <cellStyle name="Normal 20 3 4 2 2" xfId="11758" xr:uid="{00000000-0005-0000-0000-0000D12D0000}"/>
    <cellStyle name="Normal 20 3 4 3" xfId="11759" xr:uid="{00000000-0005-0000-0000-0000D22D0000}"/>
    <cellStyle name="Normal 20 3 5" xfId="11760" xr:uid="{00000000-0005-0000-0000-0000D32D0000}"/>
    <cellStyle name="Normal 20 3 5 2" xfId="11761" xr:uid="{00000000-0005-0000-0000-0000D42D0000}"/>
    <cellStyle name="Normal 20 3 6" xfId="11762" xr:uid="{00000000-0005-0000-0000-0000D52D0000}"/>
    <cellStyle name="Normal 20 4" xfId="11763" xr:uid="{00000000-0005-0000-0000-0000D62D0000}"/>
    <cellStyle name="Normal 20 4 2" xfId="11764" xr:uid="{00000000-0005-0000-0000-0000D72D0000}"/>
    <cellStyle name="Normal 20 4 2 2" xfId="11765" xr:uid="{00000000-0005-0000-0000-0000D82D0000}"/>
    <cellStyle name="Normal 20 4 2 2 2" xfId="11766" xr:uid="{00000000-0005-0000-0000-0000D92D0000}"/>
    <cellStyle name="Normal 20 4 2 2 2 2" xfId="11767" xr:uid="{00000000-0005-0000-0000-0000DA2D0000}"/>
    <cellStyle name="Normal 20 4 2 2 3" xfId="11768" xr:uid="{00000000-0005-0000-0000-0000DB2D0000}"/>
    <cellStyle name="Normal 20 4 2 3" xfId="11769" xr:uid="{00000000-0005-0000-0000-0000DC2D0000}"/>
    <cellStyle name="Normal 20 4 2 3 2" xfId="11770" xr:uid="{00000000-0005-0000-0000-0000DD2D0000}"/>
    <cellStyle name="Normal 20 4 2 4" xfId="11771" xr:uid="{00000000-0005-0000-0000-0000DE2D0000}"/>
    <cellStyle name="Normal 20 4 3" xfId="11772" xr:uid="{00000000-0005-0000-0000-0000DF2D0000}"/>
    <cellStyle name="Normal 20 4 3 2" xfId="11773" xr:uid="{00000000-0005-0000-0000-0000E02D0000}"/>
    <cellStyle name="Normal 20 4 3 2 2" xfId="11774" xr:uid="{00000000-0005-0000-0000-0000E12D0000}"/>
    <cellStyle name="Normal 20 4 3 3" xfId="11775" xr:uid="{00000000-0005-0000-0000-0000E22D0000}"/>
    <cellStyle name="Normal 20 4 4" xfId="11776" xr:uid="{00000000-0005-0000-0000-0000E32D0000}"/>
    <cellStyle name="Normal 20 4 4 2" xfId="11777" xr:uid="{00000000-0005-0000-0000-0000E42D0000}"/>
    <cellStyle name="Normal 20 4 5" xfId="11778" xr:uid="{00000000-0005-0000-0000-0000E52D0000}"/>
    <cellStyle name="Normal 20 5" xfId="11779" xr:uid="{00000000-0005-0000-0000-0000E62D0000}"/>
    <cellStyle name="Normal 20 5 2" xfId="11780" xr:uid="{00000000-0005-0000-0000-0000E72D0000}"/>
    <cellStyle name="Normal 20 5 2 2" xfId="11781" xr:uid="{00000000-0005-0000-0000-0000E82D0000}"/>
    <cellStyle name="Normal 20 5 2 2 2" xfId="11782" xr:uid="{00000000-0005-0000-0000-0000E92D0000}"/>
    <cellStyle name="Normal 20 5 2 3" xfId="11783" xr:uid="{00000000-0005-0000-0000-0000EA2D0000}"/>
    <cellStyle name="Normal 20 5 3" xfId="11784" xr:uid="{00000000-0005-0000-0000-0000EB2D0000}"/>
    <cellStyle name="Normal 20 5 3 2" xfId="11785" xr:uid="{00000000-0005-0000-0000-0000EC2D0000}"/>
    <cellStyle name="Normal 20 5 4" xfId="11786" xr:uid="{00000000-0005-0000-0000-0000ED2D0000}"/>
    <cellStyle name="Normal 20 6" xfId="11787" xr:uid="{00000000-0005-0000-0000-0000EE2D0000}"/>
    <cellStyle name="Normal 20 6 2" xfId="11788" xr:uid="{00000000-0005-0000-0000-0000EF2D0000}"/>
    <cellStyle name="Normal 20 6 2 2" xfId="11789" xr:uid="{00000000-0005-0000-0000-0000F02D0000}"/>
    <cellStyle name="Normal 20 6 2 2 2" xfId="11790" xr:uid="{00000000-0005-0000-0000-0000F12D0000}"/>
    <cellStyle name="Normal 20 6 2 3" xfId="11791" xr:uid="{00000000-0005-0000-0000-0000F22D0000}"/>
    <cellStyle name="Normal 20 6 3" xfId="11792" xr:uid="{00000000-0005-0000-0000-0000F32D0000}"/>
    <cellStyle name="Normal 20 6 3 2" xfId="11793" xr:uid="{00000000-0005-0000-0000-0000F42D0000}"/>
    <cellStyle name="Normal 20 6 4" xfId="11794" xr:uid="{00000000-0005-0000-0000-0000F52D0000}"/>
    <cellStyle name="Normal 20 7" xfId="11795" xr:uid="{00000000-0005-0000-0000-0000F62D0000}"/>
    <cellStyle name="Normal 20 7 2" xfId="11796" xr:uid="{00000000-0005-0000-0000-0000F72D0000}"/>
    <cellStyle name="Normal 20 7 2 2" xfId="11797" xr:uid="{00000000-0005-0000-0000-0000F82D0000}"/>
    <cellStyle name="Normal 20 7 2 2 2" xfId="11798" xr:uid="{00000000-0005-0000-0000-0000F92D0000}"/>
    <cellStyle name="Normal 20 7 2 3" xfId="11799" xr:uid="{00000000-0005-0000-0000-0000FA2D0000}"/>
    <cellStyle name="Normal 20 7 3" xfId="11800" xr:uid="{00000000-0005-0000-0000-0000FB2D0000}"/>
    <cellStyle name="Normal 20 7 3 2" xfId="11801" xr:uid="{00000000-0005-0000-0000-0000FC2D0000}"/>
    <cellStyle name="Normal 20 7 4" xfId="11802" xr:uid="{00000000-0005-0000-0000-0000FD2D0000}"/>
    <cellStyle name="Normal 20 8" xfId="11803" xr:uid="{00000000-0005-0000-0000-0000FE2D0000}"/>
    <cellStyle name="Normal 20 8 2" xfId="11804" xr:uid="{00000000-0005-0000-0000-0000FF2D0000}"/>
    <cellStyle name="Normal 20 8 2 2" xfId="11805" xr:uid="{00000000-0005-0000-0000-0000002E0000}"/>
    <cellStyle name="Normal 20 8 3" xfId="11806" xr:uid="{00000000-0005-0000-0000-0000012E0000}"/>
    <cellStyle name="Normal 20 9" xfId="11807" xr:uid="{00000000-0005-0000-0000-0000022E0000}"/>
    <cellStyle name="Normal 20 9 2" xfId="11808" xr:uid="{00000000-0005-0000-0000-0000032E0000}"/>
    <cellStyle name="Normal 21" xfId="11809" xr:uid="{00000000-0005-0000-0000-0000042E0000}"/>
    <cellStyle name="Normal 21 2" xfId="11810" xr:uid="{00000000-0005-0000-0000-0000052E0000}"/>
    <cellStyle name="Normal 21 2 2" xfId="11811" xr:uid="{00000000-0005-0000-0000-0000062E0000}"/>
    <cellStyle name="Normal 21 2 2 2" xfId="11812" xr:uid="{00000000-0005-0000-0000-0000072E0000}"/>
    <cellStyle name="Normal 21 2 2 2 2" xfId="11813" xr:uid="{00000000-0005-0000-0000-0000082E0000}"/>
    <cellStyle name="Normal 21 2 2 2 2 2" xfId="11814" xr:uid="{00000000-0005-0000-0000-0000092E0000}"/>
    <cellStyle name="Normal 21 2 2 2 2 2 2" xfId="11815" xr:uid="{00000000-0005-0000-0000-00000A2E0000}"/>
    <cellStyle name="Normal 21 2 2 2 2 3" xfId="11816" xr:uid="{00000000-0005-0000-0000-00000B2E0000}"/>
    <cellStyle name="Normal 21 2 2 2 3" xfId="11817" xr:uid="{00000000-0005-0000-0000-00000C2E0000}"/>
    <cellStyle name="Normal 21 2 2 2 3 2" xfId="11818" xr:uid="{00000000-0005-0000-0000-00000D2E0000}"/>
    <cellStyle name="Normal 21 2 2 2 4" xfId="11819" xr:uid="{00000000-0005-0000-0000-00000E2E0000}"/>
    <cellStyle name="Normal 21 2 2 3" xfId="11820" xr:uid="{00000000-0005-0000-0000-00000F2E0000}"/>
    <cellStyle name="Normal 21 2 2 3 2" xfId="11821" xr:uid="{00000000-0005-0000-0000-0000102E0000}"/>
    <cellStyle name="Normal 21 2 2 3 2 2" xfId="11822" xr:uid="{00000000-0005-0000-0000-0000112E0000}"/>
    <cellStyle name="Normal 21 2 2 3 3" xfId="11823" xr:uid="{00000000-0005-0000-0000-0000122E0000}"/>
    <cellStyle name="Normal 21 2 2 4" xfId="11824" xr:uid="{00000000-0005-0000-0000-0000132E0000}"/>
    <cellStyle name="Normal 21 2 2 4 2" xfId="11825" xr:uid="{00000000-0005-0000-0000-0000142E0000}"/>
    <cellStyle name="Normal 21 2 2 5" xfId="11826" xr:uid="{00000000-0005-0000-0000-0000152E0000}"/>
    <cellStyle name="Normal 21 2 3" xfId="11827" xr:uid="{00000000-0005-0000-0000-0000162E0000}"/>
    <cellStyle name="Normal 21 2 3 2" xfId="11828" xr:uid="{00000000-0005-0000-0000-0000172E0000}"/>
    <cellStyle name="Normal 21 2 3 2 2" xfId="11829" xr:uid="{00000000-0005-0000-0000-0000182E0000}"/>
    <cellStyle name="Normal 21 2 3 2 2 2" xfId="11830" xr:uid="{00000000-0005-0000-0000-0000192E0000}"/>
    <cellStyle name="Normal 21 2 3 2 3" xfId="11831" xr:uid="{00000000-0005-0000-0000-00001A2E0000}"/>
    <cellStyle name="Normal 21 2 3 3" xfId="11832" xr:uid="{00000000-0005-0000-0000-00001B2E0000}"/>
    <cellStyle name="Normal 21 2 3 3 2" xfId="11833" xr:uid="{00000000-0005-0000-0000-00001C2E0000}"/>
    <cellStyle name="Normal 21 2 3 4" xfId="11834" xr:uid="{00000000-0005-0000-0000-00001D2E0000}"/>
    <cellStyle name="Normal 21 2 4" xfId="11835" xr:uid="{00000000-0005-0000-0000-00001E2E0000}"/>
    <cellStyle name="Normal 21 2 4 2" xfId="11836" xr:uid="{00000000-0005-0000-0000-00001F2E0000}"/>
    <cellStyle name="Normal 21 2 4 2 2" xfId="11837" xr:uid="{00000000-0005-0000-0000-0000202E0000}"/>
    <cellStyle name="Normal 21 2 4 2 2 2" xfId="11838" xr:uid="{00000000-0005-0000-0000-0000212E0000}"/>
    <cellStyle name="Normal 21 2 4 2 3" xfId="11839" xr:uid="{00000000-0005-0000-0000-0000222E0000}"/>
    <cellStyle name="Normal 21 2 4 3" xfId="11840" xr:uid="{00000000-0005-0000-0000-0000232E0000}"/>
    <cellStyle name="Normal 21 2 4 3 2" xfId="11841" xr:uid="{00000000-0005-0000-0000-0000242E0000}"/>
    <cellStyle name="Normal 21 2 4 4" xfId="11842" xr:uid="{00000000-0005-0000-0000-0000252E0000}"/>
    <cellStyle name="Normal 21 2 5" xfId="11843" xr:uid="{00000000-0005-0000-0000-0000262E0000}"/>
    <cellStyle name="Normal 21 2 5 2" xfId="11844" xr:uid="{00000000-0005-0000-0000-0000272E0000}"/>
    <cellStyle name="Normal 21 2 5 2 2" xfId="11845" xr:uid="{00000000-0005-0000-0000-0000282E0000}"/>
    <cellStyle name="Normal 21 2 5 3" xfId="11846" xr:uid="{00000000-0005-0000-0000-0000292E0000}"/>
    <cellStyle name="Normal 21 2 6" xfId="11847" xr:uid="{00000000-0005-0000-0000-00002A2E0000}"/>
    <cellStyle name="Normal 21 2 6 2" xfId="11848" xr:uid="{00000000-0005-0000-0000-00002B2E0000}"/>
    <cellStyle name="Normal 21 2 7" xfId="11849" xr:uid="{00000000-0005-0000-0000-00002C2E0000}"/>
    <cellStyle name="Normal 21 3" xfId="11850" xr:uid="{00000000-0005-0000-0000-00002D2E0000}"/>
    <cellStyle name="Normal 21 3 2" xfId="11851" xr:uid="{00000000-0005-0000-0000-00002E2E0000}"/>
    <cellStyle name="Normal 21 3 2 2" xfId="11852" xr:uid="{00000000-0005-0000-0000-00002F2E0000}"/>
    <cellStyle name="Normal 21 3 3" xfId="11853" xr:uid="{00000000-0005-0000-0000-0000302E0000}"/>
    <cellStyle name="Normal 21 3 3 2" xfId="11854" xr:uid="{00000000-0005-0000-0000-0000312E0000}"/>
    <cellStyle name="Normal 21 3 3 2 2" xfId="11855" xr:uid="{00000000-0005-0000-0000-0000322E0000}"/>
    <cellStyle name="Normal 21 3 3 3" xfId="11856" xr:uid="{00000000-0005-0000-0000-0000332E0000}"/>
    <cellStyle name="Normal 21 3 4" xfId="11857" xr:uid="{00000000-0005-0000-0000-0000342E0000}"/>
    <cellStyle name="Normal 21 3 4 2" xfId="11858" xr:uid="{00000000-0005-0000-0000-0000352E0000}"/>
    <cellStyle name="Normal 21 3 4 2 2" xfId="11859" xr:uid="{00000000-0005-0000-0000-0000362E0000}"/>
    <cellStyle name="Normal 21 3 4 3" xfId="11860" xr:uid="{00000000-0005-0000-0000-0000372E0000}"/>
    <cellStyle name="Normal 21 3 5" xfId="11861" xr:uid="{00000000-0005-0000-0000-0000382E0000}"/>
    <cellStyle name="Normal 21 4" xfId="11862" xr:uid="{00000000-0005-0000-0000-0000392E0000}"/>
    <cellStyle name="Normal 21 4 2" xfId="11863" xr:uid="{00000000-0005-0000-0000-00003A2E0000}"/>
    <cellStyle name="Normal 21 5" xfId="11864" xr:uid="{00000000-0005-0000-0000-00003B2E0000}"/>
    <cellStyle name="Normal 21 5 2" xfId="11865" xr:uid="{00000000-0005-0000-0000-00003C2E0000}"/>
    <cellStyle name="Normal 21 5 2 2" xfId="11866" xr:uid="{00000000-0005-0000-0000-00003D2E0000}"/>
    <cellStyle name="Normal 21 5 3" xfId="11867" xr:uid="{00000000-0005-0000-0000-00003E2E0000}"/>
    <cellStyle name="Normal 21 6" xfId="11868" xr:uid="{00000000-0005-0000-0000-00003F2E0000}"/>
    <cellStyle name="Normal 21 6 2" xfId="11869" xr:uid="{00000000-0005-0000-0000-0000402E0000}"/>
    <cellStyle name="Normal 21 6 2 2" xfId="11870" xr:uid="{00000000-0005-0000-0000-0000412E0000}"/>
    <cellStyle name="Normal 21 6 3" xfId="11871" xr:uid="{00000000-0005-0000-0000-0000422E0000}"/>
    <cellStyle name="Normal 21 7" xfId="11872" xr:uid="{00000000-0005-0000-0000-0000432E0000}"/>
    <cellStyle name="Normal 22" xfId="11873" xr:uid="{00000000-0005-0000-0000-0000442E0000}"/>
    <cellStyle name="Normal 22 2" xfId="11874" xr:uid="{00000000-0005-0000-0000-0000452E0000}"/>
    <cellStyle name="Normal 22 2 2" xfId="11875" xr:uid="{00000000-0005-0000-0000-0000462E0000}"/>
    <cellStyle name="Normal 22 2 2 2" xfId="11876" xr:uid="{00000000-0005-0000-0000-0000472E0000}"/>
    <cellStyle name="Normal 22 2 2 2 2" xfId="11877" xr:uid="{00000000-0005-0000-0000-0000482E0000}"/>
    <cellStyle name="Normal 22 2 2 2 2 2" xfId="11878" xr:uid="{00000000-0005-0000-0000-0000492E0000}"/>
    <cellStyle name="Normal 22 2 2 2 2 2 2" xfId="11879" xr:uid="{00000000-0005-0000-0000-00004A2E0000}"/>
    <cellStyle name="Normal 22 2 2 2 2 3" xfId="11880" xr:uid="{00000000-0005-0000-0000-00004B2E0000}"/>
    <cellStyle name="Normal 22 2 2 2 3" xfId="11881" xr:uid="{00000000-0005-0000-0000-00004C2E0000}"/>
    <cellStyle name="Normal 22 2 2 2 3 2" xfId="11882" xr:uid="{00000000-0005-0000-0000-00004D2E0000}"/>
    <cellStyle name="Normal 22 2 2 2 4" xfId="11883" xr:uid="{00000000-0005-0000-0000-00004E2E0000}"/>
    <cellStyle name="Normal 22 2 2 3" xfId="11884" xr:uid="{00000000-0005-0000-0000-00004F2E0000}"/>
    <cellStyle name="Normal 22 2 2 3 2" xfId="11885" xr:uid="{00000000-0005-0000-0000-0000502E0000}"/>
    <cellStyle name="Normal 22 2 2 3 2 2" xfId="11886" xr:uid="{00000000-0005-0000-0000-0000512E0000}"/>
    <cellStyle name="Normal 22 2 2 3 3" xfId="11887" xr:uid="{00000000-0005-0000-0000-0000522E0000}"/>
    <cellStyle name="Normal 22 2 2 4" xfId="11888" xr:uid="{00000000-0005-0000-0000-0000532E0000}"/>
    <cellStyle name="Normal 22 2 2 4 2" xfId="11889" xr:uid="{00000000-0005-0000-0000-0000542E0000}"/>
    <cellStyle name="Normal 22 2 2 5" xfId="11890" xr:uid="{00000000-0005-0000-0000-0000552E0000}"/>
    <cellStyle name="Normal 22 2 3" xfId="11891" xr:uid="{00000000-0005-0000-0000-0000562E0000}"/>
    <cellStyle name="Normal 22 2 3 2" xfId="11892" xr:uid="{00000000-0005-0000-0000-0000572E0000}"/>
    <cellStyle name="Normal 22 2 3 2 2" xfId="11893" xr:uid="{00000000-0005-0000-0000-0000582E0000}"/>
    <cellStyle name="Normal 22 2 3 2 2 2" xfId="11894" xr:uid="{00000000-0005-0000-0000-0000592E0000}"/>
    <cellStyle name="Normal 22 2 3 2 3" xfId="11895" xr:uid="{00000000-0005-0000-0000-00005A2E0000}"/>
    <cellStyle name="Normal 22 2 3 3" xfId="11896" xr:uid="{00000000-0005-0000-0000-00005B2E0000}"/>
    <cellStyle name="Normal 22 2 3 3 2" xfId="11897" xr:uid="{00000000-0005-0000-0000-00005C2E0000}"/>
    <cellStyle name="Normal 22 2 3 4" xfId="11898" xr:uid="{00000000-0005-0000-0000-00005D2E0000}"/>
    <cellStyle name="Normal 22 2 4" xfId="11899" xr:uid="{00000000-0005-0000-0000-00005E2E0000}"/>
    <cellStyle name="Normal 22 2 4 2" xfId="11900" xr:uid="{00000000-0005-0000-0000-00005F2E0000}"/>
    <cellStyle name="Normal 22 2 4 2 2" xfId="11901" xr:uid="{00000000-0005-0000-0000-0000602E0000}"/>
    <cellStyle name="Normal 22 2 4 3" xfId="11902" xr:uid="{00000000-0005-0000-0000-0000612E0000}"/>
    <cellStyle name="Normal 22 2 5" xfId="11903" xr:uid="{00000000-0005-0000-0000-0000622E0000}"/>
    <cellStyle name="Normal 22 2 5 2" xfId="11904" xr:uid="{00000000-0005-0000-0000-0000632E0000}"/>
    <cellStyle name="Normal 22 2 6" xfId="11905" xr:uid="{00000000-0005-0000-0000-0000642E0000}"/>
    <cellStyle name="Normal 22 3" xfId="11906" xr:uid="{00000000-0005-0000-0000-0000652E0000}"/>
    <cellStyle name="Normal 22 4" xfId="11907" xr:uid="{00000000-0005-0000-0000-0000662E0000}"/>
    <cellStyle name="Normal 22 4 2" xfId="11908" xr:uid="{00000000-0005-0000-0000-0000672E0000}"/>
    <cellStyle name="Normal 22 4 2 2" xfId="11909" xr:uid="{00000000-0005-0000-0000-0000682E0000}"/>
    <cellStyle name="Normal 22 4 2 2 2" xfId="11910" xr:uid="{00000000-0005-0000-0000-0000692E0000}"/>
    <cellStyle name="Normal 22 4 2 2 2 2" xfId="11911" xr:uid="{00000000-0005-0000-0000-00006A2E0000}"/>
    <cellStyle name="Normal 22 4 2 2 3" xfId="11912" xr:uid="{00000000-0005-0000-0000-00006B2E0000}"/>
    <cellStyle name="Normal 22 4 2 3" xfId="11913" xr:uid="{00000000-0005-0000-0000-00006C2E0000}"/>
    <cellStyle name="Normal 22 4 2 3 2" xfId="11914" xr:uid="{00000000-0005-0000-0000-00006D2E0000}"/>
    <cellStyle name="Normal 22 4 2 4" xfId="11915" xr:uid="{00000000-0005-0000-0000-00006E2E0000}"/>
    <cellStyle name="Normal 22 4 3" xfId="11916" xr:uid="{00000000-0005-0000-0000-00006F2E0000}"/>
    <cellStyle name="Normal 22 4 3 2" xfId="11917" xr:uid="{00000000-0005-0000-0000-0000702E0000}"/>
    <cellStyle name="Normal 22 4 3 2 2" xfId="11918" xr:uid="{00000000-0005-0000-0000-0000712E0000}"/>
    <cellStyle name="Normal 22 4 3 3" xfId="11919" xr:uid="{00000000-0005-0000-0000-0000722E0000}"/>
    <cellStyle name="Normal 22 4 4" xfId="11920" xr:uid="{00000000-0005-0000-0000-0000732E0000}"/>
    <cellStyle name="Normal 22 4 4 2" xfId="11921" xr:uid="{00000000-0005-0000-0000-0000742E0000}"/>
    <cellStyle name="Normal 22 4 5" xfId="11922" xr:uid="{00000000-0005-0000-0000-0000752E0000}"/>
    <cellStyle name="Normal 22 5" xfId="11923" xr:uid="{00000000-0005-0000-0000-0000762E0000}"/>
    <cellStyle name="Normal 22 5 2" xfId="11924" xr:uid="{00000000-0005-0000-0000-0000772E0000}"/>
    <cellStyle name="Normal 22 5 2 2" xfId="11925" xr:uid="{00000000-0005-0000-0000-0000782E0000}"/>
    <cellStyle name="Normal 22 5 2 2 2" xfId="11926" xr:uid="{00000000-0005-0000-0000-0000792E0000}"/>
    <cellStyle name="Normal 22 5 2 3" xfId="11927" xr:uid="{00000000-0005-0000-0000-00007A2E0000}"/>
    <cellStyle name="Normal 22 5 3" xfId="11928" xr:uid="{00000000-0005-0000-0000-00007B2E0000}"/>
    <cellStyle name="Normal 22 5 3 2" xfId="11929" xr:uid="{00000000-0005-0000-0000-00007C2E0000}"/>
    <cellStyle name="Normal 22 5 4" xfId="11930" xr:uid="{00000000-0005-0000-0000-00007D2E0000}"/>
    <cellStyle name="Normal 22 6" xfId="11931" xr:uid="{00000000-0005-0000-0000-00007E2E0000}"/>
    <cellStyle name="Normal 22 7" xfId="11932" xr:uid="{00000000-0005-0000-0000-00007F2E0000}"/>
    <cellStyle name="Normal 22 7 2" xfId="11933" xr:uid="{00000000-0005-0000-0000-0000802E0000}"/>
    <cellStyle name="Normal 22 7 2 2" xfId="11934" xr:uid="{00000000-0005-0000-0000-0000812E0000}"/>
    <cellStyle name="Normal 22 7 3" xfId="11935" xr:uid="{00000000-0005-0000-0000-0000822E0000}"/>
    <cellStyle name="Normal 22 8" xfId="11936" xr:uid="{00000000-0005-0000-0000-0000832E0000}"/>
    <cellStyle name="Normal 22 8 2" xfId="11937" xr:uid="{00000000-0005-0000-0000-0000842E0000}"/>
    <cellStyle name="Normal 22 9" xfId="11938" xr:uid="{00000000-0005-0000-0000-0000852E0000}"/>
    <cellStyle name="Normal 23" xfId="11939" xr:uid="{00000000-0005-0000-0000-0000862E0000}"/>
    <cellStyle name="Normal 23 2" xfId="11940" xr:uid="{00000000-0005-0000-0000-0000872E0000}"/>
    <cellStyle name="Normal 23 2 2" xfId="11941" xr:uid="{00000000-0005-0000-0000-0000882E0000}"/>
    <cellStyle name="Normal 23 2 2 2" xfId="11942" xr:uid="{00000000-0005-0000-0000-0000892E0000}"/>
    <cellStyle name="Normal 23 2 2 2 2" xfId="11943" xr:uid="{00000000-0005-0000-0000-00008A2E0000}"/>
    <cellStyle name="Normal 23 2 2 2 2 2" xfId="11944" xr:uid="{00000000-0005-0000-0000-00008B2E0000}"/>
    <cellStyle name="Normal 23 2 2 2 2 2 2" xfId="11945" xr:uid="{00000000-0005-0000-0000-00008C2E0000}"/>
    <cellStyle name="Normal 23 2 2 2 2 3" xfId="11946" xr:uid="{00000000-0005-0000-0000-00008D2E0000}"/>
    <cellStyle name="Normal 23 2 2 2 3" xfId="11947" xr:uid="{00000000-0005-0000-0000-00008E2E0000}"/>
    <cellStyle name="Normal 23 2 2 2 3 2" xfId="11948" xr:uid="{00000000-0005-0000-0000-00008F2E0000}"/>
    <cellStyle name="Normal 23 2 2 2 4" xfId="11949" xr:uid="{00000000-0005-0000-0000-0000902E0000}"/>
    <cellStyle name="Normal 23 2 2 3" xfId="11950" xr:uid="{00000000-0005-0000-0000-0000912E0000}"/>
    <cellStyle name="Normal 23 2 2 3 2" xfId="11951" xr:uid="{00000000-0005-0000-0000-0000922E0000}"/>
    <cellStyle name="Normal 23 2 2 3 2 2" xfId="11952" xr:uid="{00000000-0005-0000-0000-0000932E0000}"/>
    <cellStyle name="Normal 23 2 2 3 3" xfId="11953" xr:uid="{00000000-0005-0000-0000-0000942E0000}"/>
    <cellStyle name="Normal 23 2 2 4" xfId="11954" xr:uid="{00000000-0005-0000-0000-0000952E0000}"/>
    <cellStyle name="Normal 23 2 2 4 2" xfId="11955" xr:uid="{00000000-0005-0000-0000-0000962E0000}"/>
    <cellStyle name="Normal 23 2 2 5" xfId="11956" xr:uid="{00000000-0005-0000-0000-0000972E0000}"/>
    <cellStyle name="Normal 23 2 3" xfId="11957" xr:uid="{00000000-0005-0000-0000-0000982E0000}"/>
    <cellStyle name="Normal 23 2 3 2" xfId="11958" xr:uid="{00000000-0005-0000-0000-0000992E0000}"/>
    <cellStyle name="Normal 23 2 3 2 2" xfId="11959" xr:uid="{00000000-0005-0000-0000-00009A2E0000}"/>
    <cellStyle name="Normal 23 2 3 2 2 2" xfId="11960" xr:uid="{00000000-0005-0000-0000-00009B2E0000}"/>
    <cellStyle name="Normal 23 2 3 2 3" xfId="11961" xr:uid="{00000000-0005-0000-0000-00009C2E0000}"/>
    <cellStyle name="Normal 23 2 3 3" xfId="11962" xr:uid="{00000000-0005-0000-0000-00009D2E0000}"/>
    <cellStyle name="Normal 23 2 3 3 2" xfId="11963" xr:uid="{00000000-0005-0000-0000-00009E2E0000}"/>
    <cellStyle name="Normal 23 2 3 4" xfId="11964" xr:uid="{00000000-0005-0000-0000-00009F2E0000}"/>
    <cellStyle name="Normal 23 2 4" xfId="11965" xr:uid="{00000000-0005-0000-0000-0000A02E0000}"/>
    <cellStyle name="Normal 23 2 4 2" xfId="11966" xr:uid="{00000000-0005-0000-0000-0000A12E0000}"/>
    <cellStyle name="Normal 23 2 4 2 2" xfId="11967" xr:uid="{00000000-0005-0000-0000-0000A22E0000}"/>
    <cellStyle name="Normal 23 2 4 3" xfId="11968" xr:uid="{00000000-0005-0000-0000-0000A32E0000}"/>
    <cellStyle name="Normal 23 2 5" xfId="11969" xr:uid="{00000000-0005-0000-0000-0000A42E0000}"/>
    <cellStyle name="Normal 23 2 5 2" xfId="11970" xr:uid="{00000000-0005-0000-0000-0000A52E0000}"/>
    <cellStyle name="Normal 23 2 6" xfId="11971" xr:uid="{00000000-0005-0000-0000-0000A62E0000}"/>
    <cellStyle name="Normal 23 3" xfId="11972" xr:uid="{00000000-0005-0000-0000-0000A72E0000}"/>
    <cellStyle name="Normal 23 4" xfId="11973" xr:uid="{00000000-0005-0000-0000-0000A82E0000}"/>
    <cellStyle name="Normal 23 4 2" xfId="11974" xr:uid="{00000000-0005-0000-0000-0000A92E0000}"/>
    <cellStyle name="Normal 23 4 2 2" xfId="11975" xr:uid="{00000000-0005-0000-0000-0000AA2E0000}"/>
    <cellStyle name="Normal 23 4 2 2 2" xfId="11976" xr:uid="{00000000-0005-0000-0000-0000AB2E0000}"/>
    <cellStyle name="Normal 23 4 2 2 2 2" xfId="11977" xr:uid="{00000000-0005-0000-0000-0000AC2E0000}"/>
    <cellStyle name="Normal 23 4 2 2 3" xfId="11978" xr:uid="{00000000-0005-0000-0000-0000AD2E0000}"/>
    <cellStyle name="Normal 23 4 2 3" xfId="11979" xr:uid="{00000000-0005-0000-0000-0000AE2E0000}"/>
    <cellStyle name="Normal 23 4 2 3 2" xfId="11980" xr:uid="{00000000-0005-0000-0000-0000AF2E0000}"/>
    <cellStyle name="Normal 23 4 2 4" xfId="11981" xr:uid="{00000000-0005-0000-0000-0000B02E0000}"/>
    <cellStyle name="Normal 23 4 3" xfId="11982" xr:uid="{00000000-0005-0000-0000-0000B12E0000}"/>
    <cellStyle name="Normal 23 4 3 2" xfId="11983" xr:uid="{00000000-0005-0000-0000-0000B22E0000}"/>
    <cellStyle name="Normal 23 4 3 2 2" xfId="11984" xr:uid="{00000000-0005-0000-0000-0000B32E0000}"/>
    <cellStyle name="Normal 23 4 3 3" xfId="11985" xr:uid="{00000000-0005-0000-0000-0000B42E0000}"/>
    <cellStyle name="Normal 23 4 4" xfId="11986" xr:uid="{00000000-0005-0000-0000-0000B52E0000}"/>
    <cellStyle name="Normal 23 4 4 2" xfId="11987" xr:uid="{00000000-0005-0000-0000-0000B62E0000}"/>
    <cellStyle name="Normal 23 4 5" xfId="11988" xr:uid="{00000000-0005-0000-0000-0000B72E0000}"/>
    <cellStyle name="Normal 23 5" xfId="11989" xr:uid="{00000000-0005-0000-0000-0000B82E0000}"/>
    <cellStyle name="Normal 23 5 2" xfId="11990" xr:uid="{00000000-0005-0000-0000-0000B92E0000}"/>
    <cellStyle name="Normal 23 5 2 2" xfId="11991" xr:uid="{00000000-0005-0000-0000-0000BA2E0000}"/>
    <cellStyle name="Normal 23 5 2 2 2" xfId="11992" xr:uid="{00000000-0005-0000-0000-0000BB2E0000}"/>
    <cellStyle name="Normal 23 5 2 3" xfId="11993" xr:uid="{00000000-0005-0000-0000-0000BC2E0000}"/>
    <cellStyle name="Normal 23 5 3" xfId="11994" xr:uid="{00000000-0005-0000-0000-0000BD2E0000}"/>
    <cellStyle name="Normal 23 5 3 2" xfId="11995" xr:uid="{00000000-0005-0000-0000-0000BE2E0000}"/>
    <cellStyle name="Normal 23 5 4" xfId="11996" xr:uid="{00000000-0005-0000-0000-0000BF2E0000}"/>
    <cellStyle name="Normal 23 6" xfId="11997" xr:uid="{00000000-0005-0000-0000-0000C02E0000}"/>
    <cellStyle name="Normal 23 7" xfId="11998" xr:uid="{00000000-0005-0000-0000-0000C12E0000}"/>
    <cellStyle name="Normal 23 7 2" xfId="11999" xr:uid="{00000000-0005-0000-0000-0000C22E0000}"/>
    <cellStyle name="Normal 23 7 2 2" xfId="12000" xr:uid="{00000000-0005-0000-0000-0000C32E0000}"/>
    <cellStyle name="Normal 23 7 3" xfId="12001" xr:uid="{00000000-0005-0000-0000-0000C42E0000}"/>
    <cellStyle name="Normal 23 8" xfId="12002" xr:uid="{00000000-0005-0000-0000-0000C52E0000}"/>
    <cellStyle name="Normal 23 8 2" xfId="12003" xr:uid="{00000000-0005-0000-0000-0000C62E0000}"/>
    <cellStyle name="Normal 23 9" xfId="12004" xr:uid="{00000000-0005-0000-0000-0000C72E0000}"/>
    <cellStyle name="Normal 24" xfId="12005" xr:uid="{00000000-0005-0000-0000-0000C82E0000}"/>
    <cellStyle name="Normal 24 2" xfId="12006" xr:uid="{00000000-0005-0000-0000-0000C92E0000}"/>
    <cellStyle name="Normal 24 2 2" xfId="12007" xr:uid="{00000000-0005-0000-0000-0000CA2E0000}"/>
    <cellStyle name="Normal 24 2 2 2" xfId="12008" xr:uid="{00000000-0005-0000-0000-0000CB2E0000}"/>
    <cellStyle name="Normal 24 2 2 2 2" xfId="12009" xr:uid="{00000000-0005-0000-0000-0000CC2E0000}"/>
    <cellStyle name="Normal 24 2 2 2 2 2" xfId="12010" xr:uid="{00000000-0005-0000-0000-0000CD2E0000}"/>
    <cellStyle name="Normal 24 2 2 2 2 2 2" xfId="12011" xr:uid="{00000000-0005-0000-0000-0000CE2E0000}"/>
    <cellStyle name="Normal 24 2 2 2 2 3" xfId="12012" xr:uid="{00000000-0005-0000-0000-0000CF2E0000}"/>
    <cellStyle name="Normal 24 2 2 2 3" xfId="12013" xr:uid="{00000000-0005-0000-0000-0000D02E0000}"/>
    <cellStyle name="Normal 24 2 2 2 3 2" xfId="12014" xr:uid="{00000000-0005-0000-0000-0000D12E0000}"/>
    <cellStyle name="Normal 24 2 2 2 4" xfId="12015" xr:uid="{00000000-0005-0000-0000-0000D22E0000}"/>
    <cellStyle name="Normal 24 2 2 3" xfId="12016" xr:uid="{00000000-0005-0000-0000-0000D32E0000}"/>
    <cellStyle name="Normal 24 2 2 3 2" xfId="12017" xr:uid="{00000000-0005-0000-0000-0000D42E0000}"/>
    <cellStyle name="Normal 24 2 2 3 2 2" xfId="12018" xr:uid="{00000000-0005-0000-0000-0000D52E0000}"/>
    <cellStyle name="Normal 24 2 2 3 3" xfId="12019" xr:uid="{00000000-0005-0000-0000-0000D62E0000}"/>
    <cellStyle name="Normal 24 2 2 4" xfId="12020" xr:uid="{00000000-0005-0000-0000-0000D72E0000}"/>
    <cellStyle name="Normal 24 2 2 4 2" xfId="12021" xr:uid="{00000000-0005-0000-0000-0000D82E0000}"/>
    <cellStyle name="Normal 24 2 2 5" xfId="12022" xr:uid="{00000000-0005-0000-0000-0000D92E0000}"/>
    <cellStyle name="Normal 24 2 3" xfId="12023" xr:uid="{00000000-0005-0000-0000-0000DA2E0000}"/>
    <cellStyle name="Normal 24 2 3 2" xfId="12024" xr:uid="{00000000-0005-0000-0000-0000DB2E0000}"/>
    <cellStyle name="Normal 24 2 3 2 2" xfId="12025" xr:uid="{00000000-0005-0000-0000-0000DC2E0000}"/>
    <cellStyle name="Normal 24 2 3 2 2 2" xfId="12026" xr:uid="{00000000-0005-0000-0000-0000DD2E0000}"/>
    <cellStyle name="Normal 24 2 3 2 3" xfId="12027" xr:uid="{00000000-0005-0000-0000-0000DE2E0000}"/>
    <cellStyle name="Normal 24 2 3 3" xfId="12028" xr:uid="{00000000-0005-0000-0000-0000DF2E0000}"/>
    <cellStyle name="Normal 24 2 3 3 2" xfId="12029" xr:uid="{00000000-0005-0000-0000-0000E02E0000}"/>
    <cellStyle name="Normal 24 2 3 4" xfId="12030" xr:uid="{00000000-0005-0000-0000-0000E12E0000}"/>
    <cellStyle name="Normal 24 2 4" xfId="12031" xr:uid="{00000000-0005-0000-0000-0000E22E0000}"/>
    <cellStyle name="Normal 24 2 4 2" xfId="12032" xr:uid="{00000000-0005-0000-0000-0000E32E0000}"/>
    <cellStyle name="Normal 24 2 4 2 2" xfId="12033" xr:uid="{00000000-0005-0000-0000-0000E42E0000}"/>
    <cellStyle name="Normal 24 2 4 3" xfId="12034" xr:uid="{00000000-0005-0000-0000-0000E52E0000}"/>
    <cellStyle name="Normal 24 2 5" xfId="12035" xr:uid="{00000000-0005-0000-0000-0000E62E0000}"/>
    <cellStyle name="Normal 24 2 5 2" xfId="12036" xr:uid="{00000000-0005-0000-0000-0000E72E0000}"/>
    <cellStyle name="Normal 24 2 6" xfId="12037" xr:uid="{00000000-0005-0000-0000-0000E82E0000}"/>
    <cellStyle name="Normal 24 3" xfId="12038" xr:uid="{00000000-0005-0000-0000-0000E92E0000}"/>
    <cellStyle name="Normal 24 4" xfId="12039" xr:uid="{00000000-0005-0000-0000-0000EA2E0000}"/>
    <cellStyle name="Normal 24 4 2" xfId="12040" xr:uid="{00000000-0005-0000-0000-0000EB2E0000}"/>
    <cellStyle name="Normal 24 4 2 2" xfId="12041" xr:uid="{00000000-0005-0000-0000-0000EC2E0000}"/>
    <cellStyle name="Normal 24 4 2 2 2" xfId="12042" xr:uid="{00000000-0005-0000-0000-0000ED2E0000}"/>
    <cellStyle name="Normal 24 4 2 2 2 2" xfId="12043" xr:uid="{00000000-0005-0000-0000-0000EE2E0000}"/>
    <cellStyle name="Normal 24 4 2 2 3" xfId="12044" xr:uid="{00000000-0005-0000-0000-0000EF2E0000}"/>
    <cellStyle name="Normal 24 4 2 3" xfId="12045" xr:uid="{00000000-0005-0000-0000-0000F02E0000}"/>
    <cellStyle name="Normal 24 4 2 3 2" xfId="12046" xr:uid="{00000000-0005-0000-0000-0000F12E0000}"/>
    <cellStyle name="Normal 24 4 2 4" xfId="12047" xr:uid="{00000000-0005-0000-0000-0000F22E0000}"/>
    <cellStyle name="Normal 24 4 3" xfId="12048" xr:uid="{00000000-0005-0000-0000-0000F32E0000}"/>
    <cellStyle name="Normal 24 4 3 2" xfId="12049" xr:uid="{00000000-0005-0000-0000-0000F42E0000}"/>
    <cellStyle name="Normal 24 4 3 2 2" xfId="12050" xr:uid="{00000000-0005-0000-0000-0000F52E0000}"/>
    <cellStyle name="Normal 24 4 3 3" xfId="12051" xr:uid="{00000000-0005-0000-0000-0000F62E0000}"/>
    <cellStyle name="Normal 24 4 4" xfId="12052" xr:uid="{00000000-0005-0000-0000-0000F72E0000}"/>
    <cellStyle name="Normal 24 4 4 2" xfId="12053" xr:uid="{00000000-0005-0000-0000-0000F82E0000}"/>
    <cellStyle name="Normal 24 4 5" xfId="12054" xr:uid="{00000000-0005-0000-0000-0000F92E0000}"/>
    <cellStyle name="Normal 24 5" xfId="12055" xr:uid="{00000000-0005-0000-0000-0000FA2E0000}"/>
    <cellStyle name="Normal 24 5 2" xfId="12056" xr:uid="{00000000-0005-0000-0000-0000FB2E0000}"/>
    <cellStyle name="Normal 24 5 2 2" xfId="12057" xr:uid="{00000000-0005-0000-0000-0000FC2E0000}"/>
    <cellStyle name="Normal 24 5 2 2 2" xfId="12058" xr:uid="{00000000-0005-0000-0000-0000FD2E0000}"/>
    <cellStyle name="Normal 24 5 2 3" xfId="12059" xr:uid="{00000000-0005-0000-0000-0000FE2E0000}"/>
    <cellStyle name="Normal 24 5 3" xfId="12060" xr:uid="{00000000-0005-0000-0000-0000FF2E0000}"/>
    <cellStyle name="Normal 24 5 3 2" xfId="12061" xr:uid="{00000000-0005-0000-0000-0000002F0000}"/>
    <cellStyle name="Normal 24 5 4" xfId="12062" xr:uid="{00000000-0005-0000-0000-0000012F0000}"/>
    <cellStyle name="Normal 24 6" xfId="12063" xr:uid="{00000000-0005-0000-0000-0000022F0000}"/>
    <cellStyle name="Normal 24 7" xfId="12064" xr:uid="{00000000-0005-0000-0000-0000032F0000}"/>
    <cellStyle name="Normal 24 7 2" xfId="12065" xr:uid="{00000000-0005-0000-0000-0000042F0000}"/>
    <cellStyle name="Normal 24 7 2 2" xfId="12066" xr:uid="{00000000-0005-0000-0000-0000052F0000}"/>
    <cellStyle name="Normal 24 7 3" xfId="12067" xr:uid="{00000000-0005-0000-0000-0000062F0000}"/>
    <cellStyle name="Normal 24 8" xfId="12068" xr:uid="{00000000-0005-0000-0000-0000072F0000}"/>
    <cellStyle name="Normal 24 8 2" xfId="12069" xr:uid="{00000000-0005-0000-0000-0000082F0000}"/>
    <cellStyle name="Normal 24 9" xfId="12070" xr:uid="{00000000-0005-0000-0000-0000092F0000}"/>
    <cellStyle name="Normal 25" xfId="12071" xr:uid="{00000000-0005-0000-0000-00000A2F0000}"/>
    <cellStyle name="Normal 25 2" xfId="12072" xr:uid="{00000000-0005-0000-0000-00000B2F0000}"/>
    <cellStyle name="Normal 25 2 2" xfId="12073" xr:uid="{00000000-0005-0000-0000-00000C2F0000}"/>
    <cellStyle name="Normal 25 2 2 2" xfId="12074" xr:uid="{00000000-0005-0000-0000-00000D2F0000}"/>
    <cellStyle name="Normal 25 2 2 2 2" xfId="12075" xr:uid="{00000000-0005-0000-0000-00000E2F0000}"/>
    <cellStyle name="Normal 25 2 2 2 2 2" xfId="12076" xr:uid="{00000000-0005-0000-0000-00000F2F0000}"/>
    <cellStyle name="Normal 25 2 2 2 3" xfId="12077" xr:uid="{00000000-0005-0000-0000-0000102F0000}"/>
    <cellStyle name="Normal 25 2 2 3" xfId="12078" xr:uid="{00000000-0005-0000-0000-0000112F0000}"/>
    <cellStyle name="Normal 25 2 2 3 2" xfId="12079" xr:uid="{00000000-0005-0000-0000-0000122F0000}"/>
    <cellStyle name="Normal 25 2 2 4" xfId="12080" xr:uid="{00000000-0005-0000-0000-0000132F0000}"/>
    <cellStyle name="Normal 25 2 3" xfId="12081" xr:uid="{00000000-0005-0000-0000-0000142F0000}"/>
    <cellStyle name="Normal 25 2 3 2" xfId="12082" xr:uid="{00000000-0005-0000-0000-0000152F0000}"/>
    <cellStyle name="Normal 25 2 3 2 2" xfId="12083" xr:uid="{00000000-0005-0000-0000-0000162F0000}"/>
    <cellStyle name="Normal 25 2 3 3" xfId="12084" xr:uid="{00000000-0005-0000-0000-0000172F0000}"/>
    <cellStyle name="Normal 25 2 4" xfId="12085" xr:uid="{00000000-0005-0000-0000-0000182F0000}"/>
    <cellStyle name="Normal 25 2 4 2" xfId="12086" xr:uid="{00000000-0005-0000-0000-0000192F0000}"/>
    <cellStyle name="Normal 25 2 5" xfId="12087" xr:uid="{00000000-0005-0000-0000-00001A2F0000}"/>
    <cellStyle name="Normal 25 3" xfId="12088" xr:uid="{00000000-0005-0000-0000-00001B2F0000}"/>
    <cellStyle name="Normal 25 3 2" xfId="12089" xr:uid="{00000000-0005-0000-0000-00001C2F0000}"/>
    <cellStyle name="Normal 25 3 2 2" xfId="12090" xr:uid="{00000000-0005-0000-0000-00001D2F0000}"/>
    <cellStyle name="Normal 25 3 2 2 2" xfId="12091" xr:uid="{00000000-0005-0000-0000-00001E2F0000}"/>
    <cellStyle name="Normal 25 3 2 3" xfId="12092" xr:uid="{00000000-0005-0000-0000-00001F2F0000}"/>
    <cellStyle name="Normal 25 3 3" xfId="12093" xr:uid="{00000000-0005-0000-0000-0000202F0000}"/>
    <cellStyle name="Normal 25 3 3 2" xfId="12094" xr:uid="{00000000-0005-0000-0000-0000212F0000}"/>
    <cellStyle name="Normal 25 3 4" xfId="12095" xr:uid="{00000000-0005-0000-0000-0000222F0000}"/>
    <cellStyle name="Normal 25 4" xfId="12096" xr:uid="{00000000-0005-0000-0000-0000232F0000}"/>
    <cellStyle name="Normal 25 4 2" xfId="12097" xr:uid="{00000000-0005-0000-0000-0000242F0000}"/>
    <cellStyle name="Normal 25 4 2 2" xfId="12098" xr:uid="{00000000-0005-0000-0000-0000252F0000}"/>
    <cellStyle name="Normal 25 4 2 2 2" xfId="12099" xr:uid="{00000000-0005-0000-0000-0000262F0000}"/>
    <cellStyle name="Normal 25 4 2 3" xfId="12100" xr:uid="{00000000-0005-0000-0000-0000272F0000}"/>
    <cellStyle name="Normal 25 4 3" xfId="12101" xr:uid="{00000000-0005-0000-0000-0000282F0000}"/>
    <cellStyle name="Normal 25 4 3 2" xfId="12102" xr:uid="{00000000-0005-0000-0000-0000292F0000}"/>
    <cellStyle name="Normal 25 4 4" xfId="12103" xr:uid="{00000000-0005-0000-0000-00002A2F0000}"/>
    <cellStyle name="Normal 25 5" xfId="12104" xr:uid="{00000000-0005-0000-0000-00002B2F0000}"/>
    <cellStyle name="Normal 25 5 2" xfId="12105" xr:uid="{00000000-0005-0000-0000-00002C2F0000}"/>
    <cellStyle name="Normal 25 6" xfId="12106" xr:uid="{00000000-0005-0000-0000-00002D2F0000}"/>
    <cellStyle name="Normal 25 6 2" xfId="12107" xr:uid="{00000000-0005-0000-0000-00002E2F0000}"/>
    <cellStyle name="Normal 25 6 2 2" xfId="12108" xr:uid="{00000000-0005-0000-0000-00002F2F0000}"/>
    <cellStyle name="Normal 25 6 3" xfId="12109" xr:uid="{00000000-0005-0000-0000-0000302F0000}"/>
    <cellStyle name="Normal 25 7" xfId="12110" xr:uid="{00000000-0005-0000-0000-0000312F0000}"/>
    <cellStyle name="Normal 25 7 2" xfId="12111" xr:uid="{00000000-0005-0000-0000-0000322F0000}"/>
    <cellStyle name="Normal 25 8" xfId="12112" xr:uid="{00000000-0005-0000-0000-0000332F0000}"/>
    <cellStyle name="Normal 26" xfId="12113" xr:uid="{00000000-0005-0000-0000-0000342F0000}"/>
    <cellStyle name="Normal 26 2" xfId="12114" xr:uid="{00000000-0005-0000-0000-0000352F0000}"/>
    <cellStyle name="Normal 26 2 2" xfId="12115" xr:uid="{00000000-0005-0000-0000-0000362F0000}"/>
    <cellStyle name="Normal 26 2 2 2" xfId="12116" xr:uid="{00000000-0005-0000-0000-0000372F0000}"/>
    <cellStyle name="Normal 26 2 2 2 2" xfId="12117" xr:uid="{00000000-0005-0000-0000-0000382F0000}"/>
    <cellStyle name="Normal 26 2 2 3" xfId="12118" xr:uid="{00000000-0005-0000-0000-0000392F0000}"/>
    <cellStyle name="Normal 26 2 3" xfId="12119" xr:uid="{00000000-0005-0000-0000-00003A2F0000}"/>
    <cellStyle name="Normal 26 2 3 2" xfId="12120" xr:uid="{00000000-0005-0000-0000-00003B2F0000}"/>
    <cellStyle name="Normal 26 2 4" xfId="12121" xr:uid="{00000000-0005-0000-0000-00003C2F0000}"/>
    <cellStyle name="Normal 26 3" xfId="12122" xr:uid="{00000000-0005-0000-0000-00003D2F0000}"/>
    <cellStyle name="Normal 26 3 2" xfId="12123" xr:uid="{00000000-0005-0000-0000-00003E2F0000}"/>
    <cellStyle name="Normal 26 3 2 2" xfId="12124" xr:uid="{00000000-0005-0000-0000-00003F2F0000}"/>
    <cellStyle name="Normal 26 3 2 2 2" xfId="12125" xr:uid="{00000000-0005-0000-0000-0000402F0000}"/>
    <cellStyle name="Normal 26 3 2 3" xfId="12126" xr:uid="{00000000-0005-0000-0000-0000412F0000}"/>
    <cellStyle name="Normal 26 3 3" xfId="12127" xr:uid="{00000000-0005-0000-0000-0000422F0000}"/>
    <cellStyle name="Normal 26 3 3 2" xfId="12128" xr:uid="{00000000-0005-0000-0000-0000432F0000}"/>
    <cellStyle name="Normal 26 3 4" xfId="12129" xr:uid="{00000000-0005-0000-0000-0000442F0000}"/>
    <cellStyle name="Normal 26 4" xfId="12130" xr:uid="{00000000-0005-0000-0000-0000452F0000}"/>
    <cellStyle name="Normal 26 4 2" xfId="12131" xr:uid="{00000000-0005-0000-0000-0000462F0000}"/>
    <cellStyle name="Normal 26 4 2 2" xfId="12132" xr:uid="{00000000-0005-0000-0000-0000472F0000}"/>
    <cellStyle name="Normal 26 4 3" xfId="12133" xr:uid="{00000000-0005-0000-0000-0000482F0000}"/>
    <cellStyle name="Normal 26 5" xfId="12134" xr:uid="{00000000-0005-0000-0000-0000492F0000}"/>
    <cellStyle name="Normal 26 5 2" xfId="12135" xr:uid="{00000000-0005-0000-0000-00004A2F0000}"/>
    <cellStyle name="Normal 26 6" xfId="12136" xr:uid="{00000000-0005-0000-0000-00004B2F0000}"/>
    <cellStyle name="Normal 27" xfId="12137" xr:uid="{00000000-0005-0000-0000-00004C2F0000}"/>
    <cellStyle name="Normal 27 2" xfId="12138" xr:uid="{00000000-0005-0000-0000-00004D2F0000}"/>
    <cellStyle name="Normal 27 2 2" xfId="12139" xr:uid="{00000000-0005-0000-0000-00004E2F0000}"/>
    <cellStyle name="Normal 27 2 2 2" xfId="12140" xr:uid="{00000000-0005-0000-0000-00004F2F0000}"/>
    <cellStyle name="Normal 27 2 3" xfId="12141" xr:uid="{00000000-0005-0000-0000-0000502F0000}"/>
    <cellStyle name="Normal 27 3" xfId="12142" xr:uid="{00000000-0005-0000-0000-0000512F0000}"/>
    <cellStyle name="Normal 27 3 2" xfId="12143" xr:uid="{00000000-0005-0000-0000-0000522F0000}"/>
    <cellStyle name="Normal 27 4" xfId="12144" xr:uid="{00000000-0005-0000-0000-0000532F0000}"/>
    <cellStyle name="Normal 28" xfId="12145" xr:uid="{00000000-0005-0000-0000-0000542F0000}"/>
    <cellStyle name="Normal 28 2" xfId="12146" xr:uid="{00000000-0005-0000-0000-0000552F0000}"/>
    <cellStyle name="Normal 28 2 2" xfId="12147" xr:uid="{00000000-0005-0000-0000-0000562F0000}"/>
    <cellStyle name="Normal 28 2 2 2" xfId="12148" xr:uid="{00000000-0005-0000-0000-0000572F0000}"/>
    <cellStyle name="Normal 28 2 3" xfId="12149" xr:uid="{00000000-0005-0000-0000-0000582F0000}"/>
    <cellStyle name="Normal 28 3" xfId="12150" xr:uid="{00000000-0005-0000-0000-0000592F0000}"/>
    <cellStyle name="Normal 28 3 2" xfId="12151" xr:uid="{00000000-0005-0000-0000-00005A2F0000}"/>
    <cellStyle name="Normal 28 4" xfId="12152" xr:uid="{00000000-0005-0000-0000-00005B2F0000}"/>
    <cellStyle name="Normal 29" xfId="12153" xr:uid="{00000000-0005-0000-0000-00005C2F0000}"/>
    <cellStyle name="Normal 29 2" xfId="12154" xr:uid="{00000000-0005-0000-0000-00005D2F0000}"/>
    <cellStyle name="Normal 29 2 2" xfId="12155" xr:uid="{00000000-0005-0000-0000-00005E2F0000}"/>
    <cellStyle name="Normal 29 2 2 2" xfId="12156" xr:uid="{00000000-0005-0000-0000-00005F2F0000}"/>
    <cellStyle name="Normal 29 2 3" xfId="12157" xr:uid="{00000000-0005-0000-0000-0000602F0000}"/>
    <cellStyle name="Normal 29 3" xfId="12158" xr:uid="{00000000-0005-0000-0000-0000612F0000}"/>
    <cellStyle name="Normal 29 3 2" xfId="12159" xr:uid="{00000000-0005-0000-0000-0000622F0000}"/>
    <cellStyle name="Normal 29 4" xfId="12160" xr:uid="{00000000-0005-0000-0000-0000632F0000}"/>
    <cellStyle name="Normal 3" xfId="16" xr:uid="{00000000-0005-0000-0000-0000642F0000}"/>
    <cellStyle name="Normal 3 10" xfId="12161" xr:uid="{00000000-0005-0000-0000-0000652F0000}"/>
    <cellStyle name="Normal 3 10 2" xfId="12162" xr:uid="{00000000-0005-0000-0000-0000662F0000}"/>
    <cellStyle name="Normal 3 10 2 2" xfId="12163" xr:uid="{00000000-0005-0000-0000-0000672F0000}"/>
    <cellStyle name="Normal 3 10 2 2 2" xfId="12164" xr:uid="{00000000-0005-0000-0000-0000682F0000}"/>
    <cellStyle name="Normal 3 10 2 2 2 2" xfId="12165" xr:uid="{00000000-0005-0000-0000-0000692F0000}"/>
    <cellStyle name="Normal 3 10 2 2 2 2 2" xfId="12166" xr:uid="{00000000-0005-0000-0000-00006A2F0000}"/>
    <cellStyle name="Normal 3 10 2 2 2 2 2 2" xfId="12167" xr:uid="{00000000-0005-0000-0000-00006B2F0000}"/>
    <cellStyle name="Normal 3 10 2 2 2 2 3" xfId="12168" xr:uid="{00000000-0005-0000-0000-00006C2F0000}"/>
    <cellStyle name="Normal 3 10 2 2 2 3" xfId="12169" xr:uid="{00000000-0005-0000-0000-00006D2F0000}"/>
    <cellStyle name="Normal 3 10 2 2 2 3 2" xfId="12170" xr:uid="{00000000-0005-0000-0000-00006E2F0000}"/>
    <cellStyle name="Normal 3 10 2 2 2 4" xfId="12171" xr:uid="{00000000-0005-0000-0000-00006F2F0000}"/>
    <cellStyle name="Normal 3 10 2 2 3" xfId="12172" xr:uid="{00000000-0005-0000-0000-0000702F0000}"/>
    <cellStyle name="Normal 3 10 2 2 3 2" xfId="12173" xr:uid="{00000000-0005-0000-0000-0000712F0000}"/>
    <cellStyle name="Normal 3 10 2 2 3 2 2" xfId="12174" xr:uid="{00000000-0005-0000-0000-0000722F0000}"/>
    <cellStyle name="Normal 3 10 2 2 3 3" xfId="12175" xr:uid="{00000000-0005-0000-0000-0000732F0000}"/>
    <cellStyle name="Normal 3 10 2 2 4" xfId="12176" xr:uid="{00000000-0005-0000-0000-0000742F0000}"/>
    <cellStyle name="Normal 3 10 2 2 4 2" xfId="12177" xr:uid="{00000000-0005-0000-0000-0000752F0000}"/>
    <cellStyle name="Normal 3 10 2 2 5" xfId="12178" xr:uid="{00000000-0005-0000-0000-0000762F0000}"/>
    <cellStyle name="Normal 3 10 2 3" xfId="12179" xr:uid="{00000000-0005-0000-0000-0000772F0000}"/>
    <cellStyle name="Normal 3 10 2 3 2" xfId="12180" xr:uid="{00000000-0005-0000-0000-0000782F0000}"/>
    <cellStyle name="Normal 3 10 2 3 2 2" xfId="12181" xr:uid="{00000000-0005-0000-0000-0000792F0000}"/>
    <cellStyle name="Normal 3 10 2 3 2 2 2" xfId="12182" xr:uid="{00000000-0005-0000-0000-00007A2F0000}"/>
    <cellStyle name="Normal 3 10 2 3 2 3" xfId="12183" xr:uid="{00000000-0005-0000-0000-00007B2F0000}"/>
    <cellStyle name="Normal 3 10 2 3 3" xfId="12184" xr:uid="{00000000-0005-0000-0000-00007C2F0000}"/>
    <cellStyle name="Normal 3 10 2 3 3 2" xfId="12185" xr:uid="{00000000-0005-0000-0000-00007D2F0000}"/>
    <cellStyle name="Normal 3 10 2 3 4" xfId="12186" xr:uid="{00000000-0005-0000-0000-00007E2F0000}"/>
    <cellStyle name="Normal 3 10 2 4" xfId="12187" xr:uid="{00000000-0005-0000-0000-00007F2F0000}"/>
    <cellStyle name="Normal 3 10 2 4 2" xfId="12188" xr:uid="{00000000-0005-0000-0000-0000802F0000}"/>
    <cellStyle name="Normal 3 10 2 4 2 2" xfId="12189" xr:uid="{00000000-0005-0000-0000-0000812F0000}"/>
    <cellStyle name="Normal 3 10 2 4 2 2 2" xfId="12190" xr:uid="{00000000-0005-0000-0000-0000822F0000}"/>
    <cellStyle name="Normal 3 10 2 4 2 3" xfId="12191" xr:uid="{00000000-0005-0000-0000-0000832F0000}"/>
    <cellStyle name="Normal 3 10 2 4 3" xfId="12192" xr:uid="{00000000-0005-0000-0000-0000842F0000}"/>
    <cellStyle name="Normal 3 10 2 4 3 2" xfId="12193" xr:uid="{00000000-0005-0000-0000-0000852F0000}"/>
    <cellStyle name="Normal 3 10 2 4 4" xfId="12194" xr:uid="{00000000-0005-0000-0000-0000862F0000}"/>
    <cellStyle name="Normal 3 10 2 5" xfId="12195" xr:uid="{00000000-0005-0000-0000-0000872F0000}"/>
    <cellStyle name="Normal 3 10 2 5 2" xfId="12196" xr:uid="{00000000-0005-0000-0000-0000882F0000}"/>
    <cellStyle name="Normal 3 10 2 5 2 2" xfId="12197" xr:uid="{00000000-0005-0000-0000-0000892F0000}"/>
    <cellStyle name="Normal 3 10 2 5 3" xfId="12198" xr:uid="{00000000-0005-0000-0000-00008A2F0000}"/>
    <cellStyle name="Normal 3 10 2 6" xfId="12199" xr:uid="{00000000-0005-0000-0000-00008B2F0000}"/>
    <cellStyle name="Normal 3 10 2 6 2" xfId="12200" xr:uid="{00000000-0005-0000-0000-00008C2F0000}"/>
    <cellStyle name="Normal 3 10 2 7" xfId="12201" xr:uid="{00000000-0005-0000-0000-00008D2F0000}"/>
    <cellStyle name="Normal 3 10 2 7 2" xfId="12202" xr:uid="{00000000-0005-0000-0000-00008E2F0000}"/>
    <cellStyle name="Normal 3 10 2 8" xfId="12203" xr:uid="{00000000-0005-0000-0000-00008F2F0000}"/>
    <cellStyle name="Normal 3 10 3" xfId="12204" xr:uid="{00000000-0005-0000-0000-0000902F0000}"/>
    <cellStyle name="Normal 3 10 3 2" xfId="12205" xr:uid="{00000000-0005-0000-0000-0000912F0000}"/>
    <cellStyle name="Normal 3 10 3 2 2" xfId="12206" xr:uid="{00000000-0005-0000-0000-0000922F0000}"/>
    <cellStyle name="Normal 3 10 3 2 2 2" xfId="12207" xr:uid="{00000000-0005-0000-0000-0000932F0000}"/>
    <cellStyle name="Normal 3 10 3 2 2 2 2" xfId="12208" xr:uid="{00000000-0005-0000-0000-0000942F0000}"/>
    <cellStyle name="Normal 3 10 3 2 2 3" xfId="12209" xr:uid="{00000000-0005-0000-0000-0000952F0000}"/>
    <cellStyle name="Normal 3 10 3 2 3" xfId="12210" xr:uid="{00000000-0005-0000-0000-0000962F0000}"/>
    <cellStyle name="Normal 3 10 3 2 3 2" xfId="12211" xr:uid="{00000000-0005-0000-0000-0000972F0000}"/>
    <cellStyle name="Normal 3 10 3 2 4" xfId="12212" xr:uid="{00000000-0005-0000-0000-0000982F0000}"/>
    <cellStyle name="Normal 3 10 3 3" xfId="12213" xr:uid="{00000000-0005-0000-0000-0000992F0000}"/>
    <cellStyle name="Normal 3 10 3 3 2" xfId="12214" xr:uid="{00000000-0005-0000-0000-00009A2F0000}"/>
    <cellStyle name="Normal 3 10 3 3 2 2" xfId="12215" xr:uid="{00000000-0005-0000-0000-00009B2F0000}"/>
    <cellStyle name="Normal 3 10 3 3 3" xfId="12216" xr:uid="{00000000-0005-0000-0000-00009C2F0000}"/>
    <cellStyle name="Normal 3 10 3 4" xfId="12217" xr:uid="{00000000-0005-0000-0000-00009D2F0000}"/>
    <cellStyle name="Normal 3 10 3 4 2" xfId="12218" xr:uid="{00000000-0005-0000-0000-00009E2F0000}"/>
    <cellStyle name="Normal 3 10 3 5" xfId="12219" xr:uid="{00000000-0005-0000-0000-00009F2F0000}"/>
    <cellStyle name="Normal 3 10 4" xfId="12220" xr:uid="{00000000-0005-0000-0000-0000A02F0000}"/>
    <cellStyle name="Normal 3 10 4 2" xfId="12221" xr:uid="{00000000-0005-0000-0000-0000A12F0000}"/>
    <cellStyle name="Normal 3 10 4 2 2" xfId="12222" xr:uid="{00000000-0005-0000-0000-0000A22F0000}"/>
    <cellStyle name="Normal 3 10 4 2 2 2" xfId="12223" xr:uid="{00000000-0005-0000-0000-0000A32F0000}"/>
    <cellStyle name="Normal 3 10 4 2 3" xfId="12224" xr:uid="{00000000-0005-0000-0000-0000A42F0000}"/>
    <cellStyle name="Normal 3 10 4 3" xfId="12225" xr:uid="{00000000-0005-0000-0000-0000A52F0000}"/>
    <cellStyle name="Normal 3 10 4 3 2" xfId="12226" xr:uid="{00000000-0005-0000-0000-0000A62F0000}"/>
    <cellStyle name="Normal 3 10 4 4" xfId="12227" xr:uid="{00000000-0005-0000-0000-0000A72F0000}"/>
    <cellStyle name="Normal 3 10 5" xfId="12228" xr:uid="{00000000-0005-0000-0000-0000A82F0000}"/>
    <cellStyle name="Normal 3 10 5 2" xfId="12229" xr:uid="{00000000-0005-0000-0000-0000A92F0000}"/>
    <cellStyle name="Normal 3 10 5 2 2" xfId="12230" xr:uid="{00000000-0005-0000-0000-0000AA2F0000}"/>
    <cellStyle name="Normal 3 10 5 2 2 2" xfId="12231" xr:uid="{00000000-0005-0000-0000-0000AB2F0000}"/>
    <cellStyle name="Normal 3 10 5 2 3" xfId="12232" xr:uid="{00000000-0005-0000-0000-0000AC2F0000}"/>
    <cellStyle name="Normal 3 10 5 3" xfId="12233" xr:uid="{00000000-0005-0000-0000-0000AD2F0000}"/>
    <cellStyle name="Normal 3 10 5 3 2" xfId="12234" xr:uid="{00000000-0005-0000-0000-0000AE2F0000}"/>
    <cellStyle name="Normal 3 10 5 4" xfId="12235" xr:uid="{00000000-0005-0000-0000-0000AF2F0000}"/>
    <cellStyle name="Normal 3 10 6" xfId="12236" xr:uid="{00000000-0005-0000-0000-0000B02F0000}"/>
    <cellStyle name="Normal 3 10 6 2" xfId="12237" xr:uid="{00000000-0005-0000-0000-0000B12F0000}"/>
    <cellStyle name="Normal 3 10 6 2 2" xfId="12238" xr:uid="{00000000-0005-0000-0000-0000B22F0000}"/>
    <cellStyle name="Normal 3 10 6 3" xfId="12239" xr:uid="{00000000-0005-0000-0000-0000B32F0000}"/>
    <cellStyle name="Normal 3 10 7" xfId="12240" xr:uid="{00000000-0005-0000-0000-0000B42F0000}"/>
    <cellStyle name="Normal 3 10 7 2" xfId="12241" xr:uid="{00000000-0005-0000-0000-0000B52F0000}"/>
    <cellStyle name="Normal 3 10 8" xfId="12242" xr:uid="{00000000-0005-0000-0000-0000B62F0000}"/>
    <cellStyle name="Normal 3 10 8 2" xfId="12243" xr:uid="{00000000-0005-0000-0000-0000B72F0000}"/>
    <cellStyle name="Normal 3 10 9" xfId="12244" xr:uid="{00000000-0005-0000-0000-0000B82F0000}"/>
    <cellStyle name="Normal 3 10_T-straight with PEDs adjustor" xfId="12245" xr:uid="{00000000-0005-0000-0000-0000B92F0000}"/>
    <cellStyle name="Normal 3 11" xfId="12246" xr:uid="{00000000-0005-0000-0000-0000BA2F0000}"/>
    <cellStyle name="Normal 3 11 2" xfId="12247" xr:uid="{00000000-0005-0000-0000-0000BB2F0000}"/>
    <cellStyle name="Normal 3 11 2 2" xfId="12248" xr:uid="{00000000-0005-0000-0000-0000BC2F0000}"/>
    <cellStyle name="Normal 3 11 2 2 2" xfId="12249" xr:uid="{00000000-0005-0000-0000-0000BD2F0000}"/>
    <cellStyle name="Normal 3 11 2 2 2 2" xfId="12250" xr:uid="{00000000-0005-0000-0000-0000BE2F0000}"/>
    <cellStyle name="Normal 3 11 2 2 2 2 2" xfId="12251" xr:uid="{00000000-0005-0000-0000-0000BF2F0000}"/>
    <cellStyle name="Normal 3 11 2 2 2 3" xfId="12252" xr:uid="{00000000-0005-0000-0000-0000C02F0000}"/>
    <cellStyle name="Normal 3 11 2 2 3" xfId="12253" xr:uid="{00000000-0005-0000-0000-0000C12F0000}"/>
    <cellStyle name="Normal 3 11 2 2 3 2" xfId="12254" xr:uid="{00000000-0005-0000-0000-0000C22F0000}"/>
    <cellStyle name="Normal 3 11 2 2 4" xfId="12255" xr:uid="{00000000-0005-0000-0000-0000C32F0000}"/>
    <cellStyle name="Normal 3 11 2 3" xfId="12256" xr:uid="{00000000-0005-0000-0000-0000C42F0000}"/>
    <cellStyle name="Normal 3 11 2 3 2" xfId="12257" xr:uid="{00000000-0005-0000-0000-0000C52F0000}"/>
    <cellStyle name="Normal 3 11 2 3 2 2" xfId="12258" xr:uid="{00000000-0005-0000-0000-0000C62F0000}"/>
    <cellStyle name="Normal 3 11 2 3 3" xfId="12259" xr:uid="{00000000-0005-0000-0000-0000C72F0000}"/>
    <cellStyle name="Normal 3 11 2 4" xfId="12260" xr:uid="{00000000-0005-0000-0000-0000C82F0000}"/>
    <cellStyle name="Normal 3 11 2 4 2" xfId="12261" xr:uid="{00000000-0005-0000-0000-0000C92F0000}"/>
    <cellStyle name="Normal 3 11 2 5" xfId="12262" xr:uid="{00000000-0005-0000-0000-0000CA2F0000}"/>
    <cellStyle name="Normal 3 11 3" xfId="12263" xr:uid="{00000000-0005-0000-0000-0000CB2F0000}"/>
    <cellStyle name="Normal 3 11 3 2" xfId="12264" xr:uid="{00000000-0005-0000-0000-0000CC2F0000}"/>
    <cellStyle name="Normal 3 11 3 2 2" xfId="12265" xr:uid="{00000000-0005-0000-0000-0000CD2F0000}"/>
    <cellStyle name="Normal 3 11 3 2 2 2" xfId="12266" xr:uid="{00000000-0005-0000-0000-0000CE2F0000}"/>
    <cellStyle name="Normal 3 11 3 2 3" xfId="12267" xr:uid="{00000000-0005-0000-0000-0000CF2F0000}"/>
    <cellStyle name="Normal 3 11 3 3" xfId="12268" xr:uid="{00000000-0005-0000-0000-0000D02F0000}"/>
    <cellStyle name="Normal 3 11 3 3 2" xfId="12269" xr:uid="{00000000-0005-0000-0000-0000D12F0000}"/>
    <cellStyle name="Normal 3 11 3 4" xfId="12270" xr:uid="{00000000-0005-0000-0000-0000D22F0000}"/>
    <cellStyle name="Normal 3 11 4" xfId="12271" xr:uid="{00000000-0005-0000-0000-0000D32F0000}"/>
    <cellStyle name="Normal 3 11 4 2" xfId="12272" xr:uid="{00000000-0005-0000-0000-0000D42F0000}"/>
    <cellStyle name="Normal 3 11 4 2 2" xfId="12273" xr:uid="{00000000-0005-0000-0000-0000D52F0000}"/>
    <cellStyle name="Normal 3 11 4 2 2 2" xfId="12274" xr:uid="{00000000-0005-0000-0000-0000D62F0000}"/>
    <cellStyle name="Normal 3 11 4 2 3" xfId="12275" xr:uid="{00000000-0005-0000-0000-0000D72F0000}"/>
    <cellStyle name="Normal 3 11 4 3" xfId="12276" xr:uid="{00000000-0005-0000-0000-0000D82F0000}"/>
    <cellStyle name="Normal 3 11 4 3 2" xfId="12277" xr:uid="{00000000-0005-0000-0000-0000D92F0000}"/>
    <cellStyle name="Normal 3 11 4 4" xfId="12278" xr:uid="{00000000-0005-0000-0000-0000DA2F0000}"/>
    <cellStyle name="Normal 3 11 5" xfId="12279" xr:uid="{00000000-0005-0000-0000-0000DB2F0000}"/>
    <cellStyle name="Normal 3 11 5 2" xfId="12280" xr:uid="{00000000-0005-0000-0000-0000DC2F0000}"/>
    <cellStyle name="Normal 3 11 5 2 2" xfId="12281" xr:uid="{00000000-0005-0000-0000-0000DD2F0000}"/>
    <cellStyle name="Normal 3 11 5 3" xfId="12282" xr:uid="{00000000-0005-0000-0000-0000DE2F0000}"/>
    <cellStyle name="Normal 3 11 6" xfId="12283" xr:uid="{00000000-0005-0000-0000-0000DF2F0000}"/>
    <cellStyle name="Normal 3 11 6 2" xfId="12284" xr:uid="{00000000-0005-0000-0000-0000E02F0000}"/>
    <cellStyle name="Normal 3 11 7" xfId="12285" xr:uid="{00000000-0005-0000-0000-0000E12F0000}"/>
    <cellStyle name="Normal 3 11 7 2" xfId="12286" xr:uid="{00000000-0005-0000-0000-0000E22F0000}"/>
    <cellStyle name="Normal 3 11 8" xfId="12287" xr:uid="{00000000-0005-0000-0000-0000E32F0000}"/>
    <cellStyle name="Normal 3 12" xfId="12288" xr:uid="{00000000-0005-0000-0000-0000E42F0000}"/>
    <cellStyle name="Normal 3 12 2" xfId="12289" xr:uid="{00000000-0005-0000-0000-0000E52F0000}"/>
    <cellStyle name="Normal 3 12 2 2" xfId="12290" xr:uid="{00000000-0005-0000-0000-0000E62F0000}"/>
    <cellStyle name="Normal 3 12 2 2 2" xfId="12291" xr:uid="{00000000-0005-0000-0000-0000E72F0000}"/>
    <cellStyle name="Normal 3 12 2 2 2 2" xfId="12292" xr:uid="{00000000-0005-0000-0000-0000E82F0000}"/>
    <cellStyle name="Normal 3 12 2 2 2 2 2" xfId="12293" xr:uid="{00000000-0005-0000-0000-0000E92F0000}"/>
    <cellStyle name="Normal 3 12 2 2 2 3" xfId="12294" xr:uid="{00000000-0005-0000-0000-0000EA2F0000}"/>
    <cellStyle name="Normal 3 12 2 2 3" xfId="12295" xr:uid="{00000000-0005-0000-0000-0000EB2F0000}"/>
    <cellStyle name="Normal 3 12 2 2 3 2" xfId="12296" xr:uid="{00000000-0005-0000-0000-0000EC2F0000}"/>
    <cellStyle name="Normal 3 12 2 2 4" xfId="12297" xr:uid="{00000000-0005-0000-0000-0000ED2F0000}"/>
    <cellStyle name="Normal 3 12 2 3" xfId="12298" xr:uid="{00000000-0005-0000-0000-0000EE2F0000}"/>
    <cellStyle name="Normal 3 12 2 3 2" xfId="12299" xr:uid="{00000000-0005-0000-0000-0000EF2F0000}"/>
    <cellStyle name="Normal 3 12 2 3 2 2" xfId="12300" xr:uid="{00000000-0005-0000-0000-0000F02F0000}"/>
    <cellStyle name="Normal 3 12 2 3 3" xfId="12301" xr:uid="{00000000-0005-0000-0000-0000F12F0000}"/>
    <cellStyle name="Normal 3 12 2 4" xfId="12302" xr:uid="{00000000-0005-0000-0000-0000F22F0000}"/>
    <cellStyle name="Normal 3 12 2 4 2" xfId="12303" xr:uid="{00000000-0005-0000-0000-0000F32F0000}"/>
    <cellStyle name="Normal 3 12 2 5" xfId="12304" xr:uid="{00000000-0005-0000-0000-0000F42F0000}"/>
    <cellStyle name="Normal 3 12 2 6" xfId="12305" xr:uid="{00000000-0005-0000-0000-0000F52F0000}"/>
    <cellStyle name="Normal 3 12 3" xfId="12306" xr:uid="{00000000-0005-0000-0000-0000F62F0000}"/>
    <cellStyle name="Normal 3 12 3 2" xfId="12307" xr:uid="{00000000-0005-0000-0000-0000F72F0000}"/>
    <cellStyle name="Normal 3 12 3 2 2" xfId="12308" xr:uid="{00000000-0005-0000-0000-0000F82F0000}"/>
    <cellStyle name="Normal 3 12 3 2 2 2" xfId="12309" xr:uid="{00000000-0005-0000-0000-0000F92F0000}"/>
    <cellStyle name="Normal 3 12 3 2 3" xfId="12310" xr:uid="{00000000-0005-0000-0000-0000FA2F0000}"/>
    <cellStyle name="Normal 3 12 3 3" xfId="12311" xr:uid="{00000000-0005-0000-0000-0000FB2F0000}"/>
    <cellStyle name="Normal 3 12 3 3 2" xfId="12312" xr:uid="{00000000-0005-0000-0000-0000FC2F0000}"/>
    <cellStyle name="Normal 3 12 3 4" xfId="12313" xr:uid="{00000000-0005-0000-0000-0000FD2F0000}"/>
    <cellStyle name="Normal 3 12 4" xfId="12314" xr:uid="{00000000-0005-0000-0000-0000FE2F0000}"/>
    <cellStyle name="Normal 3 12 4 2" xfId="12315" xr:uid="{00000000-0005-0000-0000-0000FF2F0000}"/>
    <cellStyle name="Normal 3 12 4 2 2" xfId="12316" xr:uid="{00000000-0005-0000-0000-000000300000}"/>
    <cellStyle name="Normal 3 12 4 2 2 2" xfId="12317" xr:uid="{00000000-0005-0000-0000-000001300000}"/>
    <cellStyle name="Normal 3 12 4 2 3" xfId="12318" xr:uid="{00000000-0005-0000-0000-000002300000}"/>
    <cellStyle name="Normal 3 12 4 3" xfId="12319" xr:uid="{00000000-0005-0000-0000-000003300000}"/>
    <cellStyle name="Normal 3 12 4 3 2" xfId="12320" xr:uid="{00000000-0005-0000-0000-000004300000}"/>
    <cellStyle name="Normal 3 12 4 4" xfId="12321" xr:uid="{00000000-0005-0000-0000-000005300000}"/>
    <cellStyle name="Normal 3 12 5" xfId="12322" xr:uid="{00000000-0005-0000-0000-000006300000}"/>
    <cellStyle name="Normal 3 12 5 2" xfId="12323" xr:uid="{00000000-0005-0000-0000-000007300000}"/>
    <cellStyle name="Normal 3 12 5 2 2" xfId="12324" xr:uid="{00000000-0005-0000-0000-000008300000}"/>
    <cellStyle name="Normal 3 12 5 3" xfId="12325" xr:uid="{00000000-0005-0000-0000-000009300000}"/>
    <cellStyle name="Normal 3 12 6" xfId="12326" xr:uid="{00000000-0005-0000-0000-00000A300000}"/>
    <cellStyle name="Normal 3 12 6 2" xfId="12327" xr:uid="{00000000-0005-0000-0000-00000B300000}"/>
    <cellStyle name="Normal 3 12 7" xfId="12328" xr:uid="{00000000-0005-0000-0000-00000C300000}"/>
    <cellStyle name="Normal 3 12 7 2" xfId="12329" xr:uid="{00000000-0005-0000-0000-00000D300000}"/>
    <cellStyle name="Normal 3 12 8" xfId="12330" xr:uid="{00000000-0005-0000-0000-00000E300000}"/>
    <cellStyle name="Normal 3 12 9" xfId="12331" xr:uid="{00000000-0005-0000-0000-00000F300000}"/>
    <cellStyle name="Normal 3 13" xfId="12332" xr:uid="{00000000-0005-0000-0000-000010300000}"/>
    <cellStyle name="Normal 3 13 2" xfId="12333" xr:uid="{00000000-0005-0000-0000-000011300000}"/>
    <cellStyle name="Normal 3 13 2 2" xfId="12334" xr:uid="{00000000-0005-0000-0000-000012300000}"/>
    <cellStyle name="Normal 3 13 2 2 2" xfId="12335" xr:uid="{00000000-0005-0000-0000-000013300000}"/>
    <cellStyle name="Normal 3 13 2 2 2 2" xfId="12336" xr:uid="{00000000-0005-0000-0000-000014300000}"/>
    <cellStyle name="Normal 3 13 2 2 2 2 2" xfId="12337" xr:uid="{00000000-0005-0000-0000-000015300000}"/>
    <cellStyle name="Normal 3 13 2 2 2 3" xfId="12338" xr:uid="{00000000-0005-0000-0000-000016300000}"/>
    <cellStyle name="Normal 3 13 2 2 3" xfId="12339" xr:uid="{00000000-0005-0000-0000-000017300000}"/>
    <cellStyle name="Normal 3 13 2 2 3 2" xfId="12340" xr:uid="{00000000-0005-0000-0000-000018300000}"/>
    <cellStyle name="Normal 3 13 2 2 4" xfId="12341" xr:uid="{00000000-0005-0000-0000-000019300000}"/>
    <cellStyle name="Normal 3 13 2 3" xfId="12342" xr:uid="{00000000-0005-0000-0000-00001A300000}"/>
    <cellStyle name="Normal 3 13 2 3 2" xfId="12343" xr:uid="{00000000-0005-0000-0000-00001B300000}"/>
    <cellStyle name="Normal 3 13 2 3 2 2" xfId="12344" xr:uid="{00000000-0005-0000-0000-00001C300000}"/>
    <cellStyle name="Normal 3 13 2 3 3" xfId="12345" xr:uid="{00000000-0005-0000-0000-00001D300000}"/>
    <cellStyle name="Normal 3 13 2 4" xfId="12346" xr:uid="{00000000-0005-0000-0000-00001E300000}"/>
    <cellStyle name="Normal 3 13 2 4 2" xfId="12347" xr:uid="{00000000-0005-0000-0000-00001F300000}"/>
    <cellStyle name="Normal 3 13 2 5" xfId="12348" xr:uid="{00000000-0005-0000-0000-000020300000}"/>
    <cellStyle name="Normal 3 13 2 6" xfId="12349" xr:uid="{00000000-0005-0000-0000-000021300000}"/>
    <cellStyle name="Normal 3 13 3" xfId="12350" xr:uid="{00000000-0005-0000-0000-000022300000}"/>
    <cellStyle name="Normal 3 13 3 2" xfId="12351" xr:uid="{00000000-0005-0000-0000-000023300000}"/>
    <cellStyle name="Normal 3 13 3 2 2" xfId="12352" xr:uid="{00000000-0005-0000-0000-000024300000}"/>
    <cellStyle name="Normal 3 13 3 2 2 2" xfId="12353" xr:uid="{00000000-0005-0000-0000-000025300000}"/>
    <cellStyle name="Normal 3 13 3 2 3" xfId="12354" xr:uid="{00000000-0005-0000-0000-000026300000}"/>
    <cellStyle name="Normal 3 13 3 3" xfId="12355" xr:uid="{00000000-0005-0000-0000-000027300000}"/>
    <cellStyle name="Normal 3 13 3 3 2" xfId="12356" xr:uid="{00000000-0005-0000-0000-000028300000}"/>
    <cellStyle name="Normal 3 13 3 4" xfId="12357" xr:uid="{00000000-0005-0000-0000-000029300000}"/>
    <cellStyle name="Normal 3 13 4" xfId="12358" xr:uid="{00000000-0005-0000-0000-00002A300000}"/>
    <cellStyle name="Normal 3 13 4 2" xfId="12359" xr:uid="{00000000-0005-0000-0000-00002B300000}"/>
    <cellStyle name="Normal 3 13 4 2 2" xfId="12360" xr:uid="{00000000-0005-0000-0000-00002C300000}"/>
    <cellStyle name="Normal 3 13 4 3" xfId="12361" xr:uid="{00000000-0005-0000-0000-00002D300000}"/>
    <cellStyle name="Normal 3 13 5" xfId="12362" xr:uid="{00000000-0005-0000-0000-00002E300000}"/>
    <cellStyle name="Normal 3 13 5 2" xfId="12363" xr:uid="{00000000-0005-0000-0000-00002F300000}"/>
    <cellStyle name="Normal 3 13 6" xfId="12364" xr:uid="{00000000-0005-0000-0000-000030300000}"/>
    <cellStyle name="Normal 3 13 7" xfId="12365" xr:uid="{00000000-0005-0000-0000-000031300000}"/>
    <cellStyle name="Normal 3 14" xfId="12366" xr:uid="{00000000-0005-0000-0000-000032300000}"/>
    <cellStyle name="Normal 3 14 2" xfId="12367" xr:uid="{00000000-0005-0000-0000-000033300000}"/>
    <cellStyle name="Normal 3 14 2 2" xfId="12368" xr:uid="{00000000-0005-0000-0000-000034300000}"/>
    <cellStyle name="Normal 3 14 2 2 2" xfId="12369" xr:uid="{00000000-0005-0000-0000-000035300000}"/>
    <cellStyle name="Normal 3 14 2 2 2 2" xfId="12370" xr:uid="{00000000-0005-0000-0000-000036300000}"/>
    <cellStyle name="Normal 3 14 2 2 2 2 2" xfId="12371" xr:uid="{00000000-0005-0000-0000-000037300000}"/>
    <cellStyle name="Normal 3 14 2 2 2 3" xfId="12372" xr:uid="{00000000-0005-0000-0000-000038300000}"/>
    <cellStyle name="Normal 3 14 2 2 3" xfId="12373" xr:uid="{00000000-0005-0000-0000-000039300000}"/>
    <cellStyle name="Normal 3 14 2 2 3 2" xfId="12374" xr:uid="{00000000-0005-0000-0000-00003A300000}"/>
    <cellStyle name="Normal 3 14 2 2 4" xfId="12375" xr:uid="{00000000-0005-0000-0000-00003B300000}"/>
    <cellStyle name="Normal 3 14 2 3" xfId="12376" xr:uid="{00000000-0005-0000-0000-00003C300000}"/>
    <cellStyle name="Normal 3 14 2 3 2" xfId="12377" xr:uid="{00000000-0005-0000-0000-00003D300000}"/>
    <cellStyle name="Normal 3 14 2 3 2 2" xfId="12378" xr:uid="{00000000-0005-0000-0000-00003E300000}"/>
    <cellStyle name="Normal 3 14 2 3 3" xfId="12379" xr:uid="{00000000-0005-0000-0000-00003F300000}"/>
    <cellStyle name="Normal 3 14 2 4" xfId="12380" xr:uid="{00000000-0005-0000-0000-000040300000}"/>
    <cellStyle name="Normal 3 14 2 4 2" xfId="12381" xr:uid="{00000000-0005-0000-0000-000041300000}"/>
    <cellStyle name="Normal 3 14 2 5" xfId="12382" xr:uid="{00000000-0005-0000-0000-000042300000}"/>
    <cellStyle name="Normal 3 14 3" xfId="12383" xr:uid="{00000000-0005-0000-0000-000043300000}"/>
    <cellStyle name="Normal 3 14 3 2" xfId="12384" xr:uid="{00000000-0005-0000-0000-000044300000}"/>
    <cellStyle name="Normal 3 14 3 2 2" xfId="12385" xr:uid="{00000000-0005-0000-0000-000045300000}"/>
    <cellStyle name="Normal 3 14 3 2 2 2" xfId="12386" xr:uid="{00000000-0005-0000-0000-000046300000}"/>
    <cellStyle name="Normal 3 14 3 2 3" xfId="12387" xr:uid="{00000000-0005-0000-0000-000047300000}"/>
    <cellStyle name="Normal 3 14 3 3" xfId="12388" xr:uid="{00000000-0005-0000-0000-000048300000}"/>
    <cellStyle name="Normal 3 14 3 3 2" xfId="12389" xr:uid="{00000000-0005-0000-0000-000049300000}"/>
    <cellStyle name="Normal 3 14 3 4" xfId="12390" xr:uid="{00000000-0005-0000-0000-00004A300000}"/>
    <cellStyle name="Normal 3 14 4" xfId="12391" xr:uid="{00000000-0005-0000-0000-00004B300000}"/>
    <cellStyle name="Normal 3 14 4 2" xfId="12392" xr:uid="{00000000-0005-0000-0000-00004C300000}"/>
    <cellStyle name="Normal 3 14 4 2 2" xfId="12393" xr:uid="{00000000-0005-0000-0000-00004D300000}"/>
    <cellStyle name="Normal 3 14 4 3" xfId="12394" xr:uid="{00000000-0005-0000-0000-00004E300000}"/>
    <cellStyle name="Normal 3 14 5" xfId="12395" xr:uid="{00000000-0005-0000-0000-00004F300000}"/>
    <cellStyle name="Normal 3 14 5 2" xfId="12396" xr:uid="{00000000-0005-0000-0000-000050300000}"/>
    <cellStyle name="Normal 3 14 6" xfId="12397" xr:uid="{00000000-0005-0000-0000-000051300000}"/>
    <cellStyle name="Normal 3 14 7" xfId="12398" xr:uid="{00000000-0005-0000-0000-000052300000}"/>
    <cellStyle name="Normal 3 15" xfId="12399" xr:uid="{00000000-0005-0000-0000-000053300000}"/>
    <cellStyle name="Normal 3 15 2" xfId="12400" xr:uid="{00000000-0005-0000-0000-000054300000}"/>
    <cellStyle name="Normal 3 15 2 2" xfId="12401" xr:uid="{00000000-0005-0000-0000-000055300000}"/>
    <cellStyle name="Normal 3 15 2 2 2" xfId="12402" xr:uid="{00000000-0005-0000-0000-000056300000}"/>
    <cellStyle name="Normal 3 15 2 2 2 2" xfId="12403" xr:uid="{00000000-0005-0000-0000-000057300000}"/>
    <cellStyle name="Normal 3 15 2 2 3" xfId="12404" xr:uid="{00000000-0005-0000-0000-000058300000}"/>
    <cellStyle name="Normal 3 15 2 3" xfId="12405" xr:uid="{00000000-0005-0000-0000-000059300000}"/>
    <cellStyle name="Normal 3 15 2 3 2" xfId="12406" xr:uid="{00000000-0005-0000-0000-00005A300000}"/>
    <cellStyle name="Normal 3 15 2 4" xfId="12407" xr:uid="{00000000-0005-0000-0000-00005B300000}"/>
    <cellStyle name="Normal 3 15 3" xfId="12408" xr:uid="{00000000-0005-0000-0000-00005C300000}"/>
    <cellStyle name="Normal 3 15 3 2" xfId="12409" xr:uid="{00000000-0005-0000-0000-00005D300000}"/>
    <cellStyle name="Normal 3 15 3 2 2" xfId="12410" xr:uid="{00000000-0005-0000-0000-00005E300000}"/>
    <cellStyle name="Normal 3 15 3 3" xfId="12411" xr:uid="{00000000-0005-0000-0000-00005F300000}"/>
    <cellStyle name="Normal 3 15 4" xfId="12412" xr:uid="{00000000-0005-0000-0000-000060300000}"/>
    <cellStyle name="Normal 3 15 4 2" xfId="12413" xr:uid="{00000000-0005-0000-0000-000061300000}"/>
    <cellStyle name="Normal 3 15 5" xfId="12414" xr:uid="{00000000-0005-0000-0000-000062300000}"/>
    <cellStyle name="Normal 3 16" xfId="12415" xr:uid="{00000000-0005-0000-0000-000063300000}"/>
    <cellStyle name="Normal 3 16 2" xfId="12416" xr:uid="{00000000-0005-0000-0000-000064300000}"/>
    <cellStyle name="Normal 3 16 2 2" xfId="12417" xr:uid="{00000000-0005-0000-0000-000065300000}"/>
    <cellStyle name="Normal 3 16 2 2 2" xfId="12418" xr:uid="{00000000-0005-0000-0000-000066300000}"/>
    <cellStyle name="Normal 3 16 2 3" xfId="12419" xr:uid="{00000000-0005-0000-0000-000067300000}"/>
    <cellStyle name="Normal 3 16 3" xfId="12420" xr:uid="{00000000-0005-0000-0000-000068300000}"/>
    <cellStyle name="Normal 3 16 3 2" xfId="12421" xr:uid="{00000000-0005-0000-0000-000069300000}"/>
    <cellStyle name="Normal 3 16 4" xfId="12422" xr:uid="{00000000-0005-0000-0000-00006A300000}"/>
    <cellStyle name="Normal 3 17" xfId="12423" xr:uid="{00000000-0005-0000-0000-00006B300000}"/>
    <cellStyle name="Normal 3 17 2" xfId="12424" xr:uid="{00000000-0005-0000-0000-00006C300000}"/>
    <cellStyle name="Normal 3 17 2 2" xfId="12425" xr:uid="{00000000-0005-0000-0000-00006D300000}"/>
    <cellStyle name="Normal 3 17 2 2 2" xfId="12426" xr:uid="{00000000-0005-0000-0000-00006E300000}"/>
    <cellStyle name="Normal 3 17 2 3" xfId="12427" xr:uid="{00000000-0005-0000-0000-00006F300000}"/>
    <cellStyle name="Normal 3 17 3" xfId="12428" xr:uid="{00000000-0005-0000-0000-000070300000}"/>
    <cellStyle name="Normal 3 17 3 2" xfId="12429" xr:uid="{00000000-0005-0000-0000-000071300000}"/>
    <cellStyle name="Normal 3 17 4" xfId="12430" xr:uid="{00000000-0005-0000-0000-000072300000}"/>
    <cellStyle name="Normal 3 18" xfId="12431" xr:uid="{00000000-0005-0000-0000-000073300000}"/>
    <cellStyle name="Normal 3 18 2" xfId="12432" xr:uid="{00000000-0005-0000-0000-000074300000}"/>
    <cellStyle name="Normal 3 18 2 2" xfId="12433" xr:uid="{00000000-0005-0000-0000-000075300000}"/>
    <cellStyle name="Normal 3 18 2 2 2" xfId="12434" xr:uid="{00000000-0005-0000-0000-000076300000}"/>
    <cellStyle name="Normal 3 18 2 3" xfId="12435" xr:uid="{00000000-0005-0000-0000-000077300000}"/>
    <cellStyle name="Normal 3 18 3" xfId="12436" xr:uid="{00000000-0005-0000-0000-000078300000}"/>
    <cellStyle name="Normal 3 18 3 2" xfId="12437" xr:uid="{00000000-0005-0000-0000-000079300000}"/>
    <cellStyle name="Normal 3 18 4" xfId="12438" xr:uid="{00000000-0005-0000-0000-00007A300000}"/>
    <cellStyle name="Normal 3 19" xfId="12439" xr:uid="{00000000-0005-0000-0000-00007B300000}"/>
    <cellStyle name="Normal 3 19 2" xfId="12440" xr:uid="{00000000-0005-0000-0000-00007C300000}"/>
    <cellStyle name="Normal 3 19 2 2" xfId="12441" xr:uid="{00000000-0005-0000-0000-00007D300000}"/>
    <cellStyle name="Normal 3 19 3" xfId="12442" xr:uid="{00000000-0005-0000-0000-00007E300000}"/>
    <cellStyle name="Normal 3 2" xfId="37" xr:uid="{00000000-0005-0000-0000-00007F300000}"/>
    <cellStyle name="Normal 3 2 10" xfId="12443" xr:uid="{00000000-0005-0000-0000-000080300000}"/>
    <cellStyle name="Normal 3 2 10 2" xfId="12444" xr:uid="{00000000-0005-0000-0000-000081300000}"/>
    <cellStyle name="Normal 3 2 10 2 2" xfId="12445" xr:uid="{00000000-0005-0000-0000-000082300000}"/>
    <cellStyle name="Normal 3 2 10 2 2 2" xfId="12446" xr:uid="{00000000-0005-0000-0000-000083300000}"/>
    <cellStyle name="Normal 3 2 10 2 2 2 2" xfId="12447" xr:uid="{00000000-0005-0000-0000-000084300000}"/>
    <cellStyle name="Normal 3 2 10 2 2 2 2 2" xfId="12448" xr:uid="{00000000-0005-0000-0000-000085300000}"/>
    <cellStyle name="Normal 3 2 10 2 2 2 3" xfId="12449" xr:uid="{00000000-0005-0000-0000-000086300000}"/>
    <cellStyle name="Normal 3 2 10 2 2 3" xfId="12450" xr:uid="{00000000-0005-0000-0000-000087300000}"/>
    <cellStyle name="Normal 3 2 10 2 2 3 2" xfId="12451" xr:uid="{00000000-0005-0000-0000-000088300000}"/>
    <cellStyle name="Normal 3 2 10 2 2 4" xfId="12452" xr:uid="{00000000-0005-0000-0000-000089300000}"/>
    <cellStyle name="Normal 3 2 10 2 3" xfId="12453" xr:uid="{00000000-0005-0000-0000-00008A300000}"/>
    <cellStyle name="Normal 3 2 10 2 3 2" xfId="12454" xr:uid="{00000000-0005-0000-0000-00008B300000}"/>
    <cellStyle name="Normal 3 2 10 2 3 2 2" xfId="12455" xr:uid="{00000000-0005-0000-0000-00008C300000}"/>
    <cellStyle name="Normal 3 2 10 2 3 3" xfId="12456" xr:uid="{00000000-0005-0000-0000-00008D300000}"/>
    <cellStyle name="Normal 3 2 10 2 4" xfId="12457" xr:uid="{00000000-0005-0000-0000-00008E300000}"/>
    <cellStyle name="Normal 3 2 10 2 4 2" xfId="12458" xr:uid="{00000000-0005-0000-0000-00008F300000}"/>
    <cellStyle name="Normal 3 2 10 2 5" xfId="12459" xr:uid="{00000000-0005-0000-0000-000090300000}"/>
    <cellStyle name="Normal 3 2 10 3" xfId="12460" xr:uid="{00000000-0005-0000-0000-000091300000}"/>
    <cellStyle name="Normal 3 2 10 3 2" xfId="12461" xr:uid="{00000000-0005-0000-0000-000092300000}"/>
    <cellStyle name="Normal 3 2 10 3 2 2" xfId="12462" xr:uid="{00000000-0005-0000-0000-000093300000}"/>
    <cellStyle name="Normal 3 2 10 3 2 2 2" xfId="12463" xr:uid="{00000000-0005-0000-0000-000094300000}"/>
    <cellStyle name="Normal 3 2 10 3 2 3" xfId="12464" xr:uid="{00000000-0005-0000-0000-000095300000}"/>
    <cellStyle name="Normal 3 2 10 3 3" xfId="12465" xr:uid="{00000000-0005-0000-0000-000096300000}"/>
    <cellStyle name="Normal 3 2 10 3 3 2" xfId="12466" xr:uid="{00000000-0005-0000-0000-000097300000}"/>
    <cellStyle name="Normal 3 2 10 3 4" xfId="12467" xr:uid="{00000000-0005-0000-0000-000098300000}"/>
    <cellStyle name="Normal 3 2 10 4" xfId="12468" xr:uid="{00000000-0005-0000-0000-000099300000}"/>
    <cellStyle name="Normal 3 2 10 4 2" xfId="12469" xr:uid="{00000000-0005-0000-0000-00009A300000}"/>
    <cellStyle name="Normal 3 2 10 4 2 2" xfId="12470" xr:uid="{00000000-0005-0000-0000-00009B300000}"/>
    <cellStyle name="Normal 3 2 10 4 2 2 2" xfId="12471" xr:uid="{00000000-0005-0000-0000-00009C300000}"/>
    <cellStyle name="Normal 3 2 10 4 2 3" xfId="12472" xr:uid="{00000000-0005-0000-0000-00009D300000}"/>
    <cellStyle name="Normal 3 2 10 4 3" xfId="12473" xr:uid="{00000000-0005-0000-0000-00009E300000}"/>
    <cellStyle name="Normal 3 2 10 4 3 2" xfId="12474" xr:uid="{00000000-0005-0000-0000-00009F300000}"/>
    <cellStyle name="Normal 3 2 10 4 4" xfId="12475" xr:uid="{00000000-0005-0000-0000-0000A0300000}"/>
    <cellStyle name="Normal 3 2 10 5" xfId="12476" xr:uid="{00000000-0005-0000-0000-0000A1300000}"/>
    <cellStyle name="Normal 3 2 10 5 2" xfId="12477" xr:uid="{00000000-0005-0000-0000-0000A2300000}"/>
    <cellStyle name="Normal 3 2 10 5 2 2" xfId="12478" xr:uid="{00000000-0005-0000-0000-0000A3300000}"/>
    <cellStyle name="Normal 3 2 10 5 3" xfId="12479" xr:uid="{00000000-0005-0000-0000-0000A4300000}"/>
    <cellStyle name="Normal 3 2 10 6" xfId="12480" xr:uid="{00000000-0005-0000-0000-0000A5300000}"/>
    <cellStyle name="Normal 3 2 10 6 2" xfId="12481" xr:uid="{00000000-0005-0000-0000-0000A6300000}"/>
    <cellStyle name="Normal 3 2 10 7" xfId="12482" xr:uid="{00000000-0005-0000-0000-0000A7300000}"/>
    <cellStyle name="Normal 3 2 10 7 2" xfId="12483" xr:uid="{00000000-0005-0000-0000-0000A8300000}"/>
    <cellStyle name="Normal 3 2 10 8" xfId="12484" xr:uid="{00000000-0005-0000-0000-0000A9300000}"/>
    <cellStyle name="Normal 3 2 11" xfId="12485" xr:uid="{00000000-0005-0000-0000-0000AA300000}"/>
    <cellStyle name="Normal 3 2 11 2" xfId="12486" xr:uid="{00000000-0005-0000-0000-0000AB300000}"/>
    <cellStyle name="Normal 3 2 11 2 2" xfId="12487" xr:uid="{00000000-0005-0000-0000-0000AC300000}"/>
    <cellStyle name="Normal 3 2 11 2 2 2" xfId="12488" xr:uid="{00000000-0005-0000-0000-0000AD300000}"/>
    <cellStyle name="Normal 3 2 11 2 2 2 2" xfId="12489" xr:uid="{00000000-0005-0000-0000-0000AE300000}"/>
    <cellStyle name="Normal 3 2 11 2 2 2 2 2" xfId="12490" xr:uid="{00000000-0005-0000-0000-0000AF300000}"/>
    <cellStyle name="Normal 3 2 11 2 2 2 3" xfId="12491" xr:uid="{00000000-0005-0000-0000-0000B0300000}"/>
    <cellStyle name="Normal 3 2 11 2 2 3" xfId="12492" xr:uid="{00000000-0005-0000-0000-0000B1300000}"/>
    <cellStyle name="Normal 3 2 11 2 2 3 2" xfId="12493" xr:uid="{00000000-0005-0000-0000-0000B2300000}"/>
    <cellStyle name="Normal 3 2 11 2 2 4" xfId="12494" xr:uid="{00000000-0005-0000-0000-0000B3300000}"/>
    <cellStyle name="Normal 3 2 11 2 3" xfId="12495" xr:uid="{00000000-0005-0000-0000-0000B4300000}"/>
    <cellStyle name="Normal 3 2 11 2 3 2" xfId="12496" xr:uid="{00000000-0005-0000-0000-0000B5300000}"/>
    <cellStyle name="Normal 3 2 11 2 3 2 2" xfId="12497" xr:uid="{00000000-0005-0000-0000-0000B6300000}"/>
    <cellStyle name="Normal 3 2 11 2 3 3" xfId="12498" xr:uid="{00000000-0005-0000-0000-0000B7300000}"/>
    <cellStyle name="Normal 3 2 11 2 4" xfId="12499" xr:uid="{00000000-0005-0000-0000-0000B8300000}"/>
    <cellStyle name="Normal 3 2 11 2 4 2" xfId="12500" xr:uid="{00000000-0005-0000-0000-0000B9300000}"/>
    <cellStyle name="Normal 3 2 11 2 5" xfId="12501" xr:uid="{00000000-0005-0000-0000-0000BA300000}"/>
    <cellStyle name="Normal 3 2 11 3" xfId="12502" xr:uid="{00000000-0005-0000-0000-0000BB300000}"/>
    <cellStyle name="Normal 3 2 11 3 2" xfId="12503" xr:uid="{00000000-0005-0000-0000-0000BC300000}"/>
    <cellStyle name="Normal 3 2 11 3 2 2" xfId="12504" xr:uid="{00000000-0005-0000-0000-0000BD300000}"/>
    <cellStyle name="Normal 3 2 11 3 2 2 2" xfId="12505" xr:uid="{00000000-0005-0000-0000-0000BE300000}"/>
    <cellStyle name="Normal 3 2 11 3 2 3" xfId="12506" xr:uid="{00000000-0005-0000-0000-0000BF300000}"/>
    <cellStyle name="Normal 3 2 11 3 3" xfId="12507" xr:uid="{00000000-0005-0000-0000-0000C0300000}"/>
    <cellStyle name="Normal 3 2 11 3 3 2" xfId="12508" xr:uid="{00000000-0005-0000-0000-0000C1300000}"/>
    <cellStyle name="Normal 3 2 11 3 4" xfId="12509" xr:uid="{00000000-0005-0000-0000-0000C2300000}"/>
    <cellStyle name="Normal 3 2 11 4" xfId="12510" xr:uid="{00000000-0005-0000-0000-0000C3300000}"/>
    <cellStyle name="Normal 3 2 11 4 2" xfId="12511" xr:uid="{00000000-0005-0000-0000-0000C4300000}"/>
    <cellStyle name="Normal 3 2 11 4 2 2" xfId="12512" xr:uid="{00000000-0005-0000-0000-0000C5300000}"/>
    <cellStyle name="Normal 3 2 11 4 2 2 2" xfId="12513" xr:uid="{00000000-0005-0000-0000-0000C6300000}"/>
    <cellStyle name="Normal 3 2 11 4 2 3" xfId="12514" xr:uid="{00000000-0005-0000-0000-0000C7300000}"/>
    <cellStyle name="Normal 3 2 11 4 3" xfId="12515" xr:uid="{00000000-0005-0000-0000-0000C8300000}"/>
    <cellStyle name="Normal 3 2 11 4 3 2" xfId="12516" xr:uid="{00000000-0005-0000-0000-0000C9300000}"/>
    <cellStyle name="Normal 3 2 11 4 4" xfId="12517" xr:uid="{00000000-0005-0000-0000-0000CA300000}"/>
    <cellStyle name="Normal 3 2 11 5" xfId="12518" xr:uid="{00000000-0005-0000-0000-0000CB300000}"/>
    <cellStyle name="Normal 3 2 11 5 2" xfId="12519" xr:uid="{00000000-0005-0000-0000-0000CC300000}"/>
    <cellStyle name="Normal 3 2 11 5 2 2" xfId="12520" xr:uid="{00000000-0005-0000-0000-0000CD300000}"/>
    <cellStyle name="Normal 3 2 11 5 3" xfId="12521" xr:uid="{00000000-0005-0000-0000-0000CE300000}"/>
    <cellStyle name="Normal 3 2 11 6" xfId="12522" xr:uid="{00000000-0005-0000-0000-0000CF300000}"/>
    <cellStyle name="Normal 3 2 11 6 2" xfId="12523" xr:uid="{00000000-0005-0000-0000-0000D0300000}"/>
    <cellStyle name="Normal 3 2 11 7" xfId="12524" xr:uid="{00000000-0005-0000-0000-0000D1300000}"/>
    <cellStyle name="Normal 3 2 11 7 2" xfId="12525" xr:uid="{00000000-0005-0000-0000-0000D2300000}"/>
    <cellStyle name="Normal 3 2 11 8" xfId="12526" xr:uid="{00000000-0005-0000-0000-0000D3300000}"/>
    <cellStyle name="Normal 3 2 12" xfId="12527" xr:uid="{00000000-0005-0000-0000-0000D4300000}"/>
    <cellStyle name="Normal 3 2 12 2" xfId="12528" xr:uid="{00000000-0005-0000-0000-0000D5300000}"/>
    <cellStyle name="Normal 3 2 12 2 2" xfId="12529" xr:uid="{00000000-0005-0000-0000-0000D6300000}"/>
    <cellStyle name="Normal 3 2 12 2 2 2" xfId="12530" xr:uid="{00000000-0005-0000-0000-0000D7300000}"/>
    <cellStyle name="Normal 3 2 12 2 2 2 2" xfId="12531" xr:uid="{00000000-0005-0000-0000-0000D8300000}"/>
    <cellStyle name="Normal 3 2 12 2 2 2 2 2" xfId="12532" xr:uid="{00000000-0005-0000-0000-0000D9300000}"/>
    <cellStyle name="Normal 3 2 12 2 2 2 3" xfId="12533" xr:uid="{00000000-0005-0000-0000-0000DA300000}"/>
    <cellStyle name="Normal 3 2 12 2 2 3" xfId="12534" xr:uid="{00000000-0005-0000-0000-0000DB300000}"/>
    <cellStyle name="Normal 3 2 12 2 2 3 2" xfId="12535" xr:uid="{00000000-0005-0000-0000-0000DC300000}"/>
    <cellStyle name="Normal 3 2 12 2 2 4" xfId="12536" xr:uid="{00000000-0005-0000-0000-0000DD300000}"/>
    <cellStyle name="Normal 3 2 12 2 3" xfId="12537" xr:uid="{00000000-0005-0000-0000-0000DE300000}"/>
    <cellStyle name="Normal 3 2 12 2 3 2" xfId="12538" xr:uid="{00000000-0005-0000-0000-0000DF300000}"/>
    <cellStyle name="Normal 3 2 12 2 3 2 2" xfId="12539" xr:uid="{00000000-0005-0000-0000-0000E0300000}"/>
    <cellStyle name="Normal 3 2 12 2 3 3" xfId="12540" xr:uid="{00000000-0005-0000-0000-0000E1300000}"/>
    <cellStyle name="Normal 3 2 12 2 4" xfId="12541" xr:uid="{00000000-0005-0000-0000-0000E2300000}"/>
    <cellStyle name="Normal 3 2 12 2 4 2" xfId="12542" xr:uid="{00000000-0005-0000-0000-0000E3300000}"/>
    <cellStyle name="Normal 3 2 12 2 5" xfId="12543" xr:uid="{00000000-0005-0000-0000-0000E4300000}"/>
    <cellStyle name="Normal 3 2 12 3" xfId="12544" xr:uid="{00000000-0005-0000-0000-0000E5300000}"/>
    <cellStyle name="Normal 3 2 12 3 2" xfId="12545" xr:uid="{00000000-0005-0000-0000-0000E6300000}"/>
    <cellStyle name="Normal 3 2 12 3 2 2" xfId="12546" xr:uid="{00000000-0005-0000-0000-0000E7300000}"/>
    <cellStyle name="Normal 3 2 12 3 2 2 2" xfId="12547" xr:uid="{00000000-0005-0000-0000-0000E8300000}"/>
    <cellStyle name="Normal 3 2 12 3 2 3" xfId="12548" xr:uid="{00000000-0005-0000-0000-0000E9300000}"/>
    <cellStyle name="Normal 3 2 12 3 3" xfId="12549" xr:uid="{00000000-0005-0000-0000-0000EA300000}"/>
    <cellStyle name="Normal 3 2 12 3 3 2" xfId="12550" xr:uid="{00000000-0005-0000-0000-0000EB300000}"/>
    <cellStyle name="Normal 3 2 12 3 4" xfId="12551" xr:uid="{00000000-0005-0000-0000-0000EC300000}"/>
    <cellStyle name="Normal 3 2 12 4" xfId="12552" xr:uid="{00000000-0005-0000-0000-0000ED300000}"/>
    <cellStyle name="Normal 3 2 12 4 2" xfId="12553" xr:uid="{00000000-0005-0000-0000-0000EE300000}"/>
    <cellStyle name="Normal 3 2 12 4 2 2" xfId="12554" xr:uid="{00000000-0005-0000-0000-0000EF300000}"/>
    <cellStyle name="Normal 3 2 12 4 3" xfId="12555" xr:uid="{00000000-0005-0000-0000-0000F0300000}"/>
    <cellStyle name="Normal 3 2 12 5" xfId="12556" xr:uid="{00000000-0005-0000-0000-0000F1300000}"/>
    <cellStyle name="Normal 3 2 12 5 2" xfId="12557" xr:uid="{00000000-0005-0000-0000-0000F2300000}"/>
    <cellStyle name="Normal 3 2 12 6" xfId="12558" xr:uid="{00000000-0005-0000-0000-0000F3300000}"/>
    <cellStyle name="Normal 3 2 13" xfId="12559" xr:uid="{00000000-0005-0000-0000-0000F4300000}"/>
    <cellStyle name="Normal 3 2 13 2" xfId="12560" xr:uid="{00000000-0005-0000-0000-0000F5300000}"/>
    <cellStyle name="Normal 3 2 13 2 2" xfId="12561" xr:uid="{00000000-0005-0000-0000-0000F6300000}"/>
    <cellStyle name="Normal 3 2 13 2 2 2" xfId="12562" xr:uid="{00000000-0005-0000-0000-0000F7300000}"/>
    <cellStyle name="Normal 3 2 13 2 2 2 2" xfId="12563" xr:uid="{00000000-0005-0000-0000-0000F8300000}"/>
    <cellStyle name="Normal 3 2 13 2 2 2 2 2" xfId="12564" xr:uid="{00000000-0005-0000-0000-0000F9300000}"/>
    <cellStyle name="Normal 3 2 13 2 2 2 3" xfId="12565" xr:uid="{00000000-0005-0000-0000-0000FA300000}"/>
    <cellStyle name="Normal 3 2 13 2 2 3" xfId="12566" xr:uid="{00000000-0005-0000-0000-0000FB300000}"/>
    <cellStyle name="Normal 3 2 13 2 2 3 2" xfId="12567" xr:uid="{00000000-0005-0000-0000-0000FC300000}"/>
    <cellStyle name="Normal 3 2 13 2 2 4" xfId="12568" xr:uid="{00000000-0005-0000-0000-0000FD300000}"/>
    <cellStyle name="Normal 3 2 13 2 3" xfId="12569" xr:uid="{00000000-0005-0000-0000-0000FE300000}"/>
    <cellStyle name="Normal 3 2 13 2 3 2" xfId="12570" xr:uid="{00000000-0005-0000-0000-0000FF300000}"/>
    <cellStyle name="Normal 3 2 13 2 3 2 2" xfId="12571" xr:uid="{00000000-0005-0000-0000-000000310000}"/>
    <cellStyle name="Normal 3 2 13 2 3 3" xfId="12572" xr:uid="{00000000-0005-0000-0000-000001310000}"/>
    <cellStyle name="Normal 3 2 13 2 4" xfId="12573" xr:uid="{00000000-0005-0000-0000-000002310000}"/>
    <cellStyle name="Normal 3 2 13 2 4 2" xfId="12574" xr:uid="{00000000-0005-0000-0000-000003310000}"/>
    <cellStyle name="Normal 3 2 13 2 5" xfId="12575" xr:uid="{00000000-0005-0000-0000-000004310000}"/>
    <cellStyle name="Normal 3 2 13 3" xfId="12576" xr:uid="{00000000-0005-0000-0000-000005310000}"/>
    <cellStyle name="Normal 3 2 13 3 2" xfId="12577" xr:uid="{00000000-0005-0000-0000-000006310000}"/>
    <cellStyle name="Normal 3 2 13 3 2 2" xfId="12578" xr:uid="{00000000-0005-0000-0000-000007310000}"/>
    <cellStyle name="Normal 3 2 13 3 2 2 2" xfId="12579" xr:uid="{00000000-0005-0000-0000-000008310000}"/>
    <cellStyle name="Normal 3 2 13 3 2 3" xfId="12580" xr:uid="{00000000-0005-0000-0000-000009310000}"/>
    <cellStyle name="Normal 3 2 13 3 3" xfId="12581" xr:uid="{00000000-0005-0000-0000-00000A310000}"/>
    <cellStyle name="Normal 3 2 13 3 3 2" xfId="12582" xr:uid="{00000000-0005-0000-0000-00000B310000}"/>
    <cellStyle name="Normal 3 2 13 3 4" xfId="12583" xr:uid="{00000000-0005-0000-0000-00000C310000}"/>
    <cellStyle name="Normal 3 2 13 4" xfId="12584" xr:uid="{00000000-0005-0000-0000-00000D310000}"/>
    <cellStyle name="Normal 3 2 13 4 2" xfId="12585" xr:uid="{00000000-0005-0000-0000-00000E310000}"/>
    <cellStyle name="Normal 3 2 13 4 2 2" xfId="12586" xr:uid="{00000000-0005-0000-0000-00000F310000}"/>
    <cellStyle name="Normal 3 2 13 4 3" xfId="12587" xr:uid="{00000000-0005-0000-0000-000010310000}"/>
    <cellStyle name="Normal 3 2 13 5" xfId="12588" xr:uid="{00000000-0005-0000-0000-000011310000}"/>
    <cellStyle name="Normal 3 2 13 5 2" xfId="12589" xr:uid="{00000000-0005-0000-0000-000012310000}"/>
    <cellStyle name="Normal 3 2 13 6" xfId="12590" xr:uid="{00000000-0005-0000-0000-000013310000}"/>
    <cellStyle name="Normal 3 2 14" xfId="12591" xr:uid="{00000000-0005-0000-0000-000014310000}"/>
    <cellStyle name="Normal 3 2 14 2" xfId="12592" xr:uid="{00000000-0005-0000-0000-000015310000}"/>
    <cellStyle name="Normal 3 2 14 2 2" xfId="12593" xr:uid="{00000000-0005-0000-0000-000016310000}"/>
    <cellStyle name="Normal 3 2 14 2 2 2" xfId="12594" xr:uid="{00000000-0005-0000-0000-000017310000}"/>
    <cellStyle name="Normal 3 2 14 2 2 2 2" xfId="12595" xr:uid="{00000000-0005-0000-0000-000018310000}"/>
    <cellStyle name="Normal 3 2 14 2 2 3" xfId="12596" xr:uid="{00000000-0005-0000-0000-000019310000}"/>
    <cellStyle name="Normal 3 2 14 2 3" xfId="12597" xr:uid="{00000000-0005-0000-0000-00001A310000}"/>
    <cellStyle name="Normal 3 2 14 2 3 2" xfId="12598" xr:uid="{00000000-0005-0000-0000-00001B310000}"/>
    <cellStyle name="Normal 3 2 14 2 4" xfId="12599" xr:uid="{00000000-0005-0000-0000-00001C310000}"/>
    <cellStyle name="Normal 3 2 14 3" xfId="12600" xr:uid="{00000000-0005-0000-0000-00001D310000}"/>
    <cellStyle name="Normal 3 2 14 3 2" xfId="12601" xr:uid="{00000000-0005-0000-0000-00001E310000}"/>
    <cellStyle name="Normal 3 2 14 3 2 2" xfId="12602" xr:uid="{00000000-0005-0000-0000-00001F310000}"/>
    <cellStyle name="Normal 3 2 14 3 3" xfId="12603" xr:uid="{00000000-0005-0000-0000-000020310000}"/>
    <cellStyle name="Normal 3 2 14 4" xfId="12604" xr:uid="{00000000-0005-0000-0000-000021310000}"/>
    <cellStyle name="Normal 3 2 14 4 2" xfId="12605" xr:uid="{00000000-0005-0000-0000-000022310000}"/>
    <cellStyle name="Normal 3 2 14 5" xfId="12606" xr:uid="{00000000-0005-0000-0000-000023310000}"/>
    <cellStyle name="Normal 3 2 15" xfId="12607" xr:uid="{00000000-0005-0000-0000-000024310000}"/>
    <cellStyle name="Normal 3 2 15 2" xfId="12608" xr:uid="{00000000-0005-0000-0000-000025310000}"/>
    <cellStyle name="Normal 3 2 15 2 2" xfId="12609" xr:uid="{00000000-0005-0000-0000-000026310000}"/>
    <cellStyle name="Normal 3 2 15 2 2 2" xfId="12610" xr:uid="{00000000-0005-0000-0000-000027310000}"/>
    <cellStyle name="Normal 3 2 15 2 3" xfId="12611" xr:uid="{00000000-0005-0000-0000-000028310000}"/>
    <cellStyle name="Normal 3 2 15 3" xfId="12612" xr:uid="{00000000-0005-0000-0000-000029310000}"/>
    <cellStyle name="Normal 3 2 15 3 2" xfId="12613" xr:uid="{00000000-0005-0000-0000-00002A310000}"/>
    <cellStyle name="Normal 3 2 15 4" xfId="12614" xr:uid="{00000000-0005-0000-0000-00002B310000}"/>
    <cellStyle name="Normal 3 2 16" xfId="12615" xr:uid="{00000000-0005-0000-0000-00002C310000}"/>
    <cellStyle name="Normal 3 2 16 2" xfId="12616" xr:uid="{00000000-0005-0000-0000-00002D310000}"/>
    <cellStyle name="Normal 3 2 16 2 2" xfId="12617" xr:uid="{00000000-0005-0000-0000-00002E310000}"/>
    <cellStyle name="Normal 3 2 16 2 2 2" xfId="12618" xr:uid="{00000000-0005-0000-0000-00002F310000}"/>
    <cellStyle name="Normal 3 2 16 2 3" xfId="12619" xr:uid="{00000000-0005-0000-0000-000030310000}"/>
    <cellStyle name="Normal 3 2 16 3" xfId="12620" xr:uid="{00000000-0005-0000-0000-000031310000}"/>
    <cellStyle name="Normal 3 2 16 3 2" xfId="12621" xr:uid="{00000000-0005-0000-0000-000032310000}"/>
    <cellStyle name="Normal 3 2 16 4" xfId="12622" xr:uid="{00000000-0005-0000-0000-000033310000}"/>
    <cellStyle name="Normal 3 2 17" xfId="12623" xr:uid="{00000000-0005-0000-0000-000034310000}"/>
    <cellStyle name="Normal 3 2 17 2" xfId="12624" xr:uid="{00000000-0005-0000-0000-000035310000}"/>
    <cellStyle name="Normal 3 2 17 2 2" xfId="12625" xr:uid="{00000000-0005-0000-0000-000036310000}"/>
    <cellStyle name="Normal 3 2 17 2 2 2" xfId="12626" xr:uid="{00000000-0005-0000-0000-000037310000}"/>
    <cellStyle name="Normal 3 2 17 2 3" xfId="12627" xr:uid="{00000000-0005-0000-0000-000038310000}"/>
    <cellStyle name="Normal 3 2 17 3" xfId="12628" xr:uid="{00000000-0005-0000-0000-000039310000}"/>
    <cellStyle name="Normal 3 2 17 3 2" xfId="12629" xr:uid="{00000000-0005-0000-0000-00003A310000}"/>
    <cellStyle name="Normal 3 2 17 4" xfId="12630" xr:uid="{00000000-0005-0000-0000-00003B310000}"/>
    <cellStyle name="Normal 3 2 18" xfId="12631" xr:uid="{00000000-0005-0000-0000-00003C310000}"/>
    <cellStyle name="Normal 3 2 18 2" xfId="12632" xr:uid="{00000000-0005-0000-0000-00003D310000}"/>
    <cellStyle name="Normal 3 2 18 2 2" xfId="12633" xr:uid="{00000000-0005-0000-0000-00003E310000}"/>
    <cellStyle name="Normal 3 2 18 3" xfId="12634" xr:uid="{00000000-0005-0000-0000-00003F310000}"/>
    <cellStyle name="Normal 3 2 19" xfId="12635" xr:uid="{00000000-0005-0000-0000-000040310000}"/>
    <cellStyle name="Normal 3 2 19 2" xfId="12636" xr:uid="{00000000-0005-0000-0000-000041310000}"/>
    <cellStyle name="Normal 3 2 2" xfId="12637" xr:uid="{00000000-0005-0000-0000-000042310000}"/>
    <cellStyle name="Normal 3 2 2 10" xfId="12638" xr:uid="{00000000-0005-0000-0000-000043310000}"/>
    <cellStyle name="Normal 3 2 2 10 2" xfId="12639" xr:uid="{00000000-0005-0000-0000-000044310000}"/>
    <cellStyle name="Normal 3 2 2 10 2 2" xfId="12640" xr:uid="{00000000-0005-0000-0000-000045310000}"/>
    <cellStyle name="Normal 3 2 2 10 2 2 2" xfId="12641" xr:uid="{00000000-0005-0000-0000-000046310000}"/>
    <cellStyle name="Normal 3 2 2 10 2 2 2 2" xfId="12642" xr:uid="{00000000-0005-0000-0000-000047310000}"/>
    <cellStyle name="Normal 3 2 2 10 2 2 2 2 2" xfId="12643" xr:uid="{00000000-0005-0000-0000-000048310000}"/>
    <cellStyle name="Normal 3 2 2 10 2 2 2 3" xfId="12644" xr:uid="{00000000-0005-0000-0000-000049310000}"/>
    <cellStyle name="Normal 3 2 2 10 2 2 3" xfId="12645" xr:uid="{00000000-0005-0000-0000-00004A310000}"/>
    <cellStyle name="Normal 3 2 2 10 2 2 3 2" xfId="12646" xr:uid="{00000000-0005-0000-0000-00004B310000}"/>
    <cellStyle name="Normal 3 2 2 10 2 2 4" xfId="12647" xr:uid="{00000000-0005-0000-0000-00004C310000}"/>
    <cellStyle name="Normal 3 2 2 10 2 3" xfId="12648" xr:uid="{00000000-0005-0000-0000-00004D310000}"/>
    <cellStyle name="Normal 3 2 2 10 2 3 2" xfId="12649" xr:uid="{00000000-0005-0000-0000-00004E310000}"/>
    <cellStyle name="Normal 3 2 2 10 2 3 2 2" xfId="12650" xr:uid="{00000000-0005-0000-0000-00004F310000}"/>
    <cellStyle name="Normal 3 2 2 10 2 3 3" xfId="12651" xr:uid="{00000000-0005-0000-0000-000050310000}"/>
    <cellStyle name="Normal 3 2 2 10 2 4" xfId="12652" xr:uid="{00000000-0005-0000-0000-000051310000}"/>
    <cellStyle name="Normal 3 2 2 10 2 4 2" xfId="12653" xr:uid="{00000000-0005-0000-0000-000052310000}"/>
    <cellStyle name="Normal 3 2 2 10 2 5" xfId="12654" xr:uid="{00000000-0005-0000-0000-000053310000}"/>
    <cellStyle name="Normal 3 2 2 10 3" xfId="12655" xr:uid="{00000000-0005-0000-0000-000054310000}"/>
    <cellStyle name="Normal 3 2 2 10 3 2" xfId="12656" xr:uid="{00000000-0005-0000-0000-000055310000}"/>
    <cellStyle name="Normal 3 2 2 10 3 2 2" xfId="12657" xr:uid="{00000000-0005-0000-0000-000056310000}"/>
    <cellStyle name="Normal 3 2 2 10 3 2 2 2" xfId="12658" xr:uid="{00000000-0005-0000-0000-000057310000}"/>
    <cellStyle name="Normal 3 2 2 10 3 2 3" xfId="12659" xr:uid="{00000000-0005-0000-0000-000058310000}"/>
    <cellStyle name="Normal 3 2 2 10 3 3" xfId="12660" xr:uid="{00000000-0005-0000-0000-000059310000}"/>
    <cellStyle name="Normal 3 2 2 10 3 3 2" xfId="12661" xr:uid="{00000000-0005-0000-0000-00005A310000}"/>
    <cellStyle name="Normal 3 2 2 10 3 4" xfId="12662" xr:uid="{00000000-0005-0000-0000-00005B310000}"/>
    <cellStyle name="Normal 3 2 2 10 4" xfId="12663" xr:uid="{00000000-0005-0000-0000-00005C310000}"/>
    <cellStyle name="Normal 3 2 2 10 4 2" xfId="12664" xr:uid="{00000000-0005-0000-0000-00005D310000}"/>
    <cellStyle name="Normal 3 2 2 10 4 2 2" xfId="12665" xr:uid="{00000000-0005-0000-0000-00005E310000}"/>
    <cellStyle name="Normal 3 2 2 10 4 2 2 2" xfId="12666" xr:uid="{00000000-0005-0000-0000-00005F310000}"/>
    <cellStyle name="Normal 3 2 2 10 4 2 3" xfId="12667" xr:uid="{00000000-0005-0000-0000-000060310000}"/>
    <cellStyle name="Normal 3 2 2 10 4 3" xfId="12668" xr:uid="{00000000-0005-0000-0000-000061310000}"/>
    <cellStyle name="Normal 3 2 2 10 4 3 2" xfId="12669" xr:uid="{00000000-0005-0000-0000-000062310000}"/>
    <cellStyle name="Normal 3 2 2 10 4 4" xfId="12670" xr:uid="{00000000-0005-0000-0000-000063310000}"/>
    <cellStyle name="Normal 3 2 2 10 5" xfId="12671" xr:uid="{00000000-0005-0000-0000-000064310000}"/>
    <cellStyle name="Normal 3 2 2 10 5 2" xfId="12672" xr:uid="{00000000-0005-0000-0000-000065310000}"/>
    <cellStyle name="Normal 3 2 2 10 5 2 2" xfId="12673" xr:uid="{00000000-0005-0000-0000-000066310000}"/>
    <cellStyle name="Normal 3 2 2 10 5 3" xfId="12674" xr:uid="{00000000-0005-0000-0000-000067310000}"/>
    <cellStyle name="Normal 3 2 2 10 6" xfId="12675" xr:uid="{00000000-0005-0000-0000-000068310000}"/>
    <cellStyle name="Normal 3 2 2 10 6 2" xfId="12676" xr:uid="{00000000-0005-0000-0000-000069310000}"/>
    <cellStyle name="Normal 3 2 2 10 7" xfId="12677" xr:uid="{00000000-0005-0000-0000-00006A310000}"/>
    <cellStyle name="Normal 3 2 2 10 7 2" xfId="12678" xr:uid="{00000000-0005-0000-0000-00006B310000}"/>
    <cellStyle name="Normal 3 2 2 10 8" xfId="12679" xr:uid="{00000000-0005-0000-0000-00006C310000}"/>
    <cellStyle name="Normal 3 2 2 11" xfId="12680" xr:uid="{00000000-0005-0000-0000-00006D310000}"/>
    <cellStyle name="Normal 3 2 2 11 2" xfId="12681" xr:uid="{00000000-0005-0000-0000-00006E310000}"/>
    <cellStyle name="Normal 3 2 2 11 2 2" xfId="12682" xr:uid="{00000000-0005-0000-0000-00006F310000}"/>
    <cellStyle name="Normal 3 2 2 11 2 2 2" xfId="12683" xr:uid="{00000000-0005-0000-0000-000070310000}"/>
    <cellStyle name="Normal 3 2 2 11 2 2 2 2" xfId="12684" xr:uid="{00000000-0005-0000-0000-000071310000}"/>
    <cellStyle name="Normal 3 2 2 11 2 2 2 2 2" xfId="12685" xr:uid="{00000000-0005-0000-0000-000072310000}"/>
    <cellStyle name="Normal 3 2 2 11 2 2 2 3" xfId="12686" xr:uid="{00000000-0005-0000-0000-000073310000}"/>
    <cellStyle name="Normal 3 2 2 11 2 2 3" xfId="12687" xr:uid="{00000000-0005-0000-0000-000074310000}"/>
    <cellStyle name="Normal 3 2 2 11 2 2 3 2" xfId="12688" xr:uid="{00000000-0005-0000-0000-000075310000}"/>
    <cellStyle name="Normal 3 2 2 11 2 2 4" xfId="12689" xr:uid="{00000000-0005-0000-0000-000076310000}"/>
    <cellStyle name="Normal 3 2 2 11 2 3" xfId="12690" xr:uid="{00000000-0005-0000-0000-000077310000}"/>
    <cellStyle name="Normal 3 2 2 11 2 3 2" xfId="12691" xr:uid="{00000000-0005-0000-0000-000078310000}"/>
    <cellStyle name="Normal 3 2 2 11 2 3 2 2" xfId="12692" xr:uid="{00000000-0005-0000-0000-000079310000}"/>
    <cellStyle name="Normal 3 2 2 11 2 3 3" xfId="12693" xr:uid="{00000000-0005-0000-0000-00007A310000}"/>
    <cellStyle name="Normal 3 2 2 11 2 4" xfId="12694" xr:uid="{00000000-0005-0000-0000-00007B310000}"/>
    <cellStyle name="Normal 3 2 2 11 2 4 2" xfId="12695" xr:uid="{00000000-0005-0000-0000-00007C310000}"/>
    <cellStyle name="Normal 3 2 2 11 2 5" xfId="12696" xr:uid="{00000000-0005-0000-0000-00007D310000}"/>
    <cellStyle name="Normal 3 2 2 11 3" xfId="12697" xr:uid="{00000000-0005-0000-0000-00007E310000}"/>
    <cellStyle name="Normal 3 2 2 11 3 2" xfId="12698" xr:uid="{00000000-0005-0000-0000-00007F310000}"/>
    <cellStyle name="Normal 3 2 2 11 3 2 2" xfId="12699" xr:uid="{00000000-0005-0000-0000-000080310000}"/>
    <cellStyle name="Normal 3 2 2 11 3 2 2 2" xfId="12700" xr:uid="{00000000-0005-0000-0000-000081310000}"/>
    <cellStyle name="Normal 3 2 2 11 3 2 3" xfId="12701" xr:uid="{00000000-0005-0000-0000-000082310000}"/>
    <cellStyle name="Normal 3 2 2 11 3 3" xfId="12702" xr:uid="{00000000-0005-0000-0000-000083310000}"/>
    <cellStyle name="Normal 3 2 2 11 3 3 2" xfId="12703" xr:uid="{00000000-0005-0000-0000-000084310000}"/>
    <cellStyle name="Normal 3 2 2 11 3 4" xfId="12704" xr:uid="{00000000-0005-0000-0000-000085310000}"/>
    <cellStyle name="Normal 3 2 2 11 4" xfId="12705" xr:uid="{00000000-0005-0000-0000-000086310000}"/>
    <cellStyle name="Normal 3 2 2 11 4 2" xfId="12706" xr:uid="{00000000-0005-0000-0000-000087310000}"/>
    <cellStyle name="Normal 3 2 2 11 4 2 2" xfId="12707" xr:uid="{00000000-0005-0000-0000-000088310000}"/>
    <cellStyle name="Normal 3 2 2 11 4 3" xfId="12708" xr:uid="{00000000-0005-0000-0000-000089310000}"/>
    <cellStyle name="Normal 3 2 2 11 5" xfId="12709" xr:uid="{00000000-0005-0000-0000-00008A310000}"/>
    <cellStyle name="Normal 3 2 2 11 5 2" xfId="12710" xr:uid="{00000000-0005-0000-0000-00008B310000}"/>
    <cellStyle name="Normal 3 2 2 11 6" xfId="12711" xr:uid="{00000000-0005-0000-0000-00008C310000}"/>
    <cellStyle name="Normal 3 2 2 12" xfId="12712" xr:uid="{00000000-0005-0000-0000-00008D310000}"/>
    <cellStyle name="Normal 3 2 2 12 2" xfId="12713" xr:uid="{00000000-0005-0000-0000-00008E310000}"/>
    <cellStyle name="Normal 3 2 2 12 2 2" xfId="12714" xr:uid="{00000000-0005-0000-0000-00008F310000}"/>
    <cellStyle name="Normal 3 2 2 12 2 2 2" xfId="12715" xr:uid="{00000000-0005-0000-0000-000090310000}"/>
    <cellStyle name="Normal 3 2 2 12 2 2 2 2" xfId="12716" xr:uid="{00000000-0005-0000-0000-000091310000}"/>
    <cellStyle name="Normal 3 2 2 12 2 2 2 2 2" xfId="12717" xr:uid="{00000000-0005-0000-0000-000092310000}"/>
    <cellStyle name="Normal 3 2 2 12 2 2 2 3" xfId="12718" xr:uid="{00000000-0005-0000-0000-000093310000}"/>
    <cellStyle name="Normal 3 2 2 12 2 2 3" xfId="12719" xr:uid="{00000000-0005-0000-0000-000094310000}"/>
    <cellStyle name="Normal 3 2 2 12 2 2 3 2" xfId="12720" xr:uid="{00000000-0005-0000-0000-000095310000}"/>
    <cellStyle name="Normal 3 2 2 12 2 2 4" xfId="12721" xr:uid="{00000000-0005-0000-0000-000096310000}"/>
    <cellStyle name="Normal 3 2 2 12 2 3" xfId="12722" xr:uid="{00000000-0005-0000-0000-000097310000}"/>
    <cellStyle name="Normal 3 2 2 12 2 3 2" xfId="12723" xr:uid="{00000000-0005-0000-0000-000098310000}"/>
    <cellStyle name="Normal 3 2 2 12 2 3 2 2" xfId="12724" xr:uid="{00000000-0005-0000-0000-000099310000}"/>
    <cellStyle name="Normal 3 2 2 12 2 3 3" xfId="12725" xr:uid="{00000000-0005-0000-0000-00009A310000}"/>
    <cellStyle name="Normal 3 2 2 12 2 4" xfId="12726" xr:uid="{00000000-0005-0000-0000-00009B310000}"/>
    <cellStyle name="Normal 3 2 2 12 2 4 2" xfId="12727" xr:uid="{00000000-0005-0000-0000-00009C310000}"/>
    <cellStyle name="Normal 3 2 2 12 2 5" xfId="12728" xr:uid="{00000000-0005-0000-0000-00009D310000}"/>
    <cellStyle name="Normal 3 2 2 12 3" xfId="12729" xr:uid="{00000000-0005-0000-0000-00009E310000}"/>
    <cellStyle name="Normal 3 2 2 12 3 2" xfId="12730" xr:uid="{00000000-0005-0000-0000-00009F310000}"/>
    <cellStyle name="Normal 3 2 2 12 3 2 2" xfId="12731" xr:uid="{00000000-0005-0000-0000-0000A0310000}"/>
    <cellStyle name="Normal 3 2 2 12 3 2 2 2" xfId="12732" xr:uid="{00000000-0005-0000-0000-0000A1310000}"/>
    <cellStyle name="Normal 3 2 2 12 3 2 3" xfId="12733" xr:uid="{00000000-0005-0000-0000-0000A2310000}"/>
    <cellStyle name="Normal 3 2 2 12 3 3" xfId="12734" xr:uid="{00000000-0005-0000-0000-0000A3310000}"/>
    <cellStyle name="Normal 3 2 2 12 3 3 2" xfId="12735" xr:uid="{00000000-0005-0000-0000-0000A4310000}"/>
    <cellStyle name="Normal 3 2 2 12 3 4" xfId="12736" xr:uid="{00000000-0005-0000-0000-0000A5310000}"/>
    <cellStyle name="Normal 3 2 2 12 4" xfId="12737" xr:uid="{00000000-0005-0000-0000-0000A6310000}"/>
    <cellStyle name="Normal 3 2 2 12 4 2" xfId="12738" xr:uid="{00000000-0005-0000-0000-0000A7310000}"/>
    <cellStyle name="Normal 3 2 2 12 4 2 2" xfId="12739" xr:uid="{00000000-0005-0000-0000-0000A8310000}"/>
    <cellStyle name="Normal 3 2 2 12 4 3" xfId="12740" xr:uid="{00000000-0005-0000-0000-0000A9310000}"/>
    <cellStyle name="Normal 3 2 2 12 5" xfId="12741" xr:uid="{00000000-0005-0000-0000-0000AA310000}"/>
    <cellStyle name="Normal 3 2 2 12 5 2" xfId="12742" xr:uid="{00000000-0005-0000-0000-0000AB310000}"/>
    <cellStyle name="Normal 3 2 2 12 6" xfId="12743" xr:uid="{00000000-0005-0000-0000-0000AC310000}"/>
    <cellStyle name="Normal 3 2 2 13" xfId="12744" xr:uid="{00000000-0005-0000-0000-0000AD310000}"/>
    <cellStyle name="Normal 3 2 2 13 2" xfId="12745" xr:uid="{00000000-0005-0000-0000-0000AE310000}"/>
    <cellStyle name="Normal 3 2 2 13 2 2" xfId="12746" xr:uid="{00000000-0005-0000-0000-0000AF310000}"/>
    <cellStyle name="Normal 3 2 2 13 2 2 2" xfId="12747" xr:uid="{00000000-0005-0000-0000-0000B0310000}"/>
    <cellStyle name="Normal 3 2 2 13 2 2 2 2" xfId="12748" xr:uid="{00000000-0005-0000-0000-0000B1310000}"/>
    <cellStyle name="Normal 3 2 2 13 2 2 3" xfId="12749" xr:uid="{00000000-0005-0000-0000-0000B2310000}"/>
    <cellStyle name="Normal 3 2 2 13 2 3" xfId="12750" xr:uid="{00000000-0005-0000-0000-0000B3310000}"/>
    <cellStyle name="Normal 3 2 2 13 2 3 2" xfId="12751" xr:uid="{00000000-0005-0000-0000-0000B4310000}"/>
    <cellStyle name="Normal 3 2 2 13 2 4" xfId="12752" xr:uid="{00000000-0005-0000-0000-0000B5310000}"/>
    <cellStyle name="Normal 3 2 2 13 3" xfId="12753" xr:uid="{00000000-0005-0000-0000-0000B6310000}"/>
    <cellStyle name="Normal 3 2 2 13 3 2" xfId="12754" xr:uid="{00000000-0005-0000-0000-0000B7310000}"/>
    <cellStyle name="Normal 3 2 2 13 3 2 2" xfId="12755" xr:uid="{00000000-0005-0000-0000-0000B8310000}"/>
    <cellStyle name="Normal 3 2 2 13 3 3" xfId="12756" xr:uid="{00000000-0005-0000-0000-0000B9310000}"/>
    <cellStyle name="Normal 3 2 2 13 4" xfId="12757" xr:uid="{00000000-0005-0000-0000-0000BA310000}"/>
    <cellStyle name="Normal 3 2 2 13 4 2" xfId="12758" xr:uid="{00000000-0005-0000-0000-0000BB310000}"/>
    <cellStyle name="Normal 3 2 2 13 5" xfId="12759" xr:uid="{00000000-0005-0000-0000-0000BC310000}"/>
    <cellStyle name="Normal 3 2 2 14" xfId="12760" xr:uid="{00000000-0005-0000-0000-0000BD310000}"/>
    <cellStyle name="Normal 3 2 2 14 2" xfId="12761" xr:uid="{00000000-0005-0000-0000-0000BE310000}"/>
    <cellStyle name="Normal 3 2 2 14 2 2" xfId="12762" xr:uid="{00000000-0005-0000-0000-0000BF310000}"/>
    <cellStyle name="Normal 3 2 2 14 2 2 2" xfId="12763" xr:uid="{00000000-0005-0000-0000-0000C0310000}"/>
    <cellStyle name="Normal 3 2 2 14 2 3" xfId="12764" xr:uid="{00000000-0005-0000-0000-0000C1310000}"/>
    <cellStyle name="Normal 3 2 2 14 3" xfId="12765" xr:uid="{00000000-0005-0000-0000-0000C2310000}"/>
    <cellStyle name="Normal 3 2 2 14 3 2" xfId="12766" xr:uid="{00000000-0005-0000-0000-0000C3310000}"/>
    <cellStyle name="Normal 3 2 2 14 4" xfId="12767" xr:uid="{00000000-0005-0000-0000-0000C4310000}"/>
    <cellStyle name="Normal 3 2 2 15" xfId="12768" xr:uid="{00000000-0005-0000-0000-0000C5310000}"/>
    <cellStyle name="Normal 3 2 2 15 2" xfId="12769" xr:uid="{00000000-0005-0000-0000-0000C6310000}"/>
    <cellStyle name="Normal 3 2 2 15 2 2" xfId="12770" xr:uid="{00000000-0005-0000-0000-0000C7310000}"/>
    <cellStyle name="Normal 3 2 2 15 2 2 2" xfId="12771" xr:uid="{00000000-0005-0000-0000-0000C8310000}"/>
    <cellStyle name="Normal 3 2 2 15 2 3" xfId="12772" xr:uid="{00000000-0005-0000-0000-0000C9310000}"/>
    <cellStyle name="Normal 3 2 2 15 3" xfId="12773" xr:uid="{00000000-0005-0000-0000-0000CA310000}"/>
    <cellStyle name="Normal 3 2 2 15 3 2" xfId="12774" xr:uid="{00000000-0005-0000-0000-0000CB310000}"/>
    <cellStyle name="Normal 3 2 2 15 4" xfId="12775" xr:uid="{00000000-0005-0000-0000-0000CC310000}"/>
    <cellStyle name="Normal 3 2 2 16" xfId="12776" xr:uid="{00000000-0005-0000-0000-0000CD310000}"/>
    <cellStyle name="Normal 3 2 2 16 2" xfId="12777" xr:uid="{00000000-0005-0000-0000-0000CE310000}"/>
    <cellStyle name="Normal 3 2 2 16 2 2" xfId="12778" xr:uid="{00000000-0005-0000-0000-0000CF310000}"/>
    <cellStyle name="Normal 3 2 2 16 2 2 2" xfId="12779" xr:uid="{00000000-0005-0000-0000-0000D0310000}"/>
    <cellStyle name="Normal 3 2 2 16 2 3" xfId="12780" xr:uid="{00000000-0005-0000-0000-0000D1310000}"/>
    <cellStyle name="Normal 3 2 2 16 3" xfId="12781" xr:uid="{00000000-0005-0000-0000-0000D2310000}"/>
    <cellStyle name="Normal 3 2 2 16 3 2" xfId="12782" xr:uid="{00000000-0005-0000-0000-0000D3310000}"/>
    <cellStyle name="Normal 3 2 2 16 4" xfId="12783" xr:uid="{00000000-0005-0000-0000-0000D4310000}"/>
    <cellStyle name="Normal 3 2 2 17" xfId="12784" xr:uid="{00000000-0005-0000-0000-0000D5310000}"/>
    <cellStyle name="Normal 3 2 2 17 2" xfId="12785" xr:uid="{00000000-0005-0000-0000-0000D6310000}"/>
    <cellStyle name="Normal 3 2 2 17 2 2" xfId="12786" xr:uid="{00000000-0005-0000-0000-0000D7310000}"/>
    <cellStyle name="Normal 3 2 2 17 3" xfId="12787" xr:uid="{00000000-0005-0000-0000-0000D8310000}"/>
    <cellStyle name="Normal 3 2 2 18" xfId="12788" xr:uid="{00000000-0005-0000-0000-0000D9310000}"/>
    <cellStyle name="Normal 3 2 2 18 2" xfId="12789" xr:uid="{00000000-0005-0000-0000-0000DA310000}"/>
    <cellStyle name="Normal 3 2 2 19" xfId="12790" xr:uid="{00000000-0005-0000-0000-0000DB310000}"/>
    <cellStyle name="Normal 3 2 2 19 2" xfId="12791" xr:uid="{00000000-0005-0000-0000-0000DC310000}"/>
    <cellStyle name="Normal 3 2 2 2" xfId="12792" xr:uid="{00000000-0005-0000-0000-0000DD310000}"/>
    <cellStyle name="Normal 3 2 2 2 10" xfId="12793" xr:uid="{00000000-0005-0000-0000-0000DE310000}"/>
    <cellStyle name="Normal 3 2 2 2 10 2" xfId="12794" xr:uid="{00000000-0005-0000-0000-0000DF310000}"/>
    <cellStyle name="Normal 3 2 2 2 10 2 2" xfId="12795" xr:uid="{00000000-0005-0000-0000-0000E0310000}"/>
    <cellStyle name="Normal 3 2 2 2 10 2 2 2" xfId="12796" xr:uid="{00000000-0005-0000-0000-0000E1310000}"/>
    <cellStyle name="Normal 3 2 2 2 10 2 2 2 2" xfId="12797" xr:uid="{00000000-0005-0000-0000-0000E2310000}"/>
    <cellStyle name="Normal 3 2 2 2 10 2 2 2 2 2" xfId="12798" xr:uid="{00000000-0005-0000-0000-0000E3310000}"/>
    <cellStyle name="Normal 3 2 2 2 10 2 2 2 3" xfId="12799" xr:uid="{00000000-0005-0000-0000-0000E4310000}"/>
    <cellStyle name="Normal 3 2 2 2 10 2 2 3" xfId="12800" xr:uid="{00000000-0005-0000-0000-0000E5310000}"/>
    <cellStyle name="Normal 3 2 2 2 10 2 2 3 2" xfId="12801" xr:uid="{00000000-0005-0000-0000-0000E6310000}"/>
    <cellStyle name="Normal 3 2 2 2 10 2 2 4" xfId="12802" xr:uid="{00000000-0005-0000-0000-0000E7310000}"/>
    <cellStyle name="Normal 3 2 2 2 10 2 3" xfId="12803" xr:uid="{00000000-0005-0000-0000-0000E8310000}"/>
    <cellStyle name="Normal 3 2 2 2 10 2 3 2" xfId="12804" xr:uid="{00000000-0005-0000-0000-0000E9310000}"/>
    <cellStyle name="Normal 3 2 2 2 10 2 3 2 2" xfId="12805" xr:uid="{00000000-0005-0000-0000-0000EA310000}"/>
    <cellStyle name="Normal 3 2 2 2 10 2 3 3" xfId="12806" xr:uid="{00000000-0005-0000-0000-0000EB310000}"/>
    <cellStyle name="Normal 3 2 2 2 10 2 4" xfId="12807" xr:uid="{00000000-0005-0000-0000-0000EC310000}"/>
    <cellStyle name="Normal 3 2 2 2 10 2 4 2" xfId="12808" xr:uid="{00000000-0005-0000-0000-0000ED310000}"/>
    <cellStyle name="Normal 3 2 2 2 10 2 5" xfId="12809" xr:uid="{00000000-0005-0000-0000-0000EE310000}"/>
    <cellStyle name="Normal 3 2 2 2 10 3" xfId="12810" xr:uid="{00000000-0005-0000-0000-0000EF310000}"/>
    <cellStyle name="Normal 3 2 2 2 10 3 2" xfId="12811" xr:uid="{00000000-0005-0000-0000-0000F0310000}"/>
    <cellStyle name="Normal 3 2 2 2 10 3 2 2" xfId="12812" xr:uid="{00000000-0005-0000-0000-0000F1310000}"/>
    <cellStyle name="Normal 3 2 2 2 10 3 2 2 2" xfId="12813" xr:uid="{00000000-0005-0000-0000-0000F2310000}"/>
    <cellStyle name="Normal 3 2 2 2 10 3 2 3" xfId="12814" xr:uid="{00000000-0005-0000-0000-0000F3310000}"/>
    <cellStyle name="Normal 3 2 2 2 10 3 3" xfId="12815" xr:uid="{00000000-0005-0000-0000-0000F4310000}"/>
    <cellStyle name="Normal 3 2 2 2 10 3 3 2" xfId="12816" xr:uid="{00000000-0005-0000-0000-0000F5310000}"/>
    <cellStyle name="Normal 3 2 2 2 10 3 4" xfId="12817" xr:uid="{00000000-0005-0000-0000-0000F6310000}"/>
    <cellStyle name="Normal 3 2 2 2 10 4" xfId="12818" xr:uid="{00000000-0005-0000-0000-0000F7310000}"/>
    <cellStyle name="Normal 3 2 2 2 10 4 2" xfId="12819" xr:uid="{00000000-0005-0000-0000-0000F8310000}"/>
    <cellStyle name="Normal 3 2 2 2 10 4 2 2" xfId="12820" xr:uid="{00000000-0005-0000-0000-0000F9310000}"/>
    <cellStyle name="Normal 3 2 2 2 10 4 3" xfId="12821" xr:uid="{00000000-0005-0000-0000-0000FA310000}"/>
    <cellStyle name="Normal 3 2 2 2 10 5" xfId="12822" xr:uid="{00000000-0005-0000-0000-0000FB310000}"/>
    <cellStyle name="Normal 3 2 2 2 10 5 2" xfId="12823" xr:uid="{00000000-0005-0000-0000-0000FC310000}"/>
    <cellStyle name="Normal 3 2 2 2 10 6" xfId="12824" xr:uid="{00000000-0005-0000-0000-0000FD310000}"/>
    <cellStyle name="Normal 3 2 2 2 11" xfId="12825" xr:uid="{00000000-0005-0000-0000-0000FE310000}"/>
    <cellStyle name="Normal 3 2 2 2 11 2" xfId="12826" xr:uid="{00000000-0005-0000-0000-0000FF310000}"/>
    <cellStyle name="Normal 3 2 2 2 11 2 2" xfId="12827" xr:uid="{00000000-0005-0000-0000-000000320000}"/>
    <cellStyle name="Normal 3 2 2 2 11 2 2 2" xfId="12828" xr:uid="{00000000-0005-0000-0000-000001320000}"/>
    <cellStyle name="Normal 3 2 2 2 11 2 2 2 2" xfId="12829" xr:uid="{00000000-0005-0000-0000-000002320000}"/>
    <cellStyle name="Normal 3 2 2 2 11 2 2 2 2 2" xfId="12830" xr:uid="{00000000-0005-0000-0000-000003320000}"/>
    <cellStyle name="Normal 3 2 2 2 11 2 2 2 3" xfId="12831" xr:uid="{00000000-0005-0000-0000-000004320000}"/>
    <cellStyle name="Normal 3 2 2 2 11 2 2 3" xfId="12832" xr:uid="{00000000-0005-0000-0000-000005320000}"/>
    <cellStyle name="Normal 3 2 2 2 11 2 2 3 2" xfId="12833" xr:uid="{00000000-0005-0000-0000-000006320000}"/>
    <cellStyle name="Normal 3 2 2 2 11 2 2 4" xfId="12834" xr:uid="{00000000-0005-0000-0000-000007320000}"/>
    <cellStyle name="Normal 3 2 2 2 11 2 3" xfId="12835" xr:uid="{00000000-0005-0000-0000-000008320000}"/>
    <cellStyle name="Normal 3 2 2 2 11 2 3 2" xfId="12836" xr:uid="{00000000-0005-0000-0000-000009320000}"/>
    <cellStyle name="Normal 3 2 2 2 11 2 3 2 2" xfId="12837" xr:uid="{00000000-0005-0000-0000-00000A320000}"/>
    <cellStyle name="Normal 3 2 2 2 11 2 3 3" xfId="12838" xr:uid="{00000000-0005-0000-0000-00000B320000}"/>
    <cellStyle name="Normal 3 2 2 2 11 2 4" xfId="12839" xr:uid="{00000000-0005-0000-0000-00000C320000}"/>
    <cellStyle name="Normal 3 2 2 2 11 2 4 2" xfId="12840" xr:uid="{00000000-0005-0000-0000-00000D320000}"/>
    <cellStyle name="Normal 3 2 2 2 11 2 5" xfId="12841" xr:uid="{00000000-0005-0000-0000-00000E320000}"/>
    <cellStyle name="Normal 3 2 2 2 11 3" xfId="12842" xr:uid="{00000000-0005-0000-0000-00000F320000}"/>
    <cellStyle name="Normal 3 2 2 2 11 3 2" xfId="12843" xr:uid="{00000000-0005-0000-0000-000010320000}"/>
    <cellStyle name="Normal 3 2 2 2 11 3 2 2" xfId="12844" xr:uid="{00000000-0005-0000-0000-000011320000}"/>
    <cellStyle name="Normal 3 2 2 2 11 3 2 2 2" xfId="12845" xr:uid="{00000000-0005-0000-0000-000012320000}"/>
    <cellStyle name="Normal 3 2 2 2 11 3 2 3" xfId="12846" xr:uid="{00000000-0005-0000-0000-000013320000}"/>
    <cellStyle name="Normal 3 2 2 2 11 3 3" xfId="12847" xr:uid="{00000000-0005-0000-0000-000014320000}"/>
    <cellStyle name="Normal 3 2 2 2 11 3 3 2" xfId="12848" xr:uid="{00000000-0005-0000-0000-000015320000}"/>
    <cellStyle name="Normal 3 2 2 2 11 3 4" xfId="12849" xr:uid="{00000000-0005-0000-0000-000016320000}"/>
    <cellStyle name="Normal 3 2 2 2 11 4" xfId="12850" xr:uid="{00000000-0005-0000-0000-000017320000}"/>
    <cellStyle name="Normal 3 2 2 2 11 4 2" xfId="12851" xr:uid="{00000000-0005-0000-0000-000018320000}"/>
    <cellStyle name="Normal 3 2 2 2 11 4 2 2" xfId="12852" xr:uid="{00000000-0005-0000-0000-000019320000}"/>
    <cellStyle name="Normal 3 2 2 2 11 4 3" xfId="12853" xr:uid="{00000000-0005-0000-0000-00001A320000}"/>
    <cellStyle name="Normal 3 2 2 2 11 5" xfId="12854" xr:uid="{00000000-0005-0000-0000-00001B320000}"/>
    <cellStyle name="Normal 3 2 2 2 11 5 2" xfId="12855" xr:uid="{00000000-0005-0000-0000-00001C320000}"/>
    <cellStyle name="Normal 3 2 2 2 11 6" xfId="12856" xr:uid="{00000000-0005-0000-0000-00001D320000}"/>
    <cellStyle name="Normal 3 2 2 2 12" xfId="12857" xr:uid="{00000000-0005-0000-0000-00001E320000}"/>
    <cellStyle name="Normal 3 2 2 2 12 2" xfId="12858" xr:uid="{00000000-0005-0000-0000-00001F320000}"/>
    <cellStyle name="Normal 3 2 2 2 12 2 2" xfId="12859" xr:uid="{00000000-0005-0000-0000-000020320000}"/>
    <cellStyle name="Normal 3 2 2 2 12 2 2 2" xfId="12860" xr:uid="{00000000-0005-0000-0000-000021320000}"/>
    <cellStyle name="Normal 3 2 2 2 12 2 2 2 2" xfId="12861" xr:uid="{00000000-0005-0000-0000-000022320000}"/>
    <cellStyle name="Normal 3 2 2 2 12 2 2 3" xfId="12862" xr:uid="{00000000-0005-0000-0000-000023320000}"/>
    <cellStyle name="Normal 3 2 2 2 12 2 3" xfId="12863" xr:uid="{00000000-0005-0000-0000-000024320000}"/>
    <cellStyle name="Normal 3 2 2 2 12 2 3 2" xfId="12864" xr:uid="{00000000-0005-0000-0000-000025320000}"/>
    <cellStyle name="Normal 3 2 2 2 12 2 4" xfId="12865" xr:uid="{00000000-0005-0000-0000-000026320000}"/>
    <cellStyle name="Normal 3 2 2 2 12 3" xfId="12866" xr:uid="{00000000-0005-0000-0000-000027320000}"/>
    <cellStyle name="Normal 3 2 2 2 12 3 2" xfId="12867" xr:uid="{00000000-0005-0000-0000-000028320000}"/>
    <cellStyle name="Normal 3 2 2 2 12 3 2 2" xfId="12868" xr:uid="{00000000-0005-0000-0000-000029320000}"/>
    <cellStyle name="Normal 3 2 2 2 12 3 3" xfId="12869" xr:uid="{00000000-0005-0000-0000-00002A320000}"/>
    <cellStyle name="Normal 3 2 2 2 12 4" xfId="12870" xr:uid="{00000000-0005-0000-0000-00002B320000}"/>
    <cellStyle name="Normal 3 2 2 2 12 4 2" xfId="12871" xr:uid="{00000000-0005-0000-0000-00002C320000}"/>
    <cellStyle name="Normal 3 2 2 2 12 5" xfId="12872" xr:uid="{00000000-0005-0000-0000-00002D320000}"/>
    <cellStyle name="Normal 3 2 2 2 13" xfId="12873" xr:uid="{00000000-0005-0000-0000-00002E320000}"/>
    <cellStyle name="Normal 3 2 2 2 13 2" xfId="12874" xr:uid="{00000000-0005-0000-0000-00002F320000}"/>
    <cellStyle name="Normal 3 2 2 2 13 2 2" xfId="12875" xr:uid="{00000000-0005-0000-0000-000030320000}"/>
    <cellStyle name="Normal 3 2 2 2 13 2 2 2" xfId="12876" xr:uid="{00000000-0005-0000-0000-000031320000}"/>
    <cellStyle name="Normal 3 2 2 2 13 2 3" xfId="12877" xr:uid="{00000000-0005-0000-0000-000032320000}"/>
    <cellStyle name="Normal 3 2 2 2 13 3" xfId="12878" xr:uid="{00000000-0005-0000-0000-000033320000}"/>
    <cellStyle name="Normal 3 2 2 2 13 3 2" xfId="12879" xr:uid="{00000000-0005-0000-0000-000034320000}"/>
    <cellStyle name="Normal 3 2 2 2 13 4" xfId="12880" xr:uid="{00000000-0005-0000-0000-000035320000}"/>
    <cellStyle name="Normal 3 2 2 2 14" xfId="12881" xr:uid="{00000000-0005-0000-0000-000036320000}"/>
    <cellStyle name="Normal 3 2 2 2 14 2" xfId="12882" xr:uid="{00000000-0005-0000-0000-000037320000}"/>
    <cellStyle name="Normal 3 2 2 2 14 2 2" xfId="12883" xr:uid="{00000000-0005-0000-0000-000038320000}"/>
    <cellStyle name="Normal 3 2 2 2 14 2 2 2" xfId="12884" xr:uid="{00000000-0005-0000-0000-000039320000}"/>
    <cellStyle name="Normal 3 2 2 2 14 2 3" xfId="12885" xr:uid="{00000000-0005-0000-0000-00003A320000}"/>
    <cellStyle name="Normal 3 2 2 2 14 3" xfId="12886" xr:uid="{00000000-0005-0000-0000-00003B320000}"/>
    <cellStyle name="Normal 3 2 2 2 14 3 2" xfId="12887" xr:uid="{00000000-0005-0000-0000-00003C320000}"/>
    <cellStyle name="Normal 3 2 2 2 14 4" xfId="12888" xr:uid="{00000000-0005-0000-0000-00003D320000}"/>
    <cellStyle name="Normal 3 2 2 2 15" xfId="12889" xr:uid="{00000000-0005-0000-0000-00003E320000}"/>
    <cellStyle name="Normal 3 2 2 2 15 2" xfId="12890" xr:uid="{00000000-0005-0000-0000-00003F320000}"/>
    <cellStyle name="Normal 3 2 2 2 15 2 2" xfId="12891" xr:uid="{00000000-0005-0000-0000-000040320000}"/>
    <cellStyle name="Normal 3 2 2 2 15 2 2 2" xfId="12892" xr:uid="{00000000-0005-0000-0000-000041320000}"/>
    <cellStyle name="Normal 3 2 2 2 15 2 3" xfId="12893" xr:uid="{00000000-0005-0000-0000-000042320000}"/>
    <cellStyle name="Normal 3 2 2 2 15 3" xfId="12894" xr:uid="{00000000-0005-0000-0000-000043320000}"/>
    <cellStyle name="Normal 3 2 2 2 15 3 2" xfId="12895" xr:uid="{00000000-0005-0000-0000-000044320000}"/>
    <cellStyle name="Normal 3 2 2 2 15 4" xfId="12896" xr:uid="{00000000-0005-0000-0000-000045320000}"/>
    <cellStyle name="Normal 3 2 2 2 16" xfId="12897" xr:uid="{00000000-0005-0000-0000-000046320000}"/>
    <cellStyle name="Normal 3 2 2 2 16 2" xfId="12898" xr:uid="{00000000-0005-0000-0000-000047320000}"/>
    <cellStyle name="Normal 3 2 2 2 16 2 2" xfId="12899" xr:uid="{00000000-0005-0000-0000-000048320000}"/>
    <cellStyle name="Normal 3 2 2 2 16 3" xfId="12900" xr:uid="{00000000-0005-0000-0000-000049320000}"/>
    <cellStyle name="Normal 3 2 2 2 17" xfId="12901" xr:uid="{00000000-0005-0000-0000-00004A320000}"/>
    <cellStyle name="Normal 3 2 2 2 17 2" xfId="12902" xr:uid="{00000000-0005-0000-0000-00004B320000}"/>
    <cellStyle name="Normal 3 2 2 2 18" xfId="12903" xr:uid="{00000000-0005-0000-0000-00004C320000}"/>
    <cellStyle name="Normal 3 2 2 2 18 2" xfId="12904" xr:uid="{00000000-0005-0000-0000-00004D320000}"/>
    <cellStyle name="Normal 3 2 2 2 19" xfId="12905" xr:uid="{00000000-0005-0000-0000-00004E320000}"/>
    <cellStyle name="Normal 3 2 2 2 2" xfId="12906" xr:uid="{00000000-0005-0000-0000-00004F320000}"/>
    <cellStyle name="Normal 3 2 2 2 2 10" xfId="12907" xr:uid="{00000000-0005-0000-0000-000050320000}"/>
    <cellStyle name="Normal 3 2 2 2 2 10 2" xfId="12908" xr:uid="{00000000-0005-0000-0000-000051320000}"/>
    <cellStyle name="Normal 3 2 2 2 2 10 2 2" xfId="12909" xr:uid="{00000000-0005-0000-0000-000052320000}"/>
    <cellStyle name="Normal 3 2 2 2 2 10 2 2 2" xfId="12910" xr:uid="{00000000-0005-0000-0000-000053320000}"/>
    <cellStyle name="Normal 3 2 2 2 2 10 2 2 2 2" xfId="12911" xr:uid="{00000000-0005-0000-0000-000054320000}"/>
    <cellStyle name="Normal 3 2 2 2 2 10 2 2 2 2 2" xfId="12912" xr:uid="{00000000-0005-0000-0000-000055320000}"/>
    <cellStyle name="Normal 3 2 2 2 2 10 2 2 2 3" xfId="12913" xr:uid="{00000000-0005-0000-0000-000056320000}"/>
    <cellStyle name="Normal 3 2 2 2 2 10 2 2 3" xfId="12914" xr:uid="{00000000-0005-0000-0000-000057320000}"/>
    <cellStyle name="Normal 3 2 2 2 2 10 2 2 3 2" xfId="12915" xr:uid="{00000000-0005-0000-0000-000058320000}"/>
    <cellStyle name="Normal 3 2 2 2 2 10 2 2 4" xfId="12916" xr:uid="{00000000-0005-0000-0000-000059320000}"/>
    <cellStyle name="Normal 3 2 2 2 2 10 2 3" xfId="12917" xr:uid="{00000000-0005-0000-0000-00005A320000}"/>
    <cellStyle name="Normal 3 2 2 2 2 10 2 3 2" xfId="12918" xr:uid="{00000000-0005-0000-0000-00005B320000}"/>
    <cellStyle name="Normal 3 2 2 2 2 10 2 3 2 2" xfId="12919" xr:uid="{00000000-0005-0000-0000-00005C320000}"/>
    <cellStyle name="Normal 3 2 2 2 2 10 2 3 3" xfId="12920" xr:uid="{00000000-0005-0000-0000-00005D320000}"/>
    <cellStyle name="Normal 3 2 2 2 2 10 2 4" xfId="12921" xr:uid="{00000000-0005-0000-0000-00005E320000}"/>
    <cellStyle name="Normal 3 2 2 2 2 10 2 4 2" xfId="12922" xr:uid="{00000000-0005-0000-0000-00005F320000}"/>
    <cellStyle name="Normal 3 2 2 2 2 10 2 5" xfId="12923" xr:uid="{00000000-0005-0000-0000-000060320000}"/>
    <cellStyle name="Normal 3 2 2 2 2 10 3" xfId="12924" xr:uid="{00000000-0005-0000-0000-000061320000}"/>
    <cellStyle name="Normal 3 2 2 2 2 10 3 2" xfId="12925" xr:uid="{00000000-0005-0000-0000-000062320000}"/>
    <cellStyle name="Normal 3 2 2 2 2 10 3 2 2" xfId="12926" xr:uid="{00000000-0005-0000-0000-000063320000}"/>
    <cellStyle name="Normal 3 2 2 2 2 10 3 2 2 2" xfId="12927" xr:uid="{00000000-0005-0000-0000-000064320000}"/>
    <cellStyle name="Normal 3 2 2 2 2 10 3 2 3" xfId="12928" xr:uid="{00000000-0005-0000-0000-000065320000}"/>
    <cellStyle name="Normal 3 2 2 2 2 10 3 3" xfId="12929" xr:uid="{00000000-0005-0000-0000-000066320000}"/>
    <cellStyle name="Normal 3 2 2 2 2 10 3 3 2" xfId="12930" xr:uid="{00000000-0005-0000-0000-000067320000}"/>
    <cellStyle name="Normal 3 2 2 2 2 10 3 4" xfId="12931" xr:uid="{00000000-0005-0000-0000-000068320000}"/>
    <cellStyle name="Normal 3 2 2 2 2 10 4" xfId="12932" xr:uid="{00000000-0005-0000-0000-000069320000}"/>
    <cellStyle name="Normal 3 2 2 2 2 10 4 2" xfId="12933" xr:uid="{00000000-0005-0000-0000-00006A320000}"/>
    <cellStyle name="Normal 3 2 2 2 2 10 4 2 2" xfId="12934" xr:uid="{00000000-0005-0000-0000-00006B320000}"/>
    <cellStyle name="Normal 3 2 2 2 2 10 4 3" xfId="12935" xr:uid="{00000000-0005-0000-0000-00006C320000}"/>
    <cellStyle name="Normal 3 2 2 2 2 10 5" xfId="12936" xr:uid="{00000000-0005-0000-0000-00006D320000}"/>
    <cellStyle name="Normal 3 2 2 2 2 10 5 2" xfId="12937" xr:uid="{00000000-0005-0000-0000-00006E320000}"/>
    <cellStyle name="Normal 3 2 2 2 2 10 6" xfId="12938" xr:uid="{00000000-0005-0000-0000-00006F320000}"/>
    <cellStyle name="Normal 3 2 2 2 2 11" xfId="12939" xr:uid="{00000000-0005-0000-0000-000070320000}"/>
    <cellStyle name="Normal 3 2 2 2 2 11 2" xfId="12940" xr:uid="{00000000-0005-0000-0000-000071320000}"/>
    <cellStyle name="Normal 3 2 2 2 2 11 2 2" xfId="12941" xr:uid="{00000000-0005-0000-0000-000072320000}"/>
    <cellStyle name="Normal 3 2 2 2 2 11 2 2 2" xfId="12942" xr:uid="{00000000-0005-0000-0000-000073320000}"/>
    <cellStyle name="Normal 3 2 2 2 2 11 2 2 2 2" xfId="12943" xr:uid="{00000000-0005-0000-0000-000074320000}"/>
    <cellStyle name="Normal 3 2 2 2 2 11 2 2 3" xfId="12944" xr:uid="{00000000-0005-0000-0000-000075320000}"/>
    <cellStyle name="Normal 3 2 2 2 2 11 2 3" xfId="12945" xr:uid="{00000000-0005-0000-0000-000076320000}"/>
    <cellStyle name="Normal 3 2 2 2 2 11 2 3 2" xfId="12946" xr:uid="{00000000-0005-0000-0000-000077320000}"/>
    <cellStyle name="Normal 3 2 2 2 2 11 2 4" xfId="12947" xr:uid="{00000000-0005-0000-0000-000078320000}"/>
    <cellStyle name="Normal 3 2 2 2 2 11 3" xfId="12948" xr:uid="{00000000-0005-0000-0000-000079320000}"/>
    <cellStyle name="Normal 3 2 2 2 2 11 3 2" xfId="12949" xr:uid="{00000000-0005-0000-0000-00007A320000}"/>
    <cellStyle name="Normal 3 2 2 2 2 11 3 2 2" xfId="12950" xr:uid="{00000000-0005-0000-0000-00007B320000}"/>
    <cellStyle name="Normal 3 2 2 2 2 11 3 3" xfId="12951" xr:uid="{00000000-0005-0000-0000-00007C320000}"/>
    <cellStyle name="Normal 3 2 2 2 2 11 4" xfId="12952" xr:uid="{00000000-0005-0000-0000-00007D320000}"/>
    <cellStyle name="Normal 3 2 2 2 2 11 4 2" xfId="12953" xr:uid="{00000000-0005-0000-0000-00007E320000}"/>
    <cellStyle name="Normal 3 2 2 2 2 11 5" xfId="12954" xr:uid="{00000000-0005-0000-0000-00007F320000}"/>
    <cellStyle name="Normal 3 2 2 2 2 12" xfId="12955" xr:uid="{00000000-0005-0000-0000-000080320000}"/>
    <cellStyle name="Normal 3 2 2 2 2 12 2" xfId="12956" xr:uid="{00000000-0005-0000-0000-000081320000}"/>
    <cellStyle name="Normal 3 2 2 2 2 12 2 2" xfId="12957" xr:uid="{00000000-0005-0000-0000-000082320000}"/>
    <cellStyle name="Normal 3 2 2 2 2 12 2 2 2" xfId="12958" xr:uid="{00000000-0005-0000-0000-000083320000}"/>
    <cellStyle name="Normal 3 2 2 2 2 12 2 3" xfId="12959" xr:uid="{00000000-0005-0000-0000-000084320000}"/>
    <cellStyle name="Normal 3 2 2 2 2 12 3" xfId="12960" xr:uid="{00000000-0005-0000-0000-000085320000}"/>
    <cellStyle name="Normal 3 2 2 2 2 12 3 2" xfId="12961" xr:uid="{00000000-0005-0000-0000-000086320000}"/>
    <cellStyle name="Normal 3 2 2 2 2 12 4" xfId="12962" xr:uid="{00000000-0005-0000-0000-000087320000}"/>
    <cellStyle name="Normal 3 2 2 2 2 13" xfId="12963" xr:uid="{00000000-0005-0000-0000-000088320000}"/>
    <cellStyle name="Normal 3 2 2 2 2 13 2" xfId="12964" xr:uid="{00000000-0005-0000-0000-000089320000}"/>
    <cellStyle name="Normal 3 2 2 2 2 13 2 2" xfId="12965" xr:uid="{00000000-0005-0000-0000-00008A320000}"/>
    <cellStyle name="Normal 3 2 2 2 2 13 2 2 2" xfId="12966" xr:uid="{00000000-0005-0000-0000-00008B320000}"/>
    <cellStyle name="Normal 3 2 2 2 2 13 2 3" xfId="12967" xr:uid="{00000000-0005-0000-0000-00008C320000}"/>
    <cellStyle name="Normal 3 2 2 2 2 13 3" xfId="12968" xr:uid="{00000000-0005-0000-0000-00008D320000}"/>
    <cellStyle name="Normal 3 2 2 2 2 13 3 2" xfId="12969" xr:uid="{00000000-0005-0000-0000-00008E320000}"/>
    <cellStyle name="Normal 3 2 2 2 2 13 4" xfId="12970" xr:uid="{00000000-0005-0000-0000-00008F320000}"/>
    <cellStyle name="Normal 3 2 2 2 2 14" xfId="12971" xr:uid="{00000000-0005-0000-0000-000090320000}"/>
    <cellStyle name="Normal 3 2 2 2 2 14 2" xfId="12972" xr:uid="{00000000-0005-0000-0000-000091320000}"/>
    <cellStyle name="Normal 3 2 2 2 2 14 2 2" xfId="12973" xr:uid="{00000000-0005-0000-0000-000092320000}"/>
    <cellStyle name="Normal 3 2 2 2 2 14 2 2 2" xfId="12974" xr:uid="{00000000-0005-0000-0000-000093320000}"/>
    <cellStyle name="Normal 3 2 2 2 2 14 2 3" xfId="12975" xr:uid="{00000000-0005-0000-0000-000094320000}"/>
    <cellStyle name="Normal 3 2 2 2 2 14 3" xfId="12976" xr:uid="{00000000-0005-0000-0000-000095320000}"/>
    <cellStyle name="Normal 3 2 2 2 2 14 3 2" xfId="12977" xr:uid="{00000000-0005-0000-0000-000096320000}"/>
    <cellStyle name="Normal 3 2 2 2 2 14 4" xfId="12978" xr:uid="{00000000-0005-0000-0000-000097320000}"/>
    <cellStyle name="Normal 3 2 2 2 2 15" xfId="12979" xr:uid="{00000000-0005-0000-0000-000098320000}"/>
    <cellStyle name="Normal 3 2 2 2 2 15 2" xfId="12980" xr:uid="{00000000-0005-0000-0000-000099320000}"/>
    <cellStyle name="Normal 3 2 2 2 2 15 2 2" xfId="12981" xr:uid="{00000000-0005-0000-0000-00009A320000}"/>
    <cellStyle name="Normal 3 2 2 2 2 15 3" xfId="12982" xr:uid="{00000000-0005-0000-0000-00009B320000}"/>
    <cellStyle name="Normal 3 2 2 2 2 16" xfId="12983" xr:uid="{00000000-0005-0000-0000-00009C320000}"/>
    <cellStyle name="Normal 3 2 2 2 2 16 2" xfId="12984" xr:uid="{00000000-0005-0000-0000-00009D320000}"/>
    <cellStyle name="Normal 3 2 2 2 2 17" xfId="12985" xr:uid="{00000000-0005-0000-0000-00009E320000}"/>
    <cellStyle name="Normal 3 2 2 2 2 17 2" xfId="12986" xr:uid="{00000000-0005-0000-0000-00009F320000}"/>
    <cellStyle name="Normal 3 2 2 2 2 18" xfId="12987" xr:uid="{00000000-0005-0000-0000-0000A0320000}"/>
    <cellStyle name="Normal 3 2 2 2 2 2" xfId="12988" xr:uid="{00000000-0005-0000-0000-0000A1320000}"/>
    <cellStyle name="Normal 3 2 2 2 2 2 10" xfId="12989" xr:uid="{00000000-0005-0000-0000-0000A2320000}"/>
    <cellStyle name="Normal 3 2 2 2 2 2 10 2" xfId="12990" xr:uid="{00000000-0005-0000-0000-0000A3320000}"/>
    <cellStyle name="Normal 3 2 2 2 2 2 10 2 2" xfId="12991" xr:uid="{00000000-0005-0000-0000-0000A4320000}"/>
    <cellStyle name="Normal 3 2 2 2 2 2 10 2 2 2" xfId="12992" xr:uid="{00000000-0005-0000-0000-0000A5320000}"/>
    <cellStyle name="Normal 3 2 2 2 2 2 10 2 3" xfId="12993" xr:uid="{00000000-0005-0000-0000-0000A6320000}"/>
    <cellStyle name="Normal 3 2 2 2 2 2 10 3" xfId="12994" xr:uid="{00000000-0005-0000-0000-0000A7320000}"/>
    <cellStyle name="Normal 3 2 2 2 2 2 10 3 2" xfId="12995" xr:uid="{00000000-0005-0000-0000-0000A8320000}"/>
    <cellStyle name="Normal 3 2 2 2 2 2 10 4" xfId="12996" xr:uid="{00000000-0005-0000-0000-0000A9320000}"/>
    <cellStyle name="Normal 3 2 2 2 2 2 11" xfId="12997" xr:uid="{00000000-0005-0000-0000-0000AA320000}"/>
    <cellStyle name="Normal 3 2 2 2 2 2 11 2" xfId="12998" xr:uid="{00000000-0005-0000-0000-0000AB320000}"/>
    <cellStyle name="Normal 3 2 2 2 2 2 11 2 2" xfId="12999" xr:uid="{00000000-0005-0000-0000-0000AC320000}"/>
    <cellStyle name="Normal 3 2 2 2 2 2 11 2 2 2" xfId="13000" xr:uid="{00000000-0005-0000-0000-0000AD320000}"/>
    <cellStyle name="Normal 3 2 2 2 2 2 11 2 3" xfId="13001" xr:uid="{00000000-0005-0000-0000-0000AE320000}"/>
    <cellStyle name="Normal 3 2 2 2 2 2 11 3" xfId="13002" xr:uid="{00000000-0005-0000-0000-0000AF320000}"/>
    <cellStyle name="Normal 3 2 2 2 2 2 11 3 2" xfId="13003" xr:uid="{00000000-0005-0000-0000-0000B0320000}"/>
    <cellStyle name="Normal 3 2 2 2 2 2 11 4" xfId="13004" xr:uid="{00000000-0005-0000-0000-0000B1320000}"/>
    <cellStyle name="Normal 3 2 2 2 2 2 12" xfId="13005" xr:uid="{00000000-0005-0000-0000-0000B2320000}"/>
    <cellStyle name="Normal 3 2 2 2 2 2 12 2" xfId="13006" xr:uid="{00000000-0005-0000-0000-0000B3320000}"/>
    <cellStyle name="Normal 3 2 2 2 2 2 12 2 2" xfId="13007" xr:uid="{00000000-0005-0000-0000-0000B4320000}"/>
    <cellStyle name="Normal 3 2 2 2 2 2 12 2 2 2" xfId="13008" xr:uid="{00000000-0005-0000-0000-0000B5320000}"/>
    <cellStyle name="Normal 3 2 2 2 2 2 12 2 3" xfId="13009" xr:uid="{00000000-0005-0000-0000-0000B6320000}"/>
    <cellStyle name="Normal 3 2 2 2 2 2 12 3" xfId="13010" xr:uid="{00000000-0005-0000-0000-0000B7320000}"/>
    <cellStyle name="Normal 3 2 2 2 2 2 12 3 2" xfId="13011" xr:uid="{00000000-0005-0000-0000-0000B8320000}"/>
    <cellStyle name="Normal 3 2 2 2 2 2 12 4" xfId="13012" xr:uid="{00000000-0005-0000-0000-0000B9320000}"/>
    <cellStyle name="Normal 3 2 2 2 2 2 13" xfId="13013" xr:uid="{00000000-0005-0000-0000-0000BA320000}"/>
    <cellStyle name="Normal 3 2 2 2 2 2 13 2" xfId="13014" xr:uid="{00000000-0005-0000-0000-0000BB320000}"/>
    <cellStyle name="Normal 3 2 2 2 2 2 13 2 2" xfId="13015" xr:uid="{00000000-0005-0000-0000-0000BC320000}"/>
    <cellStyle name="Normal 3 2 2 2 2 2 13 3" xfId="13016" xr:uid="{00000000-0005-0000-0000-0000BD320000}"/>
    <cellStyle name="Normal 3 2 2 2 2 2 14" xfId="13017" xr:uid="{00000000-0005-0000-0000-0000BE320000}"/>
    <cellStyle name="Normal 3 2 2 2 2 2 14 2" xfId="13018" xr:uid="{00000000-0005-0000-0000-0000BF320000}"/>
    <cellStyle name="Normal 3 2 2 2 2 2 15" xfId="13019" xr:uid="{00000000-0005-0000-0000-0000C0320000}"/>
    <cellStyle name="Normal 3 2 2 2 2 2 15 2" xfId="13020" xr:uid="{00000000-0005-0000-0000-0000C1320000}"/>
    <cellStyle name="Normal 3 2 2 2 2 2 16" xfId="13021" xr:uid="{00000000-0005-0000-0000-0000C2320000}"/>
    <cellStyle name="Normal 3 2 2 2 2 2 2" xfId="13022" xr:uid="{00000000-0005-0000-0000-0000C3320000}"/>
    <cellStyle name="Normal 3 2 2 2 2 2 2 10" xfId="13023" xr:uid="{00000000-0005-0000-0000-0000C4320000}"/>
    <cellStyle name="Normal 3 2 2 2 2 2 2 2" xfId="13024" xr:uid="{00000000-0005-0000-0000-0000C5320000}"/>
    <cellStyle name="Normal 3 2 2 2 2 2 2 2 2" xfId="13025" xr:uid="{00000000-0005-0000-0000-0000C6320000}"/>
    <cellStyle name="Normal 3 2 2 2 2 2 2 2 2 2" xfId="13026" xr:uid="{00000000-0005-0000-0000-0000C7320000}"/>
    <cellStyle name="Normal 3 2 2 2 2 2 2 2 2 2 2" xfId="13027" xr:uid="{00000000-0005-0000-0000-0000C8320000}"/>
    <cellStyle name="Normal 3 2 2 2 2 2 2 2 2 2 2 2" xfId="13028" xr:uid="{00000000-0005-0000-0000-0000C9320000}"/>
    <cellStyle name="Normal 3 2 2 2 2 2 2 2 2 2 2 2 2" xfId="13029" xr:uid="{00000000-0005-0000-0000-0000CA320000}"/>
    <cellStyle name="Normal 3 2 2 2 2 2 2 2 2 2 2 2 2 2" xfId="13030" xr:uid="{00000000-0005-0000-0000-0000CB320000}"/>
    <cellStyle name="Normal 3 2 2 2 2 2 2 2 2 2 2 2 3" xfId="13031" xr:uid="{00000000-0005-0000-0000-0000CC320000}"/>
    <cellStyle name="Normal 3 2 2 2 2 2 2 2 2 2 2 3" xfId="13032" xr:uid="{00000000-0005-0000-0000-0000CD320000}"/>
    <cellStyle name="Normal 3 2 2 2 2 2 2 2 2 2 2 3 2" xfId="13033" xr:uid="{00000000-0005-0000-0000-0000CE320000}"/>
    <cellStyle name="Normal 3 2 2 2 2 2 2 2 2 2 2 4" xfId="13034" xr:uid="{00000000-0005-0000-0000-0000CF320000}"/>
    <cellStyle name="Normal 3 2 2 2 2 2 2 2 2 2 3" xfId="13035" xr:uid="{00000000-0005-0000-0000-0000D0320000}"/>
    <cellStyle name="Normal 3 2 2 2 2 2 2 2 2 2 3 2" xfId="13036" xr:uid="{00000000-0005-0000-0000-0000D1320000}"/>
    <cellStyle name="Normal 3 2 2 2 2 2 2 2 2 2 3 2 2" xfId="13037" xr:uid="{00000000-0005-0000-0000-0000D2320000}"/>
    <cellStyle name="Normal 3 2 2 2 2 2 2 2 2 2 3 3" xfId="13038" xr:uid="{00000000-0005-0000-0000-0000D3320000}"/>
    <cellStyle name="Normal 3 2 2 2 2 2 2 2 2 2 4" xfId="13039" xr:uid="{00000000-0005-0000-0000-0000D4320000}"/>
    <cellStyle name="Normal 3 2 2 2 2 2 2 2 2 2 4 2" xfId="13040" xr:uid="{00000000-0005-0000-0000-0000D5320000}"/>
    <cellStyle name="Normal 3 2 2 2 2 2 2 2 2 2 5" xfId="13041" xr:uid="{00000000-0005-0000-0000-0000D6320000}"/>
    <cellStyle name="Normal 3 2 2 2 2 2 2 2 2 3" xfId="13042" xr:uid="{00000000-0005-0000-0000-0000D7320000}"/>
    <cellStyle name="Normal 3 2 2 2 2 2 2 2 2 3 2" xfId="13043" xr:uid="{00000000-0005-0000-0000-0000D8320000}"/>
    <cellStyle name="Normal 3 2 2 2 2 2 2 2 2 3 2 2" xfId="13044" xr:uid="{00000000-0005-0000-0000-0000D9320000}"/>
    <cellStyle name="Normal 3 2 2 2 2 2 2 2 2 3 2 2 2" xfId="13045" xr:uid="{00000000-0005-0000-0000-0000DA320000}"/>
    <cellStyle name="Normal 3 2 2 2 2 2 2 2 2 3 2 3" xfId="13046" xr:uid="{00000000-0005-0000-0000-0000DB320000}"/>
    <cellStyle name="Normal 3 2 2 2 2 2 2 2 2 3 3" xfId="13047" xr:uid="{00000000-0005-0000-0000-0000DC320000}"/>
    <cellStyle name="Normal 3 2 2 2 2 2 2 2 2 3 3 2" xfId="13048" xr:uid="{00000000-0005-0000-0000-0000DD320000}"/>
    <cellStyle name="Normal 3 2 2 2 2 2 2 2 2 3 4" xfId="13049" xr:uid="{00000000-0005-0000-0000-0000DE320000}"/>
    <cellStyle name="Normal 3 2 2 2 2 2 2 2 2 4" xfId="13050" xr:uid="{00000000-0005-0000-0000-0000DF320000}"/>
    <cellStyle name="Normal 3 2 2 2 2 2 2 2 2 4 2" xfId="13051" xr:uid="{00000000-0005-0000-0000-0000E0320000}"/>
    <cellStyle name="Normal 3 2 2 2 2 2 2 2 2 4 2 2" xfId="13052" xr:uid="{00000000-0005-0000-0000-0000E1320000}"/>
    <cellStyle name="Normal 3 2 2 2 2 2 2 2 2 4 2 2 2" xfId="13053" xr:uid="{00000000-0005-0000-0000-0000E2320000}"/>
    <cellStyle name="Normal 3 2 2 2 2 2 2 2 2 4 2 3" xfId="13054" xr:uid="{00000000-0005-0000-0000-0000E3320000}"/>
    <cellStyle name="Normal 3 2 2 2 2 2 2 2 2 4 3" xfId="13055" xr:uid="{00000000-0005-0000-0000-0000E4320000}"/>
    <cellStyle name="Normal 3 2 2 2 2 2 2 2 2 4 3 2" xfId="13056" xr:uid="{00000000-0005-0000-0000-0000E5320000}"/>
    <cellStyle name="Normal 3 2 2 2 2 2 2 2 2 4 4" xfId="13057" xr:uid="{00000000-0005-0000-0000-0000E6320000}"/>
    <cellStyle name="Normal 3 2 2 2 2 2 2 2 2 5" xfId="13058" xr:uid="{00000000-0005-0000-0000-0000E7320000}"/>
    <cellStyle name="Normal 3 2 2 2 2 2 2 2 2 5 2" xfId="13059" xr:uid="{00000000-0005-0000-0000-0000E8320000}"/>
    <cellStyle name="Normal 3 2 2 2 2 2 2 2 2 5 2 2" xfId="13060" xr:uid="{00000000-0005-0000-0000-0000E9320000}"/>
    <cellStyle name="Normal 3 2 2 2 2 2 2 2 2 5 3" xfId="13061" xr:uid="{00000000-0005-0000-0000-0000EA320000}"/>
    <cellStyle name="Normal 3 2 2 2 2 2 2 2 2 6" xfId="13062" xr:uid="{00000000-0005-0000-0000-0000EB320000}"/>
    <cellStyle name="Normal 3 2 2 2 2 2 2 2 2 6 2" xfId="13063" xr:uid="{00000000-0005-0000-0000-0000EC320000}"/>
    <cellStyle name="Normal 3 2 2 2 2 2 2 2 2 7" xfId="13064" xr:uid="{00000000-0005-0000-0000-0000ED320000}"/>
    <cellStyle name="Normal 3 2 2 2 2 2 2 2 2 7 2" xfId="13065" xr:uid="{00000000-0005-0000-0000-0000EE320000}"/>
    <cellStyle name="Normal 3 2 2 2 2 2 2 2 2 8" xfId="13066" xr:uid="{00000000-0005-0000-0000-0000EF320000}"/>
    <cellStyle name="Normal 3 2 2 2 2 2 2 2 3" xfId="13067" xr:uid="{00000000-0005-0000-0000-0000F0320000}"/>
    <cellStyle name="Normal 3 2 2 2 2 2 2 2 3 2" xfId="13068" xr:uid="{00000000-0005-0000-0000-0000F1320000}"/>
    <cellStyle name="Normal 3 2 2 2 2 2 2 2 3 2 2" xfId="13069" xr:uid="{00000000-0005-0000-0000-0000F2320000}"/>
    <cellStyle name="Normal 3 2 2 2 2 2 2 2 3 2 2 2" xfId="13070" xr:uid="{00000000-0005-0000-0000-0000F3320000}"/>
    <cellStyle name="Normal 3 2 2 2 2 2 2 2 3 2 2 2 2" xfId="13071" xr:uid="{00000000-0005-0000-0000-0000F4320000}"/>
    <cellStyle name="Normal 3 2 2 2 2 2 2 2 3 2 2 3" xfId="13072" xr:uid="{00000000-0005-0000-0000-0000F5320000}"/>
    <cellStyle name="Normal 3 2 2 2 2 2 2 2 3 2 3" xfId="13073" xr:uid="{00000000-0005-0000-0000-0000F6320000}"/>
    <cellStyle name="Normal 3 2 2 2 2 2 2 2 3 2 3 2" xfId="13074" xr:uid="{00000000-0005-0000-0000-0000F7320000}"/>
    <cellStyle name="Normal 3 2 2 2 2 2 2 2 3 2 4" xfId="13075" xr:uid="{00000000-0005-0000-0000-0000F8320000}"/>
    <cellStyle name="Normal 3 2 2 2 2 2 2 2 3 3" xfId="13076" xr:uid="{00000000-0005-0000-0000-0000F9320000}"/>
    <cellStyle name="Normal 3 2 2 2 2 2 2 2 3 3 2" xfId="13077" xr:uid="{00000000-0005-0000-0000-0000FA320000}"/>
    <cellStyle name="Normal 3 2 2 2 2 2 2 2 3 3 2 2" xfId="13078" xr:uid="{00000000-0005-0000-0000-0000FB320000}"/>
    <cellStyle name="Normal 3 2 2 2 2 2 2 2 3 3 3" xfId="13079" xr:uid="{00000000-0005-0000-0000-0000FC320000}"/>
    <cellStyle name="Normal 3 2 2 2 2 2 2 2 3 4" xfId="13080" xr:uid="{00000000-0005-0000-0000-0000FD320000}"/>
    <cellStyle name="Normal 3 2 2 2 2 2 2 2 3 4 2" xfId="13081" xr:uid="{00000000-0005-0000-0000-0000FE320000}"/>
    <cellStyle name="Normal 3 2 2 2 2 2 2 2 3 5" xfId="13082" xr:uid="{00000000-0005-0000-0000-0000FF320000}"/>
    <cellStyle name="Normal 3 2 2 2 2 2 2 2 4" xfId="13083" xr:uid="{00000000-0005-0000-0000-000000330000}"/>
    <cellStyle name="Normal 3 2 2 2 2 2 2 2 4 2" xfId="13084" xr:uid="{00000000-0005-0000-0000-000001330000}"/>
    <cellStyle name="Normal 3 2 2 2 2 2 2 2 4 2 2" xfId="13085" xr:uid="{00000000-0005-0000-0000-000002330000}"/>
    <cellStyle name="Normal 3 2 2 2 2 2 2 2 4 2 2 2" xfId="13086" xr:uid="{00000000-0005-0000-0000-000003330000}"/>
    <cellStyle name="Normal 3 2 2 2 2 2 2 2 4 2 3" xfId="13087" xr:uid="{00000000-0005-0000-0000-000004330000}"/>
    <cellStyle name="Normal 3 2 2 2 2 2 2 2 4 3" xfId="13088" xr:uid="{00000000-0005-0000-0000-000005330000}"/>
    <cellStyle name="Normal 3 2 2 2 2 2 2 2 4 3 2" xfId="13089" xr:uid="{00000000-0005-0000-0000-000006330000}"/>
    <cellStyle name="Normal 3 2 2 2 2 2 2 2 4 4" xfId="13090" xr:uid="{00000000-0005-0000-0000-000007330000}"/>
    <cellStyle name="Normal 3 2 2 2 2 2 2 2 5" xfId="13091" xr:uid="{00000000-0005-0000-0000-000008330000}"/>
    <cellStyle name="Normal 3 2 2 2 2 2 2 2 5 2" xfId="13092" xr:uid="{00000000-0005-0000-0000-000009330000}"/>
    <cellStyle name="Normal 3 2 2 2 2 2 2 2 5 2 2" xfId="13093" xr:uid="{00000000-0005-0000-0000-00000A330000}"/>
    <cellStyle name="Normal 3 2 2 2 2 2 2 2 5 2 2 2" xfId="13094" xr:uid="{00000000-0005-0000-0000-00000B330000}"/>
    <cellStyle name="Normal 3 2 2 2 2 2 2 2 5 2 3" xfId="13095" xr:uid="{00000000-0005-0000-0000-00000C330000}"/>
    <cellStyle name="Normal 3 2 2 2 2 2 2 2 5 3" xfId="13096" xr:uid="{00000000-0005-0000-0000-00000D330000}"/>
    <cellStyle name="Normal 3 2 2 2 2 2 2 2 5 3 2" xfId="13097" xr:uid="{00000000-0005-0000-0000-00000E330000}"/>
    <cellStyle name="Normal 3 2 2 2 2 2 2 2 5 4" xfId="13098" xr:uid="{00000000-0005-0000-0000-00000F330000}"/>
    <cellStyle name="Normal 3 2 2 2 2 2 2 2 6" xfId="13099" xr:uid="{00000000-0005-0000-0000-000010330000}"/>
    <cellStyle name="Normal 3 2 2 2 2 2 2 2 6 2" xfId="13100" xr:uid="{00000000-0005-0000-0000-000011330000}"/>
    <cellStyle name="Normal 3 2 2 2 2 2 2 2 6 2 2" xfId="13101" xr:uid="{00000000-0005-0000-0000-000012330000}"/>
    <cellStyle name="Normal 3 2 2 2 2 2 2 2 6 3" xfId="13102" xr:uid="{00000000-0005-0000-0000-000013330000}"/>
    <cellStyle name="Normal 3 2 2 2 2 2 2 2 7" xfId="13103" xr:uid="{00000000-0005-0000-0000-000014330000}"/>
    <cellStyle name="Normal 3 2 2 2 2 2 2 2 7 2" xfId="13104" xr:uid="{00000000-0005-0000-0000-000015330000}"/>
    <cellStyle name="Normal 3 2 2 2 2 2 2 2 8" xfId="13105" xr:uid="{00000000-0005-0000-0000-000016330000}"/>
    <cellStyle name="Normal 3 2 2 2 2 2 2 2 8 2" xfId="13106" xr:uid="{00000000-0005-0000-0000-000017330000}"/>
    <cellStyle name="Normal 3 2 2 2 2 2 2 2 9" xfId="13107" xr:uid="{00000000-0005-0000-0000-000018330000}"/>
    <cellStyle name="Normal 3 2 2 2 2 2 2 3" xfId="13108" xr:uid="{00000000-0005-0000-0000-000019330000}"/>
    <cellStyle name="Normal 3 2 2 2 2 2 2 3 2" xfId="13109" xr:uid="{00000000-0005-0000-0000-00001A330000}"/>
    <cellStyle name="Normal 3 2 2 2 2 2 2 3 2 2" xfId="13110" xr:uid="{00000000-0005-0000-0000-00001B330000}"/>
    <cellStyle name="Normal 3 2 2 2 2 2 2 3 2 2 2" xfId="13111" xr:uid="{00000000-0005-0000-0000-00001C330000}"/>
    <cellStyle name="Normal 3 2 2 2 2 2 2 3 2 2 2 2" xfId="13112" xr:uid="{00000000-0005-0000-0000-00001D330000}"/>
    <cellStyle name="Normal 3 2 2 2 2 2 2 3 2 2 2 2 2" xfId="13113" xr:uid="{00000000-0005-0000-0000-00001E330000}"/>
    <cellStyle name="Normal 3 2 2 2 2 2 2 3 2 2 2 3" xfId="13114" xr:uid="{00000000-0005-0000-0000-00001F330000}"/>
    <cellStyle name="Normal 3 2 2 2 2 2 2 3 2 2 3" xfId="13115" xr:uid="{00000000-0005-0000-0000-000020330000}"/>
    <cellStyle name="Normal 3 2 2 2 2 2 2 3 2 2 3 2" xfId="13116" xr:uid="{00000000-0005-0000-0000-000021330000}"/>
    <cellStyle name="Normal 3 2 2 2 2 2 2 3 2 2 4" xfId="13117" xr:uid="{00000000-0005-0000-0000-000022330000}"/>
    <cellStyle name="Normal 3 2 2 2 2 2 2 3 2 3" xfId="13118" xr:uid="{00000000-0005-0000-0000-000023330000}"/>
    <cellStyle name="Normal 3 2 2 2 2 2 2 3 2 3 2" xfId="13119" xr:uid="{00000000-0005-0000-0000-000024330000}"/>
    <cellStyle name="Normal 3 2 2 2 2 2 2 3 2 3 2 2" xfId="13120" xr:uid="{00000000-0005-0000-0000-000025330000}"/>
    <cellStyle name="Normal 3 2 2 2 2 2 2 3 2 3 3" xfId="13121" xr:uid="{00000000-0005-0000-0000-000026330000}"/>
    <cellStyle name="Normal 3 2 2 2 2 2 2 3 2 4" xfId="13122" xr:uid="{00000000-0005-0000-0000-000027330000}"/>
    <cellStyle name="Normal 3 2 2 2 2 2 2 3 2 4 2" xfId="13123" xr:uid="{00000000-0005-0000-0000-000028330000}"/>
    <cellStyle name="Normal 3 2 2 2 2 2 2 3 2 5" xfId="13124" xr:uid="{00000000-0005-0000-0000-000029330000}"/>
    <cellStyle name="Normal 3 2 2 2 2 2 2 3 3" xfId="13125" xr:uid="{00000000-0005-0000-0000-00002A330000}"/>
    <cellStyle name="Normal 3 2 2 2 2 2 2 3 3 2" xfId="13126" xr:uid="{00000000-0005-0000-0000-00002B330000}"/>
    <cellStyle name="Normal 3 2 2 2 2 2 2 3 3 2 2" xfId="13127" xr:uid="{00000000-0005-0000-0000-00002C330000}"/>
    <cellStyle name="Normal 3 2 2 2 2 2 2 3 3 2 2 2" xfId="13128" xr:uid="{00000000-0005-0000-0000-00002D330000}"/>
    <cellStyle name="Normal 3 2 2 2 2 2 2 3 3 2 3" xfId="13129" xr:uid="{00000000-0005-0000-0000-00002E330000}"/>
    <cellStyle name="Normal 3 2 2 2 2 2 2 3 3 3" xfId="13130" xr:uid="{00000000-0005-0000-0000-00002F330000}"/>
    <cellStyle name="Normal 3 2 2 2 2 2 2 3 3 3 2" xfId="13131" xr:uid="{00000000-0005-0000-0000-000030330000}"/>
    <cellStyle name="Normal 3 2 2 2 2 2 2 3 3 4" xfId="13132" xr:uid="{00000000-0005-0000-0000-000031330000}"/>
    <cellStyle name="Normal 3 2 2 2 2 2 2 3 4" xfId="13133" xr:uid="{00000000-0005-0000-0000-000032330000}"/>
    <cellStyle name="Normal 3 2 2 2 2 2 2 3 4 2" xfId="13134" xr:uid="{00000000-0005-0000-0000-000033330000}"/>
    <cellStyle name="Normal 3 2 2 2 2 2 2 3 4 2 2" xfId="13135" xr:uid="{00000000-0005-0000-0000-000034330000}"/>
    <cellStyle name="Normal 3 2 2 2 2 2 2 3 4 2 2 2" xfId="13136" xr:uid="{00000000-0005-0000-0000-000035330000}"/>
    <cellStyle name="Normal 3 2 2 2 2 2 2 3 4 2 3" xfId="13137" xr:uid="{00000000-0005-0000-0000-000036330000}"/>
    <cellStyle name="Normal 3 2 2 2 2 2 2 3 4 3" xfId="13138" xr:uid="{00000000-0005-0000-0000-000037330000}"/>
    <cellStyle name="Normal 3 2 2 2 2 2 2 3 4 3 2" xfId="13139" xr:uid="{00000000-0005-0000-0000-000038330000}"/>
    <cellStyle name="Normal 3 2 2 2 2 2 2 3 4 4" xfId="13140" xr:uid="{00000000-0005-0000-0000-000039330000}"/>
    <cellStyle name="Normal 3 2 2 2 2 2 2 3 5" xfId="13141" xr:uid="{00000000-0005-0000-0000-00003A330000}"/>
    <cellStyle name="Normal 3 2 2 2 2 2 2 3 5 2" xfId="13142" xr:uid="{00000000-0005-0000-0000-00003B330000}"/>
    <cellStyle name="Normal 3 2 2 2 2 2 2 3 5 2 2" xfId="13143" xr:uid="{00000000-0005-0000-0000-00003C330000}"/>
    <cellStyle name="Normal 3 2 2 2 2 2 2 3 5 3" xfId="13144" xr:uid="{00000000-0005-0000-0000-00003D330000}"/>
    <cellStyle name="Normal 3 2 2 2 2 2 2 3 6" xfId="13145" xr:uid="{00000000-0005-0000-0000-00003E330000}"/>
    <cellStyle name="Normal 3 2 2 2 2 2 2 3 6 2" xfId="13146" xr:uid="{00000000-0005-0000-0000-00003F330000}"/>
    <cellStyle name="Normal 3 2 2 2 2 2 2 3 7" xfId="13147" xr:uid="{00000000-0005-0000-0000-000040330000}"/>
    <cellStyle name="Normal 3 2 2 2 2 2 2 3 7 2" xfId="13148" xr:uid="{00000000-0005-0000-0000-000041330000}"/>
    <cellStyle name="Normal 3 2 2 2 2 2 2 3 8" xfId="13149" xr:uid="{00000000-0005-0000-0000-000042330000}"/>
    <cellStyle name="Normal 3 2 2 2 2 2 2 4" xfId="13150" xr:uid="{00000000-0005-0000-0000-000043330000}"/>
    <cellStyle name="Normal 3 2 2 2 2 2 2 4 2" xfId="13151" xr:uid="{00000000-0005-0000-0000-000044330000}"/>
    <cellStyle name="Normal 3 2 2 2 2 2 2 4 2 2" xfId="13152" xr:uid="{00000000-0005-0000-0000-000045330000}"/>
    <cellStyle name="Normal 3 2 2 2 2 2 2 4 2 2 2" xfId="13153" xr:uid="{00000000-0005-0000-0000-000046330000}"/>
    <cellStyle name="Normal 3 2 2 2 2 2 2 4 2 2 2 2" xfId="13154" xr:uid="{00000000-0005-0000-0000-000047330000}"/>
    <cellStyle name="Normal 3 2 2 2 2 2 2 4 2 2 3" xfId="13155" xr:uid="{00000000-0005-0000-0000-000048330000}"/>
    <cellStyle name="Normal 3 2 2 2 2 2 2 4 2 3" xfId="13156" xr:uid="{00000000-0005-0000-0000-000049330000}"/>
    <cellStyle name="Normal 3 2 2 2 2 2 2 4 2 3 2" xfId="13157" xr:uid="{00000000-0005-0000-0000-00004A330000}"/>
    <cellStyle name="Normal 3 2 2 2 2 2 2 4 2 4" xfId="13158" xr:uid="{00000000-0005-0000-0000-00004B330000}"/>
    <cellStyle name="Normal 3 2 2 2 2 2 2 4 3" xfId="13159" xr:uid="{00000000-0005-0000-0000-00004C330000}"/>
    <cellStyle name="Normal 3 2 2 2 2 2 2 4 3 2" xfId="13160" xr:uid="{00000000-0005-0000-0000-00004D330000}"/>
    <cellStyle name="Normal 3 2 2 2 2 2 2 4 3 2 2" xfId="13161" xr:uid="{00000000-0005-0000-0000-00004E330000}"/>
    <cellStyle name="Normal 3 2 2 2 2 2 2 4 3 3" xfId="13162" xr:uid="{00000000-0005-0000-0000-00004F330000}"/>
    <cellStyle name="Normal 3 2 2 2 2 2 2 4 4" xfId="13163" xr:uid="{00000000-0005-0000-0000-000050330000}"/>
    <cellStyle name="Normal 3 2 2 2 2 2 2 4 4 2" xfId="13164" xr:uid="{00000000-0005-0000-0000-000051330000}"/>
    <cellStyle name="Normal 3 2 2 2 2 2 2 4 5" xfId="13165" xr:uid="{00000000-0005-0000-0000-000052330000}"/>
    <cellStyle name="Normal 3 2 2 2 2 2 2 5" xfId="13166" xr:uid="{00000000-0005-0000-0000-000053330000}"/>
    <cellStyle name="Normal 3 2 2 2 2 2 2 5 2" xfId="13167" xr:uid="{00000000-0005-0000-0000-000054330000}"/>
    <cellStyle name="Normal 3 2 2 2 2 2 2 5 2 2" xfId="13168" xr:uid="{00000000-0005-0000-0000-000055330000}"/>
    <cellStyle name="Normal 3 2 2 2 2 2 2 5 2 2 2" xfId="13169" xr:uid="{00000000-0005-0000-0000-000056330000}"/>
    <cellStyle name="Normal 3 2 2 2 2 2 2 5 2 3" xfId="13170" xr:uid="{00000000-0005-0000-0000-000057330000}"/>
    <cellStyle name="Normal 3 2 2 2 2 2 2 5 3" xfId="13171" xr:uid="{00000000-0005-0000-0000-000058330000}"/>
    <cellStyle name="Normal 3 2 2 2 2 2 2 5 3 2" xfId="13172" xr:uid="{00000000-0005-0000-0000-000059330000}"/>
    <cellStyle name="Normal 3 2 2 2 2 2 2 5 4" xfId="13173" xr:uid="{00000000-0005-0000-0000-00005A330000}"/>
    <cellStyle name="Normal 3 2 2 2 2 2 2 6" xfId="13174" xr:uid="{00000000-0005-0000-0000-00005B330000}"/>
    <cellStyle name="Normal 3 2 2 2 2 2 2 6 2" xfId="13175" xr:uid="{00000000-0005-0000-0000-00005C330000}"/>
    <cellStyle name="Normal 3 2 2 2 2 2 2 6 2 2" xfId="13176" xr:uid="{00000000-0005-0000-0000-00005D330000}"/>
    <cellStyle name="Normal 3 2 2 2 2 2 2 6 2 2 2" xfId="13177" xr:uid="{00000000-0005-0000-0000-00005E330000}"/>
    <cellStyle name="Normal 3 2 2 2 2 2 2 6 2 3" xfId="13178" xr:uid="{00000000-0005-0000-0000-00005F330000}"/>
    <cellStyle name="Normal 3 2 2 2 2 2 2 6 3" xfId="13179" xr:uid="{00000000-0005-0000-0000-000060330000}"/>
    <cellStyle name="Normal 3 2 2 2 2 2 2 6 3 2" xfId="13180" xr:uid="{00000000-0005-0000-0000-000061330000}"/>
    <cellStyle name="Normal 3 2 2 2 2 2 2 6 4" xfId="13181" xr:uid="{00000000-0005-0000-0000-000062330000}"/>
    <cellStyle name="Normal 3 2 2 2 2 2 2 7" xfId="13182" xr:uid="{00000000-0005-0000-0000-000063330000}"/>
    <cellStyle name="Normal 3 2 2 2 2 2 2 7 2" xfId="13183" xr:uid="{00000000-0005-0000-0000-000064330000}"/>
    <cellStyle name="Normal 3 2 2 2 2 2 2 7 2 2" xfId="13184" xr:uid="{00000000-0005-0000-0000-000065330000}"/>
    <cellStyle name="Normal 3 2 2 2 2 2 2 7 3" xfId="13185" xr:uid="{00000000-0005-0000-0000-000066330000}"/>
    <cellStyle name="Normal 3 2 2 2 2 2 2 8" xfId="13186" xr:uid="{00000000-0005-0000-0000-000067330000}"/>
    <cellStyle name="Normal 3 2 2 2 2 2 2 8 2" xfId="13187" xr:uid="{00000000-0005-0000-0000-000068330000}"/>
    <cellStyle name="Normal 3 2 2 2 2 2 2 9" xfId="13188" xr:uid="{00000000-0005-0000-0000-000069330000}"/>
    <cellStyle name="Normal 3 2 2 2 2 2 2 9 2" xfId="13189" xr:uid="{00000000-0005-0000-0000-00006A330000}"/>
    <cellStyle name="Normal 3 2 2 2 2 2 3" xfId="13190" xr:uid="{00000000-0005-0000-0000-00006B330000}"/>
    <cellStyle name="Normal 3 2 2 2 2 2 3 10" xfId="13191" xr:uid="{00000000-0005-0000-0000-00006C330000}"/>
    <cellStyle name="Normal 3 2 2 2 2 2 3 2" xfId="13192" xr:uid="{00000000-0005-0000-0000-00006D330000}"/>
    <cellStyle name="Normal 3 2 2 2 2 2 3 2 2" xfId="13193" xr:uid="{00000000-0005-0000-0000-00006E330000}"/>
    <cellStyle name="Normal 3 2 2 2 2 2 3 2 2 2" xfId="13194" xr:uid="{00000000-0005-0000-0000-00006F330000}"/>
    <cellStyle name="Normal 3 2 2 2 2 2 3 2 2 2 2" xfId="13195" xr:uid="{00000000-0005-0000-0000-000070330000}"/>
    <cellStyle name="Normal 3 2 2 2 2 2 3 2 2 2 2 2" xfId="13196" xr:uid="{00000000-0005-0000-0000-000071330000}"/>
    <cellStyle name="Normal 3 2 2 2 2 2 3 2 2 2 2 2 2" xfId="13197" xr:uid="{00000000-0005-0000-0000-000072330000}"/>
    <cellStyle name="Normal 3 2 2 2 2 2 3 2 2 2 2 2 2 2" xfId="13198" xr:uid="{00000000-0005-0000-0000-000073330000}"/>
    <cellStyle name="Normal 3 2 2 2 2 2 3 2 2 2 2 2 3" xfId="13199" xr:uid="{00000000-0005-0000-0000-000074330000}"/>
    <cellStyle name="Normal 3 2 2 2 2 2 3 2 2 2 2 3" xfId="13200" xr:uid="{00000000-0005-0000-0000-000075330000}"/>
    <cellStyle name="Normal 3 2 2 2 2 2 3 2 2 2 2 3 2" xfId="13201" xr:uid="{00000000-0005-0000-0000-000076330000}"/>
    <cellStyle name="Normal 3 2 2 2 2 2 3 2 2 2 2 4" xfId="13202" xr:uid="{00000000-0005-0000-0000-000077330000}"/>
    <cellStyle name="Normal 3 2 2 2 2 2 3 2 2 2 3" xfId="13203" xr:uid="{00000000-0005-0000-0000-000078330000}"/>
    <cellStyle name="Normal 3 2 2 2 2 2 3 2 2 2 3 2" xfId="13204" xr:uid="{00000000-0005-0000-0000-000079330000}"/>
    <cellStyle name="Normal 3 2 2 2 2 2 3 2 2 2 3 2 2" xfId="13205" xr:uid="{00000000-0005-0000-0000-00007A330000}"/>
    <cellStyle name="Normal 3 2 2 2 2 2 3 2 2 2 3 3" xfId="13206" xr:uid="{00000000-0005-0000-0000-00007B330000}"/>
    <cellStyle name="Normal 3 2 2 2 2 2 3 2 2 2 4" xfId="13207" xr:uid="{00000000-0005-0000-0000-00007C330000}"/>
    <cellStyle name="Normal 3 2 2 2 2 2 3 2 2 2 4 2" xfId="13208" xr:uid="{00000000-0005-0000-0000-00007D330000}"/>
    <cellStyle name="Normal 3 2 2 2 2 2 3 2 2 2 5" xfId="13209" xr:uid="{00000000-0005-0000-0000-00007E330000}"/>
    <cellStyle name="Normal 3 2 2 2 2 2 3 2 2 3" xfId="13210" xr:uid="{00000000-0005-0000-0000-00007F330000}"/>
    <cellStyle name="Normal 3 2 2 2 2 2 3 2 2 3 2" xfId="13211" xr:uid="{00000000-0005-0000-0000-000080330000}"/>
    <cellStyle name="Normal 3 2 2 2 2 2 3 2 2 3 2 2" xfId="13212" xr:uid="{00000000-0005-0000-0000-000081330000}"/>
    <cellStyle name="Normal 3 2 2 2 2 2 3 2 2 3 2 2 2" xfId="13213" xr:uid="{00000000-0005-0000-0000-000082330000}"/>
    <cellStyle name="Normal 3 2 2 2 2 2 3 2 2 3 2 3" xfId="13214" xr:uid="{00000000-0005-0000-0000-000083330000}"/>
    <cellStyle name="Normal 3 2 2 2 2 2 3 2 2 3 3" xfId="13215" xr:uid="{00000000-0005-0000-0000-000084330000}"/>
    <cellStyle name="Normal 3 2 2 2 2 2 3 2 2 3 3 2" xfId="13216" xr:uid="{00000000-0005-0000-0000-000085330000}"/>
    <cellStyle name="Normal 3 2 2 2 2 2 3 2 2 3 4" xfId="13217" xr:uid="{00000000-0005-0000-0000-000086330000}"/>
    <cellStyle name="Normal 3 2 2 2 2 2 3 2 2 4" xfId="13218" xr:uid="{00000000-0005-0000-0000-000087330000}"/>
    <cellStyle name="Normal 3 2 2 2 2 2 3 2 2 4 2" xfId="13219" xr:uid="{00000000-0005-0000-0000-000088330000}"/>
    <cellStyle name="Normal 3 2 2 2 2 2 3 2 2 4 2 2" xfId="13220" xr:uid="{00000000-0005-0000-0000-000089330000}"/>
    <cellStyle name="Normal 3 2 2 2 2 2 3 2 2 4 2 2 2" xfId="13221" xr:uid="{00000000-0005-0000-0000-00008A330000}"/>
    <cellStyle name="Normal 3 2 2 2 2 2 3 2 2 4 2 3" xfId="13222" xr:uid="{00000000-0005-0000-0000-00008B330000}"/>
    <cellStyle name="Normal 3 2 2 2 2 2 3 2 2 4 3" xfId="13223" xr:uid="{00000000-0005-0000-0000-00008C330000}"/>
    <cellStyle name="Normal 3 2 2 2 2 2 3 2 2 4 3 2" xfId="13224" xr:uid="{00000000-0005-0000-0000-00008D330000}"/>
    <cellStyle name="Normal 3 2 2 2 2 2 3 2 2 4 4" xfId="13225" xr:uid="{00000000-0005-0000-0000-00008E330000}"/>
    <cellStyle name="Normal 3 2 2 2 2 2 3 2 2 5" xfId="13226" xr:uid="{00000000-0005-0000-0000-00008F330000}"/>
    <cellStyle name="Normal 3 2 2 2 2 2 3 2 2 5 2" xfId="13227" xr:uid="{00000000-0005-0000-0000-000090330000}"/>
    <cellStyle name="Normal 3 2 2 2 2 2 3 2 2 5 2 2" xfId="13228" xr:uid="{00000000-0005-0000-0000-000091330000}"/>
    <cellStyle name="Normal 3 2 2 2 2 2 3 2 2 5 3" xfId="13229" xr:uid="{00000000-0005-0000-0000-000092330000}"/>
    <cellStyle name="Normal 3 2 2 2 2 2 3 2 2 6" xfId="13230" xr:uid="{00000000-0005-0000-0000-000093330000}"/>
    <cellStyle name="Normal 3 2 2 2 2 2 3 2 2 6 2" xfId="13231" xr:uid="{00000000-0005-0000-0000-000094330000}"/>
    <cellStyle name="Normal 3 2 2 2 2 2 3 2 2 7" xfId="13232" xr:uid="{00000000-0005-0000-0000-000095330000}"/>
    <cellStyle name="Normal 3 2 2 2 2 2 3 2 2 7 2" xfId="13233" xr:uid="{00000000-0005-0000-0000-000096330000}"/>
    <cellStyle name="Normal 3 2 2 2 2 2 3 2 2 8" xfId="13234" xr:uid="{00000000-0005-0000-0000-000097330000}"/>
    <cellStyle name="Normal 3 2 2 2 2 2 3 2 3" xfId="13235" xr:uid="{00000000-0005-0000-0000-000098330000}"/>
    <cellStyle name="Normal 3 2 2 2 2 2 3 2 3 2" xfId="13236" xr:uid="{00000000-0005-0000-0000-000099330000}"/>
    <cellStyle name="Normal 3 2 2 2 2 2 3 2 3 2 2" xfId="13237" xr:uid="{00000000-0005-0000-0000-00009A330000}"/>
    <cellStyle name="Normal 3 2 2 2 2 2 3 2 3 2 2 2" xfId="13238" xr:uid="{00000000-0005-0000-0000-00009B330000}"/>
    <cellStyle name="Normal 3 2 2 2 2 2 3 2 3 2 2 2 2" xfId="13239" xr:uid="{00000000-0005-0000-0000-00009C330000}"/>
    <cellStyle name="Normal 3 2 2 2 2 2 3 2 3 2 2 3" xfId="13240" xr:uid="{00000000-0005-0000-0000-00009D330000}"/>
    <cellStyle name="Normal 3 2 2 2 2 2 3 2 3 2 3" xfId="13241" xr:uid="{00000000-0005-0000-0000-00009E330000}"/>
    <cellStyle name="Normal 3 2 2 2 2 2 3 2 3 2 3 2" xfId="13242" xr:uid="{00000000-0005-0000-0000-00009F330000}"/>
    <cellStyle name="Normal 3 2 2 2 2 2 3 2 3 2 4" xfId="13243" xr:uid="{00000000-0005-0000-0000-0000A0330000}"/>
    <cellStyle name="Normal 3 2 2 2 2 2 3 2 3 3" xfId="13244" xr:uid="{00000000-0005-0000-0000-0000A1330000}"/>
    <cellStyle name="Normal 3 2 2 2 2 2 3 2 3 3 2" xfId="13245" xr:uid="{00000000-0005-0000-0000-0000A2330000}"/>
    <cellStyle name="Normal 3 2 2 2 2 2 3 2 3 3 2 2" xfId="13246" xr:uid="{00000000-0005-0000-0000-0000A3330000}"/>
    <cellStyle name="Normal 3 2 2 2 2 2 3 2 3 3 3" xfId="13247" xr:uid="{00000000-0005-0000-0000-0000A4330000}"/>
    <cellStyle name="Normal 3 2 2 2 2 2 3 2 3 4" xfId="13248" xr:uid="{00000000-0005-0000-0000-0000A5330000}"/>
    <cellStyle name="Normal 3 2 2 2 2 2 3 2 3 4 2" xfId="13249" xr:uid="{00000000-0005-0000-0000-0000A6330000}"/>
    <cellStyle name="Normal 3 2 2 2 2 2 3 2 3 5" xfId="13250" xr:uid="{00000000-0005-0000-0000-0000A7330000}"/>
    <cellStyle name="Normal 3 2 2 2 2 2 3 2 4" xfId="13251" xr:uid="{00000000-0005-0000-0000-0000A8330000}"/>
    <cellStyle name="Normal 3 2 2 2 2 2 3 2 4 2" xfId="13252" xr:uid="{00000000-0005-0000-0000-0000A9330000}"/>
    <cellStyle name="Normal 3 2 2 2 2 2 3 2 4 2 2" xfId="13253" xr:uid="{00000000-0005-0000-0000-0000AA330000}"/>
    <cellStyle name="Normal 3 2 2 2 2 2 3 2 4 2 2 2" xfId="13254" xr:uid="{00000000-0005-0000-0000-0000AB330000}"/>
    <cellStyle name="Normal 3 2 2 2 2 2 3 2 4 2 3" xfId="13255" xr:uid="{00000000-0005-0000-0000-0000AC330000}"/>
    <cellStyle name="Normal 3 2 2 2 2 2 3 2 4 3" xfId="13256" xr:uid="{00000000-0005-0000-0000-0000AD330000}"/>
    <cellStyle name="Normal 3 2 2 2 2 2 3 2 4 3 2" xfId="13257" xr:uid="{00000000-0005-0000-0000-0000AE330000}"/>
    <cellStyle name="Normal 3 2 2 2 2 2 3 2 4 4" xfId="13258" xr:uid="{00000000-0005-0000-0000-0000AF330000}"/>
    <cellStyle name="Normal 3 2 2 2 2 2 3 2 5" xfId="13259" xr:uid="{00000000-0005-0000-0000-0000B0330000}"/>
    <cellStyle name="Normal 3 2 2 2 2 2 3 2 5 2" xfId="13260" xr:uid="{00000000-0005-0000-0000-0000B1330000}"/>
    <cellStyle name="Normal 3 2 2 2 2 2 3 2 5 2 2" xfId="13261" xr:uid="{00000000-0005-0000-0000-0000B2330000}"/>
    <cellStyle name="Normal 3 2 2 2 2 2 3 2 5 2 2 2" xfId="13262" xr:uid="{00000000-0005-0000-0000-0000B3330000}"/>
    <cellStyle name="Normal 3 2 2 2 2 2 3 2 5 2 3" xfId="13263" xr:uid="{00000000-0005-0000-0000-0000B4330000}"/>
    <cellStyle name="Normal 3 2 2 2 2 2 3 2 5 3" xfId="13264" xr:uid="{00000000-0005-0000-0000-0000B5330000}"/>
    <cellStyle name="Normal 3 2 2 2 2 2 3 2 5 3 2" xfId="13265" xr:uid="{00000000-0005-0000-0000-0000B6330000}"/>
    <cellStyle name="Normal 3 2 2 2 2 2 3 2 5 4" xfId="13266" xr:uid="{00000000-0005-0000-0000-0000B7330000}"/>
    <cellStyle name="Normal 3 2 2 2 2 2 3 2 6" xfId="13267" xr:uid="{00000000-0005-0000-0000-0000B8330000}"/>
    <cellStyle name="Normal 3 2 2 2 2 2 3 2 6 2" xfId="13268" xr:uid="{00000000-0005-0000-0000-0000B9330000}"/>
    <cellStyle name="Normal 3 2 2 2 2 2 3 2 6 2 2" xfId="13269" xr:uid="{00000000-0005-0000-0000-0000BA330000}"/>
    <cellStyle name="Normal 3 2 2 2 2 2 3 2 6 3" xfId="13270" xr:uid="{00000000-0005-0000-0000-0000BB330000}"/>
    <cellStyle name="Normal 3 2 2 2 2 2 3 2 7" xfId="13271" xr:uid="{00000000-0005-0000-0000-0000BC330000}"/>
    <cellStyle name="Normal 3 2 2 2 2 2 3 2 7 2" xfId="13272" xr:uid="{00000000-0005-0000-0000-0000BD330000}"/>
    <cellStyle name="Normal 3 2 2 2 2 2 3 2 8" xfId="13273" xr:uid="{00000000-0005-0000-0000-0000BE330000}"/>
    <cellStyle name="Normal 3 2 2 2 2 2 3 2 8 2" xfId="13274" xr:uid="{00000000-0005-0000-0000-0000BF330000}"/>
    <cellStyle name="Normal 3 2 2 2 2 2 3 2 9" xfId="13275" xr:uid="{00000000-0005-0000-0000-0000C0330000}"/>
    <cellStyle name="Normal 3 2 2 2 2 2 3 3" xfId="13276" xr:uid="{00000000-0005-0000-0000-0000C1330000}"/>
    <cellStyle name="Normal 3 2 2 2 2 2 3 3 2" xfId="13277" xr:uid="{00000000-0005-0000-0000-0000C2330000}"/>
    <cellStyle name="Normal 3 2 2 2 2 2 3 3 2 2" xfId="13278" xr:uid="{00000000-0005-0000-0000-0000C3330000}"/>
    <cellStyle name="Normal 3 2 2 2 2 2 3 3 2 2 2" xfId="13279" xr:uid="{00000000-0005-0000-0000-0000C4330000}"/>
    <cellStyle name="Normal 3 2 2 2 2 2 3 3 2 2 2 2" xfId="13280" xr:uid="{00000000-0005-0000-0000-0000C5330000}"/>
    <cellStyle name="Normal 3 2 2 2 2 2 3 3 2 2 2 2 2" xfId="13281" xr:uid="{00000000-0005-0000-0000-0000C6330000}"/>
    <cellStyle name="Normal 3 2 2 2 2 2 3 3 2 2 2 3" xfId="13282" xr:uid="{00000000-0005-0000-0000-0000C7330000}"/>
    <cellStyle name="Normal 3 2 2 2 2 2 3 3 2 2 3" xfId="13283" xr:uid="{00000000-0005-0000-0000-0000C8330000}"/>
    <cellStyle name="Normal 3 2 2 2 2 2 3 3 2 2 3 2" xfId="13284" xr:uid="{00000000-0005-0000-0000-0000C9330000}"/>
    <cellStyle name="Normal 3 2 2 2 2 2 3 3 2 2 4" xfId="13285" xr:uid="{00000000-0005-0000-0000-0000CA330000}"/>
    <cellStyle name="Normal 3 2 2 2 2 2 3 3 2 3" xfId="13286" xr:uid="{00000000-0005-0000-0000-0000CB330000}"/>
    <cellStyle name="Normal 3 2 2 2 2 2 3 3 2 3 2" xfId="13287" xr:uid="{00000000-0005-0000-0000-0000CC330000}"/>
    <cellStyle name="Normal 3 2 2 2 2 2 3 3 2 3 2 2" xfId="13288" xr:uid="{00000000-0005-0000-0000-0000CD330000}"/>
    <cellStyle name="Normal 3 2 2 2 2 2 3 3 2 3 3" xfId="13289" xr:uid="{00000000-0005-0000-0000-0000CE330000}"/>
    <cellStyle name="Normal 3 2 2 2 2 2 3 3 2 4" xfId="13290" xr:uid="{00000000-0005-0000-0000-0000CF330000}"/>
    <cellStyle name="Normal 3 2 2 2 2 2 3 3 2 4 2" xfId="13291" xr:uid="{00000000-0005-0000-0000-0000D0330000}"/>
    <cellStyle name="Normal 3 2 2 2 2 2 3 3 2 5" xfId="13292" xr:uid="{00000000-0005-0000-0000-0000D1330000}"/>
    <cellStyle name="Normal 3 2 2 2 2 2 3 3 3" xfId="13293" xr:uid="{00000000-0005-0000-0000-0000D2330000}"/>
    <cellStyle name="Normal 3 2 2 2 2 2 3 3 3 2" xfId="13294" xr:uid="{00000000-0005-0000-0000-0000D3330000}"/>
    <cellStyle name="Normal 3 2 2 2 2 2 3 3 3 2 2" xfId="13295" xr:uid="{00000000-0005-0000-0000-0000D4330000}"/>
    <cellStyle name="Normal 3 2 2 2 2 2 3 3 3 2 2 2" xfId="13296" xr:uid="{00000000-0005-0000-0000-0000D5330000}"/>
    <cellStyle name="Normal 3 2 2 2 2 2 3 3 3 2 3" xfId="13297" xr:uid="{00000000-0005-0000-0000-0000D6330000}"/>
    <cellStyle name="Normal 3 2 2 2 2 2 3 3 3 3" xfId="13298" xr:uid="{00000000-0005-0000-0000-0000D7330000}"/>
    <cellStyle name="Normal 3 2 2 2 2 2 3 3 3 3 2" xfId="13299" xr:uid="{00000000-0005-0000-0000-0000D8330000}"/>
    <cellStyle name="Normal 3 2 2 2 2 2 3 3 3 4" xfId="13300" xr:uid="{00000000-0005-0000-0000-0000D9330000}"/>
    <cellStyle name="Normal 3 2 2 2 2 2 3 3 4" xfId="13301" xr:uid="{00000000-0005-0000-0000-0000DA330000}"/>
    <cellStyle name="Normal 3 2 2 2 2 2 3 3 4 2" xfId="13302" xr:uid="{00000000-0005-0000-0000-0000DB330000}"/>
    <cellStyle name="Normal 3 2 2 2 2 2 3 3 4 2 2" xfId="13303" xr:uid="{00000000-0005-0000-0000-0000DC330000}"/>
    <cellStyle name="Normal 3 2 2 2 2 2 3 3 4 2 2 2" xfId="13304" xr:uid="{00000000-0005-0000-0000-0000DD330000}"/>
    <cellStyle name="Normal 3 2 2 2 2 2 3 3 4 2 3" xfId="13305" xr:uid="{00000000-0005-0000-0000-0000DE330000}"/>
    <cellStyle name="Normal 3 2 2 2 2 2 3 3 4 3" xfId="13306" xr:uid="{00000000-0005-0000-0000-0000DF330000}"/>
    <cellStyle name="Normal 3 2 2 2 2 2 3 3 4 3 2" xfId="13307" xr:uid="{00000000-0005-0000-0000-0000E0330000}"/>
    <cellStyle name="Normal 3 2 2 2 2 2 3 3 4 4" xfId="13308" xr:uid="{00000000-0005-0000-0000-0000E1330000}"/>
    <cellStyle name="Normal 3 2 2 2 2 2 3 3 5" xfId="13309" xr:uid="{00000000-0005-0000-0000-0000E2330000}"/>
    <cellStyle name="Normal 3 2 2 2 2 2 3 3 5 2" xfId="13310" xr:uid="{00000000-0005-0000-0000-0000E3330000}"/>
    <cellStyle name="Normal 3 2 2 2 2 2 3 3 5 2 2" xfId="13311" xr:uid="{00000000-0005-0000-0000-0000E4330000}"/>
    <cellStyle name="Normal 3 2 2 2 2 2 3 3 5 3" xfId="13312" xr:uid="{00000000-0005-0000-0000-0000E5330000}"/>
    <cellStyle name="Normal 3 2 2 2 2 2 3 3 6" xfId="13313" xr:uid="{00000000-0005-0000-0000-0000E6330000}"/>
    <cellStyle name="Normal 3 2 2 2 2 2 3 3 6 2" xfId="13314" xr:uid="{00000000-0005-0000-0000-0000E7330000}"/>
    <cellStyle name="Normal 3 2 2 2 2 2 3 3 7" xfId="13315" xr:uid="{00000000-0005-0000-0000-0000E8330000}"/>
    <cellStyle name="Normal 3 2 2 2 2 2 3 3 7 2" xfId="13316" xr:uid="{00000000-0005-0000-0000-0000E9330000}"/>
    <cellStyle name="Normal 3 2 2 2 2 2 3 3 8" xfId="13317" xr:uid="{00000000-0005-0000-0000-0000EA330000}"/>
    <cellStyle name="Normal 3 2 2 2 2 2 3 4" xfId="13318" xr:uid="{00000000-0005-0000-0000-0000EB330000}"/>
    <cellStyle name="Normal 3 2 2 2 2 2 3 4 2" xfId="13319" xr:uid="{00000000-0005-0000-0000-0000EC330000}"/>
    <cellStyle name="Normal 3 2 2 2 2 2 3 4 2 2" xfId="13320" xr:uid="{00000000-0005-0000-0000-0000ED330000}"/>
    <cellStyle name="Normal 3 2 2 2 2 2 3 4 2 2 2" xfId="13321" xr:uid="{00000000-0005-0000-0000-0000EE330000}"/>
    <cellStyle name="Normal 3 2 2 2 2 2 3 4 2 2 2 2" xfId="13322" xr:uid="{00000000-0005-0000-0000-0000EF330000}"/>
    <cellStyle name="Normal 3 2 2 2 2 2 3 4 2 2 3" xfId="13323" xr:uid="{00000000-0005-0000-0000-0000F0330000}"/>
    <cellStyle name="Normal 3 2 2 2 2 2 3 4 2 3" xfId="13324" xr:uid="{00000000-0005-0000-0000-0000F1330000}"/>
    <cellStyle name="Normal 3 2 2 2 2 2 3 4 2 3 2" xfId="13325" xr:uid="{00000000-0005-0000-0000-0000F2330000}"/>
    <cellStyle name="Normal 3 2 2 2 2 2 3 4 2 4" xfId="13326" xr:uid="{00000000-0005-0000-0000-0000F3330000}"/>
    <cellStyle name="Normal 3 2 2 2 2 2 3 4 3" xfId="13327" xr:uid="{00000000-0005-0000-0000-0000F4330000}"/>
    <cellStyle name="Normal 3 2 2 2 2 2 3 4 3 2" xfId="13328" xr:uid="{00000000-0005-0000-0000-0000F5330000}"/>
    <cellStyle name="Normal 3 2 2 2 2 2 3 4 3 2 2" xfId="13329" xr:uid="{00000000-0005-0000-0000-0000F6330000}"/>
    <cellStyle name="Normal 3 2 2 2 2 2 3 4 3 3" xfId="13330" xr:uid="{00000000-0005-0000-0000-0000F7330000}"/>
    <cellStyle name="Normal 3 2 2 2 2 2 3 4 4" xfId="13331" xr:uid="{00000000-0005-0000-0000-0000F8330000}"/>
    <cellStyle name="Normal 3 2 2 2 2 2 3 4 4 2" xfId="13332" xr:uid="{00000000-0005-0000-0000-0000F9330000}"/>
    <cellStyle name="Normal 3 2 2 2 2 2 3 4 5" xfId="13333" xr:uid="{00000000-0005-0000-0000-0000FA330000}"/>
    <cellStyle name="Normal 3 2 2 2 2 2 3 5" xfId="13334" xr:uid="{00000000-0005-0000-0000-0000FB330000}"/>
    <cellStyle name="Normal 3 2 2 2 2 2 3 5 2" xfId="13335" xr:uid="{00000000-0005-0000-0000-0000FC330000}"/>
    <cellStyle name="Normal 3 2 2 2 2 2 3 5 2 2" xfId="13336" xr:uid="{00000000-0005-0000-0000-0000FD330000}"/>
    <cellStyle name="Normal 3 2 2 2 2 2 3 5 2 2 2" xfId="13337" xr:uid="{00000000-0005-0000-0000-0000FE330000}"/>
    <cellStyle name="Normal 3 2 2 2 2 2 3 5 2 3" xfId="13338" xr:uid="{00000000-0005-0000-0000-0000FF330000}"/>
    <cellStyle name="Normal 3 2 2 2 2 2 3 5 3" xfId="13339" xr:uid="{00000000-0005-0000-0000-000000340000}"/>
    <cellStyle name="Normal 3 2 2 2 2 2 3 5 3 2" xfId="13340" xr:uid="{00000000-0005-0000-0000-000001340000}"/>
    <cellStyle name="Normal 3 2 2 2 2 2 3 5 4" xfId="13341" xr:uid="{00000000-0005-0000-0000-000002340000}"/>
    <cellStyle name="Normal 3 2 2 2 2 2 3 6" xfId="13342" xr:uid="{00000000-0005-0000-0000-000003340000}"/>
    <cellStyle name="Normal 3 2 2 2 2 2 3 6 2" xfId="13343" xr:uid="{00000000-0005-0000-0000-000004340000}"/>
    <cellStyle name="Normal 3 2 2 2 2 2 3 6 2 2" xfId="13344" xr:uid="{00000000-0005-0000-0000-000005340000}"/>
    <cellStyle name="Normal 3 2 2 2 2 2 3 6 2 2 2" xfId="13345" xr:uid="{00000000-0005-0000-0000-000006340000}"/>
    <cellStyle name="Normal 3 2 2 2 2 2 3 6 2 3" xfId="13346" xr:uid="{00000000-0005-0000-0000-000007340000}"/>
    <cellStyle name="Normal 3 2 2 2 2 2 3 6 3" xfId="13347" xr:uid="{00000000-0005-0000-0000-000008340000}"/>
    <cellStyle name="Normal 3 2 2 2 2 2 3 6 3 2" xfId="13348" xr:uid="{00000000-0005-0000-0000-000009340000}"/>
    <cellStyle name="Normal 3 2 2 2 2 2 3 6 4" xfId="13349" xr:uid="{00000000-0005-0000-0000-00000A340000}"/>
    <cellStyle name="Normal 3 2 2 2 2 2 3 7" xfId="13350" xr:uid="{00000000-0005-0000-0000-00000B340000}"/>
    <cellStyle name="Normal 3 2 2 2 2 2 3 7 2" xfId="13351" xr:uid="{00000000-0005-0000-0000-00000C340000}"/>
    <cellStyle name="Normal 3 2 2 2 2 2 3 7 2 2" xfId="13352" xr:uid="{00000000-0005-0000-0000-00000D340000}"/>
    <cellStyle name="Normal 3 2 2 2 2 2 3 7 3" xfId="13353" xr:uid="{00000000-0005-0000-0000-00000E340000}"/>
    <cellStyle name="Normal 3 2 2 2 2 2 3 8" xfId="13354" xr:uid="{00000000-0005-0000-0000-00000F340000}"/>
    <cellStyle name="Normal 3 2 2 2 2 2 3 8 2" xfId="13355" xr:uid="{00000000-0005-0000-0000-000010340000}"/>
    <cellStyle name="Normal 3 2 2 2 2 2 3 9" xfId="13356" xr:uid="{00000000-0005-0000-0000-000011340000}"/>
    <cellStyle name="Normal 3 2 2 2 2 2 3 9 2" xfId="13357" xr:uid="{00000000-0005-0000-0000-000012340000}"/>
    <cellStyle name="Normal 3 2 2 2 2 2 4" xfId="13358" xr:uid="{00000000-0005-0000-0000-000013340000}"/>
    <cellStyle name="Normal 3 2 2 2 2 2 4 10" xfId="13359" xr:uid="{00000000-0005-0000-0000-000014340000}"/>
    <cellStyle name="Normal 3 2 2 2 2 2 4 2" xfId="13360" xr:uid="{00000000-0005-0000-0000-000015340000}"/>
    <cellStyle name="Normal 3 2 2 2 2 2 4 2 2" xfId="13361" xr:uid="{00000000-0005-0000-0000-000016340000}"/>
    <cellStyle name="Normal 3 2 2 2 2 2 4 2 2 2" xfId="13362" xr:uid="{00000000-0005-0000-0000-000017340000}"/>
    <cellStyle name="Normal 3 2 2 2 2 2 4 2 2 2 2" xfId="13363" xr:uid="{00000000-0005-0000-0000-000018340000}"/>
    <cellStyle name="Normal 3 2 2 2 2 2 4 2 2 2 2 2" xfId="13364" xr:uid="{00000000-0005-0000-0000-000019340000}"/>
    <cellStyle name="Normal 3 2 2 2 2 2 4 2 2 2 2 2 2" xfId="13365" xr:uid="{00000000-0005-0000-0000-00001A340000}"/>
    <cellStyle name="Normal 3 2 2 2 2 2 4 2 2 2 2 2 2 2" xfId="13366" xr:uid="{00000000-0005-0000-0000-00001B340000}"/>
    <cellStyle name="Normal 3 2 2 2 2 2 4 2 2 2 2 2 3" xfId="13367" xr:uid="{00000000-0005-0000-0000-00001C340000}"/>
    <cellStyle name="Normal 3 2 2 2 2 2 4 2 2 2 2 3" xfId="13368" xr:uid="{00000000-0005-0000-0000-00001D340000}"/>
    <cellStyle name="Normal 3 2 2 2 2 2 4 2 2 2 2 3 2" xfId="13369" xr:uid="{00000000-0005-0000-0000-00001E340000}"/>
    <cellStyle name="Normal 3 2 2 2 2 2 4 2 2 2 2 4" xfId="13370" xr:uid="{00000000-0005-0000-0000-00001F340000}"/>
    <cellStyle name="Normal 3 2 2 2 2 2 4 2 2 2 3" xfId="13371" xr:uid="{00000000-0005-0000-0000-000020340000}"/>
    <cellStyle name="Normal 3 2 2 2 2 2 4 2 2 2 3 2" xfId="13372" xr:uid="{00000000-0005-0000-0000-000021340000}"/>
    <cellStyle name="Normal 3 2 2 2 2 2 4 2 2 2 3 2 2" xfId="13373" xr:uid="{00000000-0005-0000-0000-000022340000}"/>
    <cellStyle name="Normal 3 2 2 2 2 2 4 2 2 2 3 3" xfId="13374" xr:uid="{00000000-0005-0000-0000-000023340000}"/>
    <cellStyle name="Normal 3 2 2 2 2 2 4 2 2 2 4" xfId="13375" xr:uid="{00000000-0005-0000-0000-000024340000}"/>
    <cellStyle name="Normal 3 2 2 2 2 2 4 2 2 2 4 2" xfId="13376" xr:uid="{00000000-0005-0000-0000-000025340000}"/>
    <cellStyle name="Normal 3 2 2 2 2 2 4 2 2 2 5" xfId="13377" xr:uid="{00000000-0005-0000-0000-000026340000}"/>
    <cellStyle name="Normal 3 2 2 2 2 2 4 2 2 3" xfId="13378" xr:uid="{00000000-0005-0000-0000-000027340000}"/>
    <cellStyle name="Normal 3 2 2 2 2 2 4 2 2 3 2" xfId="13379" xr:uid="{00000000-0005-0000-0000-000028340000}"/>
    <cellStyle name="Normal 3 2 2 2 2 2 4 2 2 3 2 2" xfId="13380" xr:uid="{00000000-0005-0000-0000-000029340000}"/>
    <cellStyle name="Normal 3 2 2 2 2 2 4 2 2 3 2 2 2" xfId="13381" xr:uid="{00000000-0005-0000-0000-00002A340000}"/>
    <cellStyle name="Normal 3 2 2 2 2 2 4 2 2 3 2 3" xfId="13382" xr:uid="{00000000-0005-0000-0000-00002B340000}"/>
    <cellStyle name="Normal 3 2 2 2 2 2 4 2 2 3 3" xfId="13383" xr:uid="{00000000-0005-0000-0000-00002C340000}"/>
    <cellStyle name="Normal 3 2 2 2 2 2 4 2 2 3 3 2" xfId="13384" xr:uid="{00000000-0005-0000-0000-00002D340000}"/>
    <cellStyle name="Normal 3 2 2 2 2 2 4 2 2 3 4" xfId="13385" xr:uid="{00000000-0005-0000-0000-00002E340000}"/>
    <cellStyle name="Normal 3 2 2 2 2 2 4 2 2 4" xfId="13386" xr:uid="{00000000-0005-0000-0000-00002F340000}"/>
    <cellStyle name="Normal 3 2 2 2 2 2 4 2 2 4 2" xfId="13387" xr:uid="{00000000-0005-0000-0000-000030340000}"/>
    <cellStyle name="Normal 3 2 2 2 2 2 4 2 2 4 2 2" xfId="13388" xr:uid="{00000000-0005-0000-0000-000031340000}"/>
    <cellStyle name="Normal 3 2 2 2 2 2 4 2 2 4 2 2 2" xfId="13389" xr:uid="{00000000-0005-0000-0000-000032340000}"/>
    <cellStyle name="Normal 3 2 2 2 2 2 4 2 2 4 2 3" xfId="13390" xr:uid="{00000000-0005-0000-0000-000033340000}"/>
    <cellStyle name="Normal 3 2 2 2 2 2 4 2 2 4 3" xfId="13391" xr:uid="{00000000-0005-0000-0000-000034340000}"/>
    <cellStyle name="Normal 3 2 2 2 2 2 4 2 2 4 3 2" xfId="13392" xr:uid="{00000000-0005-0000-0000-000035340000}"/>
    <cellStyle name="Normal 3 2 2 2 2 2 4 2 2 4 4" xfId="13393" xr:uid="{00000000-0005-0000-0000-000036340000}"/>
    <cellStyle name="Normal 3 2 2 2 2 2 4 2 2 5" xfId="13394" xr:uid="{00000000-0005-0000-0000-000037340000}"/>
    <cellStyle name="Normal 3 2 2 2 2 2 4 2 2 5 2" xfId="13395" xr:uid="{00000000-0005-0000-0000-000038340000}"/>
    <cellStyle name="Normal 3 2 2 2 2 2 4 2 2 5 2 2" xfId="13396" xr:uid="{00000000-0005-0000-0000-000039340000}"/>
    <cellStyle name="Normal 3 2 2 2 2 2 4 2 2 5 3" xfId="13397" xr:uid="{00000000-0005-0000-0000-00003A340000}"/>
    <cellStyle name="Normal 3 2 2 2 2 2 4 2 2 6" xfId="13398" xr:uid="{00000000-0005-0000-0000-00003B340000}"/>
    <cellStyle name="Normal 3 2 2 2 2 2 4 2 2 6 2" xfId="13399" xr:uid="{00000000-0005-0000-0000-00003C340000}"/>
    <cellStyle name="Normal 3 2 2 2 2 2 4 2 2 7" xfId="13400" xr:uid="{00000000-0005-0000-0000-00003D340000}"/>
    <cellStyle name="Normal 3 2 2 2 2 2 4 2 2 7 2" xfId="13401" xr:uid="{00000000-0005-0000-0000-00003E340000}"/>
    <cellStyle name="Normal 3 2 2 2 2 2 4 2 2 8" xfId="13402" xr:uid="{00000000-0005-0000-0000-00003F340000}"/>
    <cellStyle name="Normal 3 2 2 2 2 2 4 2 3" xfId="13403" xr:uid="{00000000-0005-0000-0000-000040340000}"/>
    <cellStyle name="Normal 3 2 2 2 2 2 4 2 3 2" xfId="13404" xr:uid="{00000000-0005-0000-0000-000041340000}"/>
    <cellStyle name="Normal 3 2 2 2 2 2 4 2 3 2 2" xfId="13405" xr:uid="{00000000-0005-0000-0000-000042340000}"/>
    <cellStyle name="Normal 3 2 2 2 2 2 4 2 3 2 2 2" xfId="13406" xr:uid="{00000000-0005-0000-0000-000043340000}"/>
    <cellStyle name="Normal 3 2 2 2 2 2 4 2 3 2 2 2 2" xfId="13407" xr:uid="{00000000-0005-0000-0000-000044340000}"/>
    <cellStyle name="Normal 3 2 2 2 2 2 4 2 3 2 2 3" xfId="13408" xr:uid="{00000000-0005-0000-0000-000045340000}"/>
    <cellStyle name="Normal 3 2 2 2 2 2 4 2 3 2 3" xfId="13409" xr:uid="{00000000-0005-0000-0000-000046340000}"/>
    <cellStyle name="Normal 3 2 2 2 2 2 4 2 3 2 3 2" xfId="13410" xr:uid="{00000000-0005-0000-0000-000047340000}"/>
    <cellStyle name="Normal 3 2 2 2 2 2 4 2 3 2 4" xfId="13411" xr:uid="{00000000-0005-0000-0000-000048340000}"/>
    <cellStyle name="Normal 3 2 2 2 2 2 4 2 3 3" xfId="13412" xr:uid="{00000000-0005-0000-0000-000049340000}"/>
    <cellStyle name="Normal 3 2 2 2 2 2 4 2 3 3 2" xfId="13413" xr:uid="{00000000-0005-0000-0000-00004A340000}"/>
    <cellStyle name="Normal 3 2 2 2 2 2 4 2 3 3 2 2" xfId="13414" xr:uid="{00000000-0005-0000-0000-00004B340000}"/>
    <cellStyle name="Normal 3 2 2 2 2 2 4 2 3 3 3" xfId="13415" xr:uid="{00000000-0005-0000-0000-00004C340000}"/>
    <cellStyle name="Normal 3 2 2 2 2 2 4 2 3 4" xfId="13416" xr:uid="{00000000-0005-0000-0000-00004D340000}"/>
    <cellStyle name="Normal 3 2 2 2 2 2 4 2 3 4 2" xfId="13417" xr:uid="{00000000-0005-0000-0000-00004E340000}"/>
    <cellStyle name="Normal 3 2 2 2 2 2 4 2 3 5" xfId="13418" xr:uid="{00000000-0005-0000-0000-00004F340000}"/>
    <cellStyle name="Normal 3 2 2 2 2 2 4 2 4" xfId="13419" xr:uid="{00000000-0005-0000-0000-000050340000}"/>
    <cellStyle name="Normal 3 2 2 2 2 2 4 2 4 2" xfId="13420" xr:uid="{00000000-0005-0000-0000-000051340000}"/>
    <cellStyle name="Normal 3 2 2 2 2 2 4 2 4 2 2" xfId="13421" xr:uid="{00000000-0005-0000-0000-000052340000}"/>
    <cellStyle name="Normal 3 2 2 2 2 2 4 2 4 2 2 2" xfId="13422" xr:uid="{00000000-0005-0000-0000-000053340000}"/>
    <cellStyle name="Normal 3 2 2 2 2 2 4 2 4 2 3" xfId="13423" xr:uid="{00000000-0005-0000-0000-000054340000}"/>
    <cellStyle name="Normal 3 2 2 2 2 2 4 2 4 3" xfId="13424" xr:uid="{00000000-0005-0000-0000-000055340000}"/>
    <cellStyle name="Normal 3 2 2 2 2 2 4 2 4 3 2" xfId="13425" xr:uid="{00000000-0005-0000-0000-000056340000}"/>
    <cellStyle name="Normal 3 2 2 2 2 2 4 2 4 4" xfId="13426" xr:uid="{00000000-0005-0000-0000-000057340000}"/>
    <cellStyle name="Normal 3 2 2 2 2 2 4 2 5" xfId="13427" xr:uid="{00000000-0005-0000-0000-000058340000}"/>
    <cellStyle name="Normal 3 2 2 2 2 2 4 2 5 2" xfId="13428" xr:uid="{00000000-0005-0000-0000-000059340000}"/>
    <cellStyle name="Normal 3 2 2 2 2 2 4 2 5 2 2" xfId="13429" xr:uid="{00000000-0005-0000-0000-00005A340000}"/>
    <cellStyle name="Normal 3 2 2 2 2 2 4 2 5 2 2 2" xfId="13430" xr:uid="{00000000-0005-0000-0000-00005B340000}"/>
    <cellStyle name="Normal 3 2 2 2 2 2 4 2 5 2 3" xfId="13431" xr:uid="{00000000-0005-0000-0000-00005C340000}"/>
    <cellStyle name="Normal 3 2 2 2 2 2 4 2 5 3" xfId="13432" xr:uid="{00000000-0005-0000-0000-00005D340000}"/>
    <cellStyle name="Normal 3 2 2 2 2 2 4 2 5 3 2" xfId="13433" xr:uid="{00000000-0005-0000-0000-00005E340000}"/>
    <cellStyle name="Normal 3 2 2 2 2 2 4 2 5 4" xfId="13434" xr:uid="{00000000-0005-0000-0000-00005F340000}"/>
    <cellStyle name="Normal 3 2 2 2 2 2 4 2 6" xfId="13435" xr:uid="{00000000-0005-0000-0000-000060340000}"/>
    <cellStyle name="Normal 3 2 2 2 2 2 4 2 6 2" xfId="13436" xr:uid="{00000000-0005-0000-0000-000061340000}"/>
    <cellStyle name="Normal 3 2 2 2 2 2 4 2 6 2 2" xfId="13437" xr:uid="{00000000-0005-0000-0000-000062340000}"/>
    <cellStyle name="Normal 3 2 2 2 2 2 4 2 6 3" xfId="13438" xr:uid="{00000000-0005-0000-0000-000063340000}"/>
    <cellStyle name="Normal 3 2 2 2 2 2 4 2 7" xfId="13439" xr:uid="{00000000-0005-0000-0000-000064340000}"/>
    <cellStyle name="Normal 3 2 2 2 2 2 4 2 7 2" xfId="13440" xr:uid="{00000000-0005-0000-0000-000065340000}"/>
    <cellStyle name="Normal 3 2 2 2 2 2 4 2 8" xfId="13441" xr:uid="{00000000-0005-0000-0000-000066340000}"/>
    <cellStyle name="Normal 3 2 2 2 2 2 4 2 8 2" xfId="13442" xr:uid="{00000000-0005-0000-0000-000067340000}"/>
    <cellStyle name="Normal 3 2 2 2 2 2 4 2 9" xfId="13443" xr:uid="{00000000-0005-0000-0000-000068340000}"/>
    <cellStyle name="Normal 3 2 2 2 2 2 4 3" xfId="13444" xr:uid="{00000000-0005-0000-0000-000069340000}"/>
    <cellStyle name="Normal 3 2 2 2 2 2 4 3 2" xfId="13445" xr:uid="{00000000-0005-0000-0000-00006A340000}"/>
    <cellStyle name="Normal 3 2 2 2 2 2 4 3 2 2" xfId="13446" xr:uid="{00000000-0005-0000-0000-00006B340000}"/>
    <cellStyle name="Normal 3 2 2 2 2 2 4 3 2 2 2" xfId="13447" xr:uid="{00000000-0005-0000-0000-00006C340000}"/>
    <cellStyle name="Normal 3 2 2 2 2 2 4 3 2 2 2 2" xfId="13448" xr:uid="{00000000-0005-0000-0000-00006D340000}"/>
    <cellStyle name="Normal 3 2 2 2 2 2 4 3 2 2 2 2 2" xfId="13449" xr:uid="{00000000-0005-0000-0000-00006E340000}"/>
    <cellStyle name="Normal 3 2 2 2 2 2 4 3 2 2 2 3" xfId="13450" xr:uid="{00000000-0005-0000-0000-00006F340000}"/>
    <cellStyle name="Normal 3 2 2 2 2 2 4 3 2 2 3" xfId="13451" xr:uid="{00000000-0005-0000-0000-000070340000}"/>
    <cellStyle name="Normal 3 2 2 2 2 2 4 3 2 2 3 2" xfId="13452" xr:uid="{00000000-0005-0000-0000-000071340000}"/>
    <cellStyle name="Normal 3 2 2 2 2 2 4 3 2 2 4" xfId="13453" xr:uid="{00000000-0005-0000-0000-000072340000}"/>
    <cellStyle name="Normal 3 2 2 2 2 2 4 3 2 3" xfId="13454" xr:uid="{00000000-0005-0000-0000-000073340000}"/>
    <cellStyle name="Normal 3 2 2 2 2 2 4 3 2 3 2" xfId="13455" xr:uid="{00000000-0005-0000-0000-000074340000}"/>
    <cellStyle name="Normal 3 2 2 2 2 2 4 3 2 3 2 2" xfId="13456" xr:uid="{00000000-0005-0000-0000-000075340000}"/>
    <cellStyle name="Normal 3 2 2 2 2 2 4 3 2 3 3" xfId="13457" xr:uid="{00000000-0005-0000-0000-000076340000}"/>
    <cellStyle name="Normal 3 2 2 2 2 2 4 3 2 4" xfId="13458" xr:uid="{00000000-0005-0000-0000-000077340000}"/>
    <cellStyle name="Normal 3 2 2 2 2 2 4 3 2 4 2" xfId="13459" xr:uid="{00000000-0005-0000-0000-000078340000}"/>
    <cellStyle name="Normal 3 2 2 2 2 2 4 3 2 5" xfId="13460" xr:uid="{00000000-0005-0000-0000-000079340000}"/>
    <cellStyle name="Normal 3 2 2 2 2 2 4 3 3" xfId="13461" xr:uid="{00000000-0005-0000-0000-00007A340000}"/>
    <cellStyle name="Normal 3 2 2 2 2 2 4 3 3 2" xfId="13462" xr:uid="{00000000-0005-0000-0000-00007B340000}"/>
    <cellStyle name="Normal 3 2 2 2 2 2 4 3 3 2 2" xfId="13463" xr:uid="{00000000-0005-0000-0000-00007C340000}"/>
    <cellStyle name="Normal 3 2 2 2 2 2 4 3 3 2 2 2" xfId="13464" xr:uid="{00000000-0005-0000-0000-00007D340000}"/>
    <cellStyle name="Normal 3 2 2 2 2 2 4 3 3 2 3" xfId="13465" xr:uid="{00000000-0005-0000-0000-00007E340000}"/>
    <cellStyle name="Normal 3 2 2 2 2 2 4 3 3 3" xfId="13466" xr:uid="{00000000-0005-0000-0000-00007F340000}"/>
    <cellStyle name="Normal 3 2 2 2 2 2 4 3 3 3 2" xfId="13467" xr:uid="{00000000-0005-0000-0000-000080340000}"/>
    <cellStyle name="Normal 3 2 2 2 2 2 4 3 3 4" xfId="13468" xr:uid="{00000000-0005-0000-0000-000081340000}"/>
    <cellStyle name="Normal 3 2 2 2 2 2 4 3 4" xfId="13469" xr:uid="{00000000-0005-0000-0000-000082340000}"/>
    <cellStyle name="Normal 3 2 2 2 2 2 4 3 4 2" xfId="13470" xr:uid="{00000000-0005-0000-0000-000083340000}"/>
    <cellStyle name="Normal 3 2 2 2 2 2 4 3 4 2 2" xfId="13471" xr:uid="{00000000-0005-0000-0000-000084340000}"/>
    <cellStyle name="Normal 3 2 2 2 2 2 4 3 4 2 2 2" xfId="13472" xr:uid="{00000000-0005-0000-0000-000085340000}"/>
    <cellStyle name="Normal 3 2 2 2 2 2 4 3 4 2 3" xfId="13473" xr:uid="{00000000-0005-0000-0000-000086340000}"/>
    <cellStyle name="Normal 3 2 2 2 2 2 4 3 4 3" xfId="13474" xr:uid="{00000000-0005-0000-0000-000087340000}"/>
    <cellStyle name="Normal 3 2 2 2 2 2 4 3 4 3 2" xfId="13475" xr:uid="{00000000-0005-0000-0000-000088340000}"/>
    <cellStyle name="Normal 3 2 2 2 2 2 4 3 4 4" xfId="13476" xr:uid="{00000000-0005-0000-0000-000089340000}"/>
    <cellStyle name="Normal 3 2 2 2 2 2 4 3 5" xfId="13477" xr:uid="{00000000-0005-0000-0000-00008A340000}"/>
    <cellStyle name="Normal 3 2 2 2 2 2 4 3 5 2" xfId="13478" xr:uid="{00000000-0005-0000-0000-00008B340000}"/>
    <cellStyle name="Normal 3 2 2 2 2 2 4 3 5 2 2" xfId="13479" xr:uid="{00000000-0005-0000-0000-00008C340000}"/>
    <cellStyle name="Normal 3 2 2 2 2 2 4 3 5 3" xfId="13480" xr:uid="{00000000-0005-0000-0000-00008D340000}"/>
    <cellStyle name="Normal 3 2 2 2 2 2 4 3 6" xfId="13481" xr:uid="{00000000-0005-0000-0000-00008E340000}"/>
    <cellStyle name="Normal 3 2 2 2 2 2 4 3 6 2" xfId="13482" xr:uid="{00000000-0005-0000-0000-00008F340000}"/>
    <cellStyle name="Normal 3 2 2 2 2 2 4 3 7" xfId="13483" xr:uid="{00000000-0005-0000-0000-000090340000}"/>
    <cellStyle name="Normal 3 2 2 2 2 2 4 3 7 2" xfId="13484" xr:uid="{00000000-0005-0000-0000-000091340000}"/>
    <cellStyle name="Normal 3 2 2 2 2 2 4 3 8" xfId="13485" xr:uid="{00000000-0005-0000-0000-000092340000}"/>
    <cellStyle name="Normal 3 2 2 2 2 2 4 4" xfId="13486" xr:uid="{00000000-0005-0000-0000-000093340000}"/>
    <cellStyle name="Normal 3 2 2 2 2 2 4 4 2" xfId="13487" xr:uid="{00000000-0005-0000-0000-000094340000}"/>
    <cellStyle name="Normal 3 2 2 2 2 2 4 4 2 2" xfId="13488" xr:uid="{00000000-0005-0000-0000-000095340000}"/>
    <cellStyle name="Normal 3 2 2 2 2 2 4 4 2 2 2" xfId="13489" xr:uid="{00000000-0005-0000-0000-000096340000}"/>
    <cellStyle name="Normal 3 2 2 2 2 2 4 4 2 2 2 2" xfId="13490" xr:uid="{00000000-0005-0000-0000-000097340000}"/>
    <cellStyle name="Normal 3 2 2 2 2 2 4 4 2 2 3" xfId="13491" xr:uid="{00000000-0005-0000-0000-000098340000}"/>
    <cellStyle name="Normal 3 2 2 2 2 2 4 4 2 3" xfId="13492" xr:uid="{00000000-0005-0000-0000-000099340000}"/>
    <cellStyle name="Normal 3 2 2 2 2 2 4 4 2 3 2" xfId="13493" xr:uid="{00000000-0005-0000-0000-00009A340000}"/>
    <cellStyle name="Normal 3 2 2 2 2 2 4 4 2 4" xfId="13494" xr:uid="{00000000-0005-0000-0000-00009B340000}"/>
    <cellStyle name="Normal 3 2 2 2 2 2 4 4 3" xfId="13495" xr:uid="{00000000-0005-0000-0000-00009C340000}"/>
    <cellStyle name="Normal 3 2 2 2 2 2 4 4 3 2" xfId="13496" xr:uid="{00000000-0005-0000-0000-00009D340000}"/>
    <cellStyle name="Normal 3 2 2 2 2 2 4 4 3 2 2" xfId="13497" xr:uid="{00000000-0005-0000-0000-00009E340000}"/>
    <cellStyle name="Normal 3 2 2 2 2 2 4 4 3 3" xfId="13498" xr:uid="{00000000-0005-0000-0000-00009F340000}"/>
    <cellStyle name="Normal 3 2 2 2 2 2 4 4 4" xfId="13499" xr:uid="{00000000-0005-0000-0000-0000A0340000}"/>
    <cellStyle name="Normal 3 2 2 2 2 2 4 4 4 2" xfId="13500" xr:uid="{00000000-0005-0000-0000-0000A1340000}"/>
    <cellStyle name="Normal 3 2 2 2 2 2 4 4 5" xfId="13501" xr:uid="{00000000-0005-0000-0000-0000A2340000}"/>
    <cellStyle name="Normal 3 2 2 2 2 2 4 5" xfId="13502" xr:uid="{00000000-0005-0000-0000-0000A3340000}"/>
    <cellStyle name="Normal 3 2 2 2 2 2 4 5 2" xfId="13503" xr:uid="{00000000-0005-0000-0000-0000A4340000}"/>
    <cellStyle name="Normal 3 2 2 2 2 2 4 5 2 2" xfId="13504" xr:uid="{00000000-0005-0000-0000-0000A5340000}"/>
    <cellStyle name="Normal 3 2 2 2 2 2 4 5 2 2 2" xfId="13505" xr:uid="{00000000-0005-0000-0000-0000A6340000}"/>
    <cellStyle name="Normal 3 2 2 2 2 2 4 5 2 3" xfId="13506" xr:uid="{00000000-0005-0000-0000-0000A7340000}"/>
    <cellStyle name="Normal 3 2 2 2 2 2 4 5 3" xfId="13507" xr:uid="{00000000-0005-0000-0000-0000A8340000}"/>
    <cellStyle name="Normal 3 2 2 2 2 2 4 5 3 2" xfId="13508" xr:uid="{00000000-0005-0000-0000-0000A9340000}"/>
    <cellStyle name="Normal 3 2 2 2 2 2 4 5 4" xfId="13509" xr:uid="{00000000-0005-0000-0000-0000AA340000}"/>
    <cellStyle name="Normal 3 2 2 2 2 2 4 6" xfId="13510" xr:uid="{00000000-0005-0000-0000-0000AB340000}"/>
    <cellStyle name="Normal 3 2 2 2 2 2 4 6 2" xfId="13511" xr:uid="{00000000-0005-0000-0000-0000AC340000}"/>
    <cellStyle name="Normal 3 2 2 2 2 2 4 6 2 2" xfId="13512" xr:uid="{00000000-0005-0000-0000-0000AD340000}"/>
    <cellStyle name="Normal 3 2 2 2 2 2 4 6 2 2 2" xfId="13513" xr:uid="{00000000-0005-0000-0000-0000AE340000}"/>
    <cellStyle name="Normal 3 2 2 2 2 2 4 6 2 3" xfId="13514" xr:uid="{00000000-0005-0000-0000-0000AF340000}"/>
    <cellStyle name="Normal 3 2 2 2 2 2 4 6 3" xfId="13515" xr:uid="{00000000-0005-0000-0000-0000B0340000}"/>
    <cellStyle name="Normal 3 2 2 2 2 2 4 6 3 2" xfId="13516" xr:uid="{00000000-0005-0000-0000-0000B1340000}"/>
    <cellStyle name="Normal 3 2 2 2 2 2 4 6 4" xfId="13517" xr:uid="{00000000-0005-0000-0000-0000B2340000}"/>
    <cellStyle name="Normal 3 2 2 2 2 2 4 7" xfId="13518" xr:uid="{00000000-0005-0000-0000-0000B3340000}"/>
    <cellStyle name="Normal 3 2 2 2 2 2 4 7 2" xfId="13519" xr:uid="{00000000-0005-0000-0000-0000B4340000}"/>
    <cellStyle name="Normal 3 2 2 2 2 2 4 7 2 2" xfId="13520" xr:uid="{00000000-0005-0000-0000-0000B5340000}"/>
    <cellStyle name="Normal 3 2 2 2 2 2 4 7 3" xfId="13521" xr:uid="{00000000-0005-0000-0000-0000B6340000}"/>
    <cellStyle name="Normal 3 2 2 2 2 2 4 8" xfId="13522" xr:uid="{00000000-0005-0000-0000-0000B7340000}"/>
    <cellStyle name="Normal 3 2 2 2 2 2 4 8 2" xfId="13523" xr:uid="{00000000-0005-0000-0000-0000B8340000}"/>
    <cellStyle name="Normal 3 2 2 2 2 2 4 9" xfId="13524" xr:uid="{00000000-0005-0000-0000-0000B9340000}"/>
    <cellStyle name="Normal 3 2 2 2 2 2 4 9 2" xfId="13525" xr:uid="{00000000-0005-0000-0000-0000BA340000}"/>
    <cellStyle name="Normal 3 2 2 2 2 2 5" xfId="13526" xr:uid="{00000000-0005-0000-0000-0000BB340000}"/>
    <cellStyle name="Normal 3 2 2 2 2 2 5 2" xfId="13527" xr:uid="{00000000-0005-0000-0000-0000BC340000}"/>
    <cellStyle name="Normal 3 2 2 2 2 2 5 2 2" xfId="13528" xr:uid="{00000000-0005-0000-0000-0000BD340000}"/>
    <cellStyle name="Normal 3 2 2 2 2 2 5 2 2 2" xfId="13529" xr:uid="{00000000-0005-0000-0000-0000BE340000}"/>
    <cellStyle name="Normal 3 2 2 2 2 2 5 2 2 2 2" xfId="13530" xr:uid="{00000000-0005-0000-0000-0000BF340000}"/>
    <cellStyle name="Normal 3 2 2 2 2 2 5 2 2 2 2 2" xfId="13531" xr:uid="{00000000-0005-0000-0000-0000C0340000}"/>
    <cellStyle name="Normal 3 2 2 2 2 2 5 2 2 2 2 2 2" xfId="13532" xr:uid="{00000000-0005-0000-0000-0000C1340000}"/>
    <cellStyle name="Normal 3 2 2 2 2 2 5 2 2 2 2 3" xfId="13533" xr:uid="{00000000-0005-0000-0000-0000C2340000}"/>
    <cellStyle name="Normal 3 2 2 2 2 2 5 2 2 2 3" xfId="13534" xr:uid="{00000000-0005-0000-0000-0000C3340000}"/>
    <cellStyle name="Normal 3 2 2 2 2 2 5 2 2 2 3 2" xfId="13535" xr:uid="{00000000-0005-0000-0000-0000C4340000}"/>
    <cellStyle name="Normal 3 2 2 2 2 2 5 2 2 2 4" xfId="13536" xr:uid="{00000000-0005-0000-0000-0000C5340000}"/>
    <cellStyle name="Normal 3 2 2 2 2 2 5 2 2 3" xfId="13537" xr:uid="{00000000-0005-0000-0000-0000C6340000}"/>
    <cellStyle name="Normal 3 2 2 2 2 2 5 2 2 3 2" xfId="13538" xr:uid="{00000000-0005-0000-0000-0000C7340000}"/>
    <cellStyle name="Normal 3 2 2 2 2 2 5 2 2 3 2 2" xfId="13539" xr:uid="{00000000-0005-0000-0000-0000C8340000}"/>
    <cellStyle name="Normal 3 2 2 2 2 2 5 2 2 3 3" xfId="13540" xr:uid="{00000000-0005-0000-0000-0000C9340000}"/>
    <cellStyle name="Normal 3 2 2 2 2 2 5 2 2 4" xfId="13541" xr:uid="{00000000-0005-0000-0000-0000CA340000}"/>
    <cellStyle name="Normal 3 2 2 2 2 2 5 2 2 4 2" xfId="13542" xr:uid="{00000000-0005-0000-0000-0000CB340000}"/>
    <cellStyle name="Normal 3 2 2 2 2 2 5 2 2 5" xfId="13543" xr:uid="{00000000-0005-0000-0000-0000CC340000}"/>
    <cellStyle name="Normal 3 2 2 2 2 2 5 2 3" xfId="13544" xr:uid="{00000000-0005-0000-0000-0000CD340000}"/>
    <cellStyle name="Normal 3 2 2 2 2 2 5 2 3 2" xfId="13545" xr:uid="{00000000-0005-0000-0000-0000CE340000}"/>
    <cellStyle name="Normal 3 2 2 2 2 2 5 2 3 2 2" xfId="13546" xr:uid="{00000000-0005-0000-0000-0000CF340000}"/>
    <cellStyle name="Normal 3 2 2 2 2 2 5 2 3 2 2 2" xfId="13547" xr:uid="{00000000-0005-0000-0000-0000D0340000}"/>
    <cellStyle name="Normal 3 2 2 2 2 2 5 2 3 2 3" xfId="13548" xr:uid="{00000000-0005-0000-0000-0000D1340000}"/>
    <cellStyle name="Normal 3 2 2 2 2 2 5 2 3 3" xfId="13549" xr:uid="{00000000-0005-0000-0000-0000D2340000}"/>
    <cellStyle name="Normal 3 2 2 2 2 2 5 2 3 3 2" xfId="13550" xr:uid="{00000000-0005-0000-0000-0000D3340000}"/>
    <cellStyle name="Normal 3 2 2 2 2 2 5 2 3 4" xfId="13551" xr:uid="{00000000-0005-0000-0000-0000D4340000}"/>
    <cellStyle name="Normal 3 2 2 2 2 2 5 2 4" xfId="13552" xr:uid="{00000000-0005-0000-0000-0000D5340000}"/>
    <cellStyle name="Normal 3 2 2 2 2 2 5 2 4 2" xfId="13553" xr:uid="{00000000-0005-0000-0000-0000D6340000}"/>
    <cellStyle name="Normal 3 2 2 2 2 2 5 2 4 2 2" xfId="13554" xr:uid="{00000000-0005-0000-0000-0000D7340000}"/>
    <cellStyle name="Normal 3 2 2 2 2 2 5 2 4 2 2 2" xfId="13555" xr:uid="{00000000-0005-0000-0000-0000D8340000}"/>
    <cellStyle name="Normal 3 2 2 2 2 2 5 2 4 2 3" xfId="13556" xr:uid="{00000000-0005-0000-0000-0000D9340000}"/>
    <cellStyle name="Normal 3 2 2 2 2 2 5 2 4 3" xfId="13557" xr:uid="{00000000-0005-0000-0000-0000DA340000}"/>
    <cellStyle name="Normal 3 2 2 2 2 2 5 2 4 3 2" xfId="13558" xr:uid="{00000000-0005-0000-0000-0000DB340000}"/>
    <cellStyle name="Normal 3 2 2 2 2 2 5 2 4 4" xfId="13559" xr:uid="{00000000-0005-0000-0000-0000DC340000}"/>
    <cellStyle name="Normal 3 2 2 2 2 2 5 2 5" xfId="13560" xr:uid="{00000000-0005-0000-0000-0000DD340000}"/>
    <cellStyle name="Normal 3 2 2 2 2 2 5 2 5 2" xfId="13561" xr:uid="{00000000-0005-0000-0000-0000DE340000}"/>
    <cellStyle name="Normal 3 2 2 2 2 2 5 2 5 2 2" xfId="13562" xr:uid="{00000000-0005-0000-0000-0000DF340000}"/>
    <cellStyle name="Normal 3 2 2 2 2 2 5 2 5 3" xfId="13563" xr:uid="{00000000-0005-0000-0000-0000E0340000}"/>
    <cellStyle name="Normal 3 2 2 2 2 2 5 2 6" xfId="13564" xr:uid="{00000000-0005-0000-0000-0000E1340000}"/>
    <cellStyle name="Normal 3 2 2 2 2 2 5 2 6 2" xfId="13565" xr:uid="{00000000-0005-0000-0000-0000E2340000}"/>
    <cellStyle name="Normal 3 2 2 2 2 2 5 2 7" xfId="13566" xr:uid="{00000000-0005-0000-0000-0000E3340000}"/>
    <cellStyle name="Normal 3 2 2 2 2 2 5 2 7 2" xfId="13567" xr:uid="{00000000-0005-0000-0000-0000E4340000}"/>
    <cellStyle name="Normal 3 2 2 2 2 2 5 2 8" xfId="13568" xr:uid="{00000000-0005-0000-0000-0000E5340000}"/>
    <cellStyle name="Normal 3 2 2 2 2 2 5 3" xfId="13569" xr:uid="{00000000-0005-0000-0000-0000E6340000}"/>
    <cellStyle name="Normal 3 2 2 2 2 2 5 3 2" xfId="13570" xr:uid="{00000000-0005-0000-0000-0000E7340000}"/>
    <cellStyle name="Normal 3 2 2 2 2 2 5 3 2 2" xfId="13571" xr:uid="{00000000-0005-0000-0000-0000E8340000}"/>
    <cellStyle name="Normal 3 2 2 2 2 2 5 3 2 2 2" xfId="13572" xr:uid="{00000000-0005-0000-0000-0000E9340000}"/>
    <cellStyle name="Normal 3 2 2 2 2 2 5 3 2 2 2 2" xfId="13573" xr:uid="{00000000-0005-0000-0000-0000EA340000}"/>
    <cellStyle name="Normal 3 2 2 2 2 2 5 3 2 2 3" xfId="13574" xr:uid="{00000000-0005-0000-0000-0000EB340000}"/>
    <cellStyle name="Normal 3 2 2 2 2 2 5 3 2 3" xfId="13575" xr:uid="{00000000-0005-0000-0000-0000EC340000}"/>
    <cellStyle name="Normal 3 2 2 2 2 2 5 3 2 3 2" xfId="13576" xr:uid="{00000000-0005-0000-0000-0000ED340000}"/>
    <cellStyle name="Normal 3 2 2 2 2 2 5 3 2 4" xfId="13577" xr:uid="{00000000-0005-0000-0000-0000EE340000}"/>
    <cellStyle name="Normal 3 2 2 2 2 2 5 3 3" xfId="13578" xr:uid="{00000000-0005-0000-0000-0000EF340000}"/>
    <cellStyle name="Normal 3 2 2 2 2 2 5 3 3 2" xfId="13579" xr:uid="{00000000-0005-0000-0000-0000F0340000}"/>
    <cellStyle name="Normal 3 2 2 2 2 2 5 3 3 2 2" xfId="13580" xr:uid="{00000000-0005-0000-0000-0000F1340000}"/>
    <cellStyle name="Normal 3 2 2 2 2 2 5 3 3 3" xfId="13581" xr:uid="{00000000-0005-0000-0000-0000F2340000}"/>
    <cellStyle name="Normal 3 2 2 2 2 2 5 3 4" xfId="13582" xr:uid="{00000000-0005-0000-0000-0000F3340000}"/>
    <cellStyle name="Normal 3 2 2 2 2 2 5 3 4 2" xfId="13583" xr:uid="{00000000-0005-0000-0000-0000F4340000}"/>
    <cellStyle name="Normal 3 2 2 2 2 2 5 3 5" xfId="13584" xr:uid="{00000000-0005-0000-0000-0000F5340000}"/>
    <cellStyle name="Normal 3 2 2 2 2 2 5 4" xfId="13585" xr:uid="{00000000-0005-0000-0000-0000F6340000}"/>
    <cellStyle name="Normal 3 2 2 2 2 2 5 4 2" xfId="13586" xr:uid="{00000000-0005-0000-0000-0000F7340000}"/>
    <cellStyle name="Normal 3 2 2 2 2 2 5 4 2 2" xfId="13587" xr:uid="{00000000-0005-0000-0000-0000F8340000}"/>
    <cellStyle name="Normal 3 2 2 2 2 2 5 4 2 2 2" xfId="13588" xr:uid="{00000000-0005-0000-0000-0000F9340000}"/>
    <cellStyle name="Normal 3 2 2 2 2 2 5 4 2 3" xfId="13589" xr:uid="{00000000-0005-0000-0000-0000FA340000}"/>
    <cellStyle name="Normal 3 2 2 2 2 2 5 4 3" xfId="13590" xr:uid="{00000000-0005-0000-0000-0000FB340000}"/>
    <cellStyle name="Normal 3 2 2 2 2 2 5 4 3 2" xfId="13591" xr:uid="{00000000-0005-0000-0000-0000FC340000}"/>
    <cellStyle name="Normal 3 2 2 2 2 2 5 4 4" xfId="13592" xr:uid="{00000000-0005-0000-0000-0000FD340000}"/>
    <cellStyle name="Normal 3 2 2 2 2 2 5 5" xfId="13593" xr:uid="{00000000-0005-0000-0000-0000FE340000}"/>
    <cellStyle name="Normal 3 2 2 2 2 2 5 5 2" xfId="13594" xr:uid="{00000000-0005-0000-0000-0000FF340000}"/>
    <cellStyle name="Normal 3 2 2 2 2 2 5 5 2 2" xfId="13595" xr:uid="{00000000-0005-0000-0000-000000350000}"/>
    <cellStyle name="Normal 3 2 2 2 2 2 5 5 2 2 2" xfId="13596" xr:uid="{00000000-0005-0000-0000-000001350000}"/>
    <cellStyle name="Normal 3 2 2 2 2 2 5 5 2 3" xfId="13597" xr:uid="{00000000-0005-0000-0000-000002350000}"/>
    <cellStyle name="Normal 3 2 2 2 2 2 5 5 3" xfId="13598" xr:uid="{00000000-0005-0000-0000-000003350000}"/>
    <cellStyle name="Normal 3 2 2 2 2 2 5 5 3 2" xfId="13599" xr:uid="{00000000-0005-0000-0000-000004350000}"/>
    <cellStyle name="Normal 3 2 2 2 2 2 5 5 4" xfId="13600" xr:uid="{00000000-0005-0000-0000-000005350000}"/>
    <cellStyle name="Normal 3 2 2 2 2 2 5 6" xfId="13601" xr:uid="{00000000-0005-0000-0000-000006350000}"/>
    <cellStyle name="Normal 3 2 2 2 2 2 5 6 2" xfId="13602" xr:uid="{00000000-0005-0000-0000-000007350000}"/>
    <cellStyle name="Normal 3 2 2 2 2 2 5 6 2 2" xfId="13603" xr:uid="{00000000-0005-0000-0000-000008350000}"/>
    <cellStyle name="Normal 3 2 2 2 2 2 5 6 3" xfId="13604" xr:uid="{00000000-0005-0000-0000-000009350000}"/>
    <cellStyle name="Normal 3 2 2 2 2 2 5 7" xfId="13605" xr:uid="{00000000-0005-0000-0000-00000A350000}"/>
    <cellStyle name="Normal 3 2 2 2 2 2 5 7 2" xfId="13606" xr:uid="{00000000-0005-0000-0000-00000B350000}"/>
    <cellStyle name="Normal 3 2 2 2 2 2 5 8" xfId="13607" xr:uid="{00000000-0005-0000-0000-00000C350000}"/>
    <cellStyle name="Normal 3 2 2 2 2 2 5 8 2" xfId="13608" xr:uid="{00000000-0005-0000-0000-00000D350000}"/>
    <cellStyle name="Normal 3 2 2 2 2 2 5 9" xfId="13609" xr:uid="{00000000-0005-0000-0000-00000E350000}"/>
    <cellStyle name="Normal 3 2 2 2 2 2 6" xfId="13610" xr:uid="{00000000-0005-0000-0000-00000F350000}"/>
    <cellStyle name="Normal 3 2 2 2 2 2 6 2" xfId="13611" xr:uid="{00000000-0005-0000-0000-000010350000}"/>
    <cellStyle name="Normal 3 2 2 2 2 2 6 2 2" xfId="13612" xr:uid="{00000000-0005-0000-0000-000011350000}"/>
    <cellStyle name="Normal 3 2 2 2 2 2 6 2 2 2" xfId="13613" xr:uid="{00000000-0005-0000-0000-000012350000}"/>
    <cellStyle name="Normal 3 2 2 2 2 2 6 2 2 2 2" xfId="13614" xr:uid="{00000000-0005-0000-0000-000013350000}"/>
    <cellStyle name="Normal 3 2 2 2 2 2 6 2 2 2 2 2" xfId="13615" xr:uid="{00000000-0005-0000-0000-000014350000}"/>
    <cellStyle name="Normal 3 2 2 2 2 2 6 2 2 2 3" xfId="13616" xr:uid="{00000000-0005-0000-0000-000015350000}"/>
    <cellStyle name="Normal 3 2 2 2 2 2 6 2 2 3" xfId="13617" xr:uid="{00000000-0005-0000-0000-000016350000}"/>
    <cellStyle name="Normal 3 2 2 2 2 2 6 2 2 3 2" xfId="13618" xr:uid="{00000000-0005-0000-0000-000017350000}"/>
    <cellStyle name="Normal 3 2 2 2 2 2 6 2 2 4" xfId="13619" xr:uid="{00000000-0005-0000-0000-000018350000}"/>
    <cellStyle name="Normal 3 2 2 2 2 2 6 2 3" xfId="13620" xr:uid="{00000000-0005-0000-0000-000019350000}"/>
    <cellStyle name="Normal 3 2 2 2 2 2 6 2 3 2" xfId="13621" xr:uid="{00000000-0005-0000-0000-00001A350000}"/>
    <cellStyle name="Normal 3 2 2 2 2 2 6 2 3 2 2" xfId="13622" xr:uid="{00000000-0005-0000-0000-00001B350000}"/>
    <cellStyle name="Normal 3 2 2 2 2 2 6 2 3 3" xfId="13623" xr:uid="{00000000-0005-0000-0000-00001C350000}"/>
    <cellStyle name="Normal 3 2 2 2 2 2 6 2 4" xfId="13624" xr:uid="{00000000-0005-0000-0000-00001D350000}"/>
    <cellStyle name="Normal 3 2 2 2 2 2 6 2 4 2" xfId="13625" xr:uid="{00000000-0005-0000-0000-00001E350000}"/>
    <cellStyle name="Normal 3 2 2 2 2 2 6 2 5" xfId="13626" xr:uid="{00000000-0005-0000-0000-00001F350000}"/>
    <cellStyle name="Normal 3 2 2 2 2 2 6 3" xfId="13627" xr:uid="{00000000-0005-0000-0000-000020350000}"/>
    <cellStyle name="Normal 3 2 2 2 2 2 6 3 2" xfId="13628" xr:uid="{00000000-0005-0000-0000-000021350000}"/>
    <cellStyle name="Normal 3 2 2 2 2 2 6 3 2 2" xfId="13629" xr:uid="{00000000-0005-0000-0000-000022350000}"/>
    <cellStyle name="Normal 3 2 2 2 2 2 6 3 2 2 2" xfId="13630" xr:uid="{00000000-0005-0000-0000-000023350000}"/>
    <cellStyle name="Normal 3 2 2 2 2 2 6 3 2 3" xfId="13631" xr:uid="{00000000-0005-0000-0000-000024350000}"/>
    <cellStyle name="Normal 3 2 2 2 2 2 6 3 3" xfId="13632" xr:uid="{00000000-0005-0000-0000-000025350000}"/>
    <cellStyle name="Normal 3 2 2 2 2 2 6 3 3 2" xfId="13633" xr:uid="{00000000-0005-0000-0000-000026350000}"/>
    <cellStyle name="Normal 3 2 2 2 2 2 6 3 4" xfId="13634" xr:uid="{00000000-0005-0000-0000-000027350000}"/>
    <cellStyle name="Normal 3 2 2 2 2 2 6 4" xfId="13635" xr:uid="{00000000-0005-0000-0000-000028350000}"/>
    <cellStyle name="Normal 3 2 2 2 2 2 6 4 2" xfId="13636" xr:uid="{00000000-0005-0000-0000-000029350000}"/>
    <cellStyle name="Normal 3 2 2 2 2 2 6 4 2 2" xfId="13637" xr:uid="{00000000-0005-0000-0000-00002A350000}"/>
    <cellStyle name="Normal 3 2 2 2 2 2 6 4 2 2 2" xfId="13638" xr:uid="{00000000-0005-0000-0000-00002B350000}"/>
    <cellStyle name="Normal 3 2 2 2 2 2 6 4 2 3" xfId="13639" xr:uid="{00000000-0005-0000-0000-00002C350000}"/>
    <cellStyle name="Normal 3 2 2 2 2 2 6 4 3" xfId="13640" xr:uid="{00000000-0005-0000-0000-00002D350000}"/>
    <cellStyle name="Normal 3 2 2 2 2 2 6 4 3 2" xfId="13641" xr:uid="{00000000-0005-0000-0000-00002E350000}"/>
    <cellStyle name="Normal 3 2 2 2 2 2 6 4 4" xfId="13642" xr:uid="{00000000-0005-0000-0000-00002F350000}"/>
    <cellStyle name="Normal 3 2 2 2 2 2 6 5" xfId="13643" xr:uid="{00000000-0005-0000-0000-000030350000}"/>
    <cellStyle name="Normal 3 2 2 2 2 2 6 5 2" xfId="13644" xr:uid="{00000000-0005-0000-0000-000031350000}"/>
    <cellStyle name="Normal 3 2 2 2 2 2 6 5 2 2" xfId="13645" xr:uid="{00000000-0005-0000-0000-000032350000}"/>
    <cellStyle name="Normal 3 2 2 2 2 2 6 5 3" xfId="13646" xr:uid="{00000000-0005-0000-0000-000033350000}"/>
    <cellStyle name="Normal 3 2 2 2 2 2 6 6" xfId="13647" xr:uid="{00000000-0005-0000-0000-000034350000}"/>
    <cellStyle name="Normal 3 2 2 2 2 2 6 6 2" xfId="13648" xr:uid="{00000000-0005-0000-0000-000035350000}"/>
    <cellStyle name="Normal 3 2 2 2 2 2 6 7" xfId="13649" xr:uid="{00000000-0005-0000-0000-000036350000}"/>
    <cellStyle name="Normal 3 2 2 2 2 2 6 7 2" xfId="13650" xr:uid="{00000000-0005-0000-0000-000037350000}"/>
    <cellStyle name="Normal 3 2 2 2 2 2 6 8" xfId="13651" xr:uid="{00000000-0005-0000-0000-000038350000}"/>
    <cellStyle name="Normal 3 2 2 2 2 2 7" xfId="13652" xr:uid="{00000000-0005-0000-0000-000039350000}"/>
    <cellStyle name="Normal 3 2 2 2 2 2 7 2" xfId="13653" xr:uid="{00000000-0005-0000-0000-00003A350000}"/>
    <cellStyle name="Normal 3 2 2 2 2 2 7 2 2" xfId="13654" xr:uid="{00000000-0005-0000-0000-00003B350000}"/>
    <cellStyle name="Normal 3 2 2 2 2 2 7 2 2 2" xfId="13655" xr:uid="{00000000-0005-0000-0000-00003C350000}"/>
    <cellStyle name="Normal 3 2 2 2 2 2 7 2 2 2 2" xfId="13656" xr:uid="{00000000-0005-0000-0000-00003D350000}"/>
    <cellStyle name="Normal 3 2 2 2 2 2 7 2 2 2 2 2" xfId="13657" xr:uid="{00000000-0005-0000-0000-00003E350000}"/>
    <cellStyle name="Normal 3 2 2 2 2 2 7 2 2 2 3" xfId="13658" xr:uid="{00000000-0005-0000-0000-00003F350000}"/>
    <cellStyle name="Normal 3 2 2 2 2 2 7 2 2 3" xfId="13659" xr:uid="{00000000-0005-0000-0000-000040350000}"/>
    <cellStyle name="Normal 3 2 2 2 2 2 7 2 2 3 2" xfId="13660" xr:uid="{00000000-0005-0000-0000-000041350000}"/>
    <cellStyle name="Normal 3 2 2 2 2 2 7 2 2 4" xfId="13661" xr:uid="{00000000-0005-0000-0000-000042350000}"/>
    <cellStyle name="Normal 3 2 2 2 2 2 7 2 3" xfId="13662" xr:uid="{00000000-0005-0000-0000-000043350000}"/>
    <cellStyle name="Normal 3 2 2 2 2 2 7 2 3 2" xfId="13663" xr:uid="{00000000-0005-0000-0000-000044350000}"/>
    <cellStyle name="Normal 3 2 2 2 2 2 7 2 3 2 2" xfId="13664" xr:uid="{00000000-0005-0000-0000-000045350000}"/>
    <cellStyle name="Normal 3 2 2 2 2 2 7 2 3 3" xfId="13665" xr:uid="{00000000-0005-0000-0000-000046350000}"/>
    <cellStyle name="Normal 3 2 2 2 2 2 7 2 4" xfId="13666" xr:uid="{00000000-0005-0000-0000-000047350000}"/>
    <cellStyle name="Normal 3 2 2 2 2 2 7 2 4 2" xfId="13667" xr:uid="{00000000-0005-0000-0000-000048350000}"/>
    <cellStyle name="Normal 3 2 2 2 2 2 7 2 5" xfId="13668" xr:uid="{00000000-0005-0000-0000-000049350000}"/>
    <cellStyle name="Normal 3 2 2 2 2 2 7 3" xfId="13669" xr:uid="{00000000-0005-0000-0000-00004A350000}"/>
    <cellStyle name="Normal 3 2 2 2 2 2 7 3 2" xfId="13670" xr:uid="{00000000-0005-0000-0000-00004B350000}"/>
    <cellStyle name="Normal 3 2 2 2 2 2 7 3 2 2" xfId="13671" xr:uid="{00000000-0005-0000-0000-00004C350000}"/>
    <cellStyle name="Normal 3 2 2 2 2 2 7 3 2 2 2" xfId="13672" xr:uid="{00000000-0005-0000-0000-00004D350000}"/>
    <cellStyle name="Normal 3 2 2 2 2 2 7 3 2 3" xfId="13673" xr:uid="{00000000-0005-0000-0000-00004E350000}"/>
    <cellStyle name="Normal 3 2 2 2 2 2 7 3 3" xfId="13674" xr:uid="{00000000-0005-0000-0000-00004F350000}"/>
    <cellStyle name="Normal 3 2 2 2 2 2 7 3 3 2" xfId="13675" xr:uid="{00000000-0005-0000-0000-000050350000}"/>
    <cellStyle name="Normal 3 2 2 2 2 2 7 3 4" xfId="13676" xr:uid="{00000000-0005-0000-0000-000051350000}"/>
    <cellStyle name="Normal 3 2 2 2 2 2 7 4" xfId="13677" xr:uid="{00000000-0005-0000-0000-000052350000}"/>
    <cellStyle name="Normal 3 2 2 2 2 2 7 4 2" xfId="13678" xr:uid="{00000000-0005-0000-0000-000053350000}"/>
    <cellStyle name="Normal 3 2 2 2 2 2 7 4 2 2" xfId="13679" xr:uid="{00000000-0005-0000-0000-000054350000}"/>
    <cellStyle name="Normal 3 2 2 2 2 2 7 4 3" xfId="13680" xr:uid="{00000000-0005-0000-0000-000055350000}"/>
    <cellStyle name="Normal 3 2 2 2 2 2 7 5" xfId="13681" xr:uid="{00000000-0005-0000-0000-000056350000}"/>
    <cellStyle name="Normal 3 2 2 2 2 2 7 5 2" xfId="13682" xr:uid="{00000000-0005-0000-0000-000057350000}"/>
    <cellStyle name="Normal 3 2 2 2 2 2 7 6" xfId="13683" xr:uid="{00000000-0005-0000-0000-000058350000}"/>
    <cellStyle name="Normal 3 2 2 2 2 2 8" xfId="13684" xr:uid="{00000000-0005-0000-0000-000059350000}"/>
    <cellStyle name="Normal 3 2 2 2 2 2 8 2" xfId="13685" xr:uid="{00000000-0005-0000-0000-00005A350000}"/>
    <cellStyle name="Normal 3 2 2 2 2 2 8 2 2" xfId="13686" xr:uid="{00000000-0005-0000-0000-00005B350000}"/>
    <cellStyle name="Normal 3 2 2 2 2 2 8 2 2 2" xfId="13687" xr:uid="{00000000-0005-0000-0000-00005C350000}"/>
    <cellStyle name="Normal 3 2 2 2 2 2 8 2 2 2 2" xfId="13688" xr:uid="{00000000-0005-0000-0000-00005D350000}"/>
    <cellStyle name="Normal 3 2 2 2 2 2 8 2 2 2 2 2" xfId="13689" xr:uid="{00000000-0005-0000-0000-00005E350000}"/>
    <cellStyle name="Normal 3 2 2 2 2 2 8 2 2 2 3" xfId="13690" xr:uid="{00000000-0005-0000-0000-00005F350000}"/>
    <cellStyle name="Normal 3 2 2 2 2 2 8 2 2 3" xfId="13691" xr:uid="{00000000-0005-0000-0000-000060350000}"/>
    <cellStyle name="Normal 3 2 2 2 2 2 8 2 2 3 2" xfId="13692" xr:uid="{00000000-0005-0000-0000-000061350000}"/>
    <cellStyle name="Normal 3 2 2 2 2 2 8 2 2 4" xfId="13693" xr:uid="{00000000-0005-0000-0000-000062350000}"/>
    <cellStyle name="Normal 3 2 2 2 2 2 8 2 3" xfId="13694" xr:uid="{00000000-0005-0000-0000-000063350000}"/>
    <cellStyle name="Normal 3 2 2 2 2 2 8 2 3 2" xfId="13695" xr:uid="{00000000-0005-0000-0000-000064350000}"/>
    <cellStyle name="Normal 3 2 2 2 2 2 8 2 3 2 2" xfId="13696" xr:uid="{00000000-0005-0000-0000-000065350000}"/>
    <cellStyle name="Normal 3 2 2 2 2 2 8 2 3 3" xfId="13697" xr:uid="{00000000-0005-0000-0000-000066350000}"/>
    <cellStyle name="Normal 3 2 2 2 2 2 8 2 4" xfId="13698" xr:uid="{00000000-0005-0000-0000-000067350000}"/>
    <cellStyle name="Normal 3 2 2 2 2 2 8 2 4 2" xfId="13699" xr:uid="{00000000-0005-0000-0000-000068350000}"/>
    <cellStyle name="Normal 3 2 2 2 2 2 8 2 5" xfId="13700" xr:uid="{00000000-0005-0000-0000-000069350000}"/>
    <cellStyle name="Normal 3 2 2 2 2 2 8 3" xfId="13701" xr:uid="{00000000-0005-0000-0000-00006A350000}"/>
    <cellStyle name="Normal 3 2 2 2 2 2 8 3 2" xfId="13702" xr:uid="{00000000-0005-0000-0000-00006B350000}"/>
    <cellStyle name="Normal 3 2 2 2 2 2 8 3 2 2" xfId="13703" xr:uid="{00000000-0005-0000-0000-00006C350000}"/>
    <cellStyle name="Normal 3 2 2 2 2 2 8 3 2 2 2" xfId="13704" xr:uid="{00000000-0005-0000-0000-00006D350000}"/>
    <cellStyle name="Normal 3 2 2 2 2 2 8 3 2 3" xfId="13705" xr:uid="{00000000-0005-0000-0000-00006E350000}"/>
    <cellStyle name="Normal 3 2 2 2 2 2 8 3 3" xfId="13706" xr:uid="{00000000-0005-0000-0000-00006F350000}"/>
    <cellStyle name="Normal 3 2 2 2 2 2 8 3 3 2" xfId="13707" xr:uid="{00000000-0005-0000-0000-000070350000}"/>
    <cellStyle name="Normal 3 2 2 2 2 2 8 3 4" xfId="13708" xr:uid="{00000000-0005-0000-0000-000071350000}"/>
    <cellStyle name="Normal 3 2 2 2 2 2 8 4" xfId="13709" xr:uid="{00000000-0005-0000-0000-000072350000}"/>
    <cellStyle name="Normal 3 2 2 2 2 2 8 4 2" xfId="13710" xr:uid="{00000000-0005-0000-0000-000073350000}"/>
    <cellStyle name="Normal 3 2 2 2 2 2 8 4 2 2" xfId="13711" xr:uid="{00000000-0005-0000-0000-000074350000}"/>
    <cellStyle name="Normal 3 2 2 2 2 2 8 4 3" xfId="13712" xr:uid="{00000000-0005-0000-0000-000075350000}"/>
    <cellStyle name="Normal 3 2 2 2 2 2 8 5" xfId="13713" xr:uid="{00000000-0005-0000-0000-000076350000}"/>
    <cellStyle name="Normal 3 2 2 2 2 2 8 5 2" xfId="13714" xr:uid="{00000000-0005-0000-0000-000077350000}"/>
    <cellStyle name="Normal 3 2 2 2 2 2 8 6" xfId="13715" xr:uid="{00000000-0005-0000-0000-000078350000}"/>
    <cellStyle name="Normal 3 2 2 2 2 2 9" xfId="13716" xr:uid="{00000000-0005-0000-0000-000079350000}"/>
    <cellStyle name="Normal 3 2 2 2 2 2 9 2" xfId="13717" xr:uid="{00000000-0005-0000-0000-00007A350000}"/>
    <cellStyle name="Normal 3 2 2 2 2 2 9 2 2" xfId="13718" xr:uid="{00000000-0005-0000-0000-00007B350000}"/>
    <cellStyle name="Normal 3 2 2 2 2 2 9 2 2 2" xfId="13719" xr:uid="{00000000-0005-0000-0000-00007C350000}"/>
    <cellStyle name="Normal 3 2 2 2 2 2 9 2 2 2 2" xfId="13720" xr:uid="{00000000-0005-0000-0000-00007D350000}"/>
    <cellStyle name="Normal 3 2 2 2 2 2 9 2 2 3" xfId="13721" xr:uid="{00000000-0005-0000-0000-00007E350000}"/>
    <cellStyle name="Normal 3 2 2 2 2 2 9 2 3" xfId="13722" xr:uid="{00000000-0005-0000-0000-00007F350000}"/>
    <cellStyle name="Normal 3 2 2 2 2 2 9 2 3 2" xfId="13723" xr:uid="{00000000-0005-0000-0000-000080350000}"/>
    <cellStyle name="Normal 3 2 2 2 2 2 9 2 4" xfId="13724" xr:uid="{00000000-0005-0000-0000-000081350000}"/>
    <cellStyle name="Normal 3 2 2 2 2 2 9 3" xfId="13725" xr:uid="{00000000-0005-0000-0000-000082350000}"/>
    <cellStyle name="Normal 3 2 2 2 2 2 9 3 2" xfId="13726" xr:uid="{00000000-0005-0000-0000-000083350000}"/>
    <cellStyle name="Normal 3 2 2 2 2 2 9 3 2 2" xfId="13727" xr:uid="{00000000-0005-0000-0000-000084350000}"/>
    <cellStyle name="Normal 3 2 2 2 2 2 9 3 3" xfId="13728" xr:uid="{00000000-0005-0000-0000-000085350000}"/>
    <cellStyle name="Normal 3 2 2 2 2 2 9 4" xfId="13729" xr:uid="{00000000-0005-0000-0000-000086350000}"/>
    <cellStyle name="Normal 3 2 2 2 2 2 9 4 2" xfId="13730" xr:uid="{00000000-0005-0000-0000-000087350000}"/>
    <cellStyle name="Normal 3 2 2 2 2 2 9 5" xfId="13731" xr:uid="{00000000-0005-0000-0000-000088350000}"/>
    <cellStyle name="Normal 3 2 2 2 2 3" xfId="13732" xr:uid="{00000000-0005-0000-0000-000089350000}"/>
    <cellStyle name="Normal 3 2 2 2 2 3 10" xfId="13733" xr:uid="{00000000-0005-0000-0000-00008A350000}"/>
    <cellStyle name="Normal 3 2 2 2 2 3 2" xfId="13734" xr:uid="{00000000-0005-0000-0000-00008B350000}"/>
    <cellStyle name="Normal 3 2 2 2 2 3 2 2" xfId="13735" xr:uid="{00000000-0005-0000-0000-00008C350000}"/>
    <cellStyle name="Normal 3 2 2 2 2 3 2 2 2" xfId="13736" xr:uid="{00000000-0005-0000-0000-00008D350000}"/>
    <cellStyle name="Normal 3 2 2 2 2 3 2 2 2 2" xfId="13737" xr:uid="{00000000-0005-0000-0000-00008E350000}"/>
    <cellStyle name="Normal 3 2 2 2 2 3 2 2 2 2 2" xfId="13738" xr:uid="{00000000-0005-0000-0000-00008F350000}"/>
    <cellStyle name="Normal 3 2 2 2 2 3 2 2 2 2 2 2" xfId="13739" xr:uid="{00000000-0005-0000-0000-000090350000}"/>
    <cellStyle name="Normal 3 2 2 2 2 3 2 2 2 2 2 2 2" xfId="13740" xr:uid="{00000000-0005-0000-0000-000091350000}"/>
    <cellStyle name="Normal 3 2 2 2 2 3 2 2 2 2 2 3" xfId="13741" xr:uid="{00000000-0005-0000-0000-000092350000}"/>
    <cellStyle name="Normal 3 2 2 2 2 3 2 2 2 2 3" xfId="13742" xr:uid="{00000000-0005-0000-0000-000093350000}"/>
    <cellStyle name="Normal 3 2 2 2 2 3 2 2 2 2 3 2" xfId="13743" xr:uid="{00000000-0005-0000-0000-000094350000}"/>
    <cellStyle name="Normal 3 2 2 2 2 3 2 2 2 2 4" xfId="13744" xr:uid="{00000000-0005-0000-0000-000095350000}"/>
    <cellStyle name="Normal 3 2 2 2 2 3 2 2 2 3" xfId="13745" xr:uid="{00000000-0005-0000-0000-000096350000}"/>
    <cellStyle name="Normal 3 2 2 2 2 3 2 2 2 3 2" xfId="13746" xr:uid="{00000000-0005-0000-0000-000097350000}"/>
    <cellStyle name="Normal 3 2 2 2 2 3 2 2 2 3 2 2" xfId="13747" xr:uid="{00000000-0005-0000-0000-000098350000}"/>
    <cellStyle name="Normal 3 2 2 2 2 3 2 2 2 3 3" xfId="13748" xr:uid="{00000000-0005-0000-0000-000099350000}"/>
    <cellStyle name="Normal 3 2 2 2 2 3 2 2 2 4" xfId="13749" xr:uid="{00000000-0005-0000-0000-00009A350000}"/>
    <cellStyle name="Normal 3 2 2 2 2 3 2 2 2 4 2" xfId="13750" xr:uid="{00000000-0005-0000-0000-00009B350000}"/>
    <cellStyle name="Normal 3 2 2 2 2 3 2 2 2 5" xfId="13751" xr:uid="{00000000-0005-0000-0000-00009C350000}"/>
    <cellStyle name="Normal 3 2 2 2 2 3 2 2 3" xfId="13752" xr:uid="{00000000-0005-0000-0000-00009D350000}"/>
    <cellStyle name="Normal 3 2 2 2 2 3 2 2 3 2" xfId="13753" xr:uid="{00000000-0005-0000-0000-00009E350000}"/>
    <cellStyle name="Normal 3 2 2 2 2 3 2 2 3 2 2" xfId="13754" xr:uid="{00000000-0005-0000-0000-00009F350000}"/>
    <cellStyle name="Normal 3 2 2 2 2 3 2 2 3 2 2 2" xfId="13755" xr:uid="{00000000-0005-0000-0000-0000A0350000}"/>
    <cellStyle name="Normal 3 2 2 2 2 3 2 2 3 2 3" xfId="13756" xr:uid="{00000000-0005-0000-0000-0000A1350000}"/>
    <cellStyle name="Normal 3 2 2 2 2 3 2 2 3 3" xfId="13757" xr:uid="{00000000-0005-0000-0000-0000A2350000}"/>
    <cellStyle name="Normal 3 2 2 2 2 3 2 2 3 3 2" xfId="13758" xr:uid="{00000000-0005-0000-0000-0000A3350000}"/>
    <cellStyle name="Normal 3 2 2 2 2 3 2 2 3 4" xfId="13759" xr:uid="{00000000-0005-0000-0000-0000A4350000}"/>
    <cellStyle name="Normal 3 2 2 2 2 3 2 2 4" xfId="13760" xr:uid="{00000000-0005-0000-0000-0000A5350000}"/>
    <cellStyle name="Normal 3 2 2 2 2 3 2 2 4 2" xfId="13761" xr:uid="{00000000-0005-0000-0000-0000A6350000}"/>
    <cellStyle name="Normal 3 2 2 2 2 3 2 2 4 2 2" xfId="13762" xr:uid="{00000000-0005-0000-0000-0000A7350000}"/>
    <cellStyle name="Normal 3 2 2 2 2 3 2 2 4 2 2 2" xfId="13763" xr:uid="{00000000-0005-0000-0000-0000A8350000}"/>
    <cellStyle name="Normal 3 2 2 2 2 3 2 2 4 2 3" xfId="13764" xr:uid="{00000000-0005-0000-0000-0000A9350000}"/>
    <cellStyle name="Normal 3 2 2 2 2 3 2 2 4 3" xfId="13765" xr:uid="{00000000-0005-0000-0000-0000AA350000}"/>
    <cellStyle name="Normal 3 2 2 2 2 3 2 2 4 3 2" xfId="13766" xr:uid="{00000000-0005-0000-0000-0000AB350000}"/>
    <cellStyle name="Normal 3 2 2 2 2 3 2 2 4 4" xfId="13767" xr:uid="{00000000-0005-0000-0000-0000AC350000}"/>
    <cellStyle name="Normal 3 2 2 2 2 3 2 2 5" xfId="13768" xr:uid="{00000000-0005-0000-0000-0000AD350000}"/>
    <cellStyle name="Normal 3 2 2 2 2 3 2 2 5 2" xfId="13769" xr:uid="{00000000-0005-0000-0000-0000AE350000}"/>
    <cellStyle name="Normal 3 2 2 2 2 3 2 2 5 2 2" xfId="13770" xr:uid="{00000000-0005-0000-0000-0000AF350000}"/>
    <cellStyle name="Normal 3 2 2 2 2 3 2 2 5 3" xfId="13771" xr:uid="{00000000-0005-0000-0000-0000B0350000}"/>
    <cellStyle name="Normal 3 2 2 2 2 3 2 2 6" xfId="13772" xr:uid="{00000000-0005-0000-0000-0000B1350000}"/>
    <cellStyle name="Normal 3 2 2 2 2 3 2 2 6 2" xfId="13773" xr:uid="{00000000-0005-0000-0000-0000B2350000}"/>
    <cellStyle name="Normal 3 2 2 2 2 3 2 2 7" xfId="13774" xr:uid="{00000000-0005-0000-0000-0000B3350000}"/>
    <cellStyle name="Normal 3 2 2 2 2 3 2 2 7 2" xfId="13775" xr:uid="{00000000-0005-0000-0000-0000B4350000}"/>
    <cellStyle name="Normal 3 2 2 2 2 3 2 2 8" xfId="13776" xr:uid="{00000000-0005-0000-0000-0000B5350000}"/>
    <cellStyle name="Normal 3 2 2 2 2 3 2 3" xfId="13777" xr:uid="{00000000-0005-0000-0000-0000B6350000}"/>
    <cellStyle name="Normal 3 2 2 2 2 3 2 3 2" xfId="13778" xr:uid="{00000000-0005-0000-0000-0000B7350000}"/>
    <cellStyle name="Normal 3 2 2 2 2 3 2 3 2 2" xfId="13779" xr:uid="{00000000-0005-0000-0000-0000B8350000}"/>
    <cellStyle name="Normal 3 2 2 2 2 3 2 3 2 2 2" xfId="13780" xr:uid="{00000000-0005-0000-0000-0000B9350000}"/>
    <cellStyle name="Normal 3 2 2 2 2 3 2 3 2 2 2 2" xfId="13781" xr:uid="{00000000-0005-0000-0000-0000BA350000}"/>
    <cellStyle name="Normal 3 2 2 2 2 3 2 3 2 2 3" xfId="13782" xr:uid="{00000000-0005-0000-0000-0000BB350000}"/>
    <cellStyle name="Normal 3 2 2 2 2 3 2 3 2 3" xfId="13783" xr:uid="{00000000-0005-0000-0000-0000BC350000}"/>
    <cellStyle name="Normal 3 2 2 2 2 3 2 3 2 3 2" xfId="13784" xr:uid="{00000000-0005-0000-0000-0000BD350000}"/>
    <cellStyle name="Normal 3 2 2 2 2 3 2 3 2 4" xfId="13785" xr:uid="{00000000-0005-0000-0000-0000BE350000}"/>
    <cellStyle name="Normal 3 2 2 2 2 3 2 3 3" xfId="13786" xr:uid="{00000000-0005-0000-0000-0000BF350000}"/>
    <cellStyle name="Normal 3 2 2 2 2 3 2 3 3 2" xfId="13787" xr:uid="{00000000-0005-0000-0000-0000C0350000}"/>
    <cellStyle name="Normal 3 2 2 2 2 3 2 3 3 2 2" xfId="13788" xr:uid="{00000000-0005-0000-0000-0000C1350000}"/>
    <cellStyle name="Normal 3 2 2 2 2 3 2 3 3 3" xfId="13789" xr:uid="{00000000-0005-0000-0000-0000C2350000}"/>
    <cellStyle name="Normal 3 2 2 2 2 3 2 3 4" xfId="13790" xr:uid="{00000000-0005-0000-0000-0000C3350000}"/>
    <cellStyle name="Normal 3 2 2 2 2 3 2 3 4 2" xfId="13791" xr:uid="{00000000-0005-0000-0000-0000C4350000}"/>
    <cellStyle name="Normal 3 2 2 2 2 3 2 3 5" xfId="13792" xr:uid="{00000000-0005-0000-0000-0000C5350000}"/>
    <cellStyle name="Normal 3 2 2 2 2 3 2 4" xfId="13793" xr:uid="{00000000-0005-0000-0000-0000C6350000}"/>
    <cellStyle name="Normal 3 2 2 2 2 3 2 4 2" xfId="13794" xr:uid="{00000000-0005-0000-0000-0000C7350000}"/>
    <cellStyle name="Normal 3 2 2 2 2 3 2 4 2 2" xfId="13795" xr:uid="{00000000-0005-0000-0000-0000C8350000}"/>
    <cellStyle name="Normal 3 2 2 2 2 3 2 4 2 2 2" xfId="13796" xr:uid="{00000000-0005-0000-0000-0000C9350000}"/>
    <cellStyle name="Normal 3 2 2 2 2 3 2 4 2 3" xfId="13797" xr:uid="{00000000-0005-0000-0000-0000CA350000}"/>
    <cellStyle name="Normal 3 2 2 2 2 3 2 4 3" xfId="13798" xr:uid="{00000000-0005-0000-0000-0000CB350000}"/>
    <cellStyle name="Normal 3 2 2 2 2 3 2 4 3 2" xfId="13799" xr:uid="{00000000-0005-0000-0000-0000CC350000}"/>
    <cellStyle name="Normal 3 2 2 2 2 3 2 4 4" xfId="13800" xr:uid="{00000000-0005-0000-0000-0000CD350000}"/>
    <cellStyle name="Normal 3 2 2 2 2 3 2 5" xfId="13801" xr:uid="{00000000-0005-0000-0000-0000CE350000}"/>
    <cellStyle name="Normal 3 2 2 2 2 3 2 5 2" xfId="13802" xr:uid="{00000000-0005-0000-0000-0000CF350000}"/>
    <cellStyle name="Normal 3 2 2 2 2 3 2 5 2 2" xfId="13803" xr:uid="{00000000-0005-0000-0000-0000D0350000}"/>
    <cellStyle name="Normal 3 2 2 2 2 3 2 5 2 2 2" xfId="13804" xr:uid="{00000000-0005-0000-0000-0000D1350000}"/>
    <cellStyle name="Normal 3 2 2 2 2 3 2 5 2 3" xfId="13805" xr:uid="{00000000-0005-0000-0000-0000D2350000}"/>
    <cellStyle name="Normal 3 2 2 2 2 3 2 5 3" xfId="13806" xr:uid="{00000000-0005-0000-0000-0000D3350000}"/>
    <cellStyle name="Normal 3 2 2 2 2 3 2 5 3 2" xfId="13807" xr:uid="{00000000-0005-0000-0000-0000D4350000}"/>
    <cellStyle name="Normal 3 2 2 2 2 3 2 5 4" xfId="13808" xr:uid="{00000000-0005-0000-0000-0000D5350000}"/>
    <cellStyle name="Normal 3 2 2 2 2 3 2 6" xfId="13809" xr:uid="{00000000-0005-0000-0000-0000D6350000}"/>
    <cellStyle name="Normal 3 2 2 2 2 3 2 6 2" xfId="13810" xr:uid="{00000000-0005-0000-0000-0000D7350000}"/>
    <cellStyle name="Normal 3 2 2 2 2 3 2 6 2 2" xfId="13811" xr:uid="{00000000-0005-0000-0000-0000D8350000}"/>
    <cellStyle name="Normal 3 2 2 2 2 3 2 6 3" xfId="13812" xr:uid="{00000000-0005-0000-0000-0000D9350000}"/>
    <cellStyle name="Normal 3 2 2 2 2 3 2 7" xfId="13813" xr:uid="{00000000-0005-0000-0000-0000DA350000}"/>
    <cellStyle name="Normal 3 2 2 2 2 3 2 7 2" xfId="13814" xr:uid="{00000000-0005-0000-0000-0000DB350000}"/>
    <cellStyle name="Normal 3 2 2 2 2 3 2 8" xfId="13815" xr:uid="{00000000-0005-0000-0000-0000DC350000}"/>
    <cellStyle name="Normal 3 2 2 2 2 3 2 8 2" xfId="13816" xr:uid="{00000000-0005-0000-0000-0000DD350000}"/>
    <cellStyle name="Normal 3 2 2 2 2 3 2 9" xfId="13817" xr:uid="{00000000-0005-0000-0000-0000DE350000}"/>
    <cellStyle name="Normal 3 2 2 2 2 3 3" xfId="13818" xr:uid="{00000000-0005-0000-0000-0000DF350000}"/>
    <cellStyle name="Normal 3 2 2 2 2 3 3 2" xfId="13819" xr:uid="{00000000-0005-0000-0000-0000E0350000}"/>
    <cellStyle name="Normal 3 2 2 2 2 3 3 2 2" xfId="13820" xr:uid="{00000000-0005-0000-0000-0000E1350000}"/>
    <cellStyle name="Normal 3 2 2 2 2 3 3 2 2 2" xfId="13821" xr:uid="{00000000-0005-0000-0000-0000E2350000}"/>
    <cellStyle name="Normal 3 2 2 2 2 3 3 2 2 2 2" xfId="13822" xr:uid="{00000000-0005-0000-0000-0000E3350000}"/>
    <cellStyle name="Normal 3 2 2 2 2 3 3 2 2 2 2 2" xfId="13823" xr:uid="{00000000-0005-0000-0000-0000E4350000}"/>
    <cellStyle name="Normal 3 2 2 2 2 3 3 2 2 2 3" xfId="13824" xr:uid="{00000000-0005-0000-0000-0000E5350000}"/>
    <cellStyle name="Normal 3 2 2 2 2 3 3 2 2 3" xfId="13825" xr:uid="{00000000-0005-0000-0000-0000E6350000}"/>
    <cellStyle name="Normal 3 2 2 2 2 3 3 2 2 3 2" xfId="13826" xr:uid="{00000000-0005-0000-0000-0000E7350000}"/>
    <cellStyle name="Normal 3 2 2 2 2 3 3 2 2 4" xfId="13827" xr:uid="{00000000-0005-0000-0000-0000E8350000}"/>
    <cellStyle name="Normal 3 2 2 2 2 3 3 2 3" xfId="13828" xr:uid="{00000000-0005-0000-0000-0000E9350000}"/>
    <cellStyle name="Normal 3 2 2 2 2 3 3 2 3 2" xfId="13829" xr:uid="{00000000-0005-0000-0000-0000EA350000}"/>
    <cellStyle name="Normal 3 2 2 2 2 3 3 2 3 2 2" xfId="13830" xr:uid="{00000000-0005-0000-0000-0000EB350000}"/>
    <cellStyle name="Normal 3 2 2 2 2 3 3 2 3 3" xfId="13831" xr:uid="{00000000-0005-0000-0000-0000EC350000}"/>
    <cellStyle name="Normal 3 2 2 2 2 3 3 2 4" xfId="13832" xr:uid="{00000000-0005-0000-0000-0000ED350000}"/>
    <cellStyle name="Normal 3 2 2 2 2 3 3 2 4 2" xfId="13833" xr:uid="{00000000-0005-0000-0000-0000EE350000}"/>
    <cellStyle name="Normal 3 2 2 2 2 3 3 2 5" xfId="13834" xr:uid="{00000000-0005-0000-0000-0000EF350000}"/>
    <cellStyle name="Normal 3 2 2 2 2 3 3 3" xfId="13835" xr:uid="{00000000-0005-0000-0000-0000F0350000}"/>
    <cellStyle name="Normal 3 2 2 2 2 3 3 3 2" xfId="13836" xr:uid="{00000000-0005-0000-0000-0000F1350000}"/>
    <cellStyle name="Normal 3 2 2 2 2 3 3 3 2 2" xfId="13837" xr:uid="{00000000-0005-0000-0000-0000F2350000}"/>
    <cellStyle name="Normal 3 2 2 2 2 3 3 3 2 2 2" xfId="13838" xr:uid="{00000000-0005-0000-0000-0000F3350000}"/>
    <cellStyle name="Normal 3 2 2 2 2 3 3 3 2 3" xfId="13839" xr:uid="{00000000-0005-0000-0000-0000F4350000}"/>
    <cellStyle name="Normal 3 2 2 2 2 3 3 3 3" xfId="13840" xr:uid="{00000000-0005-0000-0000-0000F5350000}"/>
    <cellStyle name="Normal 3 2 2 2 2 3 3 3 3 2" xfId="13841" xr:uid="{00000000-0005-0000-0000-0000F6350000}"/>
    <cellStyle name="Normal 3 2 2 2 2 3 3 3 4" xfId="13842" xr:uid="{00000000-0005-0000-0000-0000F7350000}"/>
    <cellStyle name="Normal 3 2 2 2 2 3 3 4" xfId="13843" xr:uid="{00000000-0005-0000-0000-0000F8350000}"/>
    <cellStyle name="Normal 3 2 2 2 2 3 3 4 2" xfId="13844" xr:uid="{00000000-0005-0000-0000-0000F9350000}"/>
    <cellStyle name="Normal 3 2 2 2 2 3 3 4 2 2" xfId="13845" xr:uid="{00000000-0005-0000-0000-0000FA350000}"/>
    <cellStyle name="Normal 3 2 2 2 2 3 3 4 2 2 2" xfId="13846" xr:uid="{00000000-0005-0000-0000-0000FB350000}"/>
    <cellStyle name="Normal 3 2 2 2 2 3 3 4 2 3" xfId="13847" xr:uid="{00000000-0005-0000-0000-0000FC350000}"/>
    <cellStyle name="Normal 3 2 2 2 2 3 3 4 3" xfId="13848" xr:uid="{00000000-0005-0000-0000-0000FD350000}"/>
    <cellStyle name="Normal 3 2 2 2 2 3 3 4 3 2" xfId="13849" xr:uid="{00000000-0005-0000-0000-0000FE350000}"/>
    <cellStyle name="Normal 3 2 2 2 2 3 3 4 4" xfId="13850" xr:uid="{00000000-0005-0000-0000-0000FF350000}"/>
    <cellStyle name="Normal 3 2 2 2 2 3 3 5" xfId="13851" xr:uid="{00000000-0005-0000-0000-000000360000}"/>
    <cellStyle name="Normal 3 2 2 2 2 3 3 5 2" xfId="13852" xr:uid="{00000000-0005-0000-0000-000001360000}"/>
    <cellStyle name="Normal 3 2 2 2 2 3 3 5 2 2" xfId="13853" xr:uid="{00000000-0005-0000-0000-000002360000}"/>
    <cellStyle name="Normal 3 2 2 2 2 3 3 5 3" xfId="13854" xr:uid="{00000000-0005-0000-0000-000003360000}"/>
    <cellStyle name="Normal 3 2 2 2 2 3 3 6" xfId="13855" xr:uid="{00000000-0005-0000-0000-000004360000}"/>
    <cellStyle name="Normal 3 2 2 2 2 3 3 6 2" xfId="13856" xr:uid="{00000000-0005-0000-0000-000005360000}"/>
    <cellStyle name="Normal 3 2 2 2 2 3 3 7" xfId="13857" xr:uid="{00000000-0005-0000-0000-000006360000}"/>
    <cellStyle name="Normal 3 2 2 2 2 3 3 7 2" xfId="13858" xr:uid="{00000000-0005-0000-0000-000007360000}"/>
    <cellStyle name="Normal 3 2 2 2 2 3 3 8" xfId="13859" xr:uid="{00000000-0005-0000-0000-000008360000}"/>
    <cellStyle name="Normal 3 2 2 2 2 3 4" xfId="13860" xr:uid="{00000000-0005-0000-0000-000009360000}"/>
    <cellStyle name="Normal 3 2 2 2 2 3 4 2" xfId="13861" xr:uid="{00000000-0005-0000-0000-00000A360000}"/>
    <cellStyle name="Normal 3 2 2 2 2 3 4 2 2" xfId="13862" xr:uid="{00000000-0005-0000-0000-00000B360000}"/>
    <cellStyle name="Normal 3 2 2 2 2 3 4 2 2 2" xfId="13863" xr:uid="{00000000-0005-0000-0000-00000C360000}"/>
    <cellStyle name="Normal 3 2 2 2 2 3 4 2 2 2 2" xfId="13864" xr:uid="{00000000-0005-0000-0000-00000D360000}"/>
    <cellStyle name="Normal 3 2 2 2 2 3 4 2 2 3" xfId="13865" xr:uid="{00000000-0005-0000-0000-00000E360000}"/>
    <cellStyle name="Normal 3 2 2 2 2 3 4 2 3" xfId="13866" xr:uid="{00000000-0005-0000-0000-00000F360000}"/>
    <cellStyle name="Normal 3 2 2 2 2 3 4 2 3 2" xfId="13867" xr:uid="{00000000-0005-0000-0000-000010360000}"/>
    <cellStyle name="Normal 3 2 2 2 2 3 4 2 4" xfId="13868" xr:uid="{00000000-0005-0000-0000-000011360000}"/>
    <cellStyle name="Normal 3 2 2 2 2 3 4 3" xfId="13869" xr:uid="{00000000-0005-0000-0000-000012360000}"/>
    <cellStyle name="Normal 3 2 2 2 2 3 4 3 2" xfId="13870" xr:uid="{00000000-0005-0000-0000-000013360000}"/>
    <cellStyle name="Normal 3 2 2 2 2 3 4 3 2 2" xfId="13871" xr:uid="{00000000-0005-0000-0000-000014360000}"/>
    <cellStyle name="Normal 3 2 2 2 2 3 4 3 3" xfId="13872" xr:uid="{00000000-0005-0000-0000-000015360000}"/>
    <cellStyle name="Normal 3 2 2 2 2 3 4 4" xfId="13873" xr:uid="{00000000-0005-0000-0000-000016360000}"/>
    <cellStyle name="Normal 3 2 2 2 2 3 4 4 2" xfId="13874" xr:uid="{00000000-0005-0000-0000-000017360000}"/>
    <cellStyle name="Normal 3 2 2 2 2 3 4 5" xfId="13875" xr:uid="{00000000-0005-0000-0000-000018360000}"/>
    <cellStyle name="Normal 3 2 2 2 2 3 5" xfId="13876" xr:uid="{00000000-0005-0000-0000-000019360000}"/>
    <cellStyle name="Normal 3 2 2 2 2 3 5 2" xfId="13877" xr:uid="{00000000-0005-0000-0000-00001A360000}"/>
    <cellStyle name="Normal 3 2 2 2 2 3 5 2 2" xfId="13878" xr:uid="{00000000-0005-0000-0000-00001B360000}"/>
    <cellStyle name="Normal 3 2 2 2 2 3 5 2 2 2" xfId="13879" xr:uid="{00000000-0005-0000-0000-00001C360000}"/>
    <cellStyle name="Normal 3 2 2 2 2 3 5 2 3" xfId="13880" xr:uid="{00000000-0005-0000-0000-00001D360000}"/>
    <cellStyle name="Normal 3 2 2 2 2 3 5 3" xfId="13881" xr:uid="{00000000-0005-0000-0000-00001E360000}"/>
    <cellStyle name="Normal 3 2 2 2 2 3 5 3 2" xfId="13882" xr:uid="{00000000-0005-0000-0000-00001F360000}"/>
    <cellStyle name="Normal 3 2 2 2 2 3 5 4" xfId="13883" xr:uid="{00000000-0005-0000-0000-000020360000}"/>
    <cellStyle name="Normal 3 2 2 2 2 3 6" xfId="13884" xr:uid="{00000000-0005-0000-0000-000021360000}"/>
    <cellStyle name="Normal 3 2 2 2 2 3 6 2" xfId="13885" xr:uid="{00000000-0005-0000-0000-000022360000}"/>
    <cellStyle name="Normal 3 2 2 2 2 3 6 2 2" xfId="13886" xr:uid="{00000000-0005-0000-0000-000023360000}"/>
    <cellStyle name="Normal 3 2 2 2 2 3 6 2 2 2" xfId="13887" xr:uid="{00000000-0005-0000-0000-000024360000}"/>
    <cellStyle name="Normal 3 2 2 2 2 3 6 2 3" xfId="13888" xr:uid="{00000000-0005-0000-0000-000025360000}"/>
    <cellStyle name="Normal 3 2 2 2 2 3 6 3" xfId="13889" xr:uid="{00000000-0005-0000-0000-000026360000}"/>
    <cellStyle name="Normal 3 2 2 2 2 3 6 3 2" xfId="13890" xr:uid="{00000000-0005-0000-0000-000027360000}"/>
    <cellStyle name="Normal 3 2 2 2 2 3 6 4" xfId="13891" xr:uid="{00000000-0005-0000-0000-000028360000}"/>
    <cellStyle name="Normal 3 2 2 2 2 3 7" xfId="13892" xr:uid="{00000000-0005-0000-0000-000029360000}"/>
    <cellStyle name="Normal 3 2 2 2 2 3 7 2" xfId="13893" xr:uid="{00000000-0005-0000-0000-00002A360000}"/>
    <cellStyle name="Normal 3 2 2 2 2 3 7 2 2" xfId="13894" xr:uid="{00000000-0005-0000-0000-00002B360000}"/>
    <cellStyle name="Normal 3 2 2 2 2 3 7 3" xfId="13895" xr:uid="{00000000-0005-0000-0000-00002C360000}"/>
    <cellStyle name="Normal 3 2 2 2 2 3 8" xfId="13896" xr:uid="{00000000-0005-0000-0000-00002D360000}"/>
    <cellStyle name="Normal 3 2 2 2 2 3 8 2" xfId="13897" xr:uid="{00000000-0005-0000-0000-00002E360000}"/>
    <cellStyle name="Normal 3 2 2 2 2 3 9" xfId="13898" xr:uid="{00000000-0005-0000-0000-00002F360000}"/>
    <cellStyle name="Normal 3 2 2 2 2 3 9 2" xfId="13899" xr:uid="{00000000-0005-0000-0000-000030360000}"/>
    <cellStyle name="Normal 3 2 2 2 2 4" xfId="13900" xr:uid="{00000000-0005-0000-0000-000031360000}"/>
    <cellStyle name="Normal 3 2 2 2 2 4 10" xfId="13901" xr:uid="{00000000-0005-0000-0000-000032360000}"/>
    <cellStyle name="Normal 3 2 2 2 2 4 2" xfId="13902" xr:uid="{00000000-0005-0000-0000-000033360000}"/>
    <cellStyle name="Normal 3 2 2 2 2 4 2 2" xfId="13903" xr:uid="{00000000-0005-0000-0000-000034360000}"/>
    <cellStyle name="Normal 3 2 2 2 2 4 2 2 2" xfId="13904" xr:uid="{00000000-0005-0000-0000-000035360000}"/>
    <cellStyle name="Normal 3 2 2 2 2 4 2 2 2 2" xfId="13905" xr:uid="{00000000-0005-0000-0000-000036360000}"/>
    <cellStyle name="Normal 3 2 2 2 2 4 2 2 2 2 2" xfId="13906" xr:uid="{00000000-0005-0000-0000-000037360000}"/>
    <cellStyle name="Normal 3 2 2 2 2 4 2 2 2 2 2 2" xfId="13907" xr:uid="{00000000-0005-0000-0000-000038360000}"/>
    <cellStyle name="Normal 3 2 2 2 2 4 2 2 2 2 2 2 2" xfId="13908" xr:uid="{00000000-0005-0000-0000-000039360000}"/>
    <cellStyle name="Normal 3 2 2 2 2 4 2 2 2 2 2 3" xfId="13909" xr:uid="{00000000-0005-0000-0000-00003A360000}"/>
    <cellStyle name="Normal 3 2 2 2 2 4 2 2 2 2 3" xfId="13910" xr:uid="{00000000-0005-0000-0000-00003B360000}"/>
    <cellStyle name="Normal 3 2 2 2 2 4 2 2 2 2 3 2" xfId="13911" xr:uid="{00000000-0005-0000-0000-00003C360000}"/>
    <cellStyle name="Normal 3 2 2 2 2 4 2 2 2 2 4" xfId="13912" xr:uid="{00000000-0005-0000-0000-00003D360000}"/>
    <cellStyle name="Normal 3 2 2 2 2 4 2 2 2 3" xfId="13913" xr:uid="{00000000-0005-0000-0000-00003E360000}"/>
    <cellStyle name="Normal 3 2 2 2 2 4 2 2 2 3 2" xfId="13914" xr:uid="{00000000-0005-0000-0000-00003F360000}"/>
    <cellStyle name="Normal 3 2 2 2 2 4 2 2 2 3 2 2" xfId="13915" xr:uid="{00000000-0005-0000-0000-000040360000}"/>
    <cellStyle name="Normal 3 2 2 2 2 4 2 2 2 3 3" xfId="13916" xr:uid="{00000000-0005-0000-0000-000041360000}"/>
    <cellStyle name="Normal 3 2 2 2 2 4 2 2 2 4" xfId="13917" xr:uid="{00000000-0005-0000-0000-000042360000}"/>
    <cellStyle name="Normal 3 2 2 2 2 4 2 2 2 4 2" xfId="13918" xr:uid="{00000000-0005-0000-0000-000043360000}"/>
    <cellStyle name="Normal 3 2 2 2 2 4 2 2 2 5" xfId="13919" xr:uid="{00000000-0005-0000-0000-000044360000}"/>
    <cellStyle name="Normal 3 2 2 2 2 4 2 2 3" xfId="13920" xr:uid="{00000000-0005-0000-0000-000045360000}"/>
    <cellStyle name="Normal 3 2 2 2 2 4 2 2 3 2" xfId="13921" xr:uid="{00000000-0005-0000-0000-000046360000}"/>
    <cellStyle name="Normal 3 2 2 2 2 4 2 2 3 2 2" xfId="13922" xr:uid="{00000000-0005-0000-0000-000047360000}"/>
    <cellStyle name="Normal 3 2 2 2 2 4 2 2 3 2 2 2" xfId="13923" xr:uid="{00000000-0005-0000-0000-000048360000}"/>
    <cellStyle name="Normal 3 2 2 2 2 4 2 2 3 2 3" xfId="13924" xr:uid="{00000000-0005-0000-0000-000049360000}"/>
    <cellStyle name="Normal 3 2 2 2 2 4 2 2 3 3" xfId="13925" xr:uid="{00000000-0005-0000-0000-00004A360000}"/>
    <cellStyle name="Normal 3 2 2 2 2 4 2 2 3 3 2" xfId="13926" xr:uid="{00000000-0005-0000-0000-00004B360000}"/>
    <cellStyle name="Normal 3 2 2 2 2 4 2 2 3 4" xfId="13927" xr:uid="{00000000-0005-0000-0000-00004C360000}"/>
    <cellStyle name="Normal 3 2 2 2 2 4 2 2 4" xfId="13928" xr:uid="{00000000-0005-0000-0000-00004D360000}"/>
    <cellStyle name="Normal 3 2 2 2 2 4 2 2 4 2" xfId="13929" xr:uid="{00000000-0005-0000-0000-00004E360000}"/>
    <cellStyle name="Normal 3 2 2 2 2 4 2 2 4 2 2" xfId="13930" xr:uid="{00000000-0005-0000-0000-00004F360000}"/>
    <cellStyle name="Normal 3 2 2 2 2 4 2 2 4 2 2 2" xfId="13931" xr:uid="{00000000-0005-0000-0000-000050360000}"/>
    <cellStyle name="Normal 3 2 2 2 2 4 2 2 4 2 3" xfId="13932" xr:uid="{00000000-0005-0000-0000-000051360000}"/>
    <cellStyle name="Normal 3 2 2 2 2 4 2 2 4 3" xfId="13933" xr:uid="{00000000-0005-0000-0000-000052360000}"/>
    <cellStyle name="Normal 3 2 2 2 2 4 2 2 4 3 2" xfId="13934" xr:uid="{00000000-0005-0000-0000-000053360000}"/>
    <cellStyle name="Normal 3 2 2 2 2 4 2 2 4 4" xfId="13935" xr:uid="{00000000-0005-0000-0000-000054360000}"/>
    <cellStyle name="Normal 3 2 2 2 2 4 2 2 5" xfId="13936" xr:uid="{00000000-0005-0000-0000-000055360000}"/>
    <cellStyle name="Normal 3 2 2 2 2 4 2 2 5 2" xfId="13937" xr:uid="{00000000-0005-0000-0000-000056360000}"/>
    <cellStyle name="Normal 3 2 2 2 2 4 2 2 5 2 2" xfId="13938" xr:uid="{00000000-0005-0000-0000-000057360000}"/>
    <cellStyle name="Normal 3 2 2 2 2 4 2 2 5 3" xfId="13939" xr:uid="{00000000-0005-0000-0000-000058360000}"/>
    <cellStyle name="Normal 3 2 2 2 2 4 2 2 6" xfId="13940" xr:uid="{00000000-0005-0000-0000-000059360000}"/>
    <cellStyle name="Normal 3 2 2 2 2 4 2 2 6 2" xfId="13941" xr:uid="{00000000-0005-0000-0000-00005A360000}"/>
    <cellStyle name="Normal 3 2 2 2 2 4 2 2 7" xfId="13942" xr:uid="{00000000-0005-0000-0000-00005B360000}"/>
    <cellStyle name="Normal 3 2 2 2 2 4 2 2 7 2" xfId="13943" xr:uid="{00000000-0005-0000-0000-00005C360000}"/>
    <cellStyle name="Normal 3 2 2 2 2 4 2 2 8" xfId="13944" xr:uid="{00000000-0005-0000-0000-00005D360000}"/>
    <cellStyle name="Normal 3 2 2 2 2 4 2 3" xfId="13945" xr:uid="{00000000-0005-0000-0000-00005E360000}"/>
    <cellStyle name="Normal 3 2 2 2 2 4 2 3 2" xfId="13946" xr:uid="{00000000-0005-0000-0000-00005F360000}"/>
    <cellStyle name="Normal 3 2 2 2 2 4 2 3 2 2" xfId="13947" xr:uid="{00000000-0005-0000-0000-000060360000}"/>
    <cellStyle name="Normal 3 2 2 2 2 4 2 3 2 2 2" xfId="13948" xr:uid="{00000000-0005-0000-0000-000061360000}"/>
    <cellStyle name="Normal 3 2 2 2 2 4 2 3 2 2 2 2" xfId="13949" xr:uid="{00000000-0005-0000-0000-000062360000}"/>
    <cellStyle name="Normal 3 2 2 2 2 4 2 3 2 2 3" xfId="13950" xr:uid="{00000000-0005-0000-0000-000063360000}"/>
    <cellStyle name="Normal 3 2 2 2 2 4 2 3 2 3" xfId="13951" xr:uid="{00000000-0005-0000-0000-000064360000}"/>
    <cellStyle name="Normal 3 2 2 2 2 4 2 3 2 3 2" xfId="13952" xr:uid="{00000000-0005-0000-0000-000065360000}"/>
    <cellStyle name="Normal 3 2 2 2 2 4 2 3 2 4" xfId="13953" xr:uid="{00000000-0005-0000-0000-000066360000}"/>
    <cellStyle name="Normal 3 2 2 2 2 4 2 3 3" xfId="13954" xr:uid="{00000000-0005-0000-0000-000067360000}"/>
    <cellStyle name="Normal 3 2 2 2 2 4 2 3 3 2" xfId="13955" xr:uid="{00000000-0005-0000-0000-000068360000}"/>
    <cellStyle name="Normal 3 2 2 2 2 4 2 3 3 2 2" xfId="13956" xr:uid="{00000000-0005-0000-0000-000069360000}"/>
    <cellStyle name="Normal 3 2 2 2 2 4 2 3 3 3" xfId="13957" xr:uid="{00000000-0005-0000-0000-00006A360000}"/>
    <cellStyle name="Normal 3 2 2 2 2 4 2 3 4" xfId="13958" xr:uid="{00000000-0005-0000-0000-00006B360000}"/>
    <cellStyle name="Normal 3 2 2 2 2 4 2 3 4 2" xfId="13959" xr:uid="{00000000-0005-0000-0000-00006C360000}"/>
    <cellStyle name="Normal 3 2 2 2 2 4 2 3 5" xfId="13960" xr:uid="{00000000-0005-0000-0000-00006D360000}"/>
    <cellStyle name="Normal 3 2 2 2 2 4 2 4" xfId="13961" xr:uid="{00000000-0005-0000-0000-00006E360000}"/>
    <cellStyle name="Normal 3 2 2 2 2 4 2 4 2" xfId="13962" xr:uid="{00000000-0005-0000-0000-00006F360000}"/>
    <cellStyle name="Normal 3 2 2 2 2 4 2 4 2 2" xfId="13963" xr:uid="{00000000-0005-0000-0000-000070360000}"/>
    <cellStyle name="Normal 3 2 2 2 2 4 2 4 2 2 2" xfId="13964" xr:uid="{00000000-0005-0000-0000-000071360000}"/>
    <cellStyle name="Normal 3 2 2 2 2 4 2 4 2 3" xfId="13965" xr:uid="{00000000-0005-0000-0000-000072360000}"/>
    <cellStyle name="Normal 3 2 2 2 2 4 2 4 3" xfId="13966" xr:uid="{00000000-0005-0000-0000-000073360000}"/>
    <cellStyle name="Normal 3 2 2 2 2 4 2 4 3 2" xfId="13967" xr:uid="{00000000-0005-0000-0000-000074360000}"/>
    <cellStyle name="Normal 3 2 2 2 2 4 2 4 4" xfId="13968" xr:uid="{00000000-0005-0000-0000-000075360000}"/>
    <cellStyle name="Normal 3 2 2 2 2 4 2 5" xfId="13969" xr:uid="{00000000-0005-0000-0000-000076360000}"/>
    <cellStyle name="Normal 3 2 2 2 2 4 2 5 2" xfId="13970" xr:uid="{00000000-0005-0000-0000-000077360000}"/>
    <cellStyle name="Normal 3 2 2 2 2 4 2 5 2 2" xfId="13971" xr:uid="{00000000-0005-0000-0000-000078360000}"/>
    <cellStyle name="Normal 3 2 2 2 2 4 2 5 2 2 2" xfId="13972" xr:uid="{00000000-0005-0000-0000-000079360000}"/>
    <cellStyle name="Normal 3 2 2 2 2 4 2 5 2 3" xfId="13973" xr:uid="{00000000-0005-0000-0000-00007A360000}"/>
    <cellStyle name="Normal 3 2 2 2 2 4 2 5 3" xfId="13974" xr:uid="{00000000-0005-0000-0000-00007B360000}"/>
    <cellStyle name="Normal 3 2 2 2 2 4 2 5 3 2" xfId="13975" xr:uid="{00000000-0005-0000-0000-00007C360000}"/>
    <cellStyle name="Normal 3 2 2 2 2 4 2 5 4" xfId="13976" xr:uid="{00000000-0005-0000-0000-00007D360000}"/>
    <cellStyle name="Normal 3 2 2 2 2 4 2 6" xfId="13977" xr:uid="{00000000-0005-0000-0000-00007E360000}"/>
    <cellStyle name="Normal 3 2 2 2 2 4 2 6 2" xfId="13978" xr:uid="{00000000-0005-0000-0000-00007F360000}"/>
    <cellStyle name="Normal 3 2 2 2 2 4 2 6 2 2" xfId="13979" xr:uid="{00000000-0005-0000-0000-000080360000}"/>
    <cellStyle name="Normal 3 2 2 2 2 4 2 6 3" xfId="13980" xr:uid="{00000000-0005-0000-0000-000081360000}"/>
    <cellStyle name="Normal 3 2 2 2 2 4 2 7" xfId="13981" xr:uid="{00000000-0005-0000-0000-000082360000}"/>
    <cellStyle name="Normal 3 2 2 2 2 4 2 7 2" xfId="13982" xr:uid="{00000000-0005-0000-0000-000083360000}"/>
    <cellStyle name="Normal 3 2 2 2 2 4 2 8" xfId="13983" xr:uid="{00000000-0005-0000-0000-000084360000}"/>
    <cellStyle name="Normal 3 2 2 2 2 4 2 8 2" xfId="13984" xr:uid="{00000000-0005-0000-0000-000085360000}"/>
    <cellStyle name="Normal 3 2 2 2 2 4 2 9" xfId="13985" xr:uid="{00000000-0005-0000-0000-000086360000}"/>
    <cellStyle name="Normal 3 2 2 2 2 4 3" xfId="13986" xr:uid="{00000000-0005-0000-0000-000087360000}"/>
    <cellStyle name="Normal 3 2 2 2 2 4 3 2" xfId="13987" xr:uid="{00000000-0005-0000-0000-000088360000}"/>
    <cellStyle name="Normal 3 2 2 2 2 4 3 2 2" xfId="13988" xr:uid="{00000000-0005-0000-0000-000089360000}"/>
    <cellStyle name="Normal 3 2 2 2 2 4 3 2 2 2" xfId="13989" xr:uid="{00000000-0005-0000-0000-00008A360000}"/>
    <cellStyle name="Normal 3 2 2 2 2 4 3 2 2 2 2" xfId="13990" xr:uid="{00000000-0005-0000-0000-00008B360000}"/>
    <cellStyle name="Normal 3 2 2 2 2 4 3 2 2 2 2 2" xfId="13991" xr:uid="{00000000-0005-0000-0000-00008C360000}"/>
    <cellStyle name="Normal 3 2 2 2 2 4 3 2 2 2 3" xfId="13992" xr:uid="{00000000-0005-0000-0000-00008D360000}"/>
    <cellStyle name="Normal 3 2 2 2 2 4 3 2 2 3" xfId="13993" xr:uid="{00000000-0005-0000-0000-00008E360000}"/>
    <cellStyle name="Normal 3 2 2 2 2 4 3 2 2 3 2" xfId="13994" xr:uid="{00000000-0005-0000-0000-00008F360000}"/>
    <cellStyle name="Normal 3 2 2 2 2 4 3 2 2 4" xfId="13995" xr:uid="{00000000-0005-0000-0000-000090360000}"/>
    <cellStyle name="Normal 3 2 2 2 2 4 3 2 3" xfId="13996" xr:uid="{00000000-0005-0000-0000-000091360000}"/>
    <cellStyle name="Normal 3 2 2 2 2 4 3 2 3 2" xfId="13997" xr:uid="{00000000-0005-0000-0000-000092360000}"/>
    <cellStyle name="Normal 3 2 2 2 2 4 3 2 3 2 2" xfId="13998" xr:uid="{00000000-0005-0000-0000-000093360000}"/>
    <cellStyle name="Normal 3 2 2 2 2 4 3 2 3 3" xfId="13999" xr:uid="{00000000-0005-0000-0000-000094360000}"/>
    <cellStyle name="Normal 3 2 2 2 2 4 3 2 4" xfId="14000" xr:uid="{00000000-0005-0000-0000-000095360000}"/>
    <cellStyle name="Normal 3 2 2 2 2 4 3 2 4 2" xfId="14001" xr:uid="{00000000-0005-0000-0000-000096360000}"/>
    <cellStyle name="Normal 3 2 2 2 2 4 3 2 5" xfId="14002" xr:uid="{00000000-0005-0000-0000-000097360000}"/>
    <cellStyle name="Normal 3 2 2 2 2 4 3 3" xfId="14003" xr:uid="{00000000-0005-0000-0000-000098360000}"/>
    <cellStyle name="Normal 3 2 2 2 2 4 3 3 2" xfId="14004" xr:uid="{00000000-0005-0000-0000-000099360000}"/>
    <cellStyle name="Normal 3 2 2 2 2 4 3 3 2 2" xfId="14005" xr:uid="{00000000-0005-0000-0000-00009A360000}"/>
    <cellStyle name="Normal 3 2 2 2 2 4 3 3 2 2 2" xfId="14006" xr:uid="{00000000-0005-0000-0000-00009B360000}"/>
    <cellStyle name="Normal 3 2 2 2 2 4 3 3 2 3" xfId="14007" xr:uid="{00000000-0005-0000-0000-00009C360000}"/>
    <cellStyle name="Normal 3 2 2 2 2 4 3 3 3" xfId="14008" xr:uid="{00000000-0005-0000-0000-00009D360000}"/>
    <cellStyle name="Normal 3 2 2 2 2 4 3 3 3 2" xfId="14009" xr:uid="{00000000-0005-0000-0000-00009E360000}"/>
    <cellStyle name="Normal 3 2 2 2 2 4 3 3 4" xfId="14010" xr:uid="{00000000-0005-0000-0000-00009F360000}"/>
    <cellStyle name="Normal 3 2 2 2 2 4 3 4" xfId="14011" xr:uid="{00000000-0005-0000-0000-0000A0360000}"/>
    <cellStyle name="Normal 3 2 2 2 2 4 3 4 2" xfId="14012" xr:uid="{00000000-0005-0000-0000-0000A1360000}"/>
    <cellStyle name="Normal 3 2 2 2 2 4 3 4 2 2" xfId="14013" xr:uid="{00000000-0005-0000-0000-0000A2360000}"/>
    <cellStyle name="Normal 3 2 2 2 2 4 3 4 2 2 2" xfId="14014" xr:uid="{00000000-0005-0000-0000-0000A3360000}"/>
    <cellStyle name="Normal 3 2 2 2 2 4 3 4 2 3" xfId="14015" xr:uid="{00000000-0005-0000-0000-0000A4360000}"/>
    <cellStyle name="Normal 3 2 2 2 2 4 3 4 3" xfId="14016" xr:uid="{00000000-0005-0000-0000-0000A5360000}"/>
    <cellStyle name="Normal 3 2 2 2 2 4 3 4 3 2" xfId="14017" xr:uid="{00000000-0005-0000-0000-0000A6360000}"/>
    <cellStyle name="Normal 3 2 2 2 2 4 3 4 4" xfId="14018" xr:uid="{00000000-0005-0000-0000-0000A7360000}"/>
    <cellStyle name="Normal 3 2 2 2 2 4 3 5" xfId="14019" xr:uid="{00000000-0005-0000-0000-0000A8360000}"/>
    <cellStyle name="Normal 3 2 2 2 2 4 3 5 2" xfId="14020" xr:uid="{00000000-0005-0000-0000-0000A9360000}"/>
    <cellStyle name="Normal 3 2 2 2 2 4 3 5 2 2" xfId="14021" xr:uid="{00000000-0005-0000-0000-0000AA360000}"/>
    <cellStyle name="Normal 3 2 2 2 2 4 3 5 3" xfId="14022" xr:uid="{00000000-0005-0000-0000-0000AB360000}"/>
    <cellStyle name="Normal 3 2 2 2 2 4 3 6" xfId="14023" xr:uid="{00000000-0005-0000-0000-0000AC360000}"/>
    <cellStyle name="Normal 3 2 2 2 2 4 3 6 2" xfId="14024" xr:uid="{00000000-0005-0000-0000-0000AD360000}"/>
    <cellStyle name="Normal 3 2 2 2 2 4 3 7" xfId="14025" xr:uid="{00000000-0005-0000-0000-0000AE360000}"/>
    <cellStyle name="Normal 3 2 2 2 2 4 3 7 2" xfId="14026" xr:uid="{00000000-0005-0000-0000-0000AF360000}"/>
    <cellStyle name="Normal 3 2 2 2 2 4 3 8" xfId="14027" xr:uid="{00000000-0005-0000-0000-0000B0360000}"/>
    <cellStyle name="Normal 3 2 2 2 2 4 4" xfId="14028" xr:uid="{00000000-0005-0000-0000-0000B1360000}"/>
    <cellStyle name="Normal 3 2 2 2 2 4 4 2" xfId="14029" xr:uid="{00000000-0005-0000-0000-0000B2360000}"/>
    <cellStyle name="Normal 3 2 2 2 2 4 4 2 2" xfId="14030" xr:uid="{00000000-0005-0000-0000-0000B3360000}"/>
    <cellStyle name="Normal 3 2 2 2 2 4 4 2 2 2" xfId="14031" xr:uid="{00000000-0005-0000-0000-0000B4360000}"/>
    <cellStyle name="Normal 3 2 2 2 2 4 4 2 2 2 2" xfId="14032" xr:uid="{00000000-0005-0000-0000-0000B5360000}"/>
    <cellStyle name="Normal 3 2 2 2 2 4 4 2 2 3" xfId="14033" xr:uid="{00000000-0005-0000-0000-0000B6360000}"/>
    <cellStyle name="Normal 3 2 2 2 2 4 4 2 3" xfId="14034" xr:uid="{00000000-0005-0000-0000-0000B7360000}"/>
    <cellStyle name="Normal 3 2 2 2 2 4 4 2 3 2" xfId="14035" xr:uid="{00000000-0005-0000-0000-0000B8360000}"/>
    <cellStyle name="Normal 3 2 2 2 2 4 4 2 4" xfId="14036" xr:uid="{00000000-0005-0000-0000-0000B9360000}"/>
    <cellStyle name="Normal 3 2 2 2 2 4 4 3" xfId="14037" xr:uid="{00000000-0005-0000-0000-0000BA360000}"/>
    <cellStyle name="Normal 3 2 2 2 2 4 4 3 2" xfId="14038" xr:uid="{00000000-0005-0000-0000-0000BB360000}"/>
    <cellStyle name="Normal 3 2 2 2 2 4 4 3 2 2" xfId="14039" xr:uid="{00000000-0005-0000-0000-0000BC360000}"/>
    <cellStyle name="Normal 3 2 2 2 2 4 4 3 3" xfId="14040" xr:uid="{00000000-0005-0000-0000-0000BD360000}"/>
    <cellStyle name="Normal 3 2 2 2 2 4 4 4" xfId="14041" xr:uid="{00000000-0005-0000-0000-0000BE360000}"/>
    <cellStyle name="Normal 3 2 2 2 2 4 4 4 2" xfId="14042" xr:uid="{00000000-0005-0000-0000-0000BF360000}"/>
    <cellStyle name="Normal 3 2 2 2 2 4 4 5" xfId="14043" xr:uid="{00000000-0005-0000-0000-0000C0360000}"/>
    <cellStyle name="Normal 3 2 2 2 2 4 5" xfId="14044" xr:uid="{00000000-0005-0000-0000-0000C1360000}"/>
    <cellStyle name="Normal 3 2 2 2 2 4 5 2" xfId="14045" xr:uid="{00000000-0005-0000-0000-0000C2360000}"/>
    <cellStyle name="Normal 3 2 2 2 2 4 5 2 2" xfId="14046" xr:uid="{00000000-0005-0000-0000-0000C3360000}"/>
    <cellStyle name="Normal 3 2 2 2 2 4 5 2 2 2" xfId="14047" xr:uid="{00000000-0005-0000-0000-0000C4360000}"/>
    <cellStyle name="Normal 3 2 2 2 2 4 5 2 3" xfId="14048" xr:uid="{00000000-0005-0000-0000-0000C5360000}"/>
    <cellStyle name="Normal 3 2 2 2 2 4 5 3" xfId="14049" xr:uid="{00000000-0005-0000-0000-0000C6360000}"/>
    <cellStyle name="Normal 3 2 2 2 2 4 5 3 2" xfId="14050" xr:uid="{00000000-0005-0000-0000-0000C7360000}"/>
    <cellStyle name="Normal 3 2 2 2 2 4 5 4" xfId="14051" xr:uid="{00000000-0005-0000-0000-0000C8360000}"/>
    <cellStyle name="Normal 3 2 2 2 2 4 6" xfId="14052" xr:uid="{00000000-0005-0000-0000-0000C9360000}"/>
    <cellStyle name="Normal 3 2 2 2 2 4 6 2" xfId="14053" xr:uid="{00000000-0005-0000-0000-0000CA360000}"/>
    <cellStyle name="Normal 3 2 2 2 2 4 6 2 2" xfId="14054" xr:uid="{00000000-0005-0000-0000-0000CB360000}"/>
    <cellStyle name="Normal 3 2 2 2 2 4 6 2 2 2" xfId="14055" xr:uid="{00000000-0005-0000-0000-0000CC360000}"/>
    <cellStyle name="Normal 3 2 2 2 2 4 6 2 3" xfId="14056" xr:uid="{00000000-0005-0000-0000-0000CD360000}"/>
    <cellStyle name="Normal 3 2 2 2 2 4 6 3" xfId="14057" xr:uid="{00000000-0005-0000-0000-0000CE360000}"/>
    <cellStyle name="Normal 3 2 2 2 2 4 6 3 2" xfId="14058" xr:uid="{00000000-0005-0000-0000-0000CF360000}"/>
    <cellStyle name="Normal 3 2 2 2 2 4 6 4" xfId="14059" xr:uid="{00000000-0005-0000-0000-0000D0360000}"/>
    <cellStyle name="Normal 3 2 2 2 2 4 7" xfId="14060" xr:uid="{00000000-0005-0000-0000-0000D1360000}"/>
    <cellStyle name="Normal 3 2 2 2 2 4 7 2" xfId="14061" xr:uid="{00000000-0005-0000-0000-0000D2360000}"/>
    <cellStyle name="Normal 3 2 2 2 2 4 7 2 2" xfId="14062" xr:uid="{00000000-0005-0000-0000-0000D3360000}"/>
    <cellStyle name="Normal 3 2 2 2 2 4 7 3" xfId="14063" xr:uid="{00000000-0005-0000-0000-0000D4360000}"/>
    <cellStyle name="Normal 3 2 2 2 2 4 8" xfId="14064" xr:uid="{00000000-0005-0000-0000-0000D5360000}"/>
    <cellStyle name="Normal 3 2 2 2 2 4 8 2" xfId="14065" xr:uid="{00000000-0005-0000-0000-0000D6360000}"/>
    <cellStyle name="Normal 3 2 2 2 2 4 9" xfId="14066" xr:uid="{00000000-0005-0000-0000-0000D7360000}"/>
    <cellStyle name="Normal 3 2 2 2 2 4 9 2" xfId="14067" xr:uid="{00000000-0005-0000-0000-0000D8360000}"/>
    <cellStyle name="Normal 3 2 2 2 2 5" xfId="14068" xr:uid="{00000000-0005-0000-0000-0000D9360000}"/>
    <cellStyle name="Normal 3 2 2 2 2 5 10" xfId="14069" xr:uid="{00000000-0005-0000-0000-0000DA360000}"/>
    <cellStyle name="Normal 3 2 2 2 2 5 2" xfId="14070" xr:uid="{00000000-0005-0000-0000-0000DB360000}"/>
    <cellStyle name="Normal 3 2 2 2 2 5 2 2" xfId="14071" xr:uid="{00000000-0005-0000-0000-0000DC360000}"/>
    <cellStyle name="Normal 3 2 2 2 2 5 2 2 2" xfId="14072" xr:uid="{00000000-0005-0000-0000-0000DD360000}"/>
    <cellStyle name="Normal 3 2 2 2 2 5 2 2 2 2" xfId="14073" xr:uid="{00000000-0005-0000-0000-0000DE360000}"/>
    <cellStyle name="Normal 3 2 2 2 2 5 2 2 2 2 2" xfId="14074" xr:uid="{00000000-0005-0000-0000-0000DF360000}"/>
    <cellStyle name="Normal 3 2 2 2 2 5 2 2 2 2 2 2" xfId="14075" xr:uid="{00000000-0005-0000-0000-0000E0360000}"/>
    <cellStyle name="Normal 3 2 2 2 2 5 2 2 2 2 2 2 2" xfId="14076" xr:uid="{00000000-0005-0000-0000-0000E1360000}"/>
    <cellStyle name="Normal 3 2 2 2 2 5 2 2 2 2 2 3" xfId="14077" xr:uid="{00000000-0005-0000-0000-0000E2360000}"/>
    <cellStyle name="Normal 3 2 2 2 2 5 2 2 2 2 3" xfId="14078" xr:uid="{00000000-0005-0000-0000-0000E3360000}"/>
    <cellStyle name="Normal 3 2 2 2 2 5 2 2 2 2 3 2" xfId="14079" xr:uid="{00000000-0005-0000-0000-0000E4360000}"/>
    <cellStyle name="Normal 3 2 2 2 2 5 2 2 2 2 4" xfId="14080" xr:uid="{00000000-0005-0000-0000-0000E5360000}"/>
    <cellStyle name="Normal 3 2 2 2 2 5 2 2 2 3" xfId="14081" xr:uid="{00000000-0005-0000-0000-0000E6360000}"/>
    <cellStyle name="Normal 3 2 2 2 2 5 2 2 2 3 2" xfId="14082" xr:uid="{00000000-0005-0000-0000-0000E7360000}"/>
    <cellStyle name="Normal 3 2 2 2 2 5 2 2 2 3 2 2" xfId="14083" xr:uid="{00000000-0005-0000-0000-0000E8360000}"/>
    <cellStyle name="Normal 3 2 2 2 2 5 2 2 2 3 3" xfId="14084" xr:uid="{00000000-0005-0000-0000-0000E9360000}"/>
    <cellStyle name="Normal 3 2 2 2 2 5 2 2 2 4" xfId="14085" xr:uid="{00000000-0005-0000-0000-0000EA360000}"/>
    <cellStyle name="Normal 3 2 2 2 2 5 2 2 2 4 2" xfId="14086" xr:uid="{00000000-0005-0000-0000-0000EB360000}"/>
    <cellStyle name="Normal 3 2 2 2 2 5 2 2 2 5" xfId="14087" xr:uid="{00000000-0005-0000-0000-0000EC360000}"/>
    <cellStyle name="Normal 3 2 2 2 2 5 2 2 3" xfId="14088" xr:uid="{00000000-0005-0000-0000-0000ED360000}"/>
    <cellStyle name="Normal 3 2 2 2 2 5 2 2 3 2" xfId="14089" xr:uid="{00000000-0005-0000-0000-0000EE360000}"/>
    <cellStyle name="Normal 3 2 2 2 2 5 2 2 3 2 2" xfId="14090" xr:uid="{00000000-0005-0000-0000-0000EF360000}"/>
    <cellStyle name="Normal 3 2 2 2 2 5 2 2 3 2 2 2" xfId="14091" xr:uid="{00000000-0005-0000-0000-0000F0360000}"/>
    <cellStyle name="Normal 3 2 2 2 2 5 2 2 3 2 3" xfId="14092" xr:uid="{00000000-0005-0000-0000-0000F1360000}"/>
    <cellStyle name="Normal 3 2 2 2 2 5 2 2 3 3" xfId="14093" xr:uid="{00000000-0005-0000-0000-0000F2360000}"/>
    <cellStyle name="Normal 3 2 2 2 2 5 2 2 3 3 2" xfId="14094" xr:uid="{00000000-0005-0000-0000-0000F3360000}"/>
    <cellStyle name="Normal 3 2 2 2 2 5 2 2 3 4" xfId="14095" xr:uid="{00000000-0005-0000-0000-0000F4360000}"/>
    <cellStyle name="Normal 3 2 2 2 2 5 2 2 4" xfId="14096" xr:uid="{00000000-0005-0000-0000-0000F5360000}"/>
    <cellStyle name="Normal 3 2 2 2 2 5 2 2 4 2" xfId="14097" xr:uid="{00000000-0005-0000-0000-0000F6360000}"/>
    <cellStyle name="Normal 3 2 2 2 2 5 2 2 4 2 2" xfId="14098" xr:uid="{00000000-0005-0000-0000-0000F7360000}"/>
    <cellStyle name="Normal 3 2 2 2 2 5 2 2 4 2 2 2" xfId="14099" xr:uid="{00000000-0005-0000-0000-0000F8360000}"/>
    <cellStyle name="Normal 3 2 2 2 2 5 2 2 4 2 3" xfId="14100" xr:uid="{00000000-0005-0000-0000-0000F9360000}"/>
    <cellStyle name="Normal 3 2 2 2 2 5 2 2 4 3" xfId="14101" xr:uid="{00000000-0005-0000-0000-0000FA360000}"/>
    <cellStyle name="Normal 3 2 2 2 2 5 2 2 4 3 2" xfId="14102" xr:uid="{00000000-0005-0000-0000-0000FB360000}"/>
    <cellStyle name="Normal 3 2 2 2 2 5 2 2 4 4" xfId="14103" xr:uid="{00000000-0005-0000-0000-0000FC360000}"/>
    <cellStyle name="Normal 3 2 2 2 2 5 2 2 5" xfId="14104" xr:uid="{00000000-0005-0000-0000-0000FD360000}"/>
    <cellStyle name="Normal 3 2 2 2 2 5 2 2 5 2" xfId="14105" xr:uid="{00000000-0005-0000-0000-0000FE360000}"/>
    <cellStyle name="Normal 3 2 2 2 2 5 2 2 5 2 2" xfId="14106" xr:uid="{00000000-0005-0000-0000-0000FF360000}"/>
    <cellStyle name="Normal 3 2 2 2 2 5 2 2 5 3" xfId="14107" xr:uid="{00000000-0005-0000-0000-000000370000}"/>
    <cellStyle name="Normal 3 2 2 2 2 5 2 2 6" xfId="14108" xr:uid="{00000000-0005-0000-0000-000001370000}"/>
    <cellStyle name="Normal 3 2 2 2 2 5 2 2 6 2" xfId="14109" xr:uid="{00000000-0005-0000-0000-000002370000}"/>
    <cellStyle name="Normal 3 2 2 2 2 5 2 2 7" xfId="14110" xr:uid="{00000000-0005-0000-0000-000003370000}"/>
    <cellStyle name="Normal 3 2 2 2 2 5 2 2 7 2" xfId="14111" xr:uid="{00000000-0005-0000-0000-000004370000}"/>
    <cellStyle name="Normal 3 2 2 2 2 5 2 2 8" xfId="14112" xr:uid="{00000000-0005-0000-0000-000005370000}"/>
    <cellStyle name="Normal 3 2 2 2 2 5 2 3" xfId="14113" xr:uid="{00000000-0005-0000-0000-000006370000}"/>
    <cellStyle name="Normal 3 2 2 2 2 5 2 3 2" xfId="14114" xr:uid="{00000000-0005-0000-0000-000007370000}"/>
    <cellStyle name="Normal 3 2 2 2 2 5 2 3 2 2" xfId="14115" xr:uid="{00000000-0005-0000-0000-000008370000}"/>
    <cellStyle name="Normal 3 2 2 2 2 5 2 3 2 2 2" xfId="14116" xr:uid="{00000000-0005-0000-0000-000009370000}"/>
    <cellStyle name="Normal 3 2 2 2 2 5 2 3 2 2 2 2" xfId="14117" xr:uid="{00000000-0005-0000-0000-00000A370000}"/>
    <cellStyle name="Normal 3 2 2 2 2 5 2 3 2 2 3" xfId="14118" xr:uid="{00000000-0005-0000-0000-00000B370000}"/>
    <cellStyle name="Normal 3 2 2 2 2 5 2 3 2 3" xfId="14119" xr:uid="{00000000-0005-0000-0000-00000C370000}"/>
    <cellStyle name="Normal 3 2 2 2 2 5 2 3 2 3 2" xfId="14120" xr:uid="{00000000-0005-0000-0000-00000D370000}"/>
    <cellStyle name="Normal 3 2 2 2 2 5 2 3 2 4" xfId="14121" xr:uid="{00000000-0005-0000-0000-00000E370000}"/>
    <cellStyle name="Normal 3 2 2 2 2 5 2 3 3" xfId="14122" xr:uid="{00000000-0005-0000-0000-00000F370000}"/>
    <cellStyle name="Normal 3 2 2 2 2 5 2 3 3 2" xfId="14123" xr:uid="{00000000-0005-0000-0000-000010370000}"/>
    <cellStyle name="Normal 3 2 2 2 2 5 2 3 3 2 2" xfId="14124" xr:uid="{00000000-0005-0000-0000-000011370000}"/>
    <cellStyle name="Normal 3 2 2 2 2 5 2 3 3 3" xfId="14125" xr:uid="{00000000-0005-0000-0000-000012370000}"/>
    <cellStyle name="Normal 3 2 2 2 2 5 2 3 4" xfId="14126" xr:uid="{00000000-0005-0000-0000-000013370000}"/>
    <cellStyle name="Normal 3 2 2 2 2 5 2 3 4 2" xfId="14127" xr:uid="{00000000-0005-0000-0000-000014370000}"/>
    <cellStyle name="Normal 3 2 2 2 2 5 2 3 5" xfId="14128" xr:uid="{00000000-0005-0000-0000-000015370000}"/>
    <cellStyle name="Normal 3 2 2 2 2 5 2 4" xfId="14129" xr:uid="{00000000-0005-0000-0000-000016370000}"/>
    <cellStyle name="Normal 3 2 2 2 2 5 2 4 2" xfId="14130" xr:uid="{00000000-0005-0000-0000-000017370000}"/>
    <cellStyle name="Normal 3 2 2 2 2 5 2 4 2 2" xfId="14131" xr:uid="{00000000-0005-0000-0000-000018370000}"/>
    <cellStyle name="Normal 3 2 2 2 2 5 2 4 2 2 2" xfId="14132" xr:uid="{00000000-0005-0000-0000-000019370000}"/>
    <cellStyle name="Normal 3 2 2 2 2 5 2 4 2 3" xfId="14133" xr:uid="{00000000-0005-0000-0000-00001A370000}"/>
    <cellStyle name="Normal 3 2 2 2 2 5 2 4 3" xfId="14134" xr:uid="{00000000-0005-0000-0000-00001B370000}"/>
    <cellStyle name="Normal 3 2 2 2 2 5 2 4 3 2" xfId="14135" xr:uid="{00000000-0005-0000-0000-00001C370000}"/>
    <cellStyle name="Normal 3 2 2 2 2 5 2 4 4" xfId="14136" xr:uid="{00000000-0005-0000-0000-00001D370000}"/>
    <cellStyle name="Normal 3 2 2 2 2 5 2 5" xfId="14137" xr:uid="{00000000-0005-0000-0000-00001E370000}"/>
    <cellStyle name="Normal 3 2 2 2 2 5 2 5 2" xfId="14138" xr:uid="{00000000-0005-0000-0000-00001F370000}"/>
    <cellStyle name="Normal 3 2 2 2 2 5 2 5 2 2" xfId="14139" xr:uid="{00000000-0005-0000-0000-000020370000}"/>
    <cellStyle name="Normal 3 2 2 2 2 5 2 5 2 2 2" xfId="14140" xr:uid="{00000000-0005-0000-0000-000021370000}"/>
    <cellStyle name="Normal 3 2 2 2 2 5 2 5 2 3" xfId="14141" xr:uid="{00000000-0005-0000-0000-000022370000}"/>
    <cellStyle name="Normal 3 2 2 2 2 5 2 5 3" xfId="14142" xr:uid="{00000000-0005-0000-0000-000023370000}"/>
    <cellStyle name="Normal 3 2 2 2 2 5 2 5 3 2" xfId="14143" xr:uid="{00000000-0005-0000-0000-000024370000}"/>
    <cellStyle name="Normal 3 2 2 2 2 5 2 5 4" xfId="14144" xr:uid="{00000000-0005-0000-0000-000025370000}"/>
    <cellStyle name="Normal 3 2 2 2 2 5 2 6" xfId="14145" xr:uid="{00000000-0005-0000-0000-000026370000}"/>
    <cellStyle name="Normal 3 2 2 2 2 5 2 6 2" xfId="14146" xr:uid="{00000000-0005-0000-0000-000027370000}"/>
    <cellStyle name="Normal 3 2 2 2 2 5 2 6 2 2" xfId="14147" xr:uid="{00000000-0005-0000-0000-000028370000}"/>
    <cellStyle name="Normal 3 2 2 2 2 5 2 6 3" xfId="14148" xr:uid="{00000000-0005-0000-0000-000029370000}"/>
    <cellStyle name="Normal 3 2 2 2 2 5 2 7" xfId="14149" xr:uid="{00000000-0005-0000-0000-00002A370000}"/>
    <cellStyle name="Normal 3 2 2 2 2 5 2 7 2" xfId="14150" xr:uid="{00000000-0005-0000-0000-00002B370000}"/>
    <cellStyle name="Normal 3 2 2 2 2 5 2 8" xfId="14151" xr:uid="{00000000-0005-0000-0000-00002C370000}"/>
    <cellStyle name="Normal 3 2 2 2 2 5 2 8 2" xfId="14152" xr:uid="{00000000-0005-0000-0000-00002D370000}"/>
    <cellStyle name="Normal 3 2 2 2 2 5 2 9" xfId="14153" xr:uid="{00000000-0005-0000-0000-00002E370000}"/>
    <cellStyle name="Normal 3 2 2 2 2 5 3" xfId="14154" xr:uid="{00000000-0005-0000-0000-00002F370000}"/>
    <cellStyle name="Normal 3 2 2 2 2 5 3 2" xfId="14155" xr:uid="{00000000-0005-0000-0000-000030370000}"/>
    <cellStyle name="Normal 3 2 2 2 2 5 3 2 2" xfId="14156" xr:uid="{00000000-0005-0000-0000-000031370000}"/>
    <cellStyle name="Normal 3 2 2 2 2 5 3 2 2 2" xfId="14157" xr:uid="{00000000-0005-0000-0000-000032370000}"/>
    <cellStyle name="Normal 3 2 2 2 2 5 3 2 2 2 2" xfId="14158" xr:uid="{00000000-0005-0000-0000-000033370000}"/>
    <cellStyle name="Normal 3 2 2 2 2 5 3 2 2 2 2 2" xfId="14159" xr:uid="{00000000-0005-0000-0000-000034370000}"/>
    <cellStyle name="Normal 3 2 2 2 2 5 3 2 2 2 3" xfId="14160" xr:uid="{00000000-0005-0000-0000-000035370000}"/>
    <cellStyle name="Normal 3 2 2 2 2 5 3 2 2 3" xfId="14161" xr:uid="{00000000-0005-0000-0000-000036370000}"/>
    <cellStyle name="Normal 3 2 2 2 2 5 3 2 2 3 2" xfId="14162" xr:uid="{00000000-0005-0000-0000-000037370000}"/>
    <cellStyle name="Normal 3 2 2 2 2 5 3 2 2 4" xfId="14163" xr:uid="{00000000-0005-0000-0000-000038370000}"/>
    <cellStyle name="Normal 3 2 2 2 2 5 3 2 3" xfId="14164" xr:uid="{00000000-0005-0000-0000-000039370000}"/>
    <cellStyle name="Normal 3 2 2 2 2 5 3 2 3 2" xfId="14165" xr:uid="{00000000-0005-0000-0000-00003A370000}"/>
    <cellStyle name="Normal 3 2 2 2 2 5 3 2 3 2 2" xfId="14166" xr:uid="{00000000-0005-0000-0000-00003B370000}"/>
    <cellStyle name="Normal 3 2 2 2 2 5 3 2 3 3" xfId="14167" xr:uid="{00000000-0005-0000-0000-00003C370000}"/>
    <cellStyle name="Normal 3 2 2 2 2 5 3 2 4" xfId="14168" xr:uid="{00000000-0005-0000-0000-00003D370000}"/>
    <cellStyle name="Normal 3 2 2 2 2 5 3 2 4 2" xfId="14169" xr:uid="{00000000-0005-0000-0000-00003E370000}"/>
    <cellStyle name="Normal 3 2 2 2 2 5 3 2 5" xfId="14170" xr:uid="{00000000-0005-0000-0000-00003F370000}"/>
    <cellStyle name="Normal 3 2 2 2 2 5 3 3" xfId="14171" xr:uid="{00000000-0005-0000-0000-000040370000}"/>
    <cellStyle name="Normal 3 2 2 2 2 5 3 3 2" xfId="14172" xr:uid="{00000000-0005-0000-0000-000041370000}"/>
    <cellStyle name="Normal 3 2 2 2 2 5 3 3 2 2" xfId="14173" xr:uid="{00000000-0005-0000-0000-000042370000}"/>
    <cellStyle name="Normal 3 2 2 2 2 5 3 3 2 2 2" xfId="14174" xr:uid="{00000000-0005-0000-0000-000043370000}"/>
    <cellStyle name="Normal 3 2 2 2 2 5 3 3 2 3" xfId="14175" xr:uid="{00000000-0005-0000-0000-000044370000}"/>
    <cellStyle name="Normal 3 2 2 2 2 5 3 3 3" xfId="14176" xr:uid="{00000000-0005-0000-0000-000045370000}"/>
    <cellStyle name="Normal 3 2 2 2 2 5 3 3 3 2" xfId="14177" xr:uid="{00000000-0005-0000-0000-000046370000}"/>
    <cellStyle name="Normal 3 2 2 2 2 5 3 3 4" xfId="14178" xr:uid="{00000000-0005-0000-0000-000047370000}"/>
    <cellStyle name="Normal 3 2 2 2 2 5 3 4" xfId="14179" xr:uid="{00000000-0005-0000-0000-000048370000}"/>
    <cellStyle name="Normal 3 2 2 2 2 5 3 4 2" xfId="14180" xr:uid="{00000000-0005-0000-0000-000049370000}"/>
    <cellStyle name="Normal 3 2 2 2 2 5 3 4 2 2" xfId="14181" xr:uid="{00000000-0005-0000-0000-00004A370000}"/>
    <cellStyle name="Normal 3 2 2 2 2 5 3 4 2 2 2" xfId="14182" xr:uid="{00000000-0005-0000-0000-00004B370000}"/>
    <cellStyle name="Normal 3 2 2 2 2 5 3 4 2 3" xfId="14183" xr:uid="{00000000-0005-0000-0000-00004C370000}"/>
    <cellStyle name="Normal 3 2 2 2 2 5 3 4 3" xfId="14184" xr:uid="{00000000-0005-0000-0000-00004D370000}"/>
    <cellStyle name="Normal 3 2 2 2 2 5 3 4 3 2" xfId="14185" xr:uid="{00000000-0005-0000-0000-00004E370000}"/>
    <cellStyle name="Normal 3 2 2 2 2 5 3 4 4" xfId="14186" xr:uid="{00000000-0005-0000-0000-00004F370000}"/>
    <cellStyle name="Normal 3 2 2 2 2 5 3 5" xfId="14187" xr:uid="{00000000-0005-0000-0000-000050370000}"/>
    <cellStyle name="Normal 3 2 2 2 2 5 3 5 2" xfId="14188" xr:uid="{00000000-0005-0000-0000-000051370000}"/>
    <cellStyle name="Normal 3 2 2 2 2 5 3 5 2 2" xfId="14189" xr:uid="{00000000-0005-0000-0000-000052370000}"/>
    <cellStyle name="Normal 3 2 2 2 2 5 3 5 3" xfId="14190" xr:uid="{00000000-0005-0000-0000-000053370000}"/>
    <cellStyle name="Normal 3 2 2 2 2 5 3 6" xfId="14191" xr:uid="{00000000-0005-0000-0000-000054370000}"/>
    <cellStyle name="Normal 3 2 2 2 2 5 3 6 2" xfId="14192" xr:uid="{00000000-0005-0000-0000-000055370000}"/>
    <cellStyle name="Normal 3 2 2 2 2 5 3 7" xfId="14193" xr:uid="{00000000-0005-0000-0000-000056370000}"/>
    <cellStyle name="Normal 3 2 2 2 2 5 3 7 2" xfId="14194" xr:uid="{00000000-0005-0000-0000-000057370000}"/>
    <cellStyle name="Normal 3 2 2 2 2 5 3 8" xfId="14195" xr:uid="{00000000-0005-0000-0000-000058370000}"/>
    <cellStyle name="Normal 3 2 2 2 2 5 4" xfId="14196" xr:uid="{00000000-0005-0000-0000-000059370000}"/>
    <cellStyle name="Normal 3 2 2 2 2 5 4 2" xfId="14197" xr:uid="{00000000-0005-0000-0000-00005A370000}"/>
    <cellStyle name="Normal 3 2 2 2 2 5 4 2 2" xfId="14198" xr:uid="{00000000-0005-0000-0000-00005B370000}"/>
    <cellStyle name="Normal 3 2 2 2 2 5 4 2 2 2" xfId="14199" xr:uid="{00000000-0005-0000-0000-00005C370000}"/>
    <cellStyle name="Normal 3 2 2 2 2 5 4 2 2 2 2" xfId="14200" xr:uid="{00000000-0005-0000-0000-00005D370000}"/>
    <cellStyle name="Normal 3 2 2 2 2 5 4 2 2 3" xfId="14201" xr:uid="{00000000-0005-0000-0000-00005E370000}"/>
    <cellStyle name="Normal 3 2 2 2 2 5 4 2 3" xfId="14202" xr:uid="{00000000-0005-0000-0000-00005F370000}"/>
    <cellStyle name="Normal 3 2 2 2 2 5 4 2 3 2" xfId="14203" xr:uid="{00000000-0005-0000-0000-000060370000}"/>
    <cellStyle name="Normal 3 2 2 2 2 5 4 2 4" xfId="14204" xr:uid="{00000000-0005-0000-0000-000061370000}"/>
    <cellStyle name="Normal 3 2 2 2 2 5 4 3" xfId="14205" xr:uid="{00000000-0005-0000-0000-000062370000}"/>
    <cellStyle name="Normal 3 2 2 2 2 5 4 3 2" xfId="14206" xr:uid="{00000000-0005-0000-0000-000063370000}"/>
    <cellStyle name="Normal 3 2 2 2 2 5 4 3 2 2" xfId="14207" xr:uid="{00000000-0005-0000-0000-000064370000}"/>
    <cellStyle name="Normal 3 2 2 2 2 5 4 3 3" xfId="14208" xr:uid="{00000000-0005-0000-0000-000065370000}"/>
    <cellStyle name="Normal 3 2 2 2 2 5 4 4" xfId="14209" xr:uid="{00000000-0005-0000-0000-000066370000}"/>
    <cellStyle name="Normal 3 2 2 2 2 5 4 4 2" xfId="14210" xr:uid="{00000000-0005-0000-0000-000067370000}"/>
    <cellStyle name="Normal 3 2 2 2 2 5 4 5" xfId="14211" xr:uid="{00000000-0005-0000-0000-000068370000}"/>
    <cellStyle name="Normal 3 2 2 2 2 5 5" xfId="14212" xr:uid="{00000000-0005-0000-0000-000069370000}"/>
    <cellStyle name="Normal 3 2 2 2 2 5 5 2" xfId="14213" xr:uid="{00000000-0005-0000-0000-00006A370000}"/>
    <cellStyle name="Normal 3 2 2 2 2 5 5 2 2" xfId="14214" xr:uid="{00000000-0005-0000-0000-00006B370000}"/>
    <cellStyle name="Normal 3 2 2 2 2 5 5 2 2 2" xfId="14215" xr:uid="{00000000-0005-0000-0000-00006C370000}"/>
    <cellStyle name="Normal 3 2 2 2 2 5 5 2 3" xfId="14216" xr:uid="{00000000-0005-0000-0000-00006D370000}"/>
    <cellStyle name="Normal 3 2 2 2 2 5 5 3" xfId="14217" xr:uid="{00000000-0005-0000-0000-00006E370000}"/>
    <cellStyle name="Normal 3 2 2 2 2 5 5 3 2" xfId="14218" xr:uid="{00000000-0005-0000-0000-00006F370000}"/>
    <cellStyle name="Normal 3 2 2 2 2 5 5 4" xfId="14219" xr:uid="{00000000-0005-0000-0000-000070370000}"/>
    <cellStyle name="Normal 3 2 2 2 2 5 6" xfId="14220" xr:uid="{00000000-0005-0000-0000-000071370000}"/>
    <cellStyle name="Normal 3 2 2 2 2 5 6 2" xfId="14221" xr:uid="{00000000-0005-0000-0000-000072370000}"/>
    <cellStyle name="Normal 3 2 2 2 2 5 6 2 2" xfId="14222" xr:uid="{00000000-0005-0000-0000-000073370000}"/>
    <cellStyle name="Normal 3 2 2 2 2 5 6 2 2 2" xfId="14223" xr:uid="{00000000-0005-0000-0000-000074370000}"/>
    <cellStyle name="Normal 3 2 2 2 2 5 6 2 3" xfId="14224" xr:uid="{00000000-0005-0000-0000-000075370000}"/>
    <cellStyle name="Normal 3 2 2 2 2 5 6 3" xfId="14225" xr:uid="{00000000-0005-0000-0000-000076370000}"/>
    <cellStyle name="Normal 3 2 2 2 2 5 6 3 2" xfId="14226" xr:uid="{00000000-0005-0000-0000-000077370000}"/>
    <cellStyle name="Normal 3 2 2 2 2 5 6 4" xfId="14227" xr:uid="{00000000-0005-0000-0000-000078370000}"/>
    <cellStyle name="Normal 3 2 2 2 2 5 7" xfId="14228" xr:uid="{00000000-0005-0000-0000-000079370000}"/>
    <cellStyle name="Normal 3 2 2 2 2 5 7 2" xfId="14229" xr:uid="{00000000-0005-0000-0000-00007A370000}"/>
    <cellStyle name="Normal 3 2 2 2 2 5 7 2 2" xfId="14230" xr:uid="{00000000-0005-0000-0000-00007B370000}"/>
    <cellStyle name="Normal 3 2 2 2 2 5 7 3" xfId="14231" xr:uid="{00000000-0005-0000-0000-00007C370000}"/>
    <cellStyle name="Normal 3 2 2 2 2 5 8" xfId="14232" xr:uid="{00000000-0005-0000-0000-00007D370000}"/>
    <cellStyle name="Normal 3 2 2 2 2 5 8 2" xfId="14233" xr:uid="{00000000-0005-0000-0000-00007E370000}"/>
    <cellStyle name="Normal 3 2 2 2 2 5 9" xfId="14234" xr:uid="{00000000-0005-0000-0000-00007F370000}"/>
    <cellStyle name="Normal 3 2 2 2 2 5 9 2" xfId="14235" xr:uid="{00000000-0005-0000-0000-000080370000}"/>
    <cellStyle name="Normal 3 2 2 2 2 6" xfId="14236" xr:uid="{00000000-0005-0000-0000-000081370000}"/>
    <cellStyle name="Normal 3 2 2 2 2 6 2" xfId="14237" xr:uid="{00000000-0005-0000-0000-000082370000}"/>
    <cellStyle name="Normal 3 2 2 2 2 6 2 2" xfId="14238" xr:uid="{00000000-0005-0000-0000-000083370000}"/>
    <cellStyle name="Normal 3 2 2 2 2 6 2 2 2" xfId="14239" xr:uid="{00000000-0005-0000-0000-000084370000}"/>
    <cellStyle name="Normal 3 2 2 2 2 6 2 2 2 2" xfId="14240" xr:uid="{00000000-0005-0000-0000-000085370000}"/>
    <cellStyle name="Normal 3 2 2 2 2 6 2 2 2 2 2" xfId="14241" xr:uid="{00000000-0005-0000-0000-000086370000}"/>
    <cellStyle name="Normal 3 2 2 2 2 6 2 2 2 2 2 2" xfId="14242" xr:uid="{00000000-0005-0000-0000-000087370000}"/>
    <cellStyle name="Normal 3 2 2 2 2 6 2 2 2 2 3" xfId="14243" xr:uid="{00000000-0005-0000-0000-000088370000}"/>
    <cellStyle name="Normal 3 2 2 2 2 6 2 2 2 3" xfId="14244" xr:uid="{00000000-0005-0000-0000-000089370000}"/>
    <cellStyle name="Normal 3 2 2 2 2 6 2 2 2 3 2" xfId="14245" xr:uid="{00000000-0005-0000-0000-00008A370000}"/>
    <cellStyle name="Normal 3 2 2 2 2 6 2 2 2 4" xfId="14246" xr:uid="{00000000-0005-0000-0000-00008B370000}"/>
    <cellStyle name="Normal 3 2 2 2 2 6 2 2 3" xfId="14247" xr:uid="{00000000-0005-0000-0000-00008C370000}"/>
    <cellStyle name="Normal 3 2 2 2 2 6 2 2 3 2" xfId="14248" xr:uid="{00000000-0005-0000-0000-00008D370000}"/>
    <cellStyle name="Normal 3 2 2 2 2 6 2 2 3 2 2" xfId="14249" xr:uid="{00000000-0005-0000-0000-00008E370000}"/>
    <cellStyle name="Normal 3 2 2 2 2 6 2 2 3 3" xfId="14250" xr:uid="{00000000-0005-0000-0000-00008F370000}"/>
    <cellStyle name="Normal 3 2 2 2 2 6 2 2 4" xfId="14251" xr:uid="{00000000-0005-0000-0000-000090370000}"/>
    <cellStyle name="Normal 3 2 2 2 2 6 2 2 4 2" xfId="14252" xr:uid="{00000000-0005-0000-0000-000091370000}"/>
    <cellStyle name="Normal 3 2 2 2 2 6 2 2 5" xfId="14253" xr:uid="{00000000-0005-0000-0000-000092370000}"/>
    <cellStyle name="Normal 3 2 2 2 2 6 2 3" xfId="14254" xr:uid="{00000000-0005-0000-0000-000093370000}"/>
    <cellStyle name="Normal 3 2 2 2 2 6 2 3 2" xfId="14255" xr:uid="{00000000-0005-0000-0000-000094370000}"/>
    <cellStyle name="Normal 3 2 2 2 2 6 2 3 2 2" xfId="14256" xr:uid="{00000000-0005-0000-0000-000095370000}"/>
    <cellStyle name="Normal 3 2 2 2 2 6 2 3 2 2 2" xfId="14257" xr:uid="{00000000-0005-0000-0000-000096370000}"/>
    <cellStyle name="Normal 3 2 2 2 2 6 2 3 2 3" xfId="14258" xr:uid="{00000000-0005-0000-0000-000097370000}"/>
    <cellStyle name="Normal 3 2 2 2 2 6 2 3 3" xfId="14259" xr:uid="{00000000-0005-0000-0000-000098370000}"/>
    <cellStyle name="Normal 3 2 2 2 2 6 2 3 3 2" xfId="14260" xr:uid="{00000000-0005-0000-0000-000099370000}"/>
    <cellStyle name="Normal 3 2 2 2 2 6 2 3 4" xfId="14261" xr:uid="{00000000-0005-0000-0000-00009A370000}"/>
    <cellStyle name="Normal 3 2 2 2 2 6 2 4" xfId="14262" xr:uid="{00000000-0005-0000-0000-00009B370000}"/>
    <cellStyle name="Normal 3 2 2 2 2 6 2 4 2" xfId="14263" xr:uid="{00000000-0005-0000-0000-00009C370000}"/>
    <cellStyle name="Normal 3 2 2 2 2 6 2 4 2 2" xfId="14264" xr:uid="{00000000-0005-0000-0000-00009D370000}"/>
    <cellStyle name="Normal 3 2 2 2 2 6 2 4 2 2 2" xfId="14265" xr:uid="{00000000-0005-0000-0000-00009E370000}"/>
    <cellStyle name="Normal 3 2 2 2 2 6 2 4 2 3" xfId="14266" xr:uid="{00000000-0005-0000-0000-00009F370000}"/>
    <cellStyle name="Normal 3 2 2 2 2 6 2 4 3" xfId="14267" xr:uid="{00000000-0005-0000-0000-0000A0370000}"/>
    <cellStyle name="Normal 3 2 2 2 2 6 2 4 3 2" xfId="14268" xr:uid="{00000000-0005-0000-0000-0000A1370000}"/>
    <cellStyle name="Normal 3 2 2 2 2 6 2 4 4" xfId="14269" xr:uid="{00000000-0005-0000-0000-0000A2370000}"/>
    <cellStyle name="Normal 3 2 2 2 2 6 2 5" xfId="14270" xr:uid="{00000000-0005-0000-0000-0000A3370000}"/>
    <cellStyle name="Normal 3 2 2 2 2 6 2 5 2" xfId="14271" xr:uid="{00000000-0005-0000-0000-0000A4370000}"/>
    <cellStyle name="Normal 3 2 2 2 2 6 2 5 2 2" xfId="14272" xr:uid="{00000000-0005-0000-0000-0000A5370000}"/>
    <cellStyle name="Normal 3 2 2 2 2 6 2 5 3" xfId="14273" xr:uid="{00000000-0005-0000-0000-0000A6370000}"/>
    <cellStyle name="Normal 3 2 2 2 2 6 2 6" xfId="14274" xr:uid="{00000000-0005-0000-0000-0000A7370000}"/>
    <cellStyle name="Normal 3 2 2 2 2 6 2 6 2" xfId="14275" xr:uid="{00000000-0005-0000-0000-0000A8370000}"/>
    <cellStyle name="Normal 3 2 2 2 2 6 2 7" xfId="14276" xr:uid="{00000000-0005-0000-0000-0000A9370000}"/>
    <cellStyle name="Normal 3 2 2 2 2 6 2 7 2" xfId="14277" xr:uid="{00000000-0005-0000-0000-0000AA370000}"/>
    <cellStyle name="Normal 3 2 2 2 2 6 2 8" xfId="14278" xr:uid="{00000000-0005-0000-0000-0000AB370000}"/>
    <cellStyle name="Normal 3 2 2 2 2 6 3" xfId="14279" xr:uid="{00000000-0005-0000-0000-0000AC370000}"/>
    <cellStyle name="Normal 3 2 2 2 2 6 3 2" xfId="14280" xr:uid="{00000000-0005-0000-0000-0000AD370000}"/>
    <cellStyle name="Normal 3 2 2 2 2 6 3 2 2" xfId="14281" xr:uid="{00000000-0005-0000-0000-0000AE370000}"/>
    <cellStyle name="Normal 3 2 2 2 2 6 3 2 2 2" xfId="14282" xr:uid="{00000000-0005-0000-0000-0000AF370000}"/>
    <cellStyle name="Normal 3 2 2 2 2 6 3 2 2 2 2" xfId="14283" xr:uid="{00000000-0005-0000-0000-0000B0370000}"/>
    <cellStyle name="Normal 3 2 2 2 2 6 3 2 2 3" xfId="14284" xr:uid="{00000000-0005-0000-0000-0000B1370000}"/>
    <cellStyle name="Normal 3 2 2 2 2 6 3 2 3" xfId="14285" xr:uid="{00000000-0005-0000-0000-0000B2370000}"/>
    <cellStyle name="Normal 3 2 2 2 2 6 3 2 3 2" xfId="14286" xr:uid="{00000000-0005-0000-0000-0000B3370000}"/>
    <cellStyle name="Normal 3 2 2 2 2 6 3 2 4" xfId="14287" xr:uid="{00000000-0005-0000-0000-0000B4370000}"/>
    <cellStyle name="Normal 3 2 2 2 2 6 3 3" xfId="14288" xr:uid="{00000000-0005-0000-0000-0000B5370000}"/>
    <cellStyle name="Normal 3 2 2 2 2 6 3 3 2" xfId="14289" xr:uid="{00000000-0005-0000-0000-0000B6370000}"/>
    <cellStyle name="Normal 3 2 2 2 2 6 3 3 2 2" xfId="14290" xr:uid="{00000000-0005-0000-0000-0000B7370000}"/>
    <cellStyle name="Normal 3 2 2 2 2 6 3 3 3" xfId="14291" xr:uid="{00000000-0005-0000-0000-0000B8370000}"/>
    <cellStyle name="Normal 3 2 2 2 2 6 3 4" xfId="14292" xr:uid="{00000000-0005-0000-0000-0000B9370000}"/>
    <cellStyle name="Normal 3 2 2 2 2 6 3 4 2" xfId="14293" xr:uid="{00000000-0005-0000-0000-0000BA370000}"/>
    <cellStyle name="Normal 3 2 2 2 2 6 3 5" xfId="14294" xr:uid="{00000000-0005-0000-0000-0000BB370000}"/>
    <cellStyle name="Normal 3 2 2 2 2 6 4" xfId="14295" xr:uid="{00000000-0005-0000-0000-0000BC370000}"/>
    <cellStyle name="Normal 3 2 2 2 2 6 4 2" xfId="14296" xr:uid="{00000000-0005-0000-0000-0000BD370000}"/>
    <cellStyle name="Normal 3 2 2 2 2 6 4 2 2" xfId="14297" xr:uid="{00000000-0005-0000-0000-0000BE370000}"/>
    <cellStyle name="Normal 3 2 2 2 2 6 4 2 2 2" xfId="14298" xr:uid="{00000000-0005-0000-0000-0000BF370000}"/>
    <cellStyle name="Normal 3 2 2 2 2 6 4 2 3" xfId="14299" xr:uid="{00000000-0005-0000-0000-0000C0370000}"/>
    <cellStyle name="Normal 3 2 2 2 2 6 4 3" xfId="14300" xr:uid="{00000000-0005-0000-0000-0000C1370000}"/>
    <cellStyle name="Normal 3 2 2 2 2 6 4 3 2" xfId="14301" xr:uid="{00000000-0005-0000-0000-0000C2370000}"/>
    <cellStyle name="Normal 3 2 2 2 2 6 4 4" xfId="14302" xr:uid="{00000000-0005-0000-0000-0000C3370000}"/>
    <cellStyle name="Normal 3 2 2 2 2 6 5" xfId="14303" xr:uid="{00000000-0005-0000-0000-0000C4370000}"/>
    <cellStyle name="Normal 3 2 2 2 2 6 5 2" xfId="14304" xr:uid="{00000000-0005-0000-0000-0000C5370000}"/>
    <cellStyle name="Normal 3 2 2 2 2 6 5 2 2" xfId="14305" xr:uid="{00000000-0005-0000-0000-0000C6370000}"/>
    <cellStyle name="Normal 3 2 2 2 2 6 5 2 2 2" xfId="14306" xr:uid="{00000000-0005-0000-0000-0000C7370000}"/>
    <cellStyle name="Normal 3 2 2 2 2 6 5 2 3" xfId="14307" xr:uid="{00000000-0005-0000-0000-0000C8370000}"/>
    <cellStyle name="Normal 3 2 2 2 2 6 5 3" xfId="14308" xr:uid="{00000000-0005-0000-0000-0000C9370000}"/>
    <cellStyle name="Normal 3 2 2 2 2 6 5 3 2" xfId="14309" xr:uid="{00000000-0005-0000-0000-0000CA370000}"/>
    <cellStyle name="Normal 3 2 2 2 2 6 5 4" xfId="14310" xr:uid="{00000000-0005-0000-0000-0000CB370000}"/>
    <cellStyle name="Normal 3 2 2 2 2 6 6" xfId="14311" xr:uid="{00000000-0005-0000-0000-0000CC370000}"/>
    <cellStyle name="Normal 3 2 2 2 2 6 6 2" xfId="14312" xr:uid="{00000000-0005-0000-0000-0000CD370000}"/>
    <cellStyle name="Normal 3 2 2 2 2 6 6 2 2" xfId="14313" xr:uid="{00000000-0005-0000-0000-0000CE370000}"/>
    <cellStyle name="Normal 3 2 2 2 2 6 6 3" xfId="14314" xr:uid="{00000000-0005-0000-0000-0000CF370000}"/>
    <cellStyle name="Normal 3 2 2 2 2 6 7" xfId="14315" xr:uid="{00000000-0005-0000-0000-0000D0370000}"/>
    <cellStyle name="Normal 3 2 2 2 2 6 7 2" xfId="14316" xr:uid="{00000000-0005-0000-0000-0000D1370000}"/>
    <cellStyle name="Normal 3 2 2 2 2 6 8" xfId="14317" xr:uid="{00000000-0005-0000-0000-0000D2370000}"/>
    <cellStyle name="Normal 3 2 2 2 2 6 8 2" xfId="14318" xr:uid="{00000000-0005-0000-0000-0000D3370000}"/>
    <cellStyle name="Normal 3 2 2 2 2 6 9" xfId="14319" xr:uid="{00000000-0005-0000-0000-0000D4370000}"/>
    <cellStyle name="Normal 3 2 2 2 2 7" xfId="14320" xr:uid="{00000000-0005-0000-0000-0000D5370000}"/>
    <cellStyle name="Normal 3 2 2 2 2 7 2" xfId="14321" xr:uid="{00000000-0005-0000-0000-0000D6370000}"/>
    <cellStyle name="Normal 3 2 2 2 2 7 2 2" xfId="14322" xr:uid="{00000000-0005-0000-0000-0000D7370000}"/>
    <cellStyle name="Normal 3 2 2 2 2 7 2 2 2" xfId="14323" xr:uid="{00000000-0005-0000-0000-0000D8370000}"/>
    <cellStyle name="Normal 3 2 2 2 2 7 2 2 2 2" xfId="14324" xr:uid="{00000000-0005-0000-0000-0000D9370000}"/>
    <cellStyle name="Normal 3 2 2 2 2 7 2 2 2 2 2" xfId="14325" xr:uid="{00000000-0005-0000-0000-0000DA370000}"/>
    <cellStyle name="Normal 3 2 2 2 2 7 2 2 2 3" xfId="14326" xr:uid="{00000000-0005-0000-0000-0000DB370000}"/>
    <cellStyle name="Normal 3 2 2 2 2 7 2 2 3" xfId="14327" xr:uid="{00000000-0005-0000-0000-0000DC370000}"/>
    <cellStyle name="Normal 3 2 2 2 2 7 2 2 3 2" xfId="14328" xr:uid="{00000000-0005-0000-0000-0000DD370000}"/>
    <cellStyle name="Normal 3 2 2 2 2 7 2 2 4" xfId="14329" xr:uid="{00000000-0005-0000-0000-0000DE370000}"/>
    <cellStyle name="Normal 3 2 2 2 2 7 2 3" xfId="14330" xr:uid="{00000000-0005-0000-0000-0000DF370000}"/>
    <cellStyle name="Normal 3 2 2 2 2 7 2 3 2" xfId="14331" xr:uid="{00000000-0005-0000-0000-0000E0370000}"/>
    <cellStyle name="Normal 3 2 2 2 2 7 2 3 2 2" xfId="14332" xr:uid="{00000000-0005-0000-0000-0000E1370000}"/>
    <cellStyle name="Normal 3 2 2 2 2 7 2 3 3" xfId="14333" xr:uid="{00000000-0005-0000-0000-0000E2370000}"/>
    <cellStyle name="Normal 3 2 2 2 2 7 2 4" xfId="14334" xr:uid="{00000000-0005-0000-0000-0000E3370000}"/>
    <cellStyle name="Normal 3 2 2 2 2 7 2 4 2" xfId="14335" xr:uid="{00000000-0005-0000-0000-0000E4370000}"/>
    <cellStyle name="Normal 3 2 2 2 2 7 2 5" xfId="14336" xr:uid="{00000000-0005-0000-0000-0000E5370000}"/>
    <cellStyle name="Normal 3 2 2 2 2 7 3" xfId="14337" xr:uid="{00000000-0005-0000-0000-0000E6370000}"/>
    <cellStyle name="Normal 3 2 2 2 2 7 3 2" xfId="14338" xr:uid="{00000000-0005-0000-0000-0000E7370000}"/>
    <cellStyle name="Normal 3 2 2 2 2 7 3 2 2" xfId="14339" xr:uid="{00000000-0005-0000-0000-0000E8370000}"/>
    <cellStyle name="Normal 3 2 2 2 2 7 3 2 2 2" xfId="14340" xr:uid="{00000000-0005-0000-0000-0000E9370000}"/>
    <cellStyle name="Normal 3 2 2 2 2 7 3 2 3" xfId="14341" xr:uid="{00000000-0005-0000-0000-0000EA370000}"/>
    <cellStyle name="Normal 3 2 2 2 2 7 3 3" xfId="14342" xr:uid="{00000000-0005-0000-0000-0000EB370000}"/>
    <cellStyle name="Normal 3 2 2 2 2 7 3 3 2" xfId="14343" xr:uid="{00000000-0005-0000-0000-0000EC370000}"/>
    <cellStyle name="Normal 3 2 2 2 2 7 3 4" xfId="14344" xr:uid="{00000000-0005-0000-0000-0000ED370000}"/>
    <cellStyle name="Normal 3 2 2 2 2 7 4" xfId="14345" xr:uid="{00000000-0005-0000-0000-0000EE370000}"/>
    <cellStyle name="Normal 3 2 2 2 2 7 4 2" xfId="14346" xr:uid="{00000000-0005-0000-0000-0000EF370000}"/>
    <cellStyle name="Normal 3 2 2 2 2 7 4 2 2" xfId="14347" xr:uid="{00000000-0005-0000-0000-0000F0370000}"/>
    <cellStyle name="Normal 3 2 2 2 2 7 4 2 2 2" xfId="14348" xr:uid="{00000000-0005-0000-0000-0000F1370000}"/>
    <cellStyle name="Normal 3 2 2 2 2 7 4 2 3" xfId="14349" xr:uid="{00000000-0005-0000-0000-0000F2370000}"/>
    <cellStyle name="Normal 3 2 2 2 2 7 4 3" xfId="14350" xr:uid="{00000000-0005-0000-0000-0000F3370000}"/>
    <cellStyle name="Normal 3 2 2 2 2 7 4 3 2" xfId="14351" xr:uid="{00000000-0005-0000-0000-0000F4370000}"/>
    <cellStyle name="Normal 3 2 2 2 2 7 4 4" xfId="14352" xr:uid="{00000000-0005-0000-0000-0000F5370000}"/>
    <cellStyle name="Normal 3 2 2 2 2 7 5" xfId="14353" xr:uid="{00000000-0005-0000-0000-0000F6370000}"/>
    <cellStyle name="Normal 3 2 2 2 2 7 5 2" xfId="14354" xr:uid="{00000000-0005-0000-0000-0000F7370000}"/>
    <cellStyle name="Normal 3 2 2 2 2 7 5 2 2" xfId="14355" xr:uid="{00000000-0005-0000-0000-0000F8370000}"/>
    <cellStyle name="Normal 3 2 2 2 2 7 5 3" xfId="14356" xr:uid="{00000000-0005-0000-0000-0000F9370000}"/>
    <cellStyle name="Normal 3 2 2 2 2 7 6" xfId="14357" xr:uid="{00000000-0005-0000-0000-0000FA370000}"/>
    <cellStyle name="Normal 3 2 2 2 2 7 6 2" xfId="14358" xr:uid="{00000000-0005-0000-0000-0000FB370000}"/>
    <cellStyle name="Normal 3 2 2 2 2 7 7" xfId="14359" xr:uid="{00000000-0005-0000-0000-0000FC370000}"/>
    <cellStyle name="Normal 3 2 2 2 2 7 7 2" xfId="14360" xr:uid="{00000000-0005-0000-0000-0000FD370000}"/>
    <cellStyle name="Normal 3 2 2 2 2 7 8" xfId="14361" xr:uid="{00000000-0005-0000-0000-0000FE370000}"/>
    <cellStyle name="Normal 3 2 2 2 2 8" xfId="14362" xr:uid="{00000000-0005-0000-0000-0000FF370000}"/>
    <cellStyle name="Normal 3 2 2 2 2 8 2" xfId="14363" xr:uid="{00000000-0005-0000-0000-000000380000}"/>
    <cellStyle name="Normal 3 2 2 2 2 8 2 2" xfId="14364" xr:uid="{00000000-0005-0000-0000-000001380000}"/>
    <cellStyle name="Normal 3 2 2 2 2 8 2 2 2" xfId="14365" xr:uid="{00000000-0005-0000-0000-000002380000}"/>
    <cellStyle name="Normal 3 2 2 2 2 8 2 2 2 2" xfId="14366" xr:uid="{00000000-0005-0000-0000-000003380000}"/>
    <cellStyle name="Normal 3 2 2 2 2 8 2 2 2 2 2" xfId="14367" xr:uid="{00000000-0005-0000-0000-000004380000}"/>
    <cellStyle name="Normal 3 2 2 2 2 8 2 2 2 3" xfId="14368" xr:uid="{00000000-0005-0000-0000-000005380000}"/>
    <cellStyle name="Normal 3 2 2 2 2 8 2 2 3" xfId="14369" xr:uid="{00000000-0005-0000-0000-000006380000}"/>
    <cellStyle name="Normal 3 2 2 2 2 8 2 2 3 2" xfId="14370" xr:uid="{00000000-0005-0000-0000-000007380000}"/>
    <cellStyle name="Normal 3 2 2 2 2 8 2 2 4" xfId="14371" xr:uid="{00000000-0005-0000-0000-000008380000}"/>
    <cellStyle name="Normal 3 2 2 2 2 8 2 3" xfId="14372" xr:uid="{00000000-0005-0000-0000-000009380000}"/>
    <cellStyle name="Normal 3 2 2 2 2 8 2 3 2" xfId="14373" xr:uid="{00000000-0005-0000-0000-00000A380000}"/>
    <cellStyle name="Normal 3 2 2 2 2 8 2 3 2 2" xfId="14374" xr:uid="{00000000-0005-0000-0000-00000B380000}"/>
    <cellStyle name="Normal 3 2 2 2 2 8 2 3 3" xfId="14375" xr:uid="{00000000-0005-0000-0000-00000C380000}"/>
    <cellStyle name="Normal 3 2 2 2 2 8 2 4" xfId="14376" xr:uid="{00000000-0005-0000-0000-00000D380000}"/>
    <cellStyle name="Normal 3 2 2 2 2 8 2 4 2" xfId="14377" xr:uid="{00000000-0005-0000-0000-00000E380000}"/>
    <cellStyle name="Normal 3 2 2 2 2 8 2 5" xfId="14378" xr:uid="{00000000-0005-0000-0000-00000F380000}"/>
    <cellStyle name="Normal 3 2 2 2 2 8 3" xfId="14379" xr:uid="{00000000-0005-0000-0000-000010380000}"/>
    <cellStyle name="Normal 3 2 2 2 2 8 3 2" xfId="14380" xr:uid="{00000000-0005-0000-0000-000011380000}"/>
    <cellStyle name="Normal 3 2 2 2 2 8 3 2 2" xfId="14381" xr:uid="{00000000-0005-0000-0000-000012380000}"/>
    <cellStyle name="Normal 3 2 2 2 2 8 3 2 2 2" xfId="14382" xr:uid="{00000000-0005-0000-0000-000013380000}"/>
    <cellStyle name="Normal 3 2 2 2 2 8 3 2 3" xfId="14383" xr:uid="{00000000-0005-0000-0000-000014380000}"/>
    <cellStyle name="Normal 3 2 2 2 2 8 3 3" xfId="14384" xr:uid="{00000000-0005-0000-0000-000015380000}"/>
    <cellStyle name="Normal 3 2 2 2 2 8 3 3 2" xfId="14385" xr:uid="{00000000-0005-0000-0000-000016380000}"/>
    <cellStyle name="Normal 3 2 2 2 2 8 3 4" xfId="14386" xr:uid="{00000000-0005-0000-0000-000017380000}"/>
    <cellStyle name="Normal 3 2 2 2 2 8 4" xfId="14387" xr:uid="{00000000-0005-0000-0000-000018380000}"/>
    <cellStyle name="Normal 3 2 2 2 2 8 4 2" xfId="14388" xr:uid="{00000000-0005-0000-0000-000019380000}"/>
    <cellStyle name="Normal 3 2 2 2 2 8 4 2 2" xfId="14389" xr:uid="{00000000-0005-0000-0000-00001A380000}"/>
    <cellStyle name="Normal 3 2 2 2 2 8 4 2 2 2" xfId="14390" xr:uid="{00000000-0005-0000-0000-00001B380000}"/>
    <cellStyle name="Normal 3 2 2 2 2 8 4 2 3" xfId="14391" xr:uid="{00000000-0005-0000-0000-00001C380000}"/>
    <cellStyle name="Normal 3 2 2 2 2 8 4 3" xfId="14392" xr:uid="{00000000-0005-0000-0000-00001D380000}"/>
    <cellStyle name="Normal 3 2 2 2 2 8 4 3 2" xfId="14393" xr:uid="{00000000-0005-0000-0000-00001E380000}"/>
    <cellStyle name="Normal 3 2 2 2 2 8 4 4" xfId="14394" xr:uid="{00000000-0005-0000-0000-00001F380000}"/>
    <cellStyle name="Normal 3 2 2 2 2 8 5" xfId="14395" xr:uid="{00000000-0005-0000-0000-000020380000}"/>
    <cellStyle name="Normal 3 2 2 2 2 8 5 2" xfId="14396" xr:uid="{00000000-0005-0000-0000-000021380000}"/>
    <cellStyle name="Normal 3 2 2 2 2 8 5 2 2" xfId="14397" xr:uid="{00000000-0005-0000-0000-000022380000}"/>
    <cellStyle name="Normal 3 2 2 2 2 8 5 3" xfId="14398" xr:uid="{00000000-0005-0000-0000-000023380000}"/>
    <cellStyle name="Normal 3 2 2 2 2 8 6" xfId="14399" xr:uid="{00000000-0005-0000-0000-000024380000}"/>
    <cellStyle name="Normal 3 2 2 2 2 8 6 2" xfId="14400" xr:uid="{00000000-0005-0000-0000-000025380000}"/>
    <cellStyle name="Normal 3 2 2 2 2 8 7" xfId="14401" xr:uid="{00000000-0005-0000-0000-000026380000}"/>
    <cellStyle name="Normal 3 2 2 2 2 8 7 2" xfId="14402" xr:uid="{00000000-0005-0000-0000-000027380000}"/>
    <cellStyle name="Normal 3 2 2 2 2 8 8" xfId="14403" xr:uid="{00000000-0005-0000-0000-000028380000}"/>
    <cellStyle name="Normal 3 2 2 2 2 9" xfId="14404" xr:uid="{00000000-0005-0000-0000-000029380000}"/>
    <cellStyle name="Normal 3 2 2 2 2 9 2" xfId="14405" xr:uid="{00000000-0005-0000-0000-00002A380000}"/>
    <cellStyle name="Normal 3 2 2 2 2 9 2 2" xfId="14406" xr:uid="{00000000-0005-0000-0000-00002B380000}"/>
    <cellStyle name="Normal 3 2 2 2 2 9 2 2 2" xfId="14407" xr:uid="{00000000-0005-0000-0000-00002C380000}"/>
    <cellStyle name="Normal 3 2 2 2 2 9 2 2 2 2" xfId="14408" xr:uid="{00000000-0005-0000-0000-00002D380000}"/>
    <cellStyle name="Normal 3 2 2 2 2 9 2 2 2 2 2" xfId="14409" xr:uid="{00000000-0005-0000-0000-00002E380000}"/>
    <cellStyle name="Normal 3 2 2 2 2 9 2 2 2 3" xfId="14410" xr:uid="{00000000-0005-0000-0000-00002F380000}"/>
    <cellStyle name="Normal 3 2 2 2 2 9 2 2 3" xfId="14411" xr:uid="{00000000-0005-0000-0000-000030380000}"/>
    <cellStyle name="Normal 3 2 2 2 2 9 2 2 3 2" xfId="14412" xr:uid="{00000000-0005-0000-0000-000031380000}"/>
    <cellStyle name="Normal 3 2 2 2 2 9 2 2 4" xfId="14413" xr:uid="{00000000-0005-0000-0000-000032380000}"/>
    <cellStyle name="Normal 3 2 2 2 2 9 2 3" xfId="14414" xr:uid="{00000000-0005-0000-0000-000033380000}"/>
    <cellStyle name="Normal 3 2 2 2 2 9 2 3 2" xfId="14415" xr:uid="{00000000-0005-0000-0000-000034380000}"/>
    <cellStyle name="Normal 3 2 2 2 2 9 2 3 2 2" xfId="14416" xr:uid="{00000000-0005-0000-0000-000035380000}"/>
    <cellStyle name="Normal 3 2 2 2 2 9 2 3 3" xfId="14417" xr:uid="{00000000-0005-0000-0000-000036380000}"/>
    <cellStyle name="Normal 3 2 2 2 2 9 2 4" xfId="14418" xr:uid="{00000000-0005-0000-0000-000037380000}"/>
    <cellStyle name="Normal 3 2 2 2 2 9 2 4 2" xfId="14419" xr:uid="{00000000-0005-0000-0000-000038380000}"/>
    <cellStyle name="Normal 3 2 2 2 2 9 2 5" xfId="14420" xr:uid="{00000000-0005-0000-0000-000039380000}"/>
    <cellStyle name="Normal 3 2 2 2 2 9 3" xfId="14421" xr:uid="{00000000-0005-0000-0000-00003A380000}"/>
    <cellStyle name="Normal 3 2 2 2 2 9 3 2" xfId="14422" xr:uid="{00000000-0005-0000-0000-00003B380000}"/>
    <cellStyle name="Normal 3 2 2 2 2 9 3 2 2" xfId="14423" xr:uid="{00000000-0005-0000-0000-00003C380000}"/>
    <cellStyle name="Normal 3 2 2 2 2 9 3 2 2 2" xfId="14424" xr:uid="{00000000-0005-0000-0000-00003D380000}"/>
    <cellStyle name="Normal 3 2 2 2 2 9 3 2 3" xfId="14425" xr:uid="{00000000-0005-0000-0000-00003E380000}"/>
    <cellStyle name="Normal 3 2 2 2 2 9 3 3" xfId="14426" xr:uid="{00000000-0005-0000-0000-00003F380000}"/>
    <cellStyle name="Normal 3 2 2 2 2 9 3 3 2" xfId="14427" xr:uid="{00000000-0005-0000-0000-000040380000}"/>
    <cellStyle name="Normal 3 2 2 2 2 9 3 4" xfId="14428" xr:uid="{00000000-0005-0000-0000-000041380000}"/>
    <cellStyle name="Normal 3 2 2 2 2 9 4" xfId="14429" xr:uid="{00000000-0005-0000-0000-000042380000}"/>
    <cellStyle name="Normal 3 2 2 2 2 9 4 2" xfId="14430" xr:uid="{00000000-0005-0000-0000-000043380000}"/>
    <cellStyle name="Normal 3 2 2 2 2 9 4 2 2" xfId="14431" xr:uid="{00000000-0005-0000-0000-000044380000}"/>
    <cellStyle name="Normal 3 2 2 2 2 9 4 3" xfId="14432" xr:uid="{00000000-0005-0000-0000-000045380000}"/>
    <cellStyle name="Normal 3 2 2 2 2 9 5" xfId="14433" xr:uid="{00000000-0005-0000-0000-000046380000}"/>
    <cellStyle name="Normal 3 2 2 2 2 9 5 2" xfId="14434" xr:uid="{00000000-0005-0000-0000-000047380000}"/>
    <cellStyle name="Normal 3 2 2 2 2 9 6" xfId="14435" xr:uid="{00000000-0005-0000-0000-000048380000}"/>
    <cellStyle name="Normal 3 2 2 2 3" xfId="14436" xr:uid="{00000000-0005-0000-0000-000049380000}"/>
    <cellStyle name="Normal 3 2 2 2 3 10" xfId="14437" xr:uid="{00000000-0005-0000-0000-00004A380000}"/>
    <cellStyle name="Normal 3 2 2 2 3 10 2" xfId="14438" xr:uid="{00000000-0005-0000-0000-00004B380000}"/>
    <cellStyle name="Normal 3 2 2 2 3 10 2 2" xfId="14439" xr:uid="{00000000-0005-0000-0000-00004C380000}"/>
    <cellStyle name="Normal 3 2 2 2 3 10 2 2 2" xfId="14440" xr:uid="{00000000-0005-0000-0000-00004D380000}"/>
    <cellStyle name="Normal 3 2 2 2 3 10 2 3" xfId="14441" xr:uid="{00000000-0005-0000-0000-00004E380000}"/>
    <cellStyle name="Normal 3 2 2 2 3 10 3" xfId="14442" xr:uid="{00000000-0005-0000-0000-00004F380000}"/>
    <cellStyle name="Normal 3 2 2 2 3 10 3 2" xfId="14443" xr:uid="{00000000-0005-0000-0000-000050380000}"/>
    <cellStyle name="Normal 3 2 2 2 3 10 4" xfId="14444" xr:uid="{00000000-0005-0000-0000-000051380000}"/>
    <cellStyle name="Normal 3 2 2 2 3 11" xfId="14445" xr:uid="{00000000-0005-0000-0000-000052380000}"/>
    <cellStyle name="Normal 3 2 2 2 3 11 2" xfId="14446" xr:uid="{00000000-0005-0000-0000-000053380000}"/>
    <cellStyle name="Normal 3 2 2 2 3 11 2 2" xfId="14447" xr:uid="{00000000-0005-0000-0000-000054380000}"/>
    <cellStyle name="Normal 3 2 2 2 3 11 2 2 2" xfId="14448" xr:uid="{00000000-0005-0000-0000-000055380000}"/>
    <cellStyle name="Normal 3 2 2 2 3 11 2 3" xfId="14449" xr:uid="{00000000-0005-0000-0000-000056380000}"/>
    <cellStyle name="Normal 3 2 2 2 3 11 3" xfId="14450" xr:uid="{00000000-0005-0000-0000-000057380000}"/>
    <cellStyle name="Normal 3 2 2 2 3 11 3 2" xfId="14451" xr:uid="{00000000-0005-0000-0000-000058380000}"/>
    <cellStyle name="Normal 3 2 2 2 3 11 4" xfId="14452" xr:uid="{00000000-0005-0000-0000-000059380000}"/>
    <cellStyle name="Normal 3 2 2 2 3 12" xfId="14453" xr:uid="{00000000-0005-0000-0000-00005A380000}"/>
    <cellStyle name="Normal 3 2 2 2 3 12 2" xfId="14454" xr:uid="{00000000-0005-0000-0000-00005B380000}"/>
    <cellStyle name="Normal 3 2 2 2 3 12 2 2" xfId="14455" xr:uid="{00000000-0005-0000-0000-00005C380000}"/>
    <cellStyle name="Normal 3 2 2 2 3 12 2 2 2" xfId="14456" xr:uid="{00000000-0005-0000-0000-00005D380000}"/>
    <cellStyle name="Normal 3 2 2 2 3 12 2 3" xfId="14457" xr:uid="{00000000-0005-0000-0000-00005E380000}"/>
    <cellStyle name="Normal 3 2 2 2 3 12 3" xfId="14458" xr:uid="{00000000-0005-0000-0000-00005F380000}"/>
    <cellStyle name="Normal 3 2 2 2 3 12 3 2" xfId="14459" xr:uid="{00000000-0005-0000-0000-000060380000}"/>
    <cellStyle name="Normal 3 2 2 2 3 12 4" xfId="14460" xr:uid="{00000000-0005-0000-0000-000061380000}"/>
    <cellStyle name="Normal 3 2 2 2 3 13" xfId="14461" xr:uid="{00000000-0005-0000-0000-000062380000}"/>
    <cellStyle name="Normal 3 2 2 2 3 13 2" xfId="14462" xr:uid="{00000000-0005-0000-0000-000063380000}"/>
    <cellStyle name="Normal 3 2 2 2 3 13 2 2" xfId="14463" xr:uid="{00000000-0005-0000-0000-000064380000}"/>
    <cellStyle name="Normal 3 2 2 2 3 13 3" xfId="14464" xr:uid="{00000000-0005-0000-0000-000065380000}"/>
    <cellStyle name="Normal 3 2 2 2 3 14" xfId="14465" xr:uid="{00000000-0005-0000-0000-000066380000}"/>
    <cellStyle name="Normal 3 2 2 2 3 14 2" xfId="14466" xr:uid="{00000000-0005-0000-0000-000067380000}"/>
    <cellStyle name="Normal 3 2 2 2 3 15" xfId="14467" xr:uid="{00000000-0005-0000-0000-000068380000}"/>
    <cellStyle name="Normal 3 2 2 2 3 15 2" xfId="14468" xr:uid="{00000000-0005-0000-0000-000069380000}"/>
    <cellStyle name="Normal 3 2 2 2 3 16" xfId="14469" xr:uid="{00000000-0005-0000-0000-00006A380000}"/>
    <cellStyle name="Normal 3 2 2 2 3 2" xfId="14470" xr:uid="{00000000-0005-0000-0000-00006B380000}"/>
    <cellStyle name="Normal 3 2 2 2 3 2 10" xfId="14471" xr:uid="{00000000-0005-0000-0000-00006C380000}"/>
    <cellStyle name="Normal 3 2 2 2 3 2 2" xfId="14472" xr:uid="{00000000-0005-0000-0000-00006D380000}"/>
    <cellStyle name="Normal 3 2 2 2 3 2 2 2" xfId="14473" xr:uid="{00000000-0005-0000-0000-00006E380000}"/>
    <cellStyle name="Normal 3 2 2 2 3 2 2 2 2" xfId="14474" xr:uid="{00000000-0005-0000-0000-00006F380000}"/>
    <cellStyle name="Normal 3 2 2 2 3 2 2 2 2 2" xfId="14475" xr:uid="{00000000-0005-0000-0000-000070380000}"/>
    <cellStyle name="Normal 3 2 2 2 3 2 2 2 2 2 2" xfId="14476" xr:uid="{00000000-0005-0000-0000-000071380000}"/>
    <cellStyle name="Normal 3 2 2 2 3 2 2 2 2 2 2 2" xfId="14477" xr:uid="{00000000-0005-0000-0000-000072380000}"/>
    <cellStyle name="Normal 3 2 2 2 3 2 2 2 2 2 2 2 2" xfId="14478" xr:uid="{00000000-0005-0000-0000-000073380000}"/>
    <cellStyle name="Normal 3 2 2 2 3 2 2 2 2 2 2 3" xfId="14479" xr:uid="{00000000-0005-0000-0000-000074380000}"/>
    <cellStyle name="Normal 3 2 2 2 3 2 2 2 2 2 3" xfId="14480" xr:uid="{00000000-0005-0000-0000-000075380000}"/>
    <cellStyle name="Normal 3 2 2 2 3 2 2 2 2 2 3 2" xfId="14481" xr:uid="{00000000-0005-0000-0000-000076380000}"/>
    <cellStyle name="Normal 3 2 2 2 3 2 2 2 2 2 4" xfId="14482" xr:uid="{00000000-0005-0000-0000-000077380000}"/>
    <cellStyle name="Normal 3 2 2 2 3 2 2 2 2 3" xfId="14483" xr:uid="{00000000-0005-0000-0000-000078380000}"/>
    <cellStyle name="Normal 3 2 2 2 3 2 2 2 2 3 2" xfId="14484" xr:uid="{00000000-0005-0000-0000-000079380000}"/>
    <cellStyle name="Normal 3 2 2 2 3 2 2 2 2 3 2 2" xfId="14485" xr:uid="{00000000-0005-0000-0000-00007A380000}"/>
    <cellStyle name="Normal 3 2 2 2 3 2 2 2 2 3 3" xfId="14486" xr:uid="{00000000-0005-0000-0000-00007B380000}"/>
    <cellStyle name="Normal 3 2 2 2 3 2 2 2 2 4" xfId="14487" xr:uid="{00000000-0005-0000-0000-00007C380000}"/>
    <cellStyle name="Normal 3 2 2 2 3 2 2 2 2 4 2" xfId="14488" xr:uid="{00000000-0005-0000-0000-00007D380000}"/>
    <cellStyle name="Normal 3 2 2 2 3 2 2 2 2 5" xfId="14489" xr:uid="{00000000-0005-0000-0000-00007E380000}"/>
    <cellStyle name="Normal 3 2 2 2 3 2 2 2 3" xfId="14490" xr:uid="{00000000-0005-0000-0000-00007F380000}"/>
    <cellStyle name="Normal 3 2 2 2 3 2 2 2 3 2" xfId="14491" xr:uid="{00000000-0005-0000-0000-000080380000}"/>
    <cellStyle name="Normal 3 2 2 2 3 2 2 2 3 2 2" xfId="14492" xr:uid="{00000000-0005-0000-0000-000081380000}"/>
    <cellStyle name="Normal 3 2 2 2 3 2 2 2 3 2 2 2" xfId="14493" xr:uid="{00000000-0005-0000-0000-000082380000}"/>
    <cellStyle name="Normal 3 2 2 2 3 2 2 2 3 2 3" xfId="14494" xr:uid="{00000000-0005-0000-0000-000083380000}"/>
    <cellStyle name="Normal 3 2 2 2 3 2 2 2 3 3" xfId="14495" xr:uid="{00000000-0005-0000-0000-000084380000}"/>
    <cellStyle name="Normal 3 2 2 2 3 2 2 2 3 3 2" xfId="14496" xr:uid="{00000000-0005-0000-0000-000085380000}"/>
    <cellStyle name="Normal 3 2 2 2 3 2 2 2 3 4" xfId="14497" xr:uid="{00000000-0005-0000-0000-000086380000}"/>
    <cellStyle name="Normal 3 2 2 2 3 2 2 2 4" xfId="14498" xr:uid="{00000000-0005-0000-0000-000087380000}"/>
    <cellStyle name="Normal 3 2 2 2 3 2 2 2 4 2" xfId="14499" xr:uid="{00000000-0005-0000-0000-000088380000}"/>
    <cellStyle name="Normal 3 2 2 2 3 2 2 2 4 2 2" xfId="14500" xr:uid="{00000000-0005-0000-0000-000089380000}"/>
    <cellStyle name="Normal 3 2 2 2 3 2 2 2 4 2 2 2" xfId="14501" xr:uid="{00000000-0005-0000-0000-00008A380000}"/>
    <cellStyle name="Normal 3 2 2 2 3 2 2 2 4 2 3" xfId="14502" xr:uid="{00000000-0005-0000-0000-00008B380000}"/>
    <cellStyle name="Normal 3 2 2 2 3 2 2 2 4 3" xfId="14503" xr:uid="{00000000-0005-0000-0000-00008C380000}"/>
    <cellStyle name="Normal 3 2 2 2 3 2 2 2 4 3 2" xfId="14504" xr:uid="{00000000-0005-0000-0000-00008D380000}"/>
    <cellStyle name="Normal 3 2 2 2 3 2 2 2 4 4" xfId="14505" xr:uid="{00000000-0005-0000-0000-00008E380000}"/>
    <cellStyle name="Normal 3 2 2 2 3 2 2 2 5" xfId="14506" xr:uid="{00000000-0005-0000-0000-00008F380000}"/>
    <cellStyle name="Normal 3 2 2 2 3 2 2 2 5 2" xfId="14507" xr:uid="{00000000-0005-0000-0000-000090380000}"/>
    <cellStyle name="Normal 3 2 2 2 3 2 2 2 5 2 2" xfId="14508" xr:uid="{00000000-0005-0000-0000-000091380000}"/>
    <cellStyle name="Normal 3 2 2 2 3 2 2 2 5 3" xfId="14509" xr:uid="{00000000-0005-0000-0000-000092380000}"/>
    <cellStyle name="Normal 3 2 2 2 3 2 2 2 6" xfId="14510" xr:uid="{00000000-0005-0000-0000-000093380000}"/>
    <cellStyle name="Normal 3 2 2 2 3 2 2 2 6 2" xfId="14511" xr:uid="{00000000-0005-0000-0000-000094380000}"/>
    <cellStyle name="Normal 3 2 2 2 3 2 2 2 7" xfId="14512" xr:uid="{00000000-0005-0000-0000-000095380000}"/>
    <cellStyle name="Normal 3 2 2 2 3 2 2 2 7 2" xfId="14513" xr:uid="{00000000-0005-0000-0000-000096380000}"/>
    <cellStyle name="Normal 3 2 2 2 3 2 2 2 8" xfId="14514" xr:uid="{00000000-0005-0000-0000-000097380000}"/>
    <cellStyle name="Normal 3 2 2 2 3 2 2 3" xfId="14515" xr:uid="{00000000-0005-0000-0000-000098380000}"/>
    <cellStyle name="Normal 3 2 2 2 3 2 2 3 2" xfId="14516" xr:uid="{00000000-0005-0000-0000-000099380000}"/>
    <cellStyle name="Normal 3 2 2 2 3 2 2 3 2 2" xfId="14517" xr:uid="{00000000-0005-0000-0000-00009A380000}"/>
    <cellStyle name="Normal 3 2 2 2 3 2 2 3 2 2 2" xfId="14518" xr:uid="{00000000-0005-0000-0000-00009B380000}"/>
    <cellStyle name="Normal 3 2 2 2 3 2 2 3 2 2 2 2" xfId="14519" xr:uid="{00000000-0005-0000-0000-00009C380000}"/>
    <cellStyle name="Normal 3 2 2 2 3 2 2 3 2 2 3" xfId="14520" xr:uid="{00000000-0005-0000-0000-00009D380000}"/>
    <cellStyle name="Normal 3 2 2 2 3 2 2 3 2 3" xfId="14521" xr:uid="{00000000-0005-0000-0000-00009E380000}"/>
    <cellStyle name="Normal 3 2 2 2 3 2 2 3 2 3 2" xfId="14522" xr:uid="{00000000-0005-0000-0000-00009F380000}"/>
    <cellStyle name="Normal 3 2 2 2 3 2 2 3 2 4" xfId="14523" xr:uid="{00000000-0005-0000-0000-0000A0380000}"/>
    <cellStyle name="Normal 3 2 2 2 3 2 2 3 3" xfId="14524" xr:uid="{00000000-0005-0000-0000-0000A1380000}"/>
    <cellStyle name="Normal 3 2 2 2 3 2 2 3 3 2" xfId="14525" xr:uid="{00000000-0005-0000-0000-0000A2380000}"/>
    <cellStyle name="Normal 3 2 2 2 3 2 2 3 3 2 2" xfId="14526" xr:uid="{00000000-0005-0000-0000-0000A3380000}"/>
    <cellStyle name="Normal 3 2 2 2 3 2 2 3 3 3" xfId="14527" xr:uid="{00000000-0005-0000-0000-0000A4380000}"/>
    <cellStyle name="Normal 3 2 2 2 3 2 2 3 4" xfId="14528" xr:uid="{00000000-0005-0000-0000-0000A5380000}"/>
    <cellStyle name="Normal 3 2 2 2 3 2 2 3 4 2" xfId="14529" xr:uid="{00000000-0005-0000-0000-0000A6380000}"/>
    <cellStyle name="Normal 3 2 2 2 3 2 2 3 5" xfId="14530" xr:uid="{00000000-0005-0000-0000-0000A7380000}"/>
    <cellStyle name="Normal 3 2 2 2 3 2 2 4" xfId="14531" xr:uid="{00000000-0005-0000-0000-0000A8380000}"/>
    <cellStyle name="Normal 3 2 2 2 3 2 2 4 2" xfId="14532" xr:uid="{00000000-0005-0000-0000-0000A9380000}"/>
    <cellStyle name="Normal 3 2 2 2 3 2 2 4 2 2" xfId="14533" xr:uid="{00000000-0005-0000-0000-0000AA380000}"/>
    <cellStyle name="Normal 3 2 2 2 3 2 2 4 2 2 2" xfId="14534" xr:uid="{00000000-0005-0000-0000-0000AB380000}"/>
    <cellStyle name="Normal 3 2 2 2 3 2 2 4 2 3" xfId="14535" xr:uid="{00000000-0005-0000-0000-0000AC380000}"/>
    <cellStyle name="Normal 3 2 2 2 3 2 2 4 3" xfId="14536" xr:uid="{00000000-0005-0000-0000-0000AD380000}"/>
    <cellStyle name="Normal 3 2 2 2 3 2 2 4 3 2" xfId="14537" xr:uid="{00000000-0005-0000-0000-0000AE380000}"/>
    <cellStyle name="Normal 3 2 2 2 3 2 2 4 4" xfId="14538" xr:uid="{00000000-0005-0000-0000-0000AF380000}"/>
    <cellStyle name="Normal 3 2 2 2 3 2 2 5" xfId="14539" xr:uid="{00000000-0005-0000-0000-0000B0380000}"/>
    <cellStyle name="Normal 3 2 2 2 3 2 2 5 2" xfId="14540" xr:uid="{00000000-0005-0000-0000-0000B1380000}"/>
    <cellStyle name="Normal 3 2 2 2 3 2 2 5 2 2" xfId="14541" xr:uid="{00000000-0005-0000-0000-0000B2380000}"/>
    <cellStyle name="Normal 3 2 2 2 3 2 2 5 2 2 2" xfId="14542" xr:uid="{00000000-0005-0000-0000-0000B3380000}"/>
    <cellStyle name="Normal 3 2 2 2 3 2 2 5 2 3" xfId="14543" xr:uid="{00000000-0005-0000-0000-0000B4380000}"/>
    <cellStyle name="Normal 3 2 2 2 3 2 2 5 3" xfId="14544" xr:uid="{00000000-0005-0000-0000-0000B5380000}"/>
    <cellStyle name="Normal 3 2 2 2 3 2 2 5 3 2" xfId="14545" xr:uid="{00000000-0005-0000-0000-0000B6380000}"/>
    <cellStyle name="Normal 3 2 2 2 3 2 2 5 4" xfId="14546" xr:uid="{00000000-0005-0000-0000-0000B7380000}"/>
    <cellStyle name="Normal 3 2 2 2 3 2 2 6" xfId="14547" xr:uid="{00000000-0005-0000-0000-0000B8380000}"/>
    <cellStyle name="Normal 3 2 2 2 3 2 2 6 2" xfId="14548" xr:uid="{00000000-0005-0000-0000-0000B9380000}"/>
    <cellStyle name="Normal 3 2 2 2 3 2 2 6 2 2" xfId="14549" xr:uid="{00000000-0005-0000-0000-0000BA380000}"/>
    <cellStyle name="Normal 3 2 2 2 3 2 2 6 3" xfId="14550" xr:uid="{00000000-0005-0000-0000-0000BB380000}"/>
    <cellStyle name="Normal 3 2 2 2 3 2 2 7" xfId="14551" xr:uid="{00000000-0005-0000-0000-0000BC380000}"/>
    <cellStyle name="Normal 3 2 2 2 3 2 2 7 2" xfId="14552" xr:uid="{00000000-0005-0000-0000-0000BD380000}"/>
    <cellStyle name="Normal 3 2 2 2 3 2 2 8" xfId="14553" xr:uid="{00000000-0005-0000-0000-0000BE380000}"/>
    <cellStyle name="Normal 3 2 2 2 3 2 2 8 2" xfId="14554" xr:uid="{00000000-0005-0000-0000-0000BF380000}"/>
    <cellStyle name="Normal 3 2 2 2 3 2 2 9" xfId="14555" xr:uid="{00000000-0005-0000-0000-0000C0380000}"/>
    <cellStyle name="Normal 3 2 2 2 3 2 3" xfId="14556" xr:uid="{00000000-0005-0000-0000-0000C1380000}"/>
    <cellStyle name="Normal 3 2 2 2 3 2 3 2" xfId="14557" xr:uid="{00000000-0005-0000-0000-0000C2380000}"/>
    <cellStyle name="Normal 3 2 2 2 3 2 3 2 2" xfId="14558" xr:uid="{00000000-0005-0000-0000-0000C3380000}"/>
    <cellStyle name="Normal 3 2 2 2 3 2 3 2 2 2" xfId="14559" xr:uid="{00000000-0005-0000-0000-0000C4380000}"/>
    <cellStyle name="Normal 3 2 2 2 3 2 3 2 2 2 2" xfId="14560" xr:uid="{00000000-0005-0000-0000-0000C5380000}"/>
    <cellStyle name="Normal 3 2 2 2 3 2 3 2 2 2 2 2" xfId="14561" xr:uid="{00000000-0005-0000-0000-0000C6380000}"/>
    <cellStyle name="Normal 3 2 2 2 3 2 3 2 2 2 3" xfId="14562" xr:uid="{00000000-0005-0000-0000-0000C7380000}"/>
    <cellStyle name="Normal 3 2 2 2 3 2 3 2 2 3" xfId="14563" xr:uid="{00000000-0005-0000-0000-0000C8380000}"/>
    <cellStyle name="Normal 3 2 2 2 3 2 3 2 2 3 2" xfId="14564" xr:uid="{00000000-0005-0000-0000-0000C9380000}"/>
    <cellStyle name="Normal 3 2 2 2 3 2 3 2 2 4" xfId="14565" xr:uid="{00000000-0005-0000-0000-0000CA380000}"/>
    <cellStyle name="Normal 3 2 2 2 3 2 3 2 3" xfId="14566" xr:uid="{00000000-0005-0000-0000-0000CB380000}"/>
    <cellStyle name="Normal 3 2 2 2 3 2 3 2 3 2" xfId="14567" xr:uid="{00000000-0005-0000-0000-0000CC380000}"/>
    <cellStyle name="Normal 3 2 2 2 3 2 3 2 3 2 2" xfId="14568" xr:uid="{00000000-0005-0000-0000-0000CD380000}"/>
    <cellStyle name="Normal 3 2 2 2 3 2 3 2 3 3" xfId="14569" xr:uid="{00000000-0005-0000-0000-0000CE380000}"/>
    <cellStyle name="Normal 3 2 2 2 3 2 3 2 4" xfId="14570" xr:uid="{00000000-0005-0000-0000-0000CF380000}"/>
    <cellStyle name="Normal 3 2 2 2 3 2 3 2 4 2" xfId="14571" xr:uid="{00000000-0005-0000-0000-0000D0380000}"/>
    <cellStyle name="Normal 3 2 2 2 3 2 3 2 5" xfId="14572" xr:uid="{00000000-0005-0000-0000-0000D1380000}"/>
    <cellStyle name="Normal 3 2 2 2 3 2 3 3" xfId="14573" xr:uid="{00000000-0005-0000-0000-0000D2380000}"/>
    <cellStyle name="Normal 3 2 2 2 3 2 3 3 2" xfId="14574" xr:uid="{00000000-0005-0000-0000-0000D3380000}"/>
    <cellStyle name="Normal 3 2 2 2 3 2 3 3 2 2" xfId="14575" xr:uid="{00000000-0005-0000-0000-0000D4380000}"/>
    <cellStyle name="Normal 3 2 2 2 3 2 3 3 2 2 2" xfId="14576" xr:uid="{00000000-0005-0000-0000-0000D5380000}"/>
    <cellStyle name="Normal 3 2 2 2 3 2 3 3 2 3" xfId="14577" xr:uid="{00000000-0005-0000-0000-0000D6380000}"/>
    <cellStyle name="Normal 3 2 2 2 3 2 3 3 3" xfId="14578" xr:uid="{00000000-0005-0000-0000-0000D7380000}"/>
    <cellStyle name="Normal 3 2 2 2 3 2 3 3 3 2" xfId="14579" xr:uid="{00000000-0005-0000-0000-0000D8380000}"/>
    <cellStyle name="Normal 3 2 2 2 3 2 3 3 4" xfId="14580" xr:uid="{00000000-0005-0000-0000-0000D9380000}"/>
    <cellStyle name="Normal 3 2 2 2 3 2 3 4" xfId="14581" xr:uid="{00000000-0005-0000-0000-0000DA380000}"/>
    <cellStyle name="Normal 3 2 2 2 3 2 3 4 2" xfId="14582" xr:uid="{00000000-0005-0000-0000-0000DB380000}"/>
    <cellStyle name="Normal 3 2 2 2 3 2 3 4 2 2" xfId="14583" xr:uid="{00000000-0005-0000-0000-0000DC380000}"/>
    <cellStyle name="Normal 3 2 2 2 3 2 3 4 2 2 2" xfId="14584" xr:uid="{00000000-0005-0000-0000-0000DD380000}"/>
    <cellStyle name="Normal 3 2 2 2 3 2 3 4 2 3" xfId="14585" xr:uid="{00000000-0005-0000-0000-0000DE380000}"/>
    <cellStyle name="Normal 3 2 2 2 3 2 3 4 3" xfId="14586" xr:uid="{00000000-0005-0000-0000-0000DF380000}"/>
    <cellStyle name="Normal 3 2 2 2 3 2 3 4 3 2" xfId="14587" xr:uid="{00000000-0005-0000-0000-0000E0380000}"/>
    <cellStyle name="Normal 3 2 2 2 3 2 3 4 4" xfId="14588" xr:uid="{00000000-0005-0000-0000-0000E1380000}"/>
    <cellStyle name="Normal 3 2 2 2 3 2 3 5" xfId="14589" xr:uid="{00000000-0005-0000-0000-0000E2380000}"/>
    <cellStyle name="Normal 3 2 2 2 3 2 3 5 2" xfId="14590" xr:uid="{00000000-0005-0000-0000-0000E3380000}"/>
    <cellStyle name="Normal 3 2 2 2 3 2 3 5 2 2" xfId="14591" xr:uid="{00000000-0005-0000-0000-0000E4380000}"/>
    <cellStyle name="Normal 3 2 2 2 3 2 3 5 3" xfId="14592" xr:uid="{00000000-0005-0000-0000-0000E5380000}"/>
    <cellStyle name="Normal 3 2 2 2 3 2 3 6" xfId="14593" xr:uid="{00000000-0005-0000-0000-0000E6380000}"/>
    <cellStyle name="Normal 3 2 2 2 3 2 3 6 2" xfId="14594" xr:uid="{00000000-0005-0000-0000-0000E7380000}"/>
    <cellStyle name="Normal 3 2 2 2 3 2 3 7" xfId="14595" xr:uid="{00000000-0005-0000-0000-0000E8380000}"/>
    <cellStyle name="Normal 3 2 2 2 3 2 3 7 2" xfId="14596" xr:uid="{00000000-0005-0000-0000-0000E9380000}"/>
    <cellStyle name="Normal 3 2 2 2 3 2 3 8" xfId="14597" xr:uid="{00000000-0005-0000-0000-0000EA380000}"/>
    <cellStyle name="Normal 3 2 2 2 3 2 4" xfId="14598" xr:uid="{00000000-0005-0000-0000-0000EB380000}"/>
    <cellStyle name="Normal 3 2 2 2 3 2 4 2" xfId="14599" xr:uid="{00000000-0005-0000-0000-0000EC380000}"/>
    <cellStyle name="Normal 3 2 2 2 3 2 4 2 2" xfId="14600" xr:uid="{00000000-0005-0000-0000-0000ED380000}"/>
    <cellStyle name="Normal 3 2 2 2 3 2 4 2 2 2" xfId="14601" xr:uid="{00000000-0005-0000-0000-0000EE380000}"/>
    <cellStyle name="Normal 3 2 2 2 3 2 4 2 2 2 2" xfId="14602" xr:uid="{00000000-0005-0000-0000-0000EF380000}"/>
    <cellStyle name="Normal 3 2 2 2 3 2 4 2 2 3" xfId="14603" xr:uid="{00000000-0005-0000-0000-0000F0380000}"/>
    <cellStyle name="Normal 3 2 2 2 3 2 4 2 3" xfId="14604" xr:uid="{00000000-0005-0000-0000-0000F1380000}"/>
    <cellStyle name="Normal 3 2 2 2 3 2 4 2 3 2" xfId="14605" xr:uid="{00000000-0005-0000-0000-0000F2380000}"/>
    <cellStyle name="Normal 3 2 2 2 3 2 4 2 4" xfId="14606" xr:uid="{00000000-0005-0000-0000-0000F3380000}"/>
    <cellStyle name="Normal 3 2 2 2 3 2 4 3" xfId="14607" xr:uid="{00000000-0005-0000-0000-0000F4380000}"/>
    <cellStyle name="Normal 3 2 2 2 3 2 4 3 2" xfId="14608" xr:uid="{00000000-0005-0000-0000-0000F5380000}"/>
    <cellStyle name="Normal 3 2 2 2 3 2 4 3 2 2" xfId="14609" xr:uid="{00000000-0005-0000-0000-0000F6380000}"/>
    <cellStyle name="Normal 3 2 2 2 3 2 4 3 3" xfId="14610" xr:uid="{00000000-0005-0000-0000-0000F7380000}"/>
    <cellStyle name="Normal 3 2 2 2 3 2 4 4" xfId="14611" xr:uid="{00000000-0005-0000-0000-0000F8380000}"/>
    <cellStyle name="Normal 3 2 2 2 3 2 4 4 2" xfId="14612" xr:uid="{00000000-0005-0000-0000-0000F9380000}"/>
    <cellStyle name="Normal 3 2 2 2 3 2 4 5" xfId="14613" xr:uid="{00000000-0005-0000-0000-0000FA380000}"/>
    <cellStyle name="Normal 3 2 2 2 3 2 5" xfId="14614" xr:uid="{00000000-0005-0000-0000-0000FB380000}"/>
    <cellStyle name="Normal 3 2 2 2 3 2 5 2" xfId="14615" xr:uid="{00000000-0005-0000-0000-0000FC380000}"/>
    <cellStyle name="Normal 3 2 2 2 3 2 5 2 2" xfId="14616" xr:uid="{00000000-0005-0000-0000-0000FD380000}"/>
    <cellStyle name="Normal 3 2 2 2 3 2 5 2 2 2" xfId="14617" xr:uid="{00000000-0005-0000-0000-0000FE380000}"/>
    <cellStyle name="Normal 3 2 2 2 3 2 5 2 3" xfId="14618" xr:uid="{00000000-0005-0000-0000-0000FF380000}"/>
    <cellStyle name="Normal 3 2 2 2 3 2 5 3" xfId="14619" xr:uid="{00000000-0005-0000-0000-000000390000}"/>
    <cellStyle name="Normal 3 2 2 2 3 2 5 3 2" xfId="14620" xr:uid="{00000000-0005-0000-0000-000001390000}"/>
    <cellStyle name="Normal 3 2 2 2 3 2 5 4" xfId="14621" xr:uid="{00000000-0005-0000-0000-000002390000}"/>
    <cellStyle name="Normal 3 2 2 2 3 2 6" xfId="14622" xr:uid="{00000000-0005-0000-0000-000003390000}"/>
    <cellStyle name="Normal 3 2 2 2 3 2 6 2" xfId="14623" xr:uid="{00000000-0005-0000-0000-000004390000}"/>
    <cellStyle name="Normal 3 2 2 2 3 2 6 2 2" xfId="14624" xr:uid="{00000000-0005-0000-0000-000005390000}"/>
    <cellStyle name="Normal 3 2 2 2 3 2 6 2 2 2" xfId="14625" xr:uid="{00000000-0005-0000-0000-000006390000}"/>
    <cellStyle name="Normal 3 2 2 2 3 2 6 2 3" xfId="14626" xr:uid="{00000000-0005-0000-0000-000007390000}"/>
    <cellStyle name="Normal 3 2 2 2 3 2 6 3" xfId="14627" xr:uid="{00000000-0005-0000-0000-000008390000}"/>
    <cellStyle name="Normal 3 2 2 2 3 2 6 3 2" xfId="14628" xr:uid="{00000000-0005-0000-0000-000009390000}"/>
    <cellStyle name="Normal 3 2 2 2 3 2 6 4" xfId="14629" xr:uid="{00000000-0005-0000-0000-00000A390000}"/>
    <cellStyle name="Normal 3 2 2 2 3 2 7" xfId="14630" xr:uid="{00000000-0005-0000-0000-00000B390000}"/>
    <cellStyle name="Normal 3 2 2 2 3 2 7 2" xfId="14631" xr:uid="{00000000-0005-0000-0000-00000C390000}"/>
    <cellStyle name="Normal 3 2 2 2 3 2 7 2 2" xfId="14632" xr:uid="{00000000-0005-0000-0000-00000D390000}"/>
    <cellStyle name="Normal 3 2 2 2 3 2 7 3" xfId="14633" xr:uid="{00000000-0005-0000-0000-00000E390000}"/>
    <cellStyle name="Normal 3 2 2 2 3 2 8" xfId="14634" xr:uid="{00000000-0005-0000-0000-00000F390000}"/>
    <cellStyle name="Normal 3 2 2 2 3 2 8 2" xfId="14635" xr:uid="{00000000-0005-0000-0000-000010390000}"/>
    <cellStyle name="Normal 3 2 2 2 3 2 9" xfId="14636" xr:uid="{00000000-0005-0000-0000-000011390000}"/>
    <cellStyle name="Normal 3 2 2 2 3 2 9 2" xfId="14637" xr:uid="{00000000-0005-0000-0000-000012390000}"/>
    <cellStyle name="Normal 3 2 2 2 3 3" xfId="14638" xr:uid="{00000000-0005-0000-0000-000013390000}"/>
    <cellStyle name="Normal 3 2 2 2 3 3 10" xfId="14639" xr:uid="{00000000-0005-0000-0000-000014390000}"/>
    <cellStyle name="Normal 3 2 2 2 3 3 2" xfId="14640" xr:uid="{00000000-0005-0000-0000-000015390000}"/>
    <cellStyle name="Normal 3 2 2 2 3 3 2 2" xfId="14641" xr:uid="{00000000-0005-0000-0000-000016390000}"/>
    <cellStyle name="Normal 3 2 2 2 3 3 2 2 2" xfId="14642" xr:uid="{00000000-0005-0000-0000-000017390000}"/>
    <cellStyle name="Normal 3 2 2 2 3 3 2 2 2 2" xfId="14643" xr:uid="{00000000-0005-0000-0000-000018390000}"/>
    <cellStyle name="Normal 3 2 2 2 3 3 2 2 2 2 2" xfId="14644" xr:uid="{00000000-0005-0000-0000-000019390000}"/>
    <cellStyle name="Normal 3 2 2 2 3 3 2 2 2 2 2 2" xfId="14645" xr:uid="{00000000-0005-0000-0000-00001A390000}"/>
    <cellStyle name="Normal 3 2 2 2 3 3 2 2 2 2 2 2 2" xfId="14646" xr:uid="{00000000-0005-0000-0000-00001B390000}"/>
    <cellStyle name="Normal 3 2 2 2 3 3 2 2 2 2 2 3" xfId="14647" xr:uid="{00000000-0005-0000-0000-00001C390000}"/>
    <cellStyle name="Normal 3 2 2 2 3 3 2 2 2 2 3" xfId="14648" xr:uid="{00000000-0005-0000-0000-00001D390000}"/>
    <cellStyle name="Normal 3 2 2 2 3 3 2 2 2 2 3 2" xfId="14649" xr:uid="{00000000-0005-0000-0000-00001E390000}"/>
    <cellStyle name="Normal 3 2 2 2 3 3 2 2 2 2 4" xfId="14650" xr:uid="{00000000-0005-0000-0000-00001F390000}"/>
    <cellStyle name="Normal 3 2 2 2 3 3 2 2 2 3" xfId="14651" xr:uid="{00000000-0005-0000-0000-000020390000}"/>
    <cellStyle name="Normal 3 2 2 2 3 3 2 2 2 3 2" xfId="14652" xr:uid="{00000000-0005-0000-0000-000021390000}"/>
    <cellStyle name="Normal 3 2 2 2 3 3 2 2 2 3 2 2" xfId="14653" xr:uid="{00000000-0005-0000-0000-000022390000}"/>
    <cellStyle name="Normal 3 2 2 2 3 3 2 2 2 3 3" xfId="14654" xr:uid="{00000000-0005-0000-0000-000023390000}"/>
    <cellStyle name="Normal 3 2 2 2 3 3 2 2 2 4" xfId="14655" xr:uid="{00000000-0005-0000-0000-000024390000}"/>
    <cellStyle name="Normal 3 2 2 2 3 3 2 2 2 4 2" xfId="14656" xr:uid="{00000000-0005-0000-0000-000025390000}"/>
    <cellStyle name="Normal 3 2 2 2 3 3 2 2 2 5" xfId="14657" xr:uid="{00000000-0005-0000-0000-000026390000}"/>
    <cellStyle name="Normal 3 2 2 2 3 3 2 2 3" xfId="14658" xr:uid="{00000000-0005-0000-0000-000027390000}"/>
    <cellStyle name="Normal 3 2 2 2 3 3 2 2 3 2" xfId="14659" xr:uid="{00000000-0005-0000-0000-000028390000}"/>
    <cellStyle name="Normal 3 2 2 2 3 3 2 2 3 2 2" xfId="14660" xr:uid="{00000000-0005-0000-0000-000029390000}"/>
    <cellStyle name="Normal 3 2 2 2 3 3 2 2 3 2 2 2" xfId="14661" xr:uid="{00000000-0005-0000-0000-00002A390000}"/>
    <cellStyle name="Normal 3 2 2 2 3 3 2 2 3 2 3" xfId="14662" xr:uid="{00000000-0005-0000-0000-00002B390000}"/>
    <cellStyle name="Normal 3 2 2 2 3 3 2 2 3 3" xfId="14663" xr:uid="{00000000-0005-0000-0000-00002C390000}"/>
    <cellStyle name="Normal 3 2 2 2 3 3 2 2 3 3 2" xfId="14664" xr:uid="{00000000-0005-0000-0000-00002D390000}"/>
    <cellStyle name="Normal 3 2 2 2 3 3 2 2 3 4" xfId="14665" xr:uid="{00000000-0005-0000-0000-00002E390000}"/>
    <cellStyle name="Normal 3 2 2 2 3 3 2 2 4" xfId="14666" xr:uid="{00000000-0005-0000-0000-00002F390000}"/>
    <cellStyle name="Normal 3 2 2 2 3 3 2 2 4 2" xfId="14667" xr:uid="{00000000-0005-0000-0000-000030390000}"/>
    <cellStyle name="Normal 3 2 2 2 3 3 2 2 4 2 2" xfId="14668" xr:uid="{00000000-0005-0000-0000-000031390000}"/>
    <cellStyle name="Normal 3 2 2 2 3 3 2 2 4 2 2 2" xfId="14669" xr:uid="{00000000-0005-0000-0000-000032390000}"/>
    <cellStyle name="Normal 3 2 2 2 3 3 2 2 4 2 3" xfId="14670" xr:uid="{00000000-0005-0000-0000-000033390000}"/>
    <cellStyle name="Normal 3 2 2 2 3 3 2 2 4 3" xfId="14671" xr:uid="{00000000-0005-0000-0000-000034390000}"/>
    <cellStyle name="Normal 3 2 2 2 3 3 2 2 4 3 2" xfId="14672" xr:uid="{00000000-0005-0000-0000-000035390000}"/>
    <cellStyle name="Normal 3 2 2 2 3 3 2 2 4 4" xfId="14673" xr:uid="{00000000-0005-0000-0000-000036390000}"/>
    <cellStyle name="Normal 3 2 2 2 3 3 2 2 5" xfId="14674" xr:uid="{00000000-0005-0000-0000-000037390000}"/>
    <cellStyle name="Normal 3 2 2 2 3 3 2 2 5 2" xfId="14675" xr:uid="{00000000-0005-0000-0000-000038390000}"/>
    <cellStyle name="Normal 3 2 2 2 3 3 2 2 5 2 2" xfId="14676" xr:uid="{00000000-0005-0000-0000-000039390000}"/>
    <cellStyle name="Normal 3 2 2 2 3 3 2 2 5 3" xfId="14677" xr:uid="{00000000-0005-0000-0000-00003A390000}"/>
    <cellStyle name="Normal 3 2 2 2 3 3 2 2 6" xfId="14678" xr:uid="{00000000-0005-0000-0000-00003B390000}"/>
    <cellStyle name="Normal 3 2 2 2 3 3 2 2 6 2" xfId="14679" xr:uid="{00000000-0005-0000-0000-00003C390000}"/>
    <cellStyle name="Normal 3 2 2 2 3 3 2 2 7" xfId="14680" xr:uid="{00000000-0005-0000-0000-00003D390000}"/>
    <cellStyle name="Normal 3 2 2 2 3 3 2 2 7 2" xfId="14681" xr:uid="{00000000-0005-0000-0000-00003E390000}"/>
    <cellStyle name="Normal 3 2 2 2 3 3 2 2 8" xfId="14682" xr:uid="{00000000-0005-0000-0000-00003F390000}"/>
    <cellStyle name="Normal 3 2 2 2 3 3 2 3" xfId="14683" xr:uid="{00000000-0005-0000-0000-000040390000}"/>
    <cellStyle name="Normal 3 2 2 2 3 3 2 3 2" xfId="14684" xr:uid="{00000000-0005-0000-0000-000041390000}"/>
    <cellStyle name="Normal 3 2 2 2 3 3 2 3 2 2" xfId="14685" xr:uid="{00000000-0005-0000-0000-000042390000}"/>
    <cellStyle name="Normal 3 2 2 2 3 3 2 3 2 2 2" xfId="14686" xr:uid="{00000000-0005-0000-0000-000043390000}"/>
    <cellStyle name="Normal 3 2 2 2 3 3 2 3 2 2 2 2" xfId="14687" xr:uid="{00000000-0005-0000-0000-000044390000}"/>
    <cellStyle name="Normal 3 2 2 2 3 3 2 3 2 2 3" xfId="14688" xr:uid="{00000000-0005-0000-0000-000045390000}"/>
    <cellStyle name="Normal 3 2 2 2 3 3 2 3 2 3" xfId="14689" xr:uid="{00000000-0005-0000-0000-000046390000}"/>
    <cellStyle name="Normal 3 2 2 2 3 3 2 3 2 3 2" xfId="14690" xr:uid="{00000000-0005-0000-0000-000047390000}"/>
    <cellStyle name="Normal 3 2 2 2 3 3 2 3 2 4" xfId="14691" xr:uid="{00000000-0005-0000-0000-000048390000}"/>
    <cellStyle name="Normal 3 2 2 2 3 3 2 3 3" xfId="14692" xr:uid="{00000000-0005-0000-0000-000049390000}"/>
    <cellStyle name="Normal 3 2 2 2 3 3 2 3 3 2" xfId="14693" xr:uid="{00000000-0005-0000-0000-00004A390000}"/>
    <cellStyle name="Normal 3 2 2 2 3 3 2 3 3 2 2" xfId="14694" xr:uid="{00000000-0005-0000-0000-00004B390000}"/>
    <cellStyle name="Normal 3 2 2 2 3 3 2 3 3 3" xfId="14695" xr:uid="{00000000-0005-0000-0000-00004C390000}"/>
    <cellStyle name="Normal 3 2 2 2 3 3 2 3 4" xfId="14696" xr:uid="{00000000-0005-0000-0000-00004D390000}"/>
    <cellStyle name="Normal 3 2 2 2 3 3 2 3 4 2" xfId="14697" xr:uid="{00000000-0005-0000-0000-00004E390000}"/>
    <cellStyle name="Normal 3 2 2 2 3 3 2 3 5" xfId="14698" xr:uid="{00000000-0005-0000-0000-00004F390000}"/>
    <cellStyle name="Normal 3 2 2 2 3 3 2 4" xfId="14699" xr:uid="{00000000-0005-0000-0000-000050390000}"/>
    <cellStyle name="Normal 3 2 2 2 3 3 2 4 2" xfId="14700" xr:uid="{00000000-0005-0000-0000-000051390000}"/>
    <cellStyle name="Normal 3 2 2 2 3 3 2 4 2 2" xfId="14701" xr:uid="{00000000-0005-0000-0000-000052390000}"/>
    <cellStyle name="Normal 3 2 2 2 3 3 2 4 2 2 2" xfId="14702" xr:uid="{00000000-0005-0000-0000-000053390000}"/>
    <cellStyle name="Normal 3 2 2 2 3 3 2 4 2 3" xfId="14703" xr:uid="{00000000-0005-0000-0000-000054390000}"/>
    <cellStyle name="Normal 3 2 2 2 3 3 2 4 3" xfId="14704" xr:uid="{00000000-0005-0000-0000-000055390000}"/>
    <cellStyle name="Normal 3 2 2 2 3 3 2 4 3 2" xfId="14705" xr:uid="{00000000-0005-0000-0000-000056390000}"/>
    <cellStyle name="Normal 3 2 2 2 3 3 2 4 4" xfId="14706" xr:uid="{00000000-0005-0000-0000-000057390000}"/>
    <cellStyle name="Normal 3 2 2 2 3 3 2 5" xfId="14707" xr:uid="{00000000-0005-0000-0000-000058390000}"/>
    <cellStyle name="Normal 3 2 2 2 3 3 2 5 2" xfId="14708" xr:uid="{00000000-0005-0000-0000-000059390000}"/>
    <cellStyle name="Normal 3 2 2 2 3 3 2 5 2 2" xfId="14709" xr:uid="{00000000-0005-0000-0000-00005A390000}"/>
    <cellStyle name="Normal 3 2 2 2 3 3 2 5 2 2 2" xfId="14710" xr:uid="{00000000-0005-0000-0000-00005B390000}"/>
    <cellStyle name="Normal 3 2 2 2 3 3 2 5 2 3" xfId="14711" xr:uid="{00000000-0005-0000-0000-00005C390000}"/>
    <cellStyle name="Normal 3 2 2 2 3 3 2 5 3" xfId="14712" xr:uid="{00000000-0005-0000-0000-00005D390000}"/>
    <cellStyle name="Normal 3 2 2 2 3 3 2 5 3 2" xfId="14713" xr:uid="{00000000-0005-0000-0000-00005E390000}"/>
    <cellStyle name="Normal 3 2 2 2 3 3 2 5 4" xfId="14714" xr:uid="{00000000-0005-0000-0000-00005F390000}"/>
    <cellStyle name="Normal 3 2 2 2 3 3 2 6" xfId="14715" xr:uid="{00000000-0005-0000-0000-000060390000}"/>
    <cellStyle name="Normal 3 2 2 2 3 3 2 6 2" xfId="14716" xr:uid="{00000000-0005-0000-0000-000061390000}"/>
    <cellStyle name="Normal 3 2 2 2 3 3 2 6 2 2" xfId="14717" xr:uid="{00000000-0005-0000-0000-000062390000}"/>
    <cellStyle name="Normal 3 2 2 2 3 3 2 6 3" xfId="14718" xr:uid="{00000000-0005-0000-0000-000063390000}"/>
    <cellStyle name="Normal 3 2 2 2 3 3 2 7" xfId="14719" xr:uid="{00000000-0005-0000-0000-000064390000}"/>
    <cellStyle name="Normal 3 2 2 2 3 3 2 7 2" xfId="14720" xr:uid="{00000000-0005-0000-0000-000065390000}"/>
    <cellStyle name="Normal 3 2 2 2 3 3 2 8" xfId="14721" xr:uid="{00000000-0005-0000-0000-000066390000}"/>
    <cellStyle name="Normal 3 2 2 2 3 3 2 8 2" xfId="14722" xr:uid="{00000000-0005-0000-0000-000067390000}"/>
    <cellStyle name="Normal 3 2 2 2 3 3 2 9" xfId="14723" xr:uid="{00000000-0005-0000-0000-000068390000}"/>
    <cellStyle name="Normal 3 2 2 2 3 3 3" xfId="14724" xr:uid="{00000000-0005-0000-0000-000069390000}"/>
    <cellStyle name="Normal 3 2 2 2 3 3 3 2" xfId="14725" xr:uid="{00000000-0005-0000-0000-00006A390000}"/>
    <cellStyle name="Normal 3 2 2 2 3 3 3 2 2" xfId="14726" xr:uid="{00000000-0005-0000-0000-00006B390000}"/>
    <cellStyle name="Normal 3 2 2 2 3 3 3 2 2 2" xfId="14727" xr:uid="{00000000-0005-0000-0000-00006C390000}"/>
    <cellStyle name="Normal 3 2 2 2 3 3 3 2 2 2 2" xfId="14728" xr:uid="{00000000-0005-0000-0000-00006D390000}"/>
    <cellStyle name="Normal 3 2 2 2 3 3 3 2 2 2 2 2" xfId="14729" xr:uid="{00000000-0005-0000-0000-00006E390000}"/>
    <cellStyle name="Normal 3 2 2 2 3 3 3 2 2 2 3" xfId="14730" xr:uid="{00000000-0005-0000-0000-00006F390000}"/>
    <cellStyle name="Normal 3 2 2 2 3 3 3 2 2 3" xfId="14731" xr:uid="{00000000-0005-0000-0000-000070390000}"/>
    <cellStyle name="Normal 3 2 2 2 3 3 3 2 2 3 2" xfId="14732" xr:uid="{00000000-0005-0000-0000-000071390000}"/>
    <cellStyle name="Normal 3 2 2 2 3 3 3 2 2 4" xfId="14733" xr:uid="{00000000-0005-0000-0000-000072390000}"/>
    <cellStyle name="Normal 3 2 2 2 3 3 3 2 3" xfId="14734" xr:uid="{00000000-0005-0000-0000-000073390000}"/>
    <cellStyle name="Normal 3 2 2 2 3 3 3 2 3 2" xfId="14735" xr:uid="{00000000-0005-0000-0000-000074390000}"/>
    <cellStyle name="Normal 3 2 2 2 3 3 3 2 3 2 2" xfId="14736" xr:uid="{00000000-0005-0000-0000-000075390000}"/>
    <cellStyle name="Normal 3 2 2 2 3 3 3 2 3 3" xfId="14737" xr:uid="{00000000-0005-0000-0000-000076390000}"/>
    <cellStyle name="Normal 3 2 2 2 3 3 3 2 4" xfId="14738" xr:uid="{00000000-0005-0000-0000-000077390000}"/>
    <cellStyle name="Normal 3 2 2 2 3 3 3 2 4 2" xfId="14739" xr:uid="{00000000-0005-0000-0000-000078390000}"/>
    <cellStyle name="Normal 3 2 2 2 3 3 3 2 5" xfId="14740" xr:uid="{00000000-0005-0000-0000-000079390000}"/>
    <cellStyle name="Normal 3 2 2 2 3 3 3 3" xfId="14741" xr:uid="{00000000-0005-0000-0000-00007A390000}"/>
    <cellStyle name="Normal 3 2 2 2 3 3 3 3 2" xfId="14742" xr:uid="{00000000-0005-0000-0000-00007B390000}"/>
    <cellStyle name="Normal 3 2 2 2 3 3 3 3 2 2" xfId="14743" xr:uid="{00000000-0005-0000-0000-00007C390000}"/>
    <cellStyle name="Normal 3 2 2 2 3 3 3 3 2 2 2" xfId="14744" xr:uid="{00000000-0005-0000-0000-00007D390000}"/>
    <cellStyle name="Normal 3 2 2 2 3 3 3 3 2 3" xfId="14745" xr:uid="{00000000-0005-0000-0000-00007E390000}"/>
    <cellStyle name="Normal 3 2 2 2 3 3 3 3 3" xfId="14746" xr:uid="{00000000-0005-0000-0000-00007F390000}"/>
    <cellStyle name="Normal 3 2 2 2 3 3 3 3 3 2" xfId="14747" xr:uid="{00000000-0005-0000-0000-000080390000}"/>
    <cellStyle name="Normal 3 2 2 2 3 3 3 3 4" xfId="14748" xr:uid="{00000000-0005-0000-0000-000081390000}"/>
    <cellStyle name="Normal 3 2 2 2 3 3 3 4" xfId="14749" xr:uid="{00000000-0005-0000-0000-000082390000}"/>
    <cellStyle name="Normal 3 2 2 2 3 3 3 4 2" xfId="14750" xr:uid="{00000000-0005-0000-0000-000083390000}"/>
    <cellStyle name="Normal 3 2 2 2 3 3 3 4 2 2" xfId="14751" xr:uid="{00000000-0005-0000-0000-000084390000}"/>
    <cellStyle name="Normal 3 2 2 2 3 3 3 4 2 2 2" xfId="14752" xr:uid="{00000000-0005-0000-0000-000085390000}"/>
    <cellStyle name="Normal 3 2 2 2 3 3 3 4 2 3" xfId="14753" xr:uid="{00000000-0005-0000-0000-000086390000}"/>
    <cellStyle name="Normal 3 2 2 2 3 3 3 4 3" xfId="14754" xr:uid="{00000000-0005-0000-0000-000087390000}"/>
    <cellStyle name="Normal 3 2 2 2 3 3 3 4 3 2" xfId="14755" xr:uid="{00000000-0005-0000-0000-000088390000}"/>
    <cellStyle name="Normal 3 2 2 2 3 3 3 4 4" xfId="14756" xr:uid="{00000000-0005-0000-0000-000089390000}"/>
    <cellStyle name="Normal 3 2 2 2 3 3 3 5" xfId="14757" xr:uid="{00000000-0005-0000-0000-00008A390000}"/>
    <cellStyle name="Normal 3 2 2 2 3 3 3 5 2" xfId="14758" xr:uid="{00000000-0005-0000-0000-00008B390000}"/>
    <cellStyle name="Normal 3 2 2 2 3 3 3 5 2 2" xfId="14759" xr:uid="{00000000-0005-0000-0000-00008C390000}"/>
    <cellStyle name="Normal 3 2 2 2 3 3 3 5 3" xfId="14760" xr:uid="{00000000-0005-0000-0000-00008D390000}"/>
    <cellStyle name="Normal 3 2 2 2 3 3 3 6" xfId="14761" xr:uid="{00000000-0005-0000-0000-00008E390000}"/>
    <cellStyle name="Normal 3 2 2 2 3 3 3 6 2" xfId="14762" xr:uid="{00000000-0005-0000-0000-00008F390000}"/>
    <cellStyle name="Normal 3 2 2 2 3 3 3 7" xfId="14763" xr:uid="{00000000-0005-0000-0000-000090390000}"/>
    <cellStyle name="Normal 3 2 2 2 3 3 3 7 2" xfId="14764" xr:uid="{00000000-0005-0000-0000-000091390000}"/>
    <cellStyle name="Normal 3 2 2 2 3 3 3 8" xfId="14765" xr:uid="{00000000-0005-0000-0000-000092390000}"/>
    <cellStyle name="Normal 3 2 2 2 3 3 4" xfId="14766" xr:uid="{00000000-0005-0000-0000-000093390000}"/>
    <cellStyle name="Normal 3 2 2 2 3 3 4 2" xfId="14767" xr:uid="{00000000-0005-0000-0000-000094390000}"/>
    <cellStyle name="Normal 3 2 2 2 3 3 4 2 2" xfId="14768" xr:uid="{00000000-0005-0000-0000-000095390000}"/>
    <cellStyle name="Normal 3 2 2 2 3 3 4 2 2 2" xfId="14769" xr:uid="{00000000-0005-0000-0000-000096390000}"/>
    <cellStyle name="Normal 3 2 2 2 3 3 4 2 2 2 2" xfId="14770" xr:uid="{00000000-0005-0000-0000-000097390000}"/>
    <cellStyle name="Normal 3 2 2 2 3 3 4 2 2 3" xfId="14771" xr:uid="{00000000-0005-0000-0000-000098390000}"/>
    <cellStyle name="Normal 3 2 2 2 3 3 4 2 3" xfId="14772" xr:uid="{00000000-0005-0000-0000-000099390000}"/>
    <cellStyle name="Normal 3 2 2 2 3 3 4 2 3 2" xfId="14773" xr:uid="{00000000-0005-0000-0000-00009A390000}"/>
    <cellStyle name="Normal 3 2 2 2 3 3 4 2 4" xfId="14774" xr:uid="{00000000-0005-0000-0000-00009B390000}"/>
    <cellStyle name="Normal 3 2 2 2 3 3 4 3" xfId="14775" xr:uid="{00000000-0005-0000-0000-00009C390000}"/>
    <cellStyle name="Normal 3 2 2 2 3 3 4 3 2" xfId="14776" xr:uid="{00000000-0005-0000-0000-00009D390000}"/>
    <cellStyle name="Normal 3 2 2 2 3 3 4 3 2 2" xfId="14777" xr:uid="{00000000-0005-0000-0000-00009E390000}"/>
    <cellStyle name="Normal 3 2 2 2 3 3 4 3 3" xfId="14778" xr:uid="{00000000-0005-0000-0000-00009F390000}"/>
    <cellStyle name="Normal 3 2 2 2 3 3 4 4" xfId="14779" xr:uid="{00000000-0005-0000-0000-0000A0390000}"/>
    <cellStyle name="Normal 3 2 2 2 3 3 4 4 2" xfId="14780" xr:uid="{00000000-0005-0000-0000-0000A1390000}"/>
    <cellStyle name="Normal 3 2 2 2 3 3 4 5" xfId="14781" xr:uid="{00000000-0005-0000-0000-0000A2390000}"/>
    <cellStyle name="Normal 3 2 2 2 3 3 5" xfId="14782" xr:uid="{00000000-0005-0000-0000-0000A3390000}"/>
    <cellStyle name="Normal 3 2 2 2 3 3 5 2" xfId="14783" xr:uid="{00000000-0005-0000-0000-0000A4390000}"/>
    <cellStyle name="Normal 3 2 2 2 3 3 5 2 2" xfId="14784" xr:uid="{00000000-0005-0000-0000-0000A5390000}"/>
    <cellStyle name="Normal 3 2 2 2 3 3 5 2 2 2" xfId="14785" xr:uid="{00000000-0005-0000-0000-0000A6390000}"/>
    <cellStyle name="Normal 3 2 2 2 3 3 5 2 3" xfId="14786" xr:uid="{00000000-0005-0000-0000-0000A7390000}"/>
    <cellStyle name="Normal 3 2 2 2 3 3 5 3" xfId="14787" xr:uid="{00000000-0005-0000-0000-0000A8390000}"/>
    <cellStyle name="Normal 3 2 2 2 3 3 5 3 2" xfId="14788" xr:uid="{00000000-0005-0000-0000-0000A9390000}"/>
    <cellStyle name="Normal 3 2 2 2 3 3 5 4" xfId="14789" xr:uid="{00000000-0005-0000-0000-0000AA390000}"/>
    <cellStyle name="Normal 3 2 2 2 3 3 6" xfId="14790" xr:uid="{00000000-0005-0000-0000-0000AB390000}"/>
    <cellStyle name="Normal 3 2 2 2 3 3 6 2" xfId="14791" xr:uid="{00000000-0005-0000-0000-0000AC390000}"/>
    <cellStyle name="Normal 3 2 2 2 3 3 6 2 2" xfId="14792" xr:uid="{00000000-0005-0000-0000-0000AD390000}"/>
    <cellStyle name="Normal 3 2 2 2 3 3 6 2 2 2" xfId="14793" xr:uid="{00000000-0005-0000-0000-0000AE390000}"/>
    <cellStyle name="Normal 3 2 2 2 3 3 6 2 3" xfId="14794" xr:uid="{00000000-0005-0000-0000-0000AF390000}"/>
    <cellStyle name="Normal 3 2 2 2 3 3 6 3" xfId="14795" xr:uid="{00000000-0005-0000-0000-0000B0390000}"/>
    <cellStyle name="Normal 3 2 2 2 3 3 6 3 2" xfId="14796" xr:uid="{00000000-0005-0000-0000-0000B1390000}"/>
    <cellStyle name="Normal 3 2 2 2 3 3 6 4" xfId="14797" xr:uid="{00000000-0005-0000-0000-0000B2390000}"/>
    <cellStyle name="Normal 3 2 2 2 3 3 7" xfId="14798" xr:uid="{00000000-0005-0000-0000-0000B3390000}"/>
    <cellStyle name="Normal 3 2 2 2 3 3 7 2" xfId="14799" xr:uid="{00000000-0005-0000-0000-0000B4390000}"/>
    <cellStyle name="Normal 3 2 2 2 3 3 7 2 2" xfId="14800" xr:uid="{00000000-0005-0000-0000-0000B5390000}"/>
    <cellStyle name="Normal 3 2 2 2 3 3 7 3" xfId="14801" xr:uid="{00000000-0005-0000-0000-0000B6390000}"/>
    <cellStyle name="Normal 3 2 2 2 3 3 8" xfId="14802" xr:uid="{00000000-0005-0000-0000-0000B7390000}"/>
    <cellStyle name="Normal 3 2 2 2 3 3 8 2" xfId="14803" xr:uid="{00000000-0005-0000-0000-0000B8390000}"/>
    <cellStyle name="Normal 3 2 2 2 3 3 9" xfId="14804" xr:uid="{00000000-0005-0000-0000-0000B9390000}"/>
    <cellStyle name="Normal 3 2 2 2 3 3 9 2" xfId="14805" xr:uid="{00000000-0005-0000-0000-0000BA390000}"/>
    <cellStyle name="Normal 3 2 2 2 3 4" xfId="14806" xr:uid="{00000000-0005-0000-0000-0000BB390000}"/>
    <cellStyle name="Normal 3 2 2 2 3 4 10" xfId="14807" xr:uid="{00000000-0005-0000-0000-0000BC390000}"/>
    <cellStyle name="Normal 3 2 2 2 3 4 2" xfId="14808" xr:uid="{00000000-0005-0000-0000-0000BD390000}"/>
    <cellStyle name="Normal 3 2 2 2 3 4 2 2" xfId="14809" xr:uid="{00000000-0005-0000-0000-0000BE390000}"/>
    <cellStyle name="Normal 3 2 2 2 3 4 2 2 2" xfId="14810" xr:uid="{00000000-0005-0000-0000-0000BF390000}"/>
    <cellStyle name="Normal 3 2 2 2 3 4 2 2 2 2" xfId="14811" xr:uid="{00000000-0005-0000-0000-0000C0390000}"/>
    <cellStyle name="Normal 3 2 2 2 3 4 2 2 2 2 2" xfId="14812" xr:uid="{00000000-0005-0000-0000-0000C1390000}"/>
    <cellStyle name="Normal 3 2 2 2 3 4 2 2 2 2 2 2" xfId="14813" xr:uid="{00000000-0005-0000-0000-0000C2390000}"/>
    <cellStyle name="Normal 3 2 2 2 3 4 2 2 2 2 2 2 2" xfId="14814" xr:uid="{00000000-0005-0000-0000-0000C3390000}"/>
    <cellStyle name="Normal 3 2 2 2 3 4 2 2 2 2 2 3" xfId="14815" xr:uid="{00000000-0005-0000-0000-0000C4390000}"/>
    <cellStyle name="Normal 3 2 2 2 3 4 2 2 2 2 3" xfId="14816" xr:uid="{00000000-0005-0000-0000-0000C5390000}"/>
    <cellStyle name="Normal 3 2 2 2 3 4 2 2 2 2 3 2" xfId="14817" xr:uid="{00000000-0005-0000-0000-0000C6390000}"/>
    <cellStyle name="Normal 3 2 2 2 3 4 2 2 2 2 4" xfId="14818" xr:uid="{00000000-0005-0000-0000-0000C7390000}"/>
    <cellStyle name="Normal 3 2 2 2 3 4 2 2 2 3" xfId="14819" xr:uid="{00000000-0005-0000-0000-0000C8390000}"/>
    <cellStyle name="Normal 3 2 2 2 3 4 2 2 2 3 2" xfId="14820" xr:uid="{00000000-0005-0000-0000-0000C9390000}"/>
    <cellStyle name="Normal 3 2 2 2 3 4 2 2 2 3 2 2" xfId="14821" xr:uid="{00000000-0005-0000-0000-0000CA390000}"/>
    <cellStyle name="Normal 3 2 2 2 3 4 2 2 2 3 3" xfId="14822" xr:uid="{00000000-0005-0000-0000-0000CB390000}"/>
    <cellStyle name="Normal 3 2 2 2 3 4 2 2 2 4" xfId="14823" xr:uid="{00000000-0005-0000-0000-0000CC390000}"/>
    <cellStyle name="Normal 3 2 2 2 3 4 2 2 2 4 2" xfId="14824" xr:uid="{00000000-0005-0000-0000-0000CD390000}"/>
    <cellStyle name="Normal 3 2 2 2 3 4 2 2 2 5" xfId="14825" xr:uid="{00000000-0005-0000-0000-0000CE390000}"/>
    <cellStyle name="Normal 3 2 2 2 3 4 2 2 3" xfId="14826" xr:uid="{00000000-0005-0000-0000-0000CF390000}"/>
    <cellStyle name="Normal 3 2 2 2 3 4 2 2 3 2" xfId="14827" xr:uid="{00000000-0005-0000-0000-0000D0390000}"/>
    <cellStyle name="Normal 3 2 2 2 3 4 2 2 3 2 2" xfId="14828" xr:uid="{00000000-0005-0000-0000-0000D1390000}"/>
    <cellStyle name="Normal 3 2 2 2 3 4 2 2 3 2 2 2" xfId="14829" xr:uid="{00000000-0005-0000-0000-0000D2390000}"/>
    <cellStyle name="Normal 3 2 2 2 3 4 2 2 3 2 3" xfId="14830" xr:uid="{00000000-0005-0000-0000-0000D3390000}"/>
    <cellStyle name="Normal 3 2 2 2 3 4 2 2 3 3" xfId="14831" xr:uid="{00000000-0005-0000-0000-0000D4390000}"/>
    <cellStyle name="Normal 3 2 2 2 3 4 2 2 3 3 2" xfId="14832" xr:uid="{00000000-0005-0000-0000-0000D5390000}"/>
    <cellStyle name="Normal 3 2 2 2 3 4 2 2 3 4" xfId="14833" xr:uid="{00000000-0005-0000-0000-0000D6390000}"/>
    <cellStyle name="Normal 3 2 2 2 3 4 2 2 4" xfId="14834" xr:uid="{00000000-0005-0000-0000-0000D7390000}"/>
    <cellStyle name="Normal 3 2 2 2 3 4 2 2 4 2" xfId="14835" xr:uid="{00000000-0005-0000-0000-0000D8390000}"/>
    <cellStyle name="Normal 3 2 2 2 3 4 2 2 4 2 2" xfId="14836" xr:uid="{00000000-0005-0000-0000-0000D9390000}"/>
    <cellStyle name="Normal 3 2 2 2 3 4 2 2 4 2 2 2" xfId="14837" xr:uid="{00000000-0005-0000-0000-0000DA390000}"/>
    <cellStyle name="Normal 3 2 2 2 3 4 2 2 4 2 3" xfId="14838" xr:uid="{00000000-0005-0000-0000-0000DB390000}"/>
    <cellStyle name="Normal 3 2 2 2 3 4 2 2 4 3" xfId="14839" xr:uid="{00000000-0005-0000-0000-0000DC390000}"/>
    <cellStyle name="Normal 3 2 2 2 3 4 2 2 4 3 2" xfId="14840" xr:uid="{00000000-0005-0000-0000-0000DD390000}"/>
    <cellStyle name="Normal 3 2 2 2 3 4 2 2 4 4" xfId="14841" xr:uid="{00000000-0005-0000-0000-0000DE390000}"/>
    <cellStyle name="Normal 3 2 2 2 3 4 2 2 5" xfId="14842" xr:uid="{00000000-0005-0000-0000-0000DF390000}"/>
    <cellStyle name="Normal 3 2 2 2 3 4 2 2 5 2" xfId="14843" xr:uid="{00000000-0005-0000-0000-0000E0390000}"/>
    <cellStyle name="Normal 3 2 2 2 3 4 2 2 5 2 2" xfId="14844" xr:uid="{00000000-0005-0000-0000-0000E1390000}"/>
    <cellStyle name="Normal 3 2 2 2 3 4 2 2 5 3" xfId="14845" xr:uid="{00000000-0005-0000-0000-0000E2390000}"/>
    <cellStyle name="Normal 3 2 2 2 3 4 2 2 6" xfId="14846" xr:uid="{00000000-0005-0000-0000-0000E3390000}"/>
    <cellStyle name="Normal 3 2 2 2 3 4 2 2 6 2" xfId="14847" xr:uid="{00000000-0005-0000-0000-0000E4390000}"/>
    <cellStyle name="Normal 3 2 2 2 3 4 2 2 7" xfId="14848" xr:uid="{00000000-0005-0000-0000-0000E5390000}"/>
    <cellStyle name="Normal 3 2 2 2 3 4 2 2 7 2" xfId="14849" xr:uid="{00000000-0005-0000-0000-0000E6390000}"/>
    <cellStyle name="Normal 3 2 2 2 3 4 2 2 8" xfId="14850" xr:uid="{00000000-0005-0000-0000-0000E7390000}"/>
    <cellStyle name="Normal 3 2 2 2 3 4 2 3" xfId="14851" xr:uid="{00000000-0005-0000-0000-0000E8390000}"/>
    <cellStyle name="Normal 3 2 2 2 3 4 2 3 2" xfId="14852" xr:uid="{00000000-0005-0000-0000-0000E9390000}"/>
    <cellStyle name="Normal 3 2 2 2 3 4 2 3 2 2" xfId="14853" xr:uid="{00000000-0005-0000-0000-0000EA390000}"/>
    <cellStyle name="Normal 3 2 2 2 3 4 2 3 2 2 2" xfId="14854" xr:uid="{00000000-0005-0000-0000-0000EB390000}"/>
    <cellStyle name="Normal 3 2 2 2 3 4 2 3 2 2 2 2" xfId="14855" xr:uid="{00000000-0005-0000-0000-0000EC390000}"/>
    <cellStyle name="Normal 3 2 2 2 3 4 2 3 2 2 3" xfId="14856" xr:uid="{00000000-0005-0000-0000-0000ED390000}"/>
    <cellStyle name="Normal 3 2 2 2 3 4 2 3 2 3" xfId="14857" xr:uid="{00000000-0005-0000-0000-0000EE390000}"/>
    <cellStyle name="Normal 3 2 2 2 3 4 2 3 2 3 2" xfId="14858" xr:uid="{00000000-0005-0000-0000-0000EF390000}"/>
    <cellStyle name="Normal 3 2 2 2 3 4 2 3 2 4" xfId="14859" xr:uid="{00000000-0005-0000-0000-0000F0390000}"/>
    <cellStyle name="Normal 3 2 2 2 3 4 2 3 3" xfId="14860" xr:uid="{00000000-0005-0000-0000-0000F1390000}"/>
    <cellStyle name="Normal 3 2 2 2 3 4 2 3 3 2" xfId="14861" xr:uid="{00000000-0005-0000-0000-0000F2390000}"/>
    <cellStyle name="Normal 3 2 2 2 3 4 2 3 3 2 2" xfId="14862" xr:uid="{00000000-0005-0000-0000-0000F3390000}"/>
    <cellStyle name="Normal 3 2 2 2 3 4 2 3 3 3" xfId="14863" xr:uid="{00000000-0005-0000-0000-0000F4390000}"/>
    <cellStyle name="Normal 3 2 2 2 3 4 2 3 4" xfId="14864" xr:uid="{00000000-0005-0000-0000-0000F5390000}"/>
    <cellStyle name="Normal 3 2 2 2 3 4 2 3 4 2" xfId="14865" xr:uid="{00000000-0005-0000-0000-0000F6390000}"/>
    <cellStyle name="Normal 3 2 2 2 3 4 2 3 5" xfId="14866" xr:uid="{00000000-0005-0000-0000-0000F7390000}"/>
    <cellStyle name="Normal 3 2 2 2 3 4 2 4" xfId="14867" xr:uid="{00000000-0005-0000-0000-0000F8390000}"/>
    <cellStyle name="Normal 3 2 2 2 3 4 2 4 2" xfId="14868" xr:uid="{00000000-0005-0000-0000-0000F9390000}"/>
    <cellStyle name="Normal 3 2 2 2 3 4 2 4 2 2" xfId="14869" xr:uid="{00000000-0005-0000-0000-0000FA390000}"/>
    <cellStyle name="Normal 3 2 2 2 3 4 2 4 2 2 2" xfId="14870" xr:uid="{00000000-0005-0000-0000-0000FB390000}"/>
    <cellStyle name="Normal 3 2 2 2 3 4 2 4 2 3" xfId="14871" xr:uid="{00000000-0005-0000-0000-0000FC390000}"/>
    <cellStyle name="Normal 3 2 2 2 3 4 2 4 3" xfId="14872" xr:uid="{00000000-0005-0000-0000-0000FD390000}"/>
    <cellStyle name="Normal 3 2 2 2 3 4 2 4 3 2" xfId="14873" xr:uid="{00000000-0005-0000-0000-0000FE390000}"/>
    <cellStyle name="Normal 3 2 2 2 3 4 2 4 4" xfId="14874" xr:uid="{00000000-0005-0000-0000-0000FF390000}"/>
    <cellStyle name="Normal 3 2 2 2 3 4 2 5" xfId="14875" xr:uid="{00000000-0005-0000-0000-0000003A0000}"/>
    <cellStyle name="Normal 3 2 2 2 3 4 2 5 2" xfId="14876" xr:uid="{00000000-0005-0000-0000-0000013A0000}"/>
    <cellStyle name="Normal 3 2 2 2 3 4 2 5 2 2" xfId="14877" xr:uid="{00000000-0005-0000-0000-0000023A0000}"/>
    <cellStyle name="Normal 3 2 2 2 3 4 2 5 2 2 2" xfId="14878" xr:uid="{00000000-0005-0000-0000-0000033A0000}"/>
    <cellStyle name="Normal 3 2 2 2 3 4 2 5 2 3" xfId="14879" xr:uid="{00000000-0005-0000-0000-0000043A0000}"/>
    <cellStyle name="Normal 3 2 2 2 3 4 2 5 3" xfId="14880" xr:uid="{00000000-0005-0000-0000-0000053A0000}"/>
    <cellStyle name="Normal 3 2 2 2 3 4 2 5 3 2" xfId="14881" xr:uid="{00000000-0005-0000-0000-0000063A0000}"/>
    <cellStyle name="Normal 3 2 2 2 3 4 2 5 4" xfId="14882" xr:uid="{00000000-0005-0000-0000-0000073A0000}"/>
    <cellStyle name="Normal 3 2 2 2 3 4 2 6" xfId="14883" xr:uid="{00000000-0005-0000-0000-0000083A0000}"/>
    <cellStyle name="Normal 3 2 2 2 3 4 2 6 2" xfId="14884" xr:uid="{00000000-0005-0000-0000-0000093A0000}"/>
    <cellStyle name="Normal 3 2 2 2 3 4 2 6 2 2" xfId="14885" xr:uid="{00000000-0005-0000-0000-00000A3A0000}"/>
    <cellStyle name="Normal 3 2 2 2 3 4 2 6 3" xfId="14886" xr:uid="{00000000-0005-0000-0000-00000B3A0000}"/>
    <cellStyle name="Normal 3 2 2 2 3 4 2 7" xfId="14887" xr:uid="{00000000-0005-0000-0000-00000C3A0000}"/>
    <cellStyle name="Normal 3 2 2 2 3 4 2 7 2" xfId="14888" xr:uid="{00000000-0005-0000-0000-00000D3A0000}"/>
    <cellStyle name="Normal 3 2 2 2 3 4 2 8" xfId="14889" xr:uid="{00000000-0005-0000-0000-00000E3A0000}"/>
    <cellStyle name="Normal 3 2 2 2 3 4 2 8 2" xfId="14890" xr:uid="{00000000-0005-0000-0000-00000F3A0000}"/>
    <cellStyle name="Normal 3 2 2 2 3 4 2 9" xfId="14891" xr:uid="{00000000-0005-0000-0000-0000103A0000}"/>
    <cellStyle name="Normal 3 2 2 2 3 4 3" xfId="14892" xr:uid="{00000000-0005-0000-0000-0000113A0000}"/>
    <cellStyle name="Normal 3 2 2 2 3 4 3 2" xfId="14893" xr:uid="{00000000-0005-0000-0000-0000123A0000}"/>
    <cellStyle name="Normal 3 2 2 2 3 4 3 2 2" xfId="14894" xr:uid="{00000000-0005-0000-0000-0000133A0000}"/>
    <cellStyle name="Normal 3 2 2 2 3 4 3 2 2 2" xfId="14895" xr:uid="{00000000-0005-0000-0000-0000143A0000}"/>
    <cellStyle name="Normal 3 2 2 2 3 4 3 2 2 2 2" xfId="14896" xr:uid="{00000000-0005-0000-0000-0000153A0000}"/>
    <cellStyle name="Normal 3 2 2 2 3 4 3 2 2 2 2 2" xfId="14897" xr:uid="{00000000-0005-0000-0000-0000163A0000}"/>
    <cellStyle name="Normal 3 2 2 2 3 4 3 2 2 2 3" xfId="14898" xr:uid="{00000000-0005-0000-0000-0000173A0000}"/>
    <cellStyle name="Normal 3 2 2 2 3 4 3 2 2 3" xfId="14899" xr:uid="{00000000-0005-0000-0000-0000183A0000}"/>
    <cellStyle name="Normal 3 2 2 2 3 4 3 2 2 3 2" xfId="14900" xr:uid="{00000000-0005-0000-0000-0000193A0000}"/>
    <cellStyle name="Normal 3 2 2 2 3 4 3 2 2 4" xfId="14901" xr:uid="{00000000-0005-0000-0000-00001A3A0000}"/>
    <cellStyle name="Normal 3 2 2 2 3 4 3 2 3" xfId="14902" xr:uid="{00000000-0005-0000-0000-00001B3A0000}"/>
    <cellStyle name="Normal 3 2 2 2 3 4 3 2 3 2" xfId="14903" xr:uid="{00000000-0005-0000-0000-00001C3A0000}"/>
    <cellStyle name="Normal 3 2 2 2 3 4 3 2 3 2 2" xfId="14904" xr:uid="{00000000-0005-0000-0000-00001D3A0000}"/>
    <cellStyle name="Normal 3 2 2 2 3 4 3 2 3 3" xfId="14905" xr:uid="{00000000-0005-0000-0000-00001E3A0000}"/>
    <cellStyle name="Normal 3 2 2 2 3 4 3 2 4" xfId="14906" xr:uid="{00000000-0005-0000-0000-00001F3A0000}"/>
    <cellStyle name="Normal 3 2 2 2 3 4 3 2 4 2" xfId="14907" xr:uid="{00000000-0005-0000-0000-0000203A0000}"/>
    <cellStyle name="Normal 3 2 2 2 3 4 3 2 5" xfId="14908" xr:uid="{00000000-0005-0000-0000-0000213A0000}"/>
    <cellStyle name="Normal 3 2 2 2 3 4 3 3" xfId="14909" xr:uid="{00000000-0005-0000-0000-0000223A0000}"/>
    <cellStyle name="Normal 3 2 2 2 3 4 3 3 2" xfId="14910" xr:uid="{00000000-0005-0000-0000-0000233A0000}"/>
    <cellStyle name="Normal 3 2 2 2 3 4 3 3 2 2" xfId="14911" xr:uid="{00000000-0005-0000-0000-0000243A0000}"/>
    <cellStyle name="Normal 3 2 2 2 3 4 3 3 2 2 2" xfId="14912" xr:uid="{00000000-0005-0000-0000-0000253A0000}"/>
    <cellStyle name="Normal 3 2 2 2 3 4 3 3 2 3" xfId="14913" xr:uid="{00000000-0005-0000-0000-0000263A0000}"/>
    <cellStyle name="Normal 3 2 2 2 3 4 3 3 3" xfId="14914" xr:uid="{00000000-0005-0000-0000-0000273A0000}"/>
    <cellStyle name="Normal 3 2 2 2 3 4 3 3 3 2" xfId="14915" xr:uid="{00000000-0005-0000-0000-0000283A0000}"/>
    <cellStyle name="Normal 3 2 2 2 3 4 3 3 4" xfId="14916" xr:uid="{00000000-0005-0000-0000-0000293A0000}"/>
    <cellStyle name="Normal 3 2 2 2 3 4 3 4" xfId="14917" xr:uid="{00000000-0005-0000-0000-00002A3A0000}"/>
    <cellStyle name="Normal 3 2 2 2 3 4 3 4 2" xfId="14918" xr:uid="{00000000-0005-0000-0000-00002B3A0000}"/>
    <cellStyle name="Normal 3 2 2 2 3 4 3 4 2 2" xfId="14919" xr:uid="{00000000-0005-0000-0000-00002C3A0000}"/>
    <cellStyle name="Normal 3 2 2 2 3 4 3 4 2 2 2" xfId="14920" xr:uid="{00000000-0005-0000-0000-00002D3A0000}"/>
    <cellStyle name="Normal 3 2 2 2 3 4 3 4 2 3" xfId="14921" xr:uid="{00000000-0005-0000-0000-00002E3A0000}"/>
    <cellStyle name="Normal 3 2 2 2 3 4 3 4 3" xfId="14922" xr:uid="{00000000-0005-0000-0000-00002F3A0000}"/>
    <cellStyle name="Normal 3 2 2 2 3 4 3 4 3 2" xfId="14923" xr:uid="{00000000-0005-0000-0000-0000303A0000}"/>
    <cellStyle name="Normal 3 2 2 2 3 4 3 4 4" xfId="14924" xr:uid="{00000000-0005-0000-0000-0000313A0000}"/>
    <cellStyle name="Normal 3 2 2 2 3 4 3 5" xfId="14925" xr:uid="{00000000-0005-0000-0000-0000323A0000}"/>
    <cellStyle name="Normal 3 2 2 2 3 4 3 5 2" xfId="14926" xr:uid="{00000000-0005-0000-0000-0000333A0000}"/>
    <cellStyle name="Normal 3 2 2 2 3 4 3 5 2 2" xfId="14927" xr:uid="{00000000-0005-0000-0000-0000343A0000}"/>
    <cellStyle name="Normal 3 2 2 2 3 4 3 5 3" xfId="14928" xr:uid="{00000000-0005-0000-0000-0000353A0000}"/>
    <cellStyle name="Normal 3 2 2 2 3 4 3 6" xfId="14929" xr:uid="{00000000-0005-0000-0000-0000363A0000}"/>
    <cellStyle name="Normal 3 2 2 2 3 4 3 6 2" xfId="14930" xr:uid="{00000000-0005-0000-0000-0000373A0000}"/>
    <cellStyle name="Normal 3 2 2 2 3 4 3 7" xfId="14931" xr:uid="{00000000-0005-0000-0000-0000383A0000}"/>
    <cellStyle name="Normal 3 2 2 2 3 4 3 7 2" xfId="14932" xr:uid="{00000000-0005-0000-0000-0000393A0000}"/>
    <cellStyle name="Normal 3 2 2 2 3 4 3 8" xfId="14933" xr:uid="{00000000-0005-0000-0000-00003A3A0000}"/>
    <cellStyle name="Normal 3 2 2 2 3 4 4" xfId="14934" xr:uid="{00000000-0005-0000-0000-00003B3A0000}"/>
    <cellStyle name="Normal 3 2 2 2 3 4 4 2" xfId="14935" xr:uid="{00000000-0005-0000-0000-00003C3A0000}"/>
    <cellStyle name="Normal 3 2 2 2 3 4 4 2 2" xfId="14936" xr:uid="{00000000-0005-0000-0000-00003D3A0000}"/>
    <cellStyle name="Normal 3 2 2 2 3 4 4 2 2 2" xfId="14937" xr:uid="{00000000-0005-0000-0000-00003E3A0000}"/>
    <cellStyle name="Normal 3 2 2 2 3 4 4 2 2 2 2" xfId="14938" xr:uid="{00000000-0005-0000-0000-00003F3A0000}"/>
    <cellStyle name="Normal 3 2 2 2 3 4 4 2 2 3" xfId="14939" xr:uid="{00000000-0005-0000-0000-0000403A0000}"/>
    <cellStyle name="Normal 3 2 2 2 3 4 4 2 3" xfId="14940" xr:uid="{00000000-0005-0000-0000-0000413A0000}"/>
    <cellStyle name="Normal 3 2 2 2 3 4 4 2 3 2" xfId="14941" xr:uid="{00000000-0005-0000-0000-0000423A0000}"/>
    <cellStyle name="Normal 3 2 2 2 3 4 4 2 4" xfId="14942" xr:uid="{00000000-0005-0000-0000-0000433A0000}"/>
    <cellStyle name="Normal 3 2 2 2 3 4 4 3" xfId="14943" xr:uid="{00000000-0005-0000-0000-0000443A0000}"/>
    <cellStyle name="Normal 3 2 2 2 3 4 4 3 2" xfId="14944" xr:uid="{00000000-0005-0000-0000-0000453A0000}"/>
    <cellStyle name="Normal 3 2 2 2 3 4 4 3 2 2" xfId="14945" xr:uid="{00000000-0005-0000-0000-0000463A0000}"/>
    <cellStyle name="Normal 3 2 2 2 3 4 4 3 3" xfId="14946" xr:uid="{00000000-0005-0000-0000-0000473A0000}"/>
    <cellStyle name="Normal 3 2 2 2 3 4 4 4" xfId="14947" xr:uid="{00000000-0005-0000-0000-0000483A0000}"/>
    <cellStyle name="Normal 3 2 2 2 3 4 4 4 2" xfId="14948" xr:uid="{00000000-0005-0000-0000-0000493A0000}"/>
    <cellStyle name="Normal 3 2 2 2 3 4 4 5" xfId="14949" xr:uid="{00000000-0005-0000-0000-00004A3A0000}"/>
    <cellStyle name="Normal 3 2 2 2 3 4 5" xfId="14950" xr:uid="{00000000-0005-0000-0000-00004B3A0000}"/>
    <cellStyle name="Normal 3 2 2 2 3 4 5 2" xfId="14951" xr:uid="{00000000-0005-0000-0000-00004C3A0000}"/>
    <cellStyle name="Normal 3 2 2 2 3 4 5 2 2" xfId="14952" xr:uid="{00000000-0005-0000-0000-00004D3A0000}"/>
    <cellStyle name="Normal 3 2 2 2 3 4 5 2 2 2" xfId="14953" xr:uid="{00000000-0005-0000-0000-00004E3A0000}"/>
    <cellStyle name="Normal 3 2 2 2 3 4 5 2 3" xfId="14954" xr:uid="{00000000-0005-0000-0000-00004F3A0000}"/>
    <cellStyle name="Normal 3 2 2 2 3 4 5 3" xfId="14955" xr:uid="{00000000-0005-0000-0000-0000503A0000}"/>
    <cellStyle name="Normal 3 2 2 2 3 4 5 3 2" xfId="14956" xr:uid="{00000000-0005-0000-0000-0000513A0000}"/>
    <cellStyle name="Normal 3 2 2 2 3 4 5 4" xfId="14957" xr:uid="{00000000-0005-0000-0000-0000523A0000}"/>
    <cellStyle name="Normal 3 2 2 2 3 4 6" xfId="14958" xr:uid="{00000000-0005-0000-0000-0000533A0000}"/>
    <cellStyle name="Normal 3 2 2 2 3 4 6 2" xfId="14959" xr:uid="{00000000-0005-0000-0000-0000543A0000}"/>
    <cellStyle name="Normal 3 2 2 2 3 4 6 2 2" xfId="14960" xr:uid="{00000000-0005-0000-0000-0000553A0000}"/>
    <cellStyle name="Normal 3 2 2 2 3 4 6 2 2 2" xfId="14961" xr:uid="{00000000-0005-0000-0000-0000563A0000}"/>
    <cellStyle name="Normal 3 2 2 2 3 4 6 2 3" xfId="14962" xr:uid="{00000000-0005-0000-0000-0000573A0000}"/>
    <cellStyle name="Normal 3 2 2 2 3 4 6 3" xfId="14963" xr:uid="{00000000-0005-0000-0000-0000583A0000}"/>
    <cellStyle name="Normal 3 2 2 2 3 4 6 3 2" xfId="14964" xr:uid="{00000000-0005-0000-0000-0000593A0000}"/>
    <cellStyle name="Normal 3 2 2 2 3 4 6 4" xfId="14965" xr:uid="{00000000-0005-0000-0000-00005A3A0000}"/>
    <cellStyle name="Normal 3 2 2 2 3 4 7" xfId="14966" xr:uid="{00000000-0005-0000-0000-00005B3A0000}"/>
    <cellStyle name="Normal 3 2 2 2 3 4 7 2" xfId="14967" xr:uid="{00000000-0005-0000-0000-00005C3A0000}"/>
    <cellStyle name="Normal 3 2 2 2 3 4 7 2 2" xfId="14968" xr:uid="{00000000-0005-0000-0000-00005D3A0000}"/>
    <cellStyle name="Normal 3 2 2 2 3 4 7 3" xfId="14969" xr:uid="{00000000-0005-0000-0000-00005E3A0000}"/>
    <cellStyle name="Normal 3 2 2 2 3 4 8" xfId="14970" xr:uid="{00000000-0005-0000-0000-00005F3A0000}"/>
    <cellStyle name="Normal 3 2 2 2 3 4 8 2" xfId="14971" xr:uid="{00000000-0005-0000-0000-0000603A0000}"/>
    <cellStyle name="Normal 3 2 2 2 3 4 9" xfId="14972" xr:uid="{00000000-0005-0000-0000-0000613A0000}"/>
    <cellStyle name="Normal 3 2 2 2 3 4 9 2" xfId="14973" xr:uid="{00000000-0005-0000-0000-0000623A0000}"/>
    <cellStyle name="Normal 3 2 2 2 3 5" xfId="14974" xr:uid="{00000000-0005-0000-0000-0000633A0000}"/>
    <cellStyle name="Normal 3 2 2 2 3 5 2" xfId="14975" xr:uid="{00000000-0005-0000-0000-0000643A0000}"/>
    <cellStyle name="Normal 3 2 2 2 3 5 2 2" xfId="14976" xr:uid="{00000000-0005-0000-0000-0000653A0000}"/>
    <cellStyle name="Normal 3 2 2 2 3 5 2 2 2" xfId="14977" xr:uid="{00000000-0005-0000-0000-0000663A0000}"/>
    <cellStyle name="Normal 3 2 2 2 3 5 2 2 2 2" xfId="14978" xr:uid="{00000000-0005-0000-0000-0000673A0000}"/>
    <cellStyle name="Normal 3 2 2 2 3 5 2 2 2 2 2" xfId="14979" xr:uid="{00000000-0005-0000-0000-0000683A0000}"/>
    <cellStyle name="Normal 3 2 2 2 3 5 2 2 2 2 2 2" xfId="14980" xr:uid="{00000000-0005-0000-0000-0000693A0000}"/>
    <cellStyle name="Normal 3 2 2 2 3 5 2 2 2 2 3" xfId="14981" xr:uid="{00000000-0005-0000-0000-00006A3A0000}"/>
    <cellStyle name="Normal 3 2 2 2 3 5 2 2 2 3" xfId="14982" xr:uid="{00000000-0005-0000-0000-00006B3A0000}"/>
    <cellStyle name="Normal 3 2 2 2 3 5 2 2 2 3 2" xfId="14983" xr:uid="{00000000-0005-0000-0000-00006C3A0000}"/>
    <cellStyle name="Normal 3 2 2 2 3 5 2 2 2 4" xfId="14984" xr:uid="{00000000-0005-0000-0000-00006D3A0000}"/>
    <cellStyle name="Normal 3 2 2 2 3 5 2 2 3" xfId="14985" xr:uid="{00000000-0005-0000-0000-00006E3A0000}"/>
    <cellStyle name="Normal 3 2 2 2 3 5 2 2 3 2" xfId="14986" xr:uid="{00000000-0005-0000-0000-00006F3A0000}"/>
    <cellStyle name="Normal 3 2 2 2 3 5 2 2 3 2 2" xfId="14987" xr:uid="{00000000-0005-0000-0000-0000703A0000}"/>
    <cellStyle name="Normal 3 2 2 2 3 5 2 2 3 3" xfId="14988" xr:uid="{00000000-0005-0000-0000-0000713A0000}"/>
    <cellStyle name="Normal 3 2 2 2 3 5 2 2 4" xfId="14989" xr:uid="{00000000-0005-0000-0000-0000723A0000}"/>
    <cellStyle name="Normal 3 2 2 2 3 5 2 2 4 2" xfId="14990" xr:uid="{00000000-0005-0000-0000-0000733A0000}"/>
    <cellStyle name="Normal 3 2 2 2 3 5 2 2 5" xfId="14991" xr:uid="{00000000-0005-0000-0000-0000743A0000}"/>
    <cellStyle name="Normal 3 2 2 2 3 5 2 3" xfId="14992" xr:uid="{00000000-0005-0000-0000-0000753A0000}"/>
    <cellStyle name="Normal 3 2 2 2 3 5 2 3 2" xfId="14993" xr:uid="{00000000-0005-0000-0000-0000763A0000}"/>
    <cellStyle name="Normal 3 2 2 2 3 5 2 3 2 2" xfId="14994" xr:uid="{00000000-0005-0000-0000-0000773A0000}"/>
    <cellStyle name="Normal 3 2 2 2 3 5 2 3 2 2 2" xfId="14995" xr:uid="{00000000-0005-0000-0000-0000783A0000}"/>
    <cellStyle name="Normal 3 2 2 2 3 5 2 3 2 3" xfId="14996" xr:uid="{00000000-0005-0000-0000-0000793A0000}"/>
    <cellStyle name="Normal 3 2 2 2 3 5 2 3 3" xfId="14997" xr:uid="{00000000-0005-0000-0000-00007A3A0000}"/>
    <cellStyle name="Normal 3 2 2 2 3 5 2 3 3 2" xfId="14998" xr:uid="{00000000-0005-0000-0000-00007B3A0000}"/>
    <cellStyle name="Normal 3 2 2 2 3 5 2 3 4" xfId="14999" xr:uid="{00000000-0005-0000-0000-00007C3A0000}"/>
    <cellStyle name="Normal 3 2 2 2 3 5 2 4" xfId="15000" xr:uid="{00000000-0005-0000-0000-00007D3A0000}"/>
    <cellStyle name="Normal 3 2 2 2 3 5 2 4 2" xfId="15001" xr:uid="{00000000-0005-0000-0000-00007E3A0000}"/>
    <cellStyle name="Normal 3 2 2 2 3 5 2 4 2 2" xfId="15002" xr:uid="{00000000-0005-0000-0000-00007F3A0000}"/>
    <cellStyle name="Normal 3 2 2 2 3 5 2 4 2 2 2" xfId="15003" xr:uid="{00000000-0005-0000-0000-0000803A0000}"/>
    <cellStyle name="Normal 3 2 2 2 3 5 2 4 2 3" xfId="15004" xr:uid="{00000000-0005-0000-0000-0000813A0000}"/>
    <cellStyle name="Normal 3 2 2 2 3 5 2 4 3" xfId="15005" xr:uid="{00000000-0005-0000-0000-0000823A0000}"/>
    <cellStyle name="Normal 3 2 2 2 3 5 2 4 3 2" xfId="15006" xr:uid="{00000000-0005-0000-0000-0000833A0000}"/>
    <cellStyle name="Normal 3 2 2 2 3 5 2 4 4" xfId="15007" xr:uid="{00000000-0005-0000-0000-0000843A0000}"/>
    <cellStyle name="Normal 3 2 2 2 3 5 2 5" xfId="15008" xr:uid="{00000000-0005-0000-0000-0000853A0000}"/>
    <cellStyle name="Normal 3 2 2 2 3 5 2 5 2" xfId="15009" xr:uid="{00000000-0005-0000-0000-0000863A0000}"/>
    <cellStyle name="Normal 3 2 2 2 3 5 2 5 2 2" xfId="15010" xr:uid="{00000000-0005-0000-0000-0000873A0000}"/>
    <cellStyle name="Normal 3 2 2 2 3 5 2 5 3" xfId="15011" xr:uid="{00000000-0005-0000-0000-0000883A0000}"/>
    <cellStyle name="Normal 3 2 2 2 3 5 2 6" xfId="15012" xr:uid="{00000000-0005-0000-0000-0000893A0000}"/>
    <cellStyle name="Normal 3 2 2 2 3 5 2 6 2" xfId="15013" xr:uid="{00000000-0005-0000-0000-00008A3A0000}"/>
    <cellStyle name="Normal 3 2 2 2 3 5 2 7" xfId="15014" xr:uid="{00000000-0005-0000-0000-00008B3A0000}"/>
    <cellStyle name="Normal 3 2 2 2 3 5 2 7 2" xfId="15015" xr:uid="{00000000-0005-0000-0000-00008C3A0000}"/>
    <cellStyle name="Normal 3 2 2 2 3 5 2 8" xfId="15016" xr:uid="{00000000-0005-0000-0000-00008D3A0000}"/>
    <cellStyle name="Normal 3 2 2 2 3 5 3" xfId="15017" xr:uid="{00000000-0005-0000-0000-00008E3A0000}"/>
    <cellStyle name="Normal 3 2 2 2 3 5 3 2" xfId="15018" xr:uid="{00000000-0005-0000-0000-00008F3A0000}"/>
    <cellStyle name="Normal 3 2 2 2 3 5 3 2 2" xfId="15019" xr:uid="{00000000-0005-0000-0000-0000903A0000}"/>
    <cellStyle name="Normal 3 2 2 2 3 5 3 2 2 2" xfId="15020" xr:uid="{00000000-0005-0000-0000-0000913A0000}"/>
    <cellStyle name="Normal 3 2 2 2 3 5 3 2 2 2 2" xfId="15021" xr:uid="{00000000-0005-0000-0000-0000923A0000}"/>
    <cellStyle name="Normal 3 2 2 2 3 5 3 2 2 3" xfId="15022" xr:uid="{00000000-0005-0000-0000-0000933A0000}"/>
    <cellStyle name="Normal 3 2 2 2 3 5 3 2 3" xfId="15023" xr:uid="{00000000-0005-0000-0000-0000943A0000}"/>
    <cellStyle name="Normal 3 2 2 2 3 5 3 2 3 2" xfId="15024" xr:uid="{00000000-0005-0000-0000-0000953A0000}"/>
    <cellStyle name="Normal 3 2 2 2 3 5 3 2 4" xfId="15025" xr:uid="{00000000-0005-0000-0000-0000963A0000}"/>
    <cellStyle name="Normal 3 2 2 2 3 5 3 3" xfId="15026" xr:uid="{00000000-0005-0000-0000-0000973A0000}"/>
    <cellStyle name="Normal 3 2 2 2 3 5 3 3 2" xfId="15027" xr:uid="{00000000-0005-0000-0000-0000983A0000}"/>
    <cellStyle name="Normal 3 2 2 2 3 5 3 3 2 2" xfId="15028" xr:uid="{00000000-0005-0000-0000-0000993A0000}"/>
    <cellStyle name="Normal 3 2 2 2 3 5 3 3 3" xfId="15029" xr:uid="{00000000-0005-0000-0000-00009A3A0000}"/>
    <cellStyle name="Normal 3 2 2 2 3 5 3 4" xfId="15030" xr:uid="{00000000-0005-0000-0000-00009B3A0000}"/>
    <cellStyle name="Normal 3 2 2 2 3 5 3 4 2" xfId="15031" xr:uid="{00000000-0005-0000-0000-00009C3A0000}"/>
    <cellStyle name="Normal 3 2 2 2 3 5 3 5" xfId="15032" xr:uid="{00000000-0005-0000-0000-00009D3A0000}"/>
    <cellStyle name="Normal 3 2 2 2 3 5 4" xfId="15033" xr:uid="{00000000-0005-0000-0000-00009E3A0000}"/>
    <cellStyle name="Normal 3 2 2 2 3 5 4 2" xfId="15034" xr:uid="{00000000-0005-0000-0000-00009F3A0000}"/>
    <cellStyle name="Normal 3 2 2 2 3 5 4 2 2" xfId="15035" xr:uid="{00000000-0005-0000-0000-0000A03A0000}"/>
    <cellStyle name="Normal 3 2 2 2 3 5 4 2 2 2" xfId="15036" xr:uid="{00000000-0005-0000-0000-0000A13A0000}"/>
    <cellStyle name="Normal 3 2 2 2 3 5 4 2 3" xfId="15037" xr:uid="{00000000-0005-0000-0000-0000A23A0000}"/>
    <cellStyle name="Normal 3 2 2 2 3 5 4 3" xfId="15038" xr:uid="{00000000-0005-0000-0000-0000A33A0000}"/>
    <cellStyle name="Normal 3 2 2 2 3 5 4 3 2" xfId="15039" xr:uid="{00000000-0005-0000-0000-0000A43A0000}"/>
    <cellStyle name="Normal 3 2 2 2 3 5 4 4" xfId="15040" xr:uid="{00000000-0005-0000-0000-0000A53A0000}"/>
    <cellStyle name="Normal 3 2 2 2 3 5 5" xfId="15041" xr:uid="{00000000-0005-0000-0000-0000A63A0000}"/>
    <cellStyle name="Normal 3 2 2 2 3 5 5 2" xfId="15042" xr:uid="{00000000-0005-0000-0000-0000A73A0000}"/>
    <cellStyle name="Normal 3 2 2 2 3 5 5 2 2" xfId="15043" xr:uid="{00000000-0005-0000-0000-0000A83A0000}"/>
    <cellStyle name="Normal 3 2 2 2 3 5 5 2 2 2" xfId="15044" xr:uid="{00000000-0005-0000-0000-0000A93A0000}"/>
    <cellStyle name="Normal 3 2 2 2 3 5 5 2 3" xfId="15045" xr:uid="{00000000-0005-0000-0000-0000AA3A0000}"/>
    <cellStyle name="Normal 3 2 2 2 3 5 5 3" xfId="15046" xr:uid="{00000000-0005-0000-0000-0000AB3A0000}"/>
    <cellStyle name="Normal 3 2 2 2 3 5 5 3 2" xfId="15047" xr:uid="{00000000-0005-0000-0000-0000AC3A0000}"/>
    <cellStyle name="Normal 3 2 2 2 3 5 5 4" xfId="15048" xr:uid="{00000000-0005-0000-0000-0000AD3A0000}"/>
    <cellStyle name="Normal 3 2 2 2 3 5 6" xfId="15049" xr:uid="{00000000-0005-0000-0000-0000AE3A0000}"/>
    <cellStyle name="Normal 3 2 2 2 3 5 6 2" xfId="15050" xr:uid="{00000000-0005-0000-0000-0000AF3A0000}"/>
    <cellStyle name="Normal 3 2 2 2 3 5 6 2 2" xfId="15051" xr:uid="{00000000-0005-0000-0000-0000B03A0000}"/>
    <cellStyle name="Normal 3 2 2 2 3 5 6 3" xfId="15052" xr:uid="{00000000-0005-0000-0000-0000B13A0000}"/>
    <cellStyle name="Normal 3 2 2 2 3 5 7" xfId="15053" xr:uid="{00000000-0005-0000-0000-0000B23A0000}"/>
    <cellStyle name="Normal 3 2 2 2 3 5 7 2" xfId="15054" xr:uid="{00000000-0005-0000-0000-0000B33A0000}"/>
    <cellStyle name="Normal 3 2 2 2 3 5 8" xfId="15055" xr:uid="{00000000-0005-0000-0000-0000B43A0000}"/>
    <cellStyle name="Normal 3 2 2 2 3 5 8 2" xfId="15056" xr:uid="{00000000-0005-0000-0000-0000B53A0000}"/>
    <cellStyle name="Normal 3 2 2 2 3 5 9" xfId="15057" xr:uid="{00000000-0005-0000-0000-0000B63A0000}"/>
    <cellStyle name="Normal 3 2 2 2 3 6" xfId="15058" xr:uid="{00000000-0005-0000-0000-0000B73A0000}"/>
    <cellStyle name="Normal 3 2 2 2 3 6 2" xfId="15059" xr:uid="{00000000-0005-0000-0000-0000B83A0000}"/>
    <cellStyle name="Normal 3 2 2 2 3 6 2 2" xfId="15060" xr:uid="{00000000-0005-0000-0000-0000B93A0000}"/>
    <cellStyle name="Normal 3 2 2 2 3 6 2 2 2" xfId="15061" xr:uid="{00000000-0005-0000-0000-0000BA3A0000}"/>
    <cellStyle name="Normal 3 2 2 2 3 6 2 2 2 2" xfId="15062" xr:uid="{00000000-0005-0000-0000-0000BB3A0000}"/>
    <cellStyle name="Normal 3 2 2 2 3 6 2 2 2 2 2" xfId="15063" xr:uid="{00000000-0005-0000-0000-0000BC3A0000}"/>
    <cellStyle name="Normal 3 2 2 2 3 6 2 2 2 3" xfId="15064" xr:uid="{00000000-0005-0000-0000-0000BD3A0000}"/>
    <cellStyle name="Normal 3 2 2 2 3 6 2 2 3" xfId="15065" xr:uid="{00000000-0005-0000-0000-0000BE3A0000}"/>
    <cellStyle name="Normal 3 2 2 2 3 6 2 2 3 2" xfId="15066" xr:uid="{00000000-0005-0000-0000-0000BF3A0000}"/>
    <cellStyle name="Normal 3 2 2 2 3 6 2 2 4" xfId="15067" xr:uid="{00000000-0005-0000-0000-0000C03A0000}"/>
    <cellStyle name="Normal 3 2 2 2 3 6 2 3" xfId="15068" xr:uid="{00000000-0005-0000-0000-0000C13A0000}"/>
    <cellStyle name="Normal 3 2 2 2 3 6 2 3 2" xfId="15069" xr:uid="{00000000-0005-0000-0000-0000C23A0000}"/>
    <cellStyle name="Normal 3 2 2 2 3 6 2 3 2 2" xfId="15070" xr:uid="{00000000-0005-0000-0000-0000C33A0000}"/>
    <cellStyle name="Normal 3 2 2 2 3 6 2 3 3" xfId="15071" xr:uid="{00000000-0005-0000-0000-0000C43A0000}"/>
    <cellStyle name="Normal 3 2 2 2 3 6 2 4" xfId="15072" xr:uid="{00000000-0005-0000-0000-0000C53A0000}"/>
    <cellStyle name="Normal 3 2 2 2 3 6 2 4 2" xfId="15073" xr:uid="{00000000-0005-0000-0000-0000C63A0000}"/>
    <cellStyle name="Normal 3 2 2 2 3 6 2 5" xfId="15074" xr:uid="{00000000-0005-0000-0000-0000C73A0000}"/>
    <cellStyle name="Normal 3 2 2 2 3 6 3" xfId="15075" xr:uid="{00000000-0005-0000-0000-0000C83A0000}"/>
    <cellStyle name="Normal 3 2 2 2 3 6 3 2" xfId="15076" xr:uid="{00000000-0005-0000-0000-0000C93A0000}"/>
    <cellStyle name="Normal 3 2 2 2 3 6 3 2 2" xfId="15077" xr:uid="{00000000-0005-0000-0000-0000CA3A0000}"/>
    <cellStyle name="Normal 3 2 2 2 3 6 3 2 2 2" xfId="15078" xr:uid="{00000000-0005-0000-0000-0000CB3A0000}"/>
    <cellStyle name="Normal 3 2 2 2 3 6 3 2 3" xfId="15079" xr:uid="{00000000-0005-0000-0000-0000CC3A0000}"/>
    <cellStyle name="Normal 3 2 2 2 3 6 3 3" xfId="15080" xr:uid="{00000000-0005-0000-0000-0000CD3A0000}"/>
    <cellStyle name="Normal 3 2 2 2 3 6 3 3 2" xfId="15081" xr:uid="{00000000-0005-0000-0000-0000CE3A0000}"/>
    <cellStyle name="Normal 3 2 2 2 3 6 3 4" xfId="15082" xr:uid="{00000000-0005-0000-0000-0000CF3A0000}"/>
    <cellStyle name="Normal 3 2 2 2 3 6 4" xfId="15083" xr:uid="{00000000-0005-0000-0000-0000D03A0000}"/>
    <cellStyle name="Normal 3 2 2 2 3 6 4 2" xfId="15084" xr:uid="{00000000-0005-0000-0000-0000D13A0000}"/>
    <cellStyle name="Normal 3 2 2 2 3 6 4 2 2" xfId="15085" xr:uid="{00000000-0005-0000-0000-0000D23A0000}"/>
    <cellStyle name="Normal 3 2 2 2 3 6 4 2 2 2" xfId="15086" xr:uid="{00000000-0005-0000-0000-0000D33A0000}"/>
    <cellStyle name="Normal 3 2 2 2 3 6 4 2 3" xfId="15087" xr:uid="{00000000-0005-0000-0000-0000D43A0000}"/>
    <cellStyle name="Normal 3 2 2 2 3 6 4 3" xfId="15088" xr:uid="{00000000-0005-0000-0000-0000D53A0000}"/>
    <cellStyle name="Normal 3 2 2 2 3 6 4 3 2" xfId="15089" xr:uid="{00000000-0005-0000-0000-0000D63A0000}"/>
    <cellStyle name="Normal 3 2 2 2 3 6 4 4" xfId="15090" xr:uid="{00000000-0005-0000-0000-0000D73A0000}"/>
    <cellStyle name="Normal 3 2 2 2 3 6 5" xfId="15091" xr:uid="{00000000-0005-0000-0000-0000D83A0000}"/>
    <cellStyle name="Normal 3 2 2 2 3 6 5 2" xfId="15092" xr:uid="{00000000-0005-0000-0000-0000D93A0000}"/>
    <cellStyle name="Normal 3 2 2 2 3 6 5 2 2" xfId="15093" xr:uid="{00000000-0005-0000-0000-0000DA3A0000}"/>
    <cellStyle name="Normal 3 2 2 2 3 6 5 3" xfId="15094" xr:uid="{00000000-0005-0000-0000-0000DB3A0000}"/>
    <cellStyle name="Normal 3 2 2 2 3 6 6" xfId="15095" xr:uid="{00000000-0005-0000-0000-0000DC3A0000}"/>
    <cellStyle name="Normal 3 2 2 2 3 6 6 2" xfId="15096" xr:uid="{00000000-0005-0000-0000-0000DD3A0000}"/>
    <cellStyle name="Normal 3 2 2 2 3 6 7" xfId="15097" xr:uid="{00000000-0005-0000-0000-0000DE3A0000}"/>
    <cellStyle name="Normal 3 2 2 2 3 6 7 2" xfId="15098" xr:uid="{00000000-0005-0000-0000-0000DF3A0000}"/>
    <cellStyle name="Normal 3 2 2 2 3 6 8" xfId="15099" xr:uid="{00000000-0005-0000-0000-0000E03A0000}"/>
    <cellStyle name="Normal 3 2 2 2 3 7" xfId="15100" xr:uid="{00000000-0005-0000-0000-0000E13A0000}"/>
    <cellStyle name="Normal 3 2 2 2 3 7 2" xfId="15101" xr:uid="{00000000-0005-0000-0000-0000E23A0000}"/>
    <cellStyle name="Normal 3 2 2 2 3 7 2 2" xfId="15102" xr:uid="{00000000-0005-0000-0000-0000E33A0000}"/>
    <cellStyle name="Normal 3 2 2 2 3 7 2 2 2" xfId="15103" xr:uid="{00000000-0005-0000-0000-0000E43A0000}"/>
    <cellStyle name="Normal 3 2 2 2 3 7 2 2 2 2" xfId="15104" xr:uid="{00000000-0005-0000-0000-0000E53A0000}"/>
    <cellStyle name="Normal 3 2 2 2 3 7 2 2 2 2 2" xfId="15105" xr:uid="{00000000-0005-0000-0000-0000E63A0000}"/>
    <cellStyle name="Normal 3 2 2 2 3 7 2 2 2 3" xfId="15106" xr:uid="{00000000-0005-0000-0000-0000E73A0000}"/>
    <cellStyle name="Normal 3 2 2 2 3 7 2 2 3" xfId="15107" xr:uid="{00000000-0005-0000-0000-0000E83A0000}"/>
    <cellStyle name="Normal 3 2 2 2 3 7 2 2 3 2" xfId="15108" xr:uid="{00000000-0005-0000-0000-0000E93A0000}"/>
    <cellStyle name="Normal 3 2 2 2 3 7 2 2 4" xfId="15109" xr:uid="{00000000-0005-0000-0000-0000EA3A0000}"/>
    <cellStyle name="Normal 3 2 2 2 3 7 2 3" xfId="15110" xr:uid="{00000000-0005-0000-0000-0000EB3A0000}"/>
    <cellStyle name="Normal 3 2 2 2 3 7 2 3 2" xfId="15111" xr:uid="{00000000-0005-0000-0000-0000EC3A0000}"/>
    <cellStyle name="Normal 3 2 2 2 3 7 2 3 2 2" xfId="15112" xr:uid="{00000000-0005-0000-0000-0000ED3A0000}"/>
    <cellStyle name="Normal 3 2 2 2 3 7 2 3 3" xfId="15113" xr:uid="{00000000-0005-0000-0000-0000EE3A0000}"/>
    <cellStyle name="Normal 3 2 2 2 3 7 2 4" xfId="15114" xr:uid="{00000000-0005-0000-0000-0000EF3A0000}"/>
    <cellStyle name="Normal 3 2 2 2 3 7 2 4 2" xfId="15115" xr:uid="{00000000-0005-0000-0000-0000F03A0000}"/>
    <cellStyle name="Normal 3 2 2 2 3 7 2 5" xfId="15116" xr:uid="{00000000-0005-0000-0000-0000F13A0000}"/>
    <cellStyle name="Normal 3 2 2 2 3 7 3" xfId="15117" xr:uid="{00000000-0005-0000-0000-0000F23A0000}"/>
    <cellStyle name="Normal 3 2 2 2 3 7 3 2" xfId="15118" xr:uid="{00000000-0005-0000-0000-0000F33A0000}"/>
    <cellStyle name="Normal 3 2 2 2 3 7 3 2 2" xfId="15119" xr:uid="{00000000-0005-0000-0000-0000F43A0000}"/>
    <cellStyle name="Normal 3 2 2 2 3 7 3 2 2 2" xfId="15120" xr:uid="{00000000-0005-0000-0000-0000F53A0000}"/>
    <cellStyle name="Normal 3 2 2 2 3 7 3 2 3" xfId="15121" xr:uid="{00000000-0005-0000-0000-0000F63A0000}"/>
    <cellStyle name="Normal 3 2 2 2 3 7 3 3" xfId="15122" xr:uid="{00000000-0005-0000-0000-0000F73A0000}"/>
    <cellStyle name="Normal 3 2 2 2 3 7 3 3 2" xfId="15123" xr:uid="{00000000-0005-0000-0000-0000F83A0000}"/>
    <cellStyle name="Normal 3 2 2 2 3 7 3 4" xfId="15124" xr:uid="{00000000-0005-0000-0000-0000F93A0000}"/>
    <cellStyle name="Normal 3 2 2 2 3 7 4" xfId="15125" xr:uid="{00000000-0005-0000-0000-0000FA3A0000}"/>
    <cellStyle name="Normal 3 2 2 2 3 7 4 2" xfId="15126" xr:uid="{00000000-0005-0000-0000-0000FB3A0000}"/>
    <cellStyle name="Normal 3 2 2 2 3 7 4 2 2" xfId="15127" xr:uid="{00000000-0005-0000-0000-0000FC3A0000}"/>
    <cellStyle name="Normal 3 2 2 2 3 7 4 3" xfId="15128" xr:uid="{00000000-0005-0000-0000-0000FD3A0000}"/>
    <cellStyle name="Normal 3 2 2 2 3 7 5" xfId="15129" xr:uid="{00000000-0005-0000-0000-0000FE3A0000}"/>
    <cellStyle name="Normal 3 2 2 2 3 7 5 2" xfId="15130" xr:uid="{00000000-0005-0000-0000-0000FF3A0000}"/>
    <cellStyle name="Normal 3 2 2 2 3 7 6" xfId="15131" xr:uid="{00000000-0005-0000-0000-0000003B0000}"/>
    <cellStyle name="Normal 3 2 2 2 3 8" xfId="15132" xr:uid="{00000000-0005-0000-0000-0000013B0000}"/>
    <cellStyle name="Normal 3 2 2 2 3 8 2" xfId="15133" xr:uid="{00000000-0005-0000-0000-0000023B0000}"/>
    <cellStyle name="Normal 3 2 2 2 3 8 2 2" xfId="15134" xr:uid="{00000000-0005-0000-0000-0000033B0000}"/>
    <cellStyle name="Normal 3 2 2 2 3 8 2 2 2" xfId="15135" xr:uid="{00000000-0005-0000-0000-0000043B0000}"/>
    <cellStyle name="Normal 3 2 2 2 3 8 2 2 2 2" xfId="15136" xr:uid="{00000000-0005-0000-0000-0000053B0000}"/>
    <cellStyle name="Normal 3 2 2 2 3 8 2 2 2 2 2" xfId="15137" xr:uid="{00000000-0005-0000-0000-0000063B0000}"/>
    <cellStyle name="Normal 3 2 2 2 3 8 2 2 2 3" xfId="15138" xr:uid="{00000000-0005-0000-0000-0000073B0000}"/>
    <cellStyle name="Normal 3 2 2 2 3 8 2 2 3" xfId="15139" xr:uid="{00000000-0005-0000-0000-0000083B0000}"/>
    <cellStyle name="Normal 3 2 2 2 3 8 2 2 3 2" xfId="15140" xr:uid="{00000000-0005-0000-0000-0000093B0000}"/>
    <cellStyle name="Normal 3 2 2 2 3 8 2 2 4" xfId="15141" xr:uid="{00000000-0005-0000-0000-00000A3B0000}"/>
    <cellStyle name="Normal 3 2 2 2 3 8 2 3" xfId="15142" xr:uid="{00000000-0005-0000-0000-00000B3B0000}"/>
    <cellStyle name="Normal 3 2 2 2 3 8 2 3 2" xfId="15143" xr:uid="{00000000-0005-0000-0000-00000C3B0000}"/>
    <cellStyle name="Normal 3 2 2 2 3 8 2 3 2 2" xfId="15144" xr:uid="{00000000-0005-0000-0000-00000D3B0000}"/>
    <cellStyle name="Normal 3 2 2 2 3 8 2 3 3" xfId="15145" xr:uid="{00000000-0005-0000-0000-00000E3B0000}"/>
    <cellStyle name="Normal 3 2 2 2 3 8 2 4" xfId="15146" xr:uid="{00000000-0005-0000-0000-00000F3B0000}"/>
    <cellStyle name="Normal 3 2 2 2 3 8 2 4 2" xfId="15147" xr:uid="{00000000-0005-0000-0000-0000103B0000}"/>
    <cellStyle name="Normal 3 2 2 2 3 8 2 5" xfId="15148" xr:uid="{00000000-0005-0000-0000-0000113B0000}"/>
    <cellStyle name="Normal 3 2 2 2 3 8 3" xfId="15149" xr:uid="{00000000-0005-0000-0000-0000123B0000}"/>
    <cellStyle name="Normal 3 2 2 2 3 8 3 2" xfId="15150" xr:uid="{00000000-0005-0000-0000-0000133B0000}"/>
    <cellStyle name="Normal 3 2 2 2 3 8 3 2 2" xfId="15151" xr:uid="{00000000-0005-0000-0000-0000143B0000}"/>
    <cellStyle name="Normal 3 2 2 2 3 8 3 2 2 2" xfId="15152" xr:uid="{00000000-0005-0000-0000-0000153B0000}"/>
    <cellStyle name="Normal 3 2 2 2 3 8 3 2 3" xfId="15153" xr:uid="{00000000-0005-0000-0000-0000163B0000}"/>
    <cellStyle name="Normal 3 2 2 2 3 8 3 3" xfId="15154" xr:uid="{00000000-0005-0000-0000-0000173B0000}"/>
    <cellStyle name="Normal 3 2 2 2 3 8 3 3 2" xfId="15155" xr:uid="{00000000-0005-0000-0000-0000183B0000}"/>
    <cellStyle name="Normal 3 2 2 2 3 8 3 4" xfId="15156" xr:uid="{00000000-0005-0000-0000-0000193B0000}"/>
    <cellStyle name="Normal 3 2 2 2 3 8 4" xfId="15157" xr:uid="{00000000-0005-0000-0000-00001A3B0000}"/>
    <cellStyle name="Normal 3 2 2 2 3 8 4 2" xfId="15158" xr:uid="{00000000-0005-0000-0000-00001B3B0000}"/>
    <cellStyle name="Normal 3 2 2 2 3 8 4 2 2" xfId="15159" xr:uid="{00000000-0005-0000-0000-00001C3B0000}"/>
    <cellStyle name="Normal 3 2 2 2 3 8 4 3" xfId="15160" xr:uid="{00000000-0005-0000-0000-00001D3B0000}"/>
    <cellStyle name="Normal 3 2 2 2 3 8 5" xfId="15161" xr:uid="{00000000-0005-0000-0000-00001E3B0000}"/>
    <cellStyle name="Normal 3 2 2 2 3 8 5 2" xfId="15162" xr:uid="{00000000-0005-0000-0000-00001F3B0000}"/>
    <cellStyle name="Normal 3 2 2 2 3 8 6" xfId="15163" xr:uid="{00000000-0005-0000-0000-0000203B0000}"/>
    <cellStyle name="Normal 3 2 2 2 3 9" xfId="15164" xr:uid="{00000000-0005-0000-0000-0000213B0000}"/>
    <cellStyle name="Normal 3 2 2 2 3 9 2" xfId="15165" xr:uid="{00000000-0005-0000-0000-0000223B0000}"/>
    <cellStyle name="Normal 3 2 2 2 3 9 2 2" xfId="15166" xr:uid="{00000000-0005-0000-0000-0000233B0000}"/>
    <cellStyle name="Normal 3 2 2 2 3 9 2 2 2" xfId="15167" xr:uid="{00000000-0005-0000-0000-0000243B0000}"/>
    <cellStyle name="Normal 3 2 2 2 3 9 2 2 2 2" xfId="15168" xr:uid="{00000000-0005-0000-0000-0000253B0000}"/>
    <cellStyle name="Normal 3 2 2 2 3 9 2 2 3" xfId="15169" xr:uid="{00000000-0005-0000-0000-0000263B0000}"/>
    <cellStyle name="Normal 3 2 2 2 3 9 2 3" xfId="15170" xr:uid="{00000000-0005-0000-0000-0000273B0000}"/>
    <cellStyle name="Normal 3 2 2 2 3 9 2 3 2" xfId="15171" xr:uid="{00000000-0005-0000-0000-0000283B0000}"/>
    <cellStyle name="Normal 3 2 2 2 3 9 2 4" xfId="15172" xr:uid="{00000000-0005-0000-0000-0000293B0000}"/>
    <cellStyle name="Normal 3 2 2 2 3 9 3" xfId="15173" xr:uid="{00000000-0005-0000-0000-00002A3B0000}"/>
    <cellStyle name="Normal 3 2 2 2 3 9 3 2" xfId="15174" xr:uid="{00000000-0005-0000-0000-00002B3B0000}"/>
    <cellStyle name="Normal 3 2 2 2 3 9 3 2 2" xfId="15175" xr:uid="{00000000-0005-0000-0000-00002C3B0000}"/>
    <cellStyle name="Normal 3 2 2 2 3 9 3 3" xfId="15176" xr:uid="{00000000-0005-0000-0000-00002D3B0000}"/>
    <cellStyle name="Normal 3 2 2 2 3 9 4" xfId="15177" xr:uid="{00000000-0005-0000-0000-00002E3B0000}"/>
    <cellStyle name="Normal 3 2 2 2 3 9 4 2" xfId="15178" xr:uid="{00000000-0005-0000-0000-00002F3B0000}"/>
    <cellStyle name="Normal 3 2 2 2 3 9 5" xfId="15179" xr:uid="{00000000-0005-0000-0000-0000303B0000}"/>
    <cellStyle name="Normal 3 2 2 2 4" xfId="15180" xr:uid="{00000000-0005-0000-0000-0000313B0000}"/>
    <cellStyle name="Normal 3 2 2 2 4 10" xfId="15181" xr:uid="{00000000-0005-0000-0000-0000323B0000}"/>
    <cellStyle name="Normal 3 2 2 2 4 2" xfId="15182" xr:uid="{00000000-0005-0000-0000-0000333B0000}"/>
    <cellStyle name="Normal 3 2 2 2 4 2 2" xfId="15183" xr:uid="{00000000-0005-0000-0000-0000343B0000}"/>
    <cellStyle name="Normal 3 2 2 2 4 2 2 2" xfId="15184" xr:uid="{00000000-0005-0000-0000-0000353B0000}"/>
    <cellStyle name="Normal 3 2 2 2 4 2 2 2 2" xfId="15185" xr:uid="{00000000-0005-0000-0000-0000363B0000}"/>
    <cellStyle name="Normal 3 2 2 2 4 2 2 2 2 2" xfId="15186" xr:uid="{00000000-0005-0000-0000-0000373B0000}"/>
    <cellStyle name="Normal 3 2 2 2 4 2 2 2 2 2 2" xfId="15187" xr:uid="{00000000-0005-0000-0000-0000383B0000}"/>
    <cellStyle name="Normal 3 2 2 2 4 2 2 2 2 2 2 2" xfId="15188" xr:uid="{00000000-0005-0000-0000-0000393B0000}"/>
    <cellStyle name="Normal 3 2 2 2 4 2 2 2 2 2 3" xfId="15189" xr:uid="{00000000-0005-0000-0000-00003A3B0000}"/>
    <cellStyle name="Normal 3 2 2 2 4 2 2 2 2 3" xfId="15190" xr:uid="{00000000-0005-0000-0000-00003B3B0000}"/>
    <cellStyle name="Normal 3 2 2 2 4 2 2 2 2 3 2" xfId="15191" xr:uid="{00000000-0005-0000-0000-00003C3B0000}"/>
    <cellStyle name="Normal 3 2 2 2 4 2 2 2 2 4" xfId="15192" xr:uid="{00000000-0005-0000-0000-00003D3B0000}"/>
    <cellStyle name="Normal 3 2 2 2 4 2 2 2 3" xfId="15193" xr:uid="{00000000-0005-0000-0000-00003E3B0000}"/>
    <cellStyle name="Normal 3 2 2 2 4 2 2 2 3 2" xfId="15194" xr:uid="{00000000-0005-0000-0000-00003F3B0000}"/>
    <cellStyle name="Normal 3 2 2 2 4 2 2 2 3 2 2" xfId="15195" xr:uid="{00000000-0005-0000-0000-0000403B0000}"/>
    <cellStyle name="Normal 3 2 2 2 4 2 2 2 3 3" xfId="15196" xr:uid="{00000000-0005-0000-0000-0000413B0000}"/>
    <cellStyle name="Normal 3 2 2 2 4 2 2 2 4" xfId="15197" xr:uid="{00000000-0005-0000-0000-0000423B0000}"/>
    <cellStyle name="Normal 3 2 2 2 4 2 2 2 4 2" xfId="15198" xr:uid="{00000000-0005-0000-0000-0000433B0000}"/>
    <cellStyle name="Normal 3 2 2 2 4 2 2 2 5" xfId="15199" xr:uid="{00000000-0005-0000-0000-0000443B0000}"/>
    <cellStyle name="Normal 3 2 2 2 4 2 2 3" xfId="15200" xr:uid="{00000000-0005-0000-0000-0000453B0000}"/>
    <cellStyle name="Normal 3 2 2 2 4 2 2 3 2" xfId="15201" xr:uid="{00000000-0005-0000-0000-0000463B0000}"/>
    <cellStyle name="Normal 3 2 2 2 4 2 2 3 2 2" xfId="15202" xr:uid="{00000000-0005-0000-0000-0000473B0000}"/>
    <cellStyle name="Normal 3 2 2 2 4 2 2 3 2 2 2" xfId="15203" xr:uid="{00000000-0005-0000-0000-0000483B0000}"/>
    <cellStyle name="Normal 3 2 2 2 4 2 2 3 2 3" xfId="15204" xr:uid="{00000000-0005-0000-0000-0000493B0000}"/>
    <cellStyle name="Normal 3 2 2 2 4 2 2 3 3" xfId="15205" xr:uid="{00000000-0005-0000-0000-00004A3B0000}"/>
    <cellStyle name="Normal 3 2 2 2 4 2 2 3 3 2" xfId="15206" xr:uid="{00000000-0005-0000-0000-00004B3B0000}"/>
    <cellStyle name="Normal 3 2 2 2 4 2 2 3 4" xfId="15207" xr:uid="{00000000-0005-0000-0000-00004C3B0000}"/>
    <cellStyle name="Normal 3 2 2 2 4 2 2 4" xfId="15208" xr:uid="{00000000-0005-0000-0000-00004D3B0000}"/>
    <cellStyle name="Normal 3 2 2 2 4 2 2 4 2" xfId="15209" xr:uid="{00000000-0005-0000-0000-00004E3B0000}"/>
    <cellStyle name="Normal 3 2 2 2 4 2 2 4 2 2" xfId="15210" xr:uid="{00000000-0005-0000-0000-00004F3B0000}"/>
    <cellStyle name="Normal 3 2 2 2 4 2 2 4 2 2 2" xfId="15211" xr:uid="{00000000-0005-0000-0000-0000503B0000}"/>
    <cellStyle name="Normal 3 2 2 2 4 2 2 4 2 3" xfId="15212" xr:uid="{00000000-0005-0000-0000-0000513B0000}"/>
    <cellStyle name="Normal 3 2 2 2 4 2 2 4 3" xfId="15213" xr:uid="{00000000-0005-0000-0000-0000523B0000}"/>
    <cellStyle name="Normal 3 2 2 2 4 2 2 4 3 2" xfId="15214" xr:uid="{00000000-0005-0000-0000-0000533B0000}"/>
    <cellStyle name="Normal 3 2 2 2 4 2 2 4 4" xfId="15215" xr:uid="{00000000-0005-0000-0000-0000543B0000}"/>
    <cellStyle name="Normal 3 2 2 2 4 2 2 5" xfId="15216" xr:uid="{00000000-0005-0000-0000-0000553B0000}"/>
    <cellStyle name="Normal 3 2 2 2 4 2 2 5 2" xfId="15217" xr:uid="{00000000-0005-0000-0000-0000563B0000}"/>
    <cellStyle name="Normal 3 2 2 2 4 2 2 5 2 2" xfId="15218" xr:uid="{00000000-0005-0000-0000-0000573B0000}"/>
    <cellStyle name="Normal 3 2 2 2 4 2 2 5 3" xfId="15219" xr:uid="{00000000-0005-0000-0000-0000583B0000}"/>
    <cellStyle name="Normal 3 2 2 2 4 2 2 6" xfId="15220" xr:uid="{00000000-0005-0000-0000-0000593B0000}"/>
    <cellStyle name="Normal 3 2 2 2 4 2 2 6 2" xfId="15221" xr:uid="{00000000-0005-0000-0000-00005A3B0000}"/>
    <cellStyle name="Normal 3 2 2 2 4 2 2 7" xfId="15222" xr:uid="{00000000-0005-0000-0000-00005B3B0000}"/>
    <cellStyle name="Normal 3 2 2 2 4 2 2 7 2" xfId="15223" xr:uid="{00000000-0005-0000-0000-00005C3B0000}"/>
    <cellStyle name="Normal 3 2 2 2 4 2 2 8" xfId="15224" xr:uid="{00000000-0005-0000-0000-00005D3B0000}"/>
    <cellStyle name="Normal 3 2 2 2 4 2 3" xfId="15225" xr:uid="{00000000-0005-0000-0000-00005E3B0000}"/>
    <cellStyle name="Normal 3 2 2 2 4 2 3 2" xfId="15226" xr:uid="{00000000-0005-0000-0000-00005F3B0000}"/>
    <cellStyle name="Normal 3 2 2 2 4 2 3 2 2" xfId="15227" xr:uid="{00000000-0005-0000-0000-0000603B0000}"/>
    <cellStyle name="Normal 3 2 2 2 4 2 3 2 2 2" xfId="15228" xr:uid="{00000000-0005-0000-0000-0000613B0000}"/>
    <cellStyle name="Normal 3 2 2 2 4 2 3 2 2 2 2" xfId="15229" xr:uid="{00000000-0005-0000-0000-0000623B0000}"/>
    <cellStyle name="Normal 3 2 2 2 4 2 3 2 2 3" xfId="15230" xr:uid="{00000000-0005-0000-0000-0000633B0000}"/>
    <cellStyle name="Normal 3 2 2 2 4 2 3 2 3" xfId="15231" xr:uid="{00000000-0005-0000-0000-0000643B0000}"/>
    <cellStyle name="Normal 3 2 2 2 4 2 3 2 3 2" xfId="15232" xr:uid="{00000000-0005-0000-0000-0000653B0000}"/>
    <cellStyle name="Normal 3 2 2 2 4 2 3 2 4" xfId="15233" xr:uid="{00000000-0005-0000-0000-0000663B0000}"/>
    <cellStyle name="Normal 3 2 2 2 4 2 3 3" xfId="15234" xr:uid="{00000000-0005-0000-0000-0000673B0000}"/>
    <cellStyle name="Normal 3 2 2 2 4 2 3 3 2" xfId="15235" xr:uid="{00000000-0005-0000-0000-0000683B0000}"/>
    <cellStyle name="Normal 3 2 2 2 4 2 3 3 2 2" xfId="15236" xr:uid="{00000000-0005-0000-0000-0000693B0000}"/>
    <cellStyle name="Normal 3 2 2 2 4 2 3 3 3" xfId="15237" xr:uid="{00000000-0005-0000-0000-00006A3B0000}"/>
    <cellStyle name="Normal 3 2 2 2 4 2 3 4" xfId="15238" xr:uid="{00000000-0005-0000-0000-00006B3B0000}"/>
    <cellStyle name="Normal 3 2 2 2 4 2 3 4 2" xfId="15239" xr:uid="{00000000-0005-0000-0000-00006C3B0000}"/>
    <cellStyle name="Normal 3 2 2 2 4 2 3 5" xfId="15240" xr:uid="{00000000-0005-0000-0000-00006D3B0000}"/>
    <cellStyle name="Normal 3 2 2 2 4 2 4" xfId="15241" xr:uid="{00000000-0005-0000-0000-00006E3B0000}"/>
    <cellStyle name="Normal 3 2 2 2 4 2 4 2" xfId="15242" xr:uid="{00000000-0005-0000-0000-00006F3B0000}"/>
    <cellStyle name="Normal 3 2 2 2 4 2 4 2 2" xfId="15243" xr:uid="{00000000-0005-0000-0000-0000703B0000}"/>
    <cellStyle name="Normal 3 2 2 2 4 2 4 2 2 2" xfId="15244" xr:uid="{00000000-0005-0000-0000-0000713B0000}"/>
    <cellStyle name="Normal 3 2 2 2 4 2 4 2 3" xfId="15245" xr:uid="{00000000-0005-0000-0000-0000723B0000}"/>
    <cellStyle name="Normal 3 2 2 2 4 2 4 3" xfId="15246" xr:uid="{00000000-0005-0000-0000-0000733B0000}"/>
    <cellStyle name="Normal 3 2 2 2 4 2 4 3 2" xfId="15247" xr:uid="{00000000-0005-0000-0000-0000743B0000}"/>
    <cellStyle name="Normal 3 2 2 2 4 2 4 4" xfId="15248" xr:uid="{00000000-0005-0000-0000-0000753B0000}"/>
    <cellStyle name="Normal 3 2 2 2 4 2 5" xfId="15249" xr:uid="{00000000-0005-0000-0000-0000763B0000}"/>
    <cellStyle name="Normal 3 2 2 2 4 2 5 2" xfId="15250" xr:uid="{00000000-0005-0000-0000-0000773B0000}"/>
    <cellStyle name="Normal 3 2 2 2 4 2 5 2 2" xfId="15251" xr:uid="{00000000-0005-0000-0000-0000783B0000}"/>
    <cellStyle name="Normal 3 2 2 2 4 2 5 2 2 2" xfId="15252" xr:uid="{00000000-0005-0000-0000-0000793B0000}"/>
    <cellStyle name="Normal 3 2 2 2 4 2 5 2 3" xfId="15253" xr:uid="{00000000-0005-0000-0000-00007A3B0000}"/>
    <cellStyle name="Normal 3 2 2 2 4 2 5 3" xfId="15254" xr:uid="{00000000-0005-0000-0000-00007B3B0000}"/>
    <cellStyle name="Normal 3 2 2 2 4 2 5 3 2" xfId="15255" xr:uid="{00000000-0005-0000-0000-00007C3B0000}"/>
    <cellStyle name="Normal 3 2 2 2 4 2 5 4" xfId="15256" xr:uid="{00000000-0005-0000-0000-00007D3B0000}"/>
    <cellStyle name="Normal 3 2 2 2 4 2 6" xfId="15257" xr:uid="{00000000-0005-0000-0000-00007E3B0000}"/>
    <cellStyle name="Normal 3 2 2 2 4 2 6 2" xfId="15258" xr:uid="{00000000-0005-0000-0000-00007F3B0000}"/>
    <cellStyle name="Normal 3 2 2 2 4 2 6 2 2" xfId="15259" xr:uid="{00000000-0005-0000-0000-0000803B0000}"/>
    <cellStyle name="Normal 3 2 2 2 4 2 6 3" xfId="15260" xr:uid="{00000000-0005-0000-0000-0000813B0000}"/>
    <cellStyle name="Normal 3 2 2 2 4 2 7" xfId="15261" xr:uid="{00000000-0005-0000-0000-0000823B0000}"/>
    <cellStyle name="Normal 3 2 2 2 4 2 7 2" xfId="15262" xr:uid="{00000000-0005-0000-0000-0000833B0000}"/>
    <cellStyle name="Normal 3 2 2 2 4 2 8" xfId="15263" xr:uid="{00000000-0005-0000-0000-0000843B0000}"/>
    <cellStyle name="Normal 3 2 2 2 4 2 8 2" xfId="15264" xr:uid="{00000000-0005-0000-0000-0000853B0000}"/>
    <cellStyle name="Normal 3 2 2 2 4 2 9" xfId="15265" xr:uid="{00000000-0005-0000-0000-0000863B0000}"/>
    <cellStyle name="Normal 3 2 2 2 4 3" xfId="15266" xr:uid="{00000000-0005-0000-0000-0000873B0000}"/>
    <cellStyle name="Normal 3 2 2 2 4 3 2" xfId="15267" xr:uid="{00000000-0005-0000-0000-0000883B0000}"/>
    <cellStyle name="Normal 3 2 2 2 4 3 2 2" xfId="15268" xr:uid="{00000000-0005-0000-0000-0000893B0000}"/>
    <cellStyle name="Normal 3 2 2 2 4 3 2 2 2" xfId="15269" xr:uid="{00000000-0005-0000-0000-00008A3B0000}"/>
    <cellStyle name="Normal 3 2 2 2 4 3 2 2 2 2" xfId="15270" xr:uid="{00000000-0005-0000-0000-00008B3B0000}"/>
    <cellStyle name="Normal 3 2 2 2 4 3 2 2 2 2 2" xfId="15271" xr:uid="{00000000-0005-0000-0000-00008C3B0000}"/>
    <cellStyle name="Normal 3 2 2 2 4 3 2 2 2 3" xfId="15272" xr:uid="{00000000-0005-0000-0000-00008D3B0000}"/>
    <cellStyle name="Normal 3 2 2 2 4 3 2 2 3" xfId="15273" xr:uid="{00000000-0005-0000-0000-00008E3B0000}"/>
    <cellStyle name="Normal 3 2 2 2 4 3 2 2 3 2" xfId="15274" xr:uid="{00000000-0005-0000-0000-00008F3B0000}"/>
    <cellStyle name="Normal 3 2 2 2 4 3 2 2 4" xfId="15275" xr:uid="{00000000-0005-0000-0000-0000903B0000}"/>
    <cellStyle name="Normal 3 2 2 2 4 3 2 3" xfId="15276" xr:uid="{00000000-0005-0000-0000-0000913B0000}"/>
    <cellStyle name="Normal 3 2 2 2 4 3 2 3 2" xfId="15277" xr:uid="{00000000-0005-0000-0000-0000923B0000}"/>
    <cellStyle name="Normal 3 2 2 2 4 3 2 3 2 2" xfId="15278" xr:uid="{00000000-0005-0000-0000-0000933B0000}"/>
    <cellStyle name="Normal 3 2 2 2 4 3 2 3 3" xfId="15279" xr:uid="{00000000-0005-0000-0000-0000943B0000}"/>
    <cellStyle name="Normal 3 2 2 2 4 3 2 4" xfId="15280" xr:uid="{00000000-0005-0000-0000-0000953B0000}"/>
    <cellStyle name="Normal 3 2 2 2 4 3 2 4 2" xfId="15281" xr:uid="{00000000-0005-0000-0000-0000963B0000}"/>
    <cellStyle name="Normal 3 2 2 2 4 3 2 5" xfId="15282" xr:uid="{00000000-0005-0000-0000-0000973B0000}"/>
    <cellStyle name="Normal 3 2 2 2 4 3 3" xfId="15283" xr:uid="{00000000-0005-0000-0000-0000983B0000}"/>
    <cellStyle name="Normal 3 2 2 2 4 3 3 2" xfId="15284" xr:uid="{00000000-0005-0000-0000-0000993B0000}"/>
    <cellStyle name="Normal 3 2 2 2 4 3 3 2 2" xfId="15285" xr:uid="{00000000-0005-0000-0000-00009A3B0000}"/>
    <cellStyle name="Normal 3 2 2 2 4 3 3 2 2 2" xfId="15286" xr:uid="{00000000-0005-0000-0000-00009B3B0000}"/>
    <cellStyle name="Normal 3 2 2 2 4 3 3 2 3" xfId="15287" xr:uid="{00000000-0005-0000-0000-00009C3B0000}"/>
    <cellStyle name="Normal 3 2 2 2 4 3 3 3" xfId="15288" xr:uid="{00000000-0005-0000-0000-00009D3B0000}"/>
    <cellStyle name="Normal 3 2 2 2 4 3 3 3 2" xfId="15289" xr:uid="{00000000-0005-0000-0000-00009E3B0000}"/>
    <cellStyle name="Normal 3 2 2 2 4 3 3 4" xfId="15290" xr:uid="{00000000-0005-0000-0000-00009F3B0000}"/>
    <cellStyle name="Normal 3 2 2 2 4 3 4" xfId="15291" xr:uid="{00000000-0005-0000-0000-0000A03B0000}"/>
    <cellStyle name="Normal 3 2 2 2 4 3 4 2" xfId="15292" xr:uid="{00000000-0005-0000-0000-0000A13B0000}"/>
    <cellStyle name="Normal 3 2 2 2 4 3 4 2 2" xfId="15293" xr:uid="{00000000-0005-0000-0000-0000A23B0000}"/>
    <cellStyle name="Normal 3 2 2 2 4 3 4 2 2 2" xfId="15294" xr:uid="{00000000-0005-0000-0000-0000A33B0000}"/>
    <cellStyle name="Normal 3 2 2 2 4 3 4 2 3" xfId="15295" xr:uid="{00000000-0005-0000-0000-0000A43B0000}"/>
    <cellStyle name="Normal 3 2 2 2 4 3 4 3" xfId="15296" xr:uid="{00000000-0005-0000-0000-0000A53B0000}"/>
    <cellStyle name="Normal 3 2 2 2 4 3 4 3 2" xfId="15297" xr:uid="{00000000-0005-0000-0000-0000A63B0000}"/>
    <cellStyle name="Normal 3 2 2 2 4 3 4 4" xfId="15298" xr:uid="{00000000-0005-0000-0000-0000A73B0000}"/>
    <cellStyle name="Normal 3 2 2 2 4 3 5" xfId="15299" xr:uid="{00000000-0005-0000-0000-0000A83B0000}"/>
    <cellStyle name="Normal 3 2 2 2 4 3 5 2" xfId="15300" xr:uid="{00000000-0005-0000-0000-0000A93B0000}"/>
    <cellStyle name="Normal 3 2 2 2 4 3 5 2 2" xfId="15301" xr:uid="{00000000-0005-0000-0000-0000AA3B0000}"/>
    <cellStyle name="Normal 3 2 2 2 4 3 5 3" xfId="15302" xr:uid="{00000000-0005-0000-0000-0000AB3B0000}"/>
    <cellStyle name="Normal 3 2 2 2 4 3 6" xfId="15303" xr:uid="{00000000-0005-0000-0000-0000AC3B0000}"/>
    <cellStyle name="Normal 3 2 2 2 4 3 6 2" xfId="15304" xr:uid="{00000000-0005-0000-0000-0000AD3B0000}"/>
    <cellStyle name="Normal 3 2 2 2 4 3 7" xfId="15305" xr:uid="{00000000-0005-0000-0000-0000AE3B0000}"/>
    <cellStyle name="Normal 3 2 2 2 4 3 7 2" xfId="15306" xr:uid="{00000000-0005-0000-0000-0000AF3B0000}"/>
    <cellStyle name="Normal 3 2 2 2 4 3 8" xfId="15307" xr:uid="{00000000-0005-0000-0000-0000B03B0000}"/>
    <cellStyle name="Normal 3 2 2 2 4 4" xfId="15308" xr:uid="{00000000-0005-0000-0000-0000B13B0000}"/>
    <cellStyle name="Normal 3 2 2 2 4 4 2" xfId="15309" xr:uid="{00000000-0005-0000-0000-0000B23B0000}"/>
    <cellStyle name="Normal 3 2 2 2 4 4 2 2" xfId="15310" xr:uid="{00000000-0005-0000-0000-0000B33B0000}"/>
    <cellStyle name="Normal 3 2 2 2 4 4 2 2 2" xfId="15311" xr:uid="{00000000-0005-0000-0000-0000B43B0000}"/>
    <cellStyle name="Normal 3 2 2 2 4 4 2 2 2 2" xfId="15312" xr:uid="{00000000-0005-0000-0000-0000B53B0000}"/>
    <cellStyle name="Normal 3 2 2 2 4 4 2 2 3" xfId="15313" xr:uid="{00000000-0005-0000-0000-0000B63B0000}"/>
    <cellStyle name="Normal 3 2 2 2 4 4 2 3" xfId="15314" xr:uid="{00000000-0005-0000-0000-0000B73B0000}"/>
    <cellStyle name="Normal 3 2 2 2 4 4 2 3 2" xfId="15315" xr:uid="{00000000-0005-0000-0000-0000B83B0000}"/>
    <cellStyle name="Normal 3 2 2 2 4 4 2 4" xfId="15316" xr:uid="{00000000-0005-0000-0000-0000B93B0000}"/>
    <cellStyle name="Normal 3 2 2 2 4 4 3" xfId="15317" xr:uid="{00000000-0005-0000-0000-0000BA3B0000}"/>
    <cellStyle name="Normal 3 2 2 2 4 4 3 2" xfId="15318" xr:uid="{00000000-0005-0000-0000-0000BB3B0000}"/>
    <cellStyle name="Normal 3 2 2 2 4 4 3 2 2" xfId="15319" xr:uid="{00000000-0005-0000-0000-0000BC3B0000}"/>
    <cellStyle name="Normal 3 2 2 2 4 4 3 3" xfId="15320" xr:uid="{00000000-0005-0000-0000-0000BD3B0000}"/>
    <cellStyle name="Normal 3 2 2 2 4 4 4" xfId="15321" xr:uid="{00000000-0005-0000-0000-0000BE3B0000}"/>
    <cellStyle name="Normal 3 2 2 2 4 4 4 2" xfId="15322" xr:uid="{00000000-0005-0000-0000-0000BF3B0000}"/>
    <cellStyle name="Normal 3 2 2 2 4 4 5" xfId="15323" xr:uid="{00000000-0005-0000-0000-0000C03B0000}"/>
    <cellStyle name="Normal 3 2 2 2 4 5" xfId="15324" xr:uid="{00000000-0005-0000-0000-0000C13B0000}"/>
    <cellStyle name="Normal 3 2 2 2 4 5 2" xfId="15325" xr:uid="{00000000-0005-0000-0000-0000C23B0000}"/>
    <cellStyle name="Normal 3 2 2 2 4 5 2 2" xfId="15326" xr:uid="{00000000-0005-0000-0000-0000C33B0000}"/>
    <cellStyle name="Normal 3 2 2 2 4 5 2 2 2" xfId="15327" xr:uid="{00000000-0005-0000-0000-0000C43B0000}"/>
    <cellStyle name="Normal 3 2 2 2 4 5 2 3" xfId="15328" xr:uid="{00000000-0005-0000-0000-0000C53B0000}"/>
    <cellStyle name="Normal 3 2 2 2 4 5 3" xfId="15329" xr:uid="{00000000-0005-0000-0000-0000C63B0000}"/>
    <cellStyle name="Normal 3 2 2 2 4 5 3 2" xfId="15330" xr:uid="{00000000-0005-0000-0000-0000C73B0000}"/>
    <cellStyle name="Normal 3 2 2 2 4 5 4" xfId="15331" xr:uid="{00000000-0005-0000-0000-0000C83B0000}"/>
    <cellStyle name="Normal 3 2 2 2 4 6" xfId="15332" xr:uid="{00000000-0005-0000-0000-0000C93B0000}"/>
    <cellStyle name="Normal 3 2 2 2 4 6 2" xfId="15333" xr:uid="{00000000-0005-0000-0000-0000CA3B0000}"/>
    <cellStyle name="Normal 3 2 2 2 4 6 2 2" xfId="15334" xr:uid="{00000000-0005-0000-0000-0000CB3B0000}"/>
    <cellStyle name="Normal 3 2 2 2 4 6 2 2 2" xfId="15335" xr:uid="{00000000-0005-0000-0000-0000CC3B0000}"/>
    <cellStyle name="Normal 3 2 2 2 4 6 2 3" xfId="15336" xr:uid="{00000000-0005-0000-0000-0000CD3B0000}"/>
    <cellStyle name="Normal 3 2 2 2 4 6 3" xfId="15337" xr:uid="{00000000-0005-0000-0000-0000CE3B0000}"/>
    <cellStyle name="Normal 3 2 2 2 4 6 3 2" xfId="15338" xr:uid="{00000000-0005-0000-0000-0000CF3B0000}"/>
    <cellStyle name="Normal 3 2 2 2 4 6 4" xfId="15339" xr:uid="{00000000-0005-0000-0000-0000D03B0000}"/>
    <cellStyle name="Normal 3 2 2 2 4 7" xfId="15340" xr:uid="{00000000-0005-0000-0000-0000D13B0000}"/>
    <cellStyle name="Normal 3 2 2 2 4 7 2" xfId="15341" xr:uid="{00000000-0005-0000-0000-0000D23B0000}"/>
    <cellStyle name="Normal 3 2 2 2 4 7 2 2" xfId="15342" xr:uid="{00000000-0005-0000-0000-0000D33B0000}"/>
    <cellStyle name="Normal 3 2 2 2 4 7 3" xfId="15343" xr:uid="{00000000-0005-0000-0000-0000D43B0000}"/>
    <cellStyle name="Normal 3 2 2 2 4 8" xfId="15344" xr:uid="{00000000-0005-0000-0000-0000D53B0000}"/>
    <cellStyle name="Normal 3 2 2 2 4 8 2" xfId="15345" xr:uid="{00000000-0005-0000-0000-0000D63B0000}"/>
    <cellStyle name="Normal 3 2 2 2 4 9" xfId="15346" xr:uid="{00000000-0005-0000-0000-0000D73B0000}"/>
    <cellStyle name="Normal 3 2 2 2 4 9 2" xfId="15347" xr:uid="{00000000-0005-0000-0000-0000D83B0000}"/>
    <cellStyle name="Normal 3 2 2 2 5" xfId="15348" xr:uid="{00000000-0005-0000-0000-0000D93B0000}"/>
    <cellStyle name="Normal 3 2 2 2 5 10" xfId="15349" xr:uid="{00000000-0005-0000-0000-0000DA3B0000}"/>
    <cellStyle name="Normal 3 2 2 2 5 2" xfId="15350" xr:uid="{00000000-0005-0000-0000-0000DB3B0000}"/>
    <cellStyle name="Normal 3 2 2 2 5 2 2" xfId="15351" xr:uid="{00000000-0005-0000-0000-0000DC3B0000}"/>
    <cellStyle name="Normal 3 2 2 2 5 2 2 2" xfId="15352" xr:uid="{00000000-0005-0000-0000-0000DD3B0000}"/>
    <cellStyle name="Normal 3 2 2 2 5 2 2 2 2" xfId="15353" xr:uid="{00000000-0005-0000-0000-0000DE3B0000}"/>
    <cellStyle name="Normal 3 2 2 2 5 2 2 2 2 2" xfId="15354" xr:uid="{00000000-0005-0000-0000-0000DF3B0000}"/>
    <cellStyle name="Normal 3 2 2 2 5 2 2 2 2 2 2" xfId="15355" xr:uid="{00000000-0005-0000-0000-0000E03B0000}"/>
    <cellStyle name="Normal 3 2 2 2 5 2 2 2 2 2 2 2" xfId="15356" xr:uid="{00000000-0005-0000-0000-0000E13B0000}"/>
    <cellStyle name="Normal 3 2 2 2 5 2 2 2 2 2 3" xfId="15357" xr:uid="{00000000-0005-0000-0000-0000E23B0000}"/>
    <cellStyle name="Normal 3 2 2 2 5 2 2 2 2 3" xfId="15358" xr:uid="{00000000-0005-0000-0000-0000E33B0000}"/>
    <cellStyle name="Normal 3 2 2 2 5 2 2 2 2 3 2" xfId="15359" xr:uid="{00000000-0005-0000-0000-0000E43B0000}"/>
    <cellStyle name="Normal 3 2 2 2 5 2 2 2 2 4" xfId="15360" xr:uid="{00000000-0005-0000-0000-0000E53B0000}"/>
    <cellStyle name="Normal 3 2 2 2 5 2 2 2 3" xfId="15361" xr:uid="{00000000-0005-0000-0000-0000E63B0000}"/>
    <cellStyle name="Normal 3 2 2 2 5 2 2 2 3 2" xfId="15362" xr:uid="{00000000-0005-0000-0000-0000E73B0000}"/>
    <cellStyle name="Normal 3 2 2 2 5 2 2 2 3 2 2" xfId="15363" xr:uid="{00000000-0005-0000-0000-0000E83B0000}"/>
    <cellStyle name="Normal 3 2 2 2 5 2 2 2 3 3" xfId="15364" xr:uid="{00000000-0005-0000-0000-0000E93B0000}"/>
    <cellStyle name="Normal 3 2 2 2 5 2 2 2 4" xfId="15365" xr:uid="{00000000-0005-0000-0000-0000EA3B0000}"/>
    <cellStyle name="Normal 3 2 2 2 5 2 2 2 4 2" xfId="15366" xr:uid="{00000000-0005-0000-0000-0000EB3B0000}"/>
    <cellStyle name="Normal 3 2 2 2 5 2 2 2 5" xfId="15367" xr:uid="{00000000-0005-0000-0000-0000EC3B0000}"/>
    <cellStyle name="Normal 3 2 2 2 5 2 2 3" xfId="15368" xr:uid="{00000000-0005-0000-0000-0000ED3B0000}"/>
    <cellStyle name="Normal 3 2 2 2 5 2 2 3 2" xfId="15369" xr:uid="{00000000-0005-0000-0000-0000EE3B0000}"/>
    <cellStyle name="Normal 3 2 2 2 5 2 2 3 2 2" xfId="15370" xr:uid="{00000000-0005-0000-0000-0000EF3B0000}"/>
    <cellStyle name="Normal 3 2 2 2 5 2 2 3 2 2 2" xfId="15371" xr:uid="{00000000-0005-0000-0000-0000F03B0000}"/>
    <cellStyle name="Normal 3 2 2 2 5 2 2 3 2 3" xfId="15372" xr:uid="{00000000-0005-0000-0000-0000F13B0000}"/>
    <cellStyle name="Normal 3 2 2 2 5 2 2 3 3" xfId="15373" xr:uid="{00000000-0005-0000-0000-0000F23B0000}"/>
    <cellStyle name="Normal 3 2 2 2 5 2 2 3 3 2" xfId="15374" xr:uid="{00000000-0005-0000-0000-0000F33B0000}"/>
    <cellStyle name="Normal 3 2 2 2 5 2 2 3 4" xfId="15375" xr:uid="{00000000-0005-0000-0000-0000F43B0000}"/>
    <cellStyle name="Normal 3 2 2 2 5 2 2 4" xfId="15376" xr:uid="{00000000-0005-0000-0000-0000F53B0000}"/>
    <cellStyle name="Normal 3 2 2 2 5 2 2 4 2" xfId="15377" xr:uid="{00000000-0005-0000-0000-0000F63B0000}"/>
    <cellStyle name="Normal 3 2 2 2 5 2 2 4 2 2" xfId="15378" xr:uid="{00000000-0005-0000-0000-0000F73B0000}"/>
    <cellStyle name="Normal 3 2 2 2 5 2 2 4 2 2 2" xfId="15379" xr:uid="{00000000-0005-0000-0000-0000F83B0000}"/>
    <cellStyle name="Normal 3 2 2 2 5 2 2 4 2 3" xfId="15380" xr:uid="{00000000-0005-0000-0000-0000F93B0000}"/>
    <cellStyle name="Normal 3 2 2 2 5 2 2 4 3" xfId="15381" xr:uid="{00000000-0005-0000-0000-0000FA3B0000}"/>
    <cellStyle name="Normal 3 2 2 2 5 2 2 4 3 2" xfId="15382" xr:uid="{00000000-0005-0000-0000-0000FB3B0000}"/>
    <cellStyle name="Normal 3 2 2 2 5 2 2 4 4" xfId="15383" xr:uid="{00000000-0005-0000-0000-0000FC3B0000}"/>
    <cellStyle name="Normal 3 2 2 2 5 2 2 5" xfId="15384" xr:uid="{00000000-0005-0000-0000-0000FD3B0000}"/>
    <cellStyle name="Normal 3 2 2 2 5 2 2 5 2" xfId="15385" xr:uid="{00000000-0005-0000-0000-0000FE3B0000}"/>
    <cellStyle name="Normal 3 2 2 2 5 2 2 5 2 2" xfId="15386" xr:uid="{00000000-0005-0000-0000-0000FF3B0000}"/>
    <cellStyle name="Normal 3 2 2 2 5 2 2 5 3" xfId="15387" xr:uid="{00000000-0005-0000-0000-0000003C0000}"/>
    <cellStyle name="Normal 3 2 2 2 5 2 2 6" xfId="15388" xr:uid="{00000000-0005-0000-0000-0000013C0000}"/>
    <cellStyle name="Normal 3 2 2 2 5 2 2 6 2" xfId="15389" xr:uid="{00000000-0005-0000-0000-0000023C0000}"/>
    <cellStyle name="Normal 3 2 2 2 5 2 2 7" xfId="15390" xr:uid="{00000000-0005-0000-0000-0000033C0000}"/>
    <cellStyle name="Normal 3 2 2 2 5 2 2 7 2" xfId="15391" xr:uid="{00000000-0005-0000-0000-0000043C0000}"/>
    <cellStyle name="Normal 3 2 2 2 5 2 2 8" xfId="15392" xr:uid="{00000000-0005-0000-0000-0000053C0000}"/>
    <cellStyle name="Normal 3 2 2 2 5 2 3" xfId="15393" xr:uid="{00000000-0005-0000-0000-0000063C0000}"/>
    <cellStyle name="Normal 3 2 2 2 5 2 3 2" xfId="15394" xr:uid="{00000000-0005-0000-0000-0000073C0000}"/>
    <cellStyle name="Normal 3 2 2 2 5 2 3 2 2" xfId="15395" xr:uid="{00000000-0005-0000-0000-0000083C0000}"/>
    <cellStyle name="Normal 3 2 2 2 5 2 3 2 2 2" xfId="15396" xr:uid="{00000000-0005-0000-0000-0000093C0000}"/>
    <cellStyle name="Normal 3 2 2 2 5 2 3 2 2 2 2" xfId="15397" xr:uid="{00000000-0005-0000-0000-00000A3C0000}"/>
    <cellStyle name="Normal 3 2 2 2 5 2 3 2 2 3" xfId="15398" xr:uid="{00000000-0005-0000-0000-00000B3C0000}"/>
    <cellStyle name="Normal 3 2 2 2 5 2 3 2 3" xfId="15399" xr:uid="{00000000-0005-0000-0000-00000C3C0000}"/>
    <cellStyle name="Normal 3 2 2 2 5 2 3 2 3 2" xfId="15400" xr:uid="{00000000-0005-0000-0000-00000D3C0000}"/>
    <cellStyle name="Normal 3 2 2 2 5 2 3 2 4" xfId="15401" xr:uid="{00000000-0005-0000-0000-00000E3C0000}"/>
    <cellStyle name="Normal 3 2 2 2 5 2 3 3" xfId="15402" xr:uid="{00000000-0005-0000-0000-00000F3C0000}"/>
    <cellStyle name="Normal 3 2 2 2 5 2 3 3 2" xfId="15403" xr:uid="{00000000-0005-0000-0000-0000103C0000}"/>
    <cellStyle name="Normal 3 2 2 2 5 2 3 3 2 2" xfId="15404" xr:uid="{00000000-0005-0000-0000-0000113C0000}"/>
    <cellStyle name="Normal 3 2 2 2 5 2 3 3 3" xfId="15405" xr:uid="{00000000-0005-0000-0000-0000123C0000}"/>
    <cellStyle name="Normal 3 2 2 2 5 2 3 4" xfId="15406" xr:uid="{00000000-0005-0000-0000-0000133C0000}"/>
    <cellStyle name="Normal 3 2 2 2 5 2 3 4 2" xfId="15407" xr:uid="{00000000-0005-0000-0000-0000143C0000}"/>
    <cellStyle name="Normal 3 2 2 2 5 2 3 5" xfId="15408" xr:uid="{00000000-0005-0000-0000-0000153C0000}"/>
    <cellStyle name="Normal 3 2 2 2 5 2 4" xfId="15409" xr:uid="{00000000-0005-0000-0000-0000163C0000}"/>
    <cellStyle name="Normal 3 2 2 2 5 2 4 2" xfId="15410" xr:uid="{00000000-0005-0000-0000-0000173C0000}"/>
    <cellStyle name="Normal 3 2 2 2 5 2 4 2 2" xfId="15411" xr:uid="{00000000-0005-0000-0000-0000183C0000}"/>
    <cellStyle name="Normal 3 2 2 2 5 2 4 2 2 2" xfId="15412" xr:uid="{00000000-0005-0000-0000-0000193C0000}"/>
    <cellStyle name="Normal 3 2 2 2 5 2 4 2 3" xfId="15413" xr:uid="{00000000-0005-0000-0000-00001A3C0000}"/>
    <cellStyle name="Normal 3 2 2 2 5 2 4 3" xfId="15414" xr:uid="{00000000-0005-0000-0000-00001B3C0000}"/>
    <cellStyle name="Normal 3 2 2 2 5 2 4 3 2" xfId="15415" xr:uid="{00000000-0005-0000-0000-00001C3C0000}"/>
    <cellStyle name="Normal 3 2 2 2 5 2 4 4" xfId="15416" xr:uid="{00000000-0005-0000-0000-00001D3C0000}"/>
    <cellStyle name="Normal 3 2 2 2 5 2 5" xfId="15417" xr:uid="{00000000-0005-0000-0000-00001E3C0000}"/>
    <cellStyle name="Normal 3 2 2 2 5 2 5 2" xfId="15418" xr:uid="{00000000-0005-0000-0000-00001F3C0000}"/>
    <cellStyle name="Normal 3 2 2 2 5 2 5 2 2" xfId="15419" xr:uid="{00000000-0005-0000-0000-0000203C0000}"/>
    <cellStyle name="Normal 3 2 2 2 5 2 5 2 2 2" xfId="15420" xr:uid="{00000000-0005-0000-0000-0000213C0000}"/>
    <cellStyle name="Normal 3 2 2 2 5 2 5 2 3" xfId="15421" xr:uid="{00000000-0005-0000-0000-0000223C0000}"/>
    <cellStyle name="Normal 3 2 2 2 5 2 5 3" xfId="15422" xr:uid="{00000000-0005-0000-0000-0000233C0000}"/>
    <cellStyle name="Normal 3 2 2 2 5 2 5 3 2" xfId="15423" xr:uid="{00000000-0005-0000-0000-0000243C0000}"/>
    <cellStyle name="Normal 3 2 2 2 5 2 5 4" xfId="15424" xr:uid="{00000000-0005-0000-0000-0000253C0000}"/>
    <cellStyle name="Normal 3 2 2 2 5 2 6" xfId="15425" xr:uid="{00000000-0005-0000-0000-0000263C0000}"/>
    <cellStyle name="Normal 3 2 2 2 5 2 6 2" xfId="15426" xr:uid="{00000000-0005-0000-0000-0000273C0000}"/>
    <cellStyle name="Normal 3 2 2 2 5 2 6 2 2" xfId="15427" xr:uid="{00000000-0005-0000-0000-0000283C0000}"/>
    <cellStyle name="Normal 3 2 2 2 5 2 6 3" xfId="15428" xr:uid="{00000000-0005-0000-0000-0000293C0000}"/>
    <cellStyle name="Normal 3 2 2 2 5 2 7" xfId="15429" xr:uid="{00000000-0005-0000-0000-00002A3C0000}"/>
    <cellStyle name="Normal 3 2 2 2 5 2 7 2" xfId="15430" xr:uid="{00000000-0005-0000-0000-00002B3C0000}"/>
    <cellStyle name="Normal 3 2 2 2 5 2 8" xfId="15431" xr:uid="{00000000-0005-0000-0000-00002C3C0000}"/>
    <cellStyle name="Normal 3 2 2 2 5 2 8 2" xfId="15432" xr:uid="{00000000-0005-0000-0000-00002D3C0000}"/>
    <cellStyle name="Normal 3 2 2 2 5 2 9" xfId="15433" xr:uid="{00000000-0005-0000-0000-00002E3C0000}"/>
    <cellStyle name="Normal 3 2 2 2 5 3" xfId="15434" xr:uid="{00000000-0005-0000-0000-00002F3C0000}"/>
    <cellStyle name="Normal 3 2 2 2 5 3 2" xfId="15435" xr:uid="{00000000-0005-0000-0000-0000303C0000}"/>
    <cellStyle name="Normal 3 2 2 2 5 3 2 2" xfId="15436" xr:uid="{00000000-0005-0000-0000-0000313C0000}"/>
    <cellStyle name="Normal 3 2 2 2 5 3 2 2 2" xfId="15437" xr:uid="{00000000-0005-0000-0000-0000323C0000}"/>
    <cellStyle name="Normal 3 2 2 2 5 3 2 2 2 2" xfId="15438" xr:uid="{00000000-0005-0000-0000-0000333C0000}"/>
    <cellStyle name="Normal 3 2 2 2 5 3 2 2 2 2 2" xfId="15439" xr:uid="{00000000-0005-0000-0000-0000343C0000}"/>
    <cellStyle name="Normal 3 2 2 2 5 3 2 2 2 3" xfId="15440" xr:uid="{00000000-0005-0000-0000-0000353C0000}"/>
    <cellStyle name="Normal 3 2 2 2 5 3 2 2 3" xfId="15441" xr:uid="{00000000-0005-0000-0000-0000363C0000}"/>
    <cellStyle name="Normal 3 2 2 2 5 3 2 2 3 2" xfId="15442" xr:uid="{00000000-0005-0000-0000-0000373C0000}"/>
    <cellStyle name="Normal 3 2 2 2 5 3 2 2 4" xfId="15443" xr:uid="{00000000-0005-0000-0000-0000383C0000}"/>
    <cellStyle name="Normal 3 2 2 2 5 3 2 3" xfId="15444" xr:uid="{00000000-0005-0000-0000-0000393C0000}"/>
    <cellStyle name="Normal 3 2 2 2 5 3 2 3 2" xfId="15445" xr:uid="{00000000-0005-0000-0000-00003A3C0000}"/>
    <cellStyle name="Normal 3 2 2 2 5 3 2 3 2 2" xfId="15446" xr:uid="{00000000-0005-0000-0000-00003B3C0000}"/>
    <cellStyle name="Normal 3 2 2 2 5 3 2 3 3" xfId="15447" xr:uid="{00000000-0005-0000-0000-00003C3C0000}"/>
    <cellStyle name="Normal 3 2 2 2 5 3 2 4" xfId="15448" xr:uid="{00000000-0005-0000-0000-00003D3C0000}"/>
    <cellStyle name="Normal 3 2 2 2 5 3 2 4 2" xfId="15449" xr:uid="{00000000-0005-0000-0000-00003E3C0000}"/>
    <cellStyle name="Normal 3 2 2 2 5 3 2 5" xfId="15450" xr:uid="{00000000-0005-0000-0000-00003F3C0000}"/>
    <cellStyle name="Normal 3 2 2 2 5 3 3" xfId="15451" xr:uid="{00000000-0005-0000-0000-0000403C0000}"/>
    <cellStyle name="Normal 3 2 2 2 5 3 3 2" xfId="15452" xr:uid="{00000000-0005-0000-0000-0000413C0000}"/>
    <cellStyle name="Normal 3 2 2 2 5 3 3 2 2" xfId="15453" xr:uid="{00000000-0005-0000-0000-0000423C0000}"/>
    <cellStyle name="Normal 3 2 2 2 5 3 3 2 2 2" xfId="15454" xr:uid="{00000000-0005-0000-0000-0000433C0000}"/>
    <cellStyle name="Normal 3 2 2 2 5 3 3 2 3" xfId="15455" xr:uid="{00000000-0005-0000-0000-0000443C0000}"/>
    <cellStyle name="Normal 3 2 2 2 5 3 3 3" xfId="15456" xr:uid="{00000000-0005-0000-0000-0000453C0000}"/>
    <cellStyle name="Normal 3 2 2 2 5 3 3 3 2" xfId="15457" xr:uid="{00000000-0005-0000-0000-0000463C0000}"/>
    <cellStyle name="Normal 3 2 2 2 5 3 3 4" xfId="15458" xr:uid="{00000000-0005-0000-0000-0000473C0000}"/>
    <cellStyle name="Normal 3 2 2 2 5 3 4" xfId="15459" xr:uid="{00000000-0005-0000-0000-0000483C0000}"/>
    <cellStyle name="Normal 3 2 2 2 5 3 4 2" xfId="15460" xr:uid="{00000000-0005-0000-0000-0000493C0000}"/>
    <cellStyle name="Normal 3 2 2 2 5 3 4 2 2" xfId="15461" xr:uid="{00000000-0005-0000-0000-00004A3C0000}"/>
    <cellStyle name="Normal 3 2 2 2 5 3 4 2 2 2" xfId="15462" xr:uid="{00000000-0005-0000-0000-00004B3C0000}"/>
    <cellStyle name="Normal 3 2 2 2 5 3 4 2 3" xfId="15463" xr:uid="{00000000-0005-0000-0000-00004C3C0000}"/>
    <cellStyle name="Normal 3 2 2 2 5 3 4 3" xfId="15464" xr:uid="{00000000-0005-0000-0000-00004D3C0000}"/>
    <cellStyle name="Normal 3 2 2 2 5 3 4 3 2" xfId="15465" xr:uid="{00000000-0005-0000-0000-00004E3C0000}"/>
    <cellStyle name="Normal 3 2 2 2 5 3 4 4" xfId="15466" xr:uid="{00000000-0005-0000-0000-00004F3C0000}"/>
    <cellStyle name="Normal 3 2 2 2 5 3 5" xfId="15467" xr:uid="{00000000-0005-0000-0000-0000503C0000}"/>
    <cellStyle name="Normal 3 2 2 2 5 3 5 2" xfId="15468" xr:uid="{00000000-0005-0000-0000-0000513C0000}"/>
    <cellStyle name="Normal 3 2 2 2 5 3 5 2 2" xfId="15469" xr:uid="{00000000-0005-0000-0000-0000523C0000}"/>
    <cellStyle name="Normal 3 2 2 2 5 3 5 3" xfId="15470" xr:uid="{00000000-0005-0000-0000-0000533C0000}"/>
    <cellStyle name="Normal 3 2 2 2 5 3 6" xfId="15471" xr:uid="{00000000-0005-0000-0000-0000543C0000}"/>
    <cellStyle name="Normal 3 2 2 2 5 3 6 2" xfId="15472" xr:uid="{00000000-0005-0000-0000-0000553C0000}"/>
    <cellStyle name="Normal 3 2 2 2 5 3 7" xfId="15473" xr:uid="{00000000-0005-0000-0000-0000563C0000}"/>
    <cellStyle name="Normal 3 2 2 2 5 3 7 2" xfId="15474" xr:uid="{00000000-0005-0000-0000-0000573C0000}"/>
    <cellStyle name="Normal 3 2 2 2 5 3 8" xfId="15475" xr:uid="{00000000-0005-0000-0000-0000583C0000}"/>
    <cellStyle name="Normal 3 2 2 2 5 4" xfId="15476" xr:uid="{00000000-0005-0000-0000-0000593C0000}"/>
    <cellStyle name="Normal 3 2 2 2 5 4 2" xfId="15477" xr:uid="{00000000-0005-0000-0000-00005A3C0000}"/>
    <cellStyle name="Normal 3 2 2 2 5 4 2 2" xfId="15478" xr:uid="{00000000-0005-0000-0000-00005B3C0000}"/>
    <cellStyle name="Normal 3 2 2 2 5 4 2 2 2" xfId="15479" xr:uid="{00000000-0005-0000-0000-00005C3C0000}"/>
    <cellStyle name="Normal 3 2 2 2 5 4 2 2 2 2" xfId="15480" xr:uid="{00000000-0005-0000-0000-00005D3C0000}"/>
    <cellStyle name="Normal 3 2 2 2 5 4 2 2 3" xfId="15481" xr:uid="{00000000-0005-0000-0000-00005E3C0000}"/>
    <cellStyle name="Normal 3 2 2 2 5 4 2 3" xfId="15482" xr:uid="{00000000-0005-0000-0000-00005F3C0000}"/>
    <cellStyle name="Normal 3 2 2 2 5 4 2 3 2" xfId="15483" xr:uid="{00000000-0005-0000-0000-0000603C0000}"/>
    <cellStyle name="Normal 3 2 2 2 5 4 2 4" xfId="15484" xr:uid="{00000000-0005-0000-0000-0000613C0000}"/>
    <cellStyle name="Normal 3 2 2 2 5 4 3" xfId="15485" xr:uid="{00000000-0005-0000-0000-0000623C0000}"/>
    <cellStyle name="Normal 3 2 2 2 5 4 3 2" xfId="15486" xr:uid="{00000000-0005-0000-0000-0000633C0000}"/>
    <cellStyle name="Normal 3 2 2 2 5 4 3 2 2" xfId="15487" xr:uid="{00000000-0005-0000-0000-0000643C0000}"/>
    <cellStyle name="Normal 3 2 2 2 5 4 3 3" xfId="15488" xr:uid="{00000000-0005-0000-0000-0000653C0000}"/>
    <cellStyle name="Normal 3 2 2 2 5 4 4" xfId="15489" xr:uid="{00000000-0005-0000-0000-0000663C0000}"/>
    <cellStyle name="Normal 3 2 2 2 5 4 4 2" xfId="15490" xr:uid="{00000000-0005-0000-0000-0000673C0000}"/>
    <cellStyle name="Normal 3 2 2 2 5 4 5" xfId="15491" xr:uid="{00000000-0005-0000-0000-0000683C0000}"/>
    <cellStyle name="Normal 3 2 2 2 5 5" xfId="15492" xr:uid="{00000000-0005-0000-0000-0000693C0000}"/>
    <cellStyle name="Normal 3 2 2 2 5 5 2" xfId="15493" xr:uid="{00000000-0005-0000-0000-00006A3C0000}"/>
    <cellStyle name="Normal 3 2 2 2 5 5 2 2" xfId="15494" xr:uid="{00000000-0005-0000-0000-00006B3C0000}"/>
    <cellStyle name="Normal 3 2 2 2 5 5 2 2 2" xfId="15495" xr:uid="{00000000-0005-0000-0000-00006C3C0000}"/>
    <cellStyle name="Normal 3 2 2 2 5 5 2 3" xfId="15496" xr:uid="{00000000-0005-0000-0000-00006D3C0000}"/>
    <cellStyle name="Normal 3 2 2 2 5 5 3" xfId="15497" xr:uid="{00000000-0005-0000-0000-00006E3C0000}"/>
    <cellStyle name="Normal 3 2 2 2 5 5 3 2" xfId="15498" xr:uid="{00000000-0005-0000-0000-00006F3C0000}"/>
    <cellStyle name="Normal 3 2 2 2 5 5 4" xfId="15499" xr:uid="{00000000-0005-0000-0000-0000703C0000}"/>
    <cellStyle name="Normal 3 2 2 2 5 6" xfId="15500" xr:uid="{00000000-0005-0000-0000-0000713C0000}"/>
    <cellStyle name="Normal 3 2 2 2 5 6 2" xfId="15501" xr:uid="{00000000-0005-0000-0000-0000723C0000}"/>
    <cellStyle name="Normal 3 2 2 2 5 6 2 2" xfId="15502" xr:uid="{00000000-0005-0000-0000-0000733C0000}"/>
    <cellStyle name="Normal 3 2 2 2 5 6 2 2 2" xfId="15503" xr:uid="{00000000-0005-0000-0000-0000743C0000}"/>
    <cellStyle name="Normal 3 2 2 2 5 6 2 3" xfId="15504" xr:uid="{00000000-0005-0000-0000-0000753C0000}"/>
    <cellStyle name="Normal 3 2 2 2 5 6 3" xfId="15505" xr:uid="{00000000-0005-0000-0000-0000763C0000}"/>
    <cellStyle name="Normal 3 2 2 2 5 6 3 2" xfId="15506" xr:uid="{00000000-0005-0000-0000-0000773C0000}"/>
    <cellStyle name="Normal 3 2 2 2 5 6 4" xfId="15507" xr:uid="{00000000-0005-0000-0000-0000783C0000}"/>
    <cellStyle name="Normal 3 2 2 2 5 7" xfId="15508" xr:uid="{00000000-0005-0000-0000-0000793C0000}"/>
    <cellStyle name="Normal 3 2 2 2 5 7 2" xfId="15509" xr:uid="{00000000-0005-0000-0000-00007A3C0000}"/>
    <cellStyle name="Normal 3 2 2 2 5 7 2 2" xfId="15510" xr:uid="{00000000-0005-0000-0000-00007B3C0000}"/>
    <cellStyle name="Normal 3 2 2 2 5 7 3" xfId="15511" xr:uid="{00000000-0005-0000-0000-00007C3C0000}"/>
    <cellStyle name="Normal 3 2 2 2 5 8" xfId="15512" xr:uid="{00000000-0005-0000-0000-00007D3C0000}"/>
    <cellStyle name="Normal 3 2 2 2 5 8 2" xfId="15513" xr:uid="{00000000-0005-0000-0000-00007E3C0000}"/>
    <cellStyle name="Normal 3 2 2 2 5 9" xfId="15514" xr:uid="{00000000-0005-0000-0000-00007F3C0000}"/>
    <cellStyle name="Normal 3 2 2 2 5 9 2" xfId="15515" xr:uid="{00000000-0005-0000-0000-0000803C0000}"/>
    <cellStyle name="Normal 3 2 2 2 6" xfId="15516" xr:uid="{00000000-0005-0000-0000-0000813C0000}"/>
    <cellStyle name="Normal 3 2 2 2 6 10" xfId="15517" xr:uid="{00000000-0005-0000-0000-0000823C0000}"/>
    <cellStyle name="Normal 3 2 2 2 6 2" xfId="15518" xr:uid="{00000000-0005-0000-0000-0000833C0000}"/>
    <cellStyle name="Normal 3 2 2 2 6 2 2" xfId="15519" xr:uid="{00000000-0005-0000-0000-0000843C0000}"/>
    <cellStyle name="Normal 3 2 2 2 6 2 2 2" xfId="15520" xr:uid="{00000000-0005-0000-0000-0000853C0000}"/>
    <cellStyle name="Normal 3 2 2 2 6 2 2 2 2" xfId="15521" xr:uid="{00000000-0005-0000-0000-0000863C0000}"/>
    <cellStyle name="Normal 3 2 2 2 6 2 2 2 2 2" xfId="15522" xr:uid="{00000000-0005-0000-0000-0000873C0000}"/>
    <cellStyle name="Normal 3 2 2 2 6 2 2 2 2 2 2" xfId="15523" xr:uid="{00000000-0005-0000-0000-0000883C0000}"/>
    <cellStyle name="Normal 3 2 2 2 6 2 2 2 2 2 2 2" xfId="15524" xr:uid="{00000000-0005-0000-0000-0000893C0000}"/>
    <cellStyle name="Normal 3 2 2 2 6 2 2 2 2 2 3" xfId="15525" xr:uid="{00000000-0005-0000-0000-00008A3C0000}"/>
    <cellStyle name="Normal 3 2 2 2 6 2 2 2 2 3" xfId="15526" xr:uid="{00000000-0005-0000-0000-00008B3C0000}"/>
    <cellStyle name="Normal 3 2 2 2 6 2 2 2 2 3 2" xfId="15527" xr:uid="{00000000-0005-0000-0000-00008C3C0000}"/>
    <cellStyle name="Normal 3 2 2 2 6 2 2 2 2 4" xfId="15528" xr:uid="{00000000-0005-0000-0000-00008D3C0000}"/>
    <cellStyle name="Normal 3 2 2 2 6 2 2 2 3" xfId="15529" xr:uid="{00000000-0005-0000-0000-00008E3C0000}"/>
    <cellStyle name="Normal 3 2 2 2 6 2 2 2 3 2" xfId="15530" xr:uid="{00000000-0005-0000-0000-00008F3C0000}"/>
    <cellStyle name="Normal 3 2 2 2 6 2 2 2 3 2 2" xfId="15531" xr:uid="{00000000-0005-0000-0000-0000903C0000}"/>
    <cellStyle name="Normal 3 2 2 2 6 2 2 2 3 3" xfId="15532" xr:uid="{00000000-0005-0000-0000-0000913C0000}"/>
    <cellStyle name="Normal 3 2 2 2 6 2 2 2 4" xfId="15533" xr:uid="{00000000-0005-0000-0000-0000923C0000}"/>
    <cellStyle name="Normal 3 2 2 2 6 2 2 2 4 2" xfId="15534" xr:uid="{00000000-0005-0000-0000-0000933C0000}"/>
    <cellStyle name="Normal 3 2 2 2 6 2 2 2 5" xfId="15535" xr:uid="{00000000-0005-0000-0000-0000943C0000}"/>
    <cellStyle name="Normal 3 2 2 2 6 2 2 3" xfId="15536" xr:uid="{00000000-0005-0000-0000-0000953C0000}"/>
    <cellStyle name="Normal 3 2 2 2 6 2 2 3 2" xfId="15537" xr:uid="{00000000-0005-0000-0000-0000963C0000}"/>
    <cellStyle name="Normal 3 2 2 2 6 2 2 3 2 2" xfId="15538" xr:uid="{00000000-0005-0000-0000-0000973C0000}"/>
    <cellStyle name="Normal 3 2 2 2 6 2 2 3 2 2 2" xfId="15539" xr:uid="{00000000-0005-0000-0000-0000983C0000}"/>
    <cellStyle name="Normal 3 2 2 2 6 2 2 3 2 3" xfId="15540" xr:uid="{00000000-0005-0000-0000-0000993C0000}"/>
    <cellStyle name="Normal 3 2 2 2 6 2 2 3 3" xfId="15541" xr:uid="{00000000-0005-0000-0000-00009A3C0000}"/>
    <cellStyle name="Normal 3 2 2 2 6 2 2 3 3 2" xfId="15542" xr:uid="{00000000-0005-0000-0000-00009B3C0000}"/>
    <cellStyle name="Normal 3 2 2 2 6 2 2 3 4" xfId="15543" xr:uid="{00000000-0005-0000-0000-00009C3C0000}"/>
    <cellStyle name="Normal 3 2 2 2 6 2 2 4" xfId="15544" xr:uid="{00000000-0005-0000-0000-00009D3C0000}"/>
    <cellStyle name="Normal 3 2 2 2 6 2 2 4 2" xfId="15545" xr:uid="{00000000-0005-0000-0000-00009E3C0000}"/>
    <cellStyle name="Normal 3 2 2 2 6 2 2 4 2 2" xfId="15546" xr:uid="{00000000-0005-0000-0000-00009F3C0000}"/>
    <cellStyle name="Normal 3 2 2 2 6 2 2 4 2 2 2" xfId="15547" xr:uid="{00000000-0005-0000-0000-0000A03C0000}"/>
    <cellStyle name="Normal 3 2 2 2 6 2 2 4 2 3" xfId="15548" xr:uid="{00000000-0005-0000-0000-0000A13C0000}"/>
    <cellStyle name="Normal 3 2 2 2 6 2 2 4 3" xfId="15549" xr:uid="{00000000-0005-0000-0000-0000A23C0000}"/>
    <cellStyle name="Normal 3 2 2 2 6 2 2 4 3 2" xfId="15550" xr:uid="{00000000-0005-0000-0000-0000A33C0000}"/>
    <cellStyle name="Normal 3 2 2 2 6 2 2 4 4" xfId="15551" xr:uid="{00000000-0005-0000-0000-0000A43C0000}"/>
    <cellStyle name="Normal 3 2 2 2 6 2 2 5" xfId="15552" xr:uid="{00000000-0005-0000-0000-0000A53C0000}"/>
    <cellStyle name="Normal 3 2 2 2 6 2 2 5 2" xfId="15553" xr:uid="{00000000-0005-0000-0000-0000A63C0000}"/>
    <cellStyle name="Normal 3 2 2 2 6 2 2 5 2 2" xfId="15554" xr:uid="{00000000-0005-0000-0000-0000A73C0000}"/>
    <cellStyle name="Normal 3 2 2 2 6 2 2 5 3" xfId="15555" xr:uid="{00000000-0005-0000-0000-0000A83C0000}"/>
    <cellStyle name="Normal 3 2 2 2 6 2 2 6" xfId="15556" xr:uid="{00000000-0005-0000-0000-0000A93C0000}"/>
    <cellStyle name="Normal 3 2 2 2 6 2 2 6 2" xfId="15557" xr:uid="{00000000-0005-0000-0000-0000AA3C0000}"/>
    <cellStyle name="Normal 3 2 2 2 6 2 2 7" xfId="15558" xr:uid="{00000000-0005-0000-0000-0000AB3C0000}"/>
    <cellStyle name="Normal 3 2 2 2 6 2 2 7 2" xfId="15559" xr:uid="{00000000-0005-0000-0000-0000AC3C0000}"/>
    <cellStyle name="Normal 3 2 2 2 6 2 2 8" xfId="15560" xr:uid="{00000000-0005-0000-0000-0000AD3C0000}"/>
    <cellStyle name="Normal 3 2 2 2 6 2 3" xfId="15561" xr:uid="{00000000-0005-0000-0000-0000AE3C0000}"/>
    <cellStyle name="Normal 3 2 2 2 6 2 3 2" xfId="15562" xr:uid="{00000000-0005-0000-0000-0000AF3C0000}"/>
    <cellStyle name="Normal 3 2 2 2 6 2 3 2 2" xfId="15563" xr:uid="{00000000-0005-0000-0000-0000B03C0000}"/>
    <cellStyle name="Normal 3 2 2 2 6 2 3 2 2 2" xfId="15564" xr:uid="{00000000-0005-0000-0000-0000B13C0000}"/>
    <cellStyle name="Normal 3 2 2 2 6 2 3 2 2 2 2" xfId="15565" xr:uid="{00000000-0005-0000-0000-0000B23C0000}"/>
    <cellStyle name="Normal 3 2 2 2 6 2 3 2 2 3" xfId="15566" xr:uid="{00000000-0005-0000-0000-0000B33C0000}"/>
    <cellStyle name="Normal 3 2 2 2 6 2 3 2 3" xfId="15567" xr:uid="{00000000-0005-0000-0000-0000B43C0000}"/>
    <cellStyle name="Normal 3 2 2 2 6 2 3 2 3 2" xfId="15568" xr:uid="{00000000-0005-0000-0000-0000B53C0000}"/>
    <cellStyle name="Normal 3 2 2 2 6 2 3 2 4" xfId="15569" xr:uid="{00000000-0005-0000-0000-0000B63C0000}"/>
    <cellStyle name="Normal 3 2 2 2 6 2 3 3" xfId="15570" xr:uid="{00000000-0005-0000-0000-0000B73C0000}"/>
    <cellStyle name="Normal 3 2 2 2 6 2 3 3 2" xfId="15571" xr:uid="{00000000-0005-0000-0000-0000B83C0000}"/>
    <cellStyle name="Normal 3 2 2 2 6 2 3 3 2 2" xfId="15572" xr:uid="{00000000-0005-0000-0000-0000B93C0000}"/>
    <cellStyle name="Normal 3 2 2 2 6 2 3 3 3" xfId="15573" xr:uid="{00000000-0005-0000-0000-0000BA3C0000}"/>
    <cellStyle name="Normal 3 2 2 2 6 2 3 4" xfId="15574" xr:uid="{00000000-0005-0000-0000-0000BB3C0000}"/>
    <cellStyle name="Normal 3 2 2 2 6 2 3 4 2" xfId="15575" xr:uid="{00000000-0005-0000-0000-0000BC3C0000}"/>
    <cellStyle name="Normal 3 2 2 2 6 2 3 5" xfId="15576" xr:uid="{00000000-0005-0000-0000-0000BD3C0000}"/>
    <cellStyle name="Normal 3 2 2 2 6 2 4" xfId="15577" xr:uid="{00000000-0005-0000-0000-0000BE3C0000}"/>
    <cellStyle name="Normal 3 2 2 2 6 2 4 2" xfId="15578" xr:uid="{00000000-0005-0000-0000-0000BF3C0000}"/>
    <cellStyle name="Normal 3 2 2 2 6 2 4 2 2" xfId="15579" xr:uid="{00000000-0005-0000-0000-0000C03C0000}"/>
    <cellStyle name="Normal 3 2 2 2 6 2 4 2 2 2" xfId="15580" xr:uid="{00000000-0005-0000-0000-0000C13C0000}"/>
    <cellStyle name="Normal 3 2 2 2 6 2 4 2 3" xfId="15581" xr:uid="{00000000-0005-0000-0000-0000C23C0000}"/>
    <cellStyle name="Normal 3 2 2 2 6 2 4 3" xfId="15582" xr:uid="{00000000-0005-0000-0000-0000C33C0000}"/>
    <cellStyle name="Normal 3 2 2 2 6 2 4 3 2" xfId="15583" xr:uid="{00000000-0005-0000-0000-0000C43C0000}"/>
    <cellStyle name="Normal 3 2 2 2 6 2 4 4" xfId="15584" xr:uid="{00000000-0005-0000-0000-0000C53C0000}"/>
    <cellStyle name="Normal 3 2 2 2 6 2 5" xfId="15585" xr:uid="{00000000-0005-0000-0000-0000C63C0000}"/>
    <cellStyle name="Normal 3 2 2 2 6 2 5 2" xfId="15586" xr:uid="{00000000-0005-0000-0000-0000C73C0000}"/>
    <cellStyle name="Normal 3 2 2 2 6 2 5 2 2" xfId="15587" xr:uid="{00000000-0005-0000-0000-0000C83C0000}"/>
    <cellStyle name="Normal 3 2 2 2 6 2 5 2 2 2" xfId="15588" xr:uid="{00000000-0005-0000-0000-0000C93C0000}"/>
    <cellStyle name="Normal 3 2 2 2 6 2 5 2 3" xfId="15589" xr:uid="{00000000-0005-0000-0000-0000CA3C0000}"/>
    <cellStyle name="Normal 3 2 2 2 6 2 5 3" xfId="15590" xr:uid="{00000000-0005-0000-0000-0000CB3C0000}"/>
    <cellStyle name="Normal 3 2 2 2 6 2 5 3 2" xfId="15591" xr:uid="{00000000-0005-0000-0000-0000CC3C0000}"/>
    <cellStyle name="Normal 3 2 2 2 6 2 5 4" xfId="15592" xr:uid="{00000000-0005-0000-0000-0000CD3C0000}"/>
    <cellStyle name="Normal 3 2 2 2 6 2 6" xfId="15593" xr:uid="{00000000-0005-0000-0000-0000CE3C0000}"/>
    <cellStyle name="Normal 3 2 2 2 6 2 6 2" xfId="15594" xr:uid="{00000000-0005-0000-0000-0000CF3C0000}"/>
    <cellStyle name="Normal 3 2 2 2 6 2 6 2 2" xfId="15595" xr:uid="{00000000-0005-0000-0000-0000D03C0000}"/>
    <cellStyle name="Normal 3 2 2 2 6 2 6 3" xfId="15596" xr:uid="{00000000-0005-0000-0000-0000D13C0000}"/>
    <cellStyle name="Normal 3 2 2 2 6 2 7" xfId="15597" xr:uid="{00000000-0005-0000-0000-0000D23C0000}"/>
    <cellStyle name="Normal 3 2 2 2 6 2 7 2" xfId="15598" xr:uid="{00000000-0005-0000-0000-0000D33C0000}"/>
    <cellStyle name="Normal 3 2 2 2 6 2 8" xfId="15599" xr:uid="{00000000-0005-0000-0000-0000D43C0000}"/>
    <cellStyle name="Normal 3 2 2 2 6 2 8 2" xfId="15600" xr:uid="{00000000-0005-0000-0000-0000D53C0000}"/>
    <cellStyle name="Normal 3 2 2 2 6 2 9" xfId="15601" xr:uid="{00000000-0005-0000-0000-0000D63C0000}"/>
    <cellStyle name="Normal 3 2 2 2 6 3" xfId="15602" xr:uid="{00000000-0005-0000-0000-0000D73C0000}"/>
    <cellStyle name="Normal 3 2 2 2 6 3 2" xfId="15603" xr:uid="{00000000-0005-0000-0000-0000D83C0000}"/>
    <cellStyle name="Normal 3 2 2 2 6 3 2 2" xfId="15604" xr:uid="{00000000-0005-0000-0000-0000D93C0000}"/>
    <cellStyle name="Normal 3 2 2 2 6 3 2 2 2" xfId="15605" xr:uid="{00000000-0005-0000-0000-0000DA3C0000}"/>
    <cellStyle name="Normal 3 2 2 2 6 3 2 2 2 2" xfId="15606" xr:uid="{00000000-0005-0000-0000-0000DB3C0000}"/>
    <cellStyle name="Normal 3 2 2 2 6 3 2 2 2 2 2" xfId="15607" xr:uid="{00000000-0005-0000-0000-0000DC3C0000}"/>
    <cellStyle name="Normal 3 2 2 2 6 3 2 2 2 3" xfId="15608" xr:uid="{00000000-0005-0000-0000-0000DD3C0000}"/>
    <cellStyle name="Normal 3 2 2 2 6 3 2 2 3" xfId="15609" xr:uid="{00000000-0005-0000-0000-0000DE3C0000}"/>
    <cellStyle name="Normal 3 2 2 2 6 3 2 2 3 2" xfId="15610" xr:uid="{00000000-0005-0000-0000-0000DF3C0000}"/>
    <cellStyle name="Normal 3 2 2 2 6 3 2 2 4" xfId="15611" xr:uid="{00000000-0005-0000-0000-0000E03C0000}"/>
    <cellStyle name="Normal 3 2 2 2 6 3 2 3" xfId="15612" xr:uid="{00000000-0005-0000-0000-0000E13C0000}"/>
    <cellStyle name="Normal 3 2 2 2 6 3 2 3 2" xfId="15613" xr:uid="{00000000-0005-0000-0000-0000E23C0000}"/>
    <cellStyle name="Normal 3 2 2 2 6 3 2 3 2 2" xfId="15614" xr:uid="{00000000-0005-0000-0000-0000E33C0000}"/>
    <cellStyle name="Normal 3 2 2 2 6 3 2 3 3" xfId="15615" xr:uid="{00000000-0005-0000-0000-0000E43C0000}"/>
    <cellStyle name="Normal 3 2 2 2 6 3 2 4" xfId="15616" xr:uid="{00000000-0005-0000-0000-0000E53C0000}"/>
    <cellStyle name="Normal 3 2 2 2 6 3 2 4 2" xfId="15617" xr:uid="{00000000-0005-0000-0000-0000E63C0000}"/>
    <cellStyle name="Normal 3 2 2 2 6 3 2 5" xfId="15618" xr:uid="{00000000-0005-0000-0000-0000E73C0000}"/>
    <cellStyle name="Normal 3 2 2 2 6 3 3" xfId="15619" xr:uid="{00000000-0005-0000-0000-0000E83C0000}"/>
    <cellStyle name="Normal 3 2 2 2 6 3 3 2" xfId="15620" xr:uid="{00000000-0005-0000-0000-0000E93C0000}"/>
    <cellStyle name="Normal 3 2 2 2 6 3 3 2 2" xfId="15621" xr:uid="{00000000-0005-0000-0000-0000EA3C0000}"/>
    <cellStyle name="Normal 3 2 2 2 6 3 3 2 2 2" xfId="15622" xr:uid="{00000000-0005-0000-0000-0000EB3C0000}"/>
    <cellStyle name="Normal 3 2 2 2 6 3 3 2 3" xfId="15623" xr:uid="{00000000-0005-0000-0000-0000EC3C0000}"/>
    <cellStyle name="Normal 3 2 2 2 6 3 3 3" xfId="15624" xr:uid="{00000000-0005-0000-0000-0000ED3C0000}"/>
    <cellStyle name="Normal 3 2 2 2 6 3 3 3 2" xfId="15625" xr:uid="{00000000-0005-0000-0000-0000EE3C0000}"/>
    <cellStyle name="Normal 3 2 2 2 6 3 3 4" xfId="15626" xr:uid="{00000000-0005-0000-0000-0000EF3C0000}"/>
    <cellStyle name="Normal 3 2 2 2 6 3 4" xfId="15627" xr:uid="{00000000-0005-0000-0000-0000F03C0000}"/>
    <cellStyle name="Normal 3 2 2 2 6 3 4 2" xfId="15628" xr:uid="{00000000-0005-0000-0000-0000F13C0000}"/>
    <cellStyle name="Normal 3 2 2 2 6 3 4 2 2" xfId="15629" xr:uid="{00000000-0005-0000-0000-0000F23C0000}"/>
    <cellStyle name="Normal 3 2 2 2 6 3 4 2 2 2" xfId="15630" xr:uid="{00000000-0005-0000-0000-0000F33C0000}"/>
    <cellStyle name="Normal 3 2 2 2 6 3 4 2 3" xfId="15631" xr:uid="{00000000-0005-0000-0000-0000F43C0000}"/>
    <cellStyle name="Normal 3 2 2 2 6 3 4 3" xfId="15632" xr:uid="{00000000-0005-0000-0000-0000F53C0000}"/>
    <cellStyle name="Normal 3 2 2 2 6 3 4 3 2" xfId="15633" xr:uid="{00000000-0005-0000-0000-0000F63C0000}"/>
    <cellStyle name="Normal 3 2 2 2 6 3 4 4" xfId="15634" xr:uid="{00000000-0005-0000-0000-0000F73C0000}"/>
    <cellStyle name="Normal 3 2 2 2 6 3 5" xfId="15635" xr:uid="{00000000-0005-0000-0000-0000F83C0000}"/>
    <cellStyle name="Normal 3 2 2 2 6 3 5 2" xfId="15636" xr:uid="{00000000-0005-0000-0000-0000F93C0000}"/>
    <cellStyle name="Normal 3 2 2 2 6 3 5 2 2" xfId="15637" xr:uid="{00000000-0005-0000-0000-0000FA3C0000}"/>
    <cellStyle name="Normal 3 2 2 2 6 3 5 3" xfId="15638" xr:uid="{00000000-0005-0000-0000-0000FB3C0000}"/>
    <cellStyle name="Normal 3 2 2 2 6 3 6" xfId="15639" xr:uid="{00000000-0005-0000-0000-0000FC3C0000}"/>
    <cellStyle name="Normal 3 2 2 2 6 3 6 2" xfId="15640" xr:uid="{00000000-0005-0000-0000-0000FD3C0000}"/>
    <cellStyle name="Normal 3 2 2 2 6 3 7" xfId="15641" xr:uid="{00000000-0005-0000-0000-0000FE3C0000}"/>
    <cellStyle name="Normal 3 2 2 2 6 3 7 2" xfId="15642" xr:uid="{00000000-0005-0000-0000-0000FF3C0000}"/>
    <cellStyle name="Normal 3 2 2 2 6 3 8" xfId="15643" xr:uid="{00000000-0005-0000-0000-0000003D0000}"/>
    <cellStyle name="Normal 3 2 2 2 6 4" xfId="15644" xr:uid="{00000000-0005-0000-0000-0000013D0000}"/>
    <cellStyle name="Normal 3 2 2 2 6 4 2" xfId="15645" xr:uid="{00000000-0005-0000-0000-0000023D0000}"/>
    <cellStyle name="Normal 3 2 2 2 6 4 2 2" xfId="15646" xr:uid="{00000000-0005-0000-0000-0000033D0000}"/>
    <cellStyle name="Normal 3 2 2 2 6 4 2 2 2" xfId="15647" xr:uid="{00000000-0005-0000-0000-0000043D0000}"/>
    <cellStyle name="Normal 3 2 2 2 6 4 2 2 2 2" xfId="15648" xr:uid="{00000000-0005-0000-0000-0000053D0000}"/>
    <cellStyle name="Normal 3 2 2 2 6 4 2 2 3" xfId="15649" xr:uid="{00000000-0005-0000-0000-0000063D0000}"/>
    <cellStyle name="Normal 3 2 2 2 6 4 2 3" xfId="15650" xr:uid="{00000000-0005-0000-0000-0000073D0000}"/>
    <cellStyle name="Normal 3 2 2 2 6 4 2 3 2" xfId="15651" xr:uid="{00000000-0005-0000-0000-0000083D0000}"/>
    <cellStyle name="Normal 3 2 2 2 6 4 2 4" xfId="15652" xr:uid="{00000000-0005-0000-0000-0000093D0000}"/>
    <cellStyle name="Normal 3 2 2 2 6 4 3" xfId="15653" xr:uid="{00000000-0005-0000-0000-00000A3D0000}"/>
    <cellStyle name="Normal 3 2 2 2 6 4 3 2" xfId="15654" xr:uid="{00000000-0005-0000-0000-00000B3D0000}"/>
    <cellStyle name="Normal 3 2 2 2 6 4 3 2 2" xfId="15655" xr:uid="{00000000-0005-0000-0000-00000C3D0000}"/>
    <cellStyle name="Normal 3 2 2 2 6 4 3 3" xfId="15656" xr:uid="{00000000-0005-0000-0000-00000D3D0000}"/>
    <cellStyle name="Normal 3 2 2 2 6 4 4" xfId="15657" xr:uid="{00000000-0005-0000-0000-00000E3D0000}"/>
    <cellStyle name="Normal 3 2 2 2 6 4 4 2" xfId="15658" xr:uid="{00000000-0005-0000-0000-00000F3D0000}"/>
    <cellStyle name="Normal 3 2 2 2 6 4 5" xfId="15659" xr:uid="{00000000-0005-0000-0000-0000103D0000}"/>
    <cellStyle name="Normal 3 2 2 2 6 5" xfId="15660" xr:uid="{00000000-0005-0000-0000-0000113D0000}"/>
    <cellStyle name="Normal 3 2 2 2 6 5 2" xfId="15661" xr:uid="{00000000-0005-0000-0000-0000123D0000}"/>
    <cellStyle name="Normal 3 2 2 2 6 5 2 2" xfId="15662" xr:uid="{00000000-0005-0000-0000-0000133D0000}"/>
    <cellStyle name="Normal 3 2 2 2 6 5 2 2 2" xfId="15663" xr:uid="{00000000-0005-0000-0000-0000143D0000}"/>
    <cellStyle name="Normal 3 2 2 2 6 5 2 3" xfId="15664" xr:uid="{00000000-0005-0000-0000-0000153D0000}"/>
    <cellStyle name="Normal 3 2 2 2 6 5 3" xfId="15665" xr:uid="{00000000-0005-0000-0000-0000163D0000}"/>
    <cellStyle name="Normal 3 2 2 2 6 5 3 2" xfId="15666" xr:uid="{00000000-0005-0000-0000-0000173D0000}"/>
    <cellStyle name="Normal 3 2 2 2 6 5 4" xfId="15667" xr:uid="{00000000-0005-0000-0000-0000183D0000}"/>
    <cellStyle name="Normal 3 2 2 2 6 6" xfId="15668" xr:uid="{00000000-0005-0000-0000-0000193D0000}"/>
    <cellStyle name="Normal 3 2 2 2 6 6 2" xfId="15669" xr:uid="{00000000-0005-0000-0000-00001A3D0000}"/>
    <cellStyle name="Normal 3 2 2 2 6 6 2 2" xfId="15670" xr:uid="{00000000-0005-0000-0000-00001B3D0000}"/>
    <cellStyle name="Normal 3 2 2 2 6 6 2 2 2" xfId="15671" xr:uid="{00000000-0005-0000-0000-00001C3D0000}"/>
    <cellStyle name="Normal 3 2 2 2 6 6 2 3" xfId="15672" xr:uid="{00000000-0005-0000-0000-00001D3D0000}"/>
    <cellStyle name="Normal 3 2 2 2 6 6 3" xfId="15673" xr:uid="{00000000-0005-0000-0000-00001E3D0000}"/>
    <cellStyle name="Normal 3 2 2 2 6 6 3 2" xfId="15674" xr:uid="{00000000-0005-0000-0000-00001F3D0000}"/>
    <cellStyle name="Normal 3 2 2 2 6 6 4" xfId="15675" xr:uid="{00000000-0005-0000-0000-0000203D0000}"/>
    <cellStyle name="Normal 3 2 2 2 6 7" xfId="15676" xr:uid="{00000000-0005-0000-0000-0000213D0000}"/>
    <cellStyle name="Normal 3 2 2 2 6 7 2" xfId="15677" xr:uid="{00000000-0005-0000-0000-0000223D0000}"/>
    <cellStyle name="Normal 3 2 2 2 6 7 2 2" xfId="15678" xr:uid="{00000000-0005-0000-0000-0000233D0000}"/>
    <cellStyle name="Normal 3 2 2 2 6 7 3" xfId="15679" xr:uid="{00000000-0005-0000-0000-0000243D0000}"/>
    <cellStyle name="Normal 3 2 2 2 6 8" xfId="15680" xr:uid="{00000000-0005-0000-0000-0000253D0000}"/>
    <cellStyle name="Normal 3 2 2 2 6 8 2" xfId="15681" xr:uid="{00000000-0005-0000-0000-0000263D0000}"/>
    <cellStyle name="Normal 3 2 2 2 6 9" xfId="15682" xr:uid="{00000000-0005-0000-0000-0000273D0000}"/>
    <cellStyle name="Normal 3 2 2 2 6 9 2" xfId="15683" xr:uid="{00000000-0005-0000-0000-0000283D0000}"/>
    <cellStyle name="Normal 3 2 2 2 7" xfId="15684" xr:uid="{00000000-0005-0000-0000-0000293D0000}"/>
    <cellStyle name="Normal 3 2 2 2 7 2" xfId="15685" xr:uid="{00000000-0005-0000-0000-00002A3D0000}"/>
    <cellStyle name="Normal 3 2 2 2 7 2 2" xfId="15686" xr:uid="{00000000-0005-0000-0000-00002B3D0000}"/>
    <cellStyle name="Normal 3 2 2 2 7 2 2 2" xfId="15687" xr:uid="{00000000-0005-0000-0000-00002C3D0000}"/>
    <cellStyle name="Normal 3 2 2 2 7 2 2 2 2" xfId="15688" xr:uid="{00000000-0005-0000-0000-00002D3D0000}"/>
    <cellStyle name="Normal 3 2 2 2 7 2 2 2 2 2" xfId="15689" xr:uid="{00000000-0005-0000-0000-00002E3D0000}"/>
    <cellStyle name="Normal 3 2 2 2 7 2 2 2 2 2 2" xfId="15690" xr:uid="{00000000-0005-0000-0000-00002F3D0000}"/>
    <cellStyle name="Normal 3 2 2 2 7 2 2 2 2 3" xfId="15691" xr:uid="{00000000-0005-0000-0000-0000303D0000}"/>
    <cellStyle name="Normal 3 2 2 2 7 2 2 2 3" xfId="15692" xr:uid="{00000000-0005-0000-0000-0000313D0000}"/>
    <cellStyle name="Normal 3 2 2 2 7 2 2 2 3 2" xfId="15693" xr:uid="{00000000-0005-0000-0000-0000323D0000}"/>
    <cellStyle name="Normal 3 2 2 2 7 2 2 2 4" xfId="15694" xr:uid="{00000000-0005-0000-0000-0000333D0000}"/>
    <cellStyle name="Normal 3 2 2 2 7 2 2 3" xfId="15695" xr:uid="{00000000-0005-0000-0000-0000343D0000}"/>
    <cellStyle name="Normal 3 2 2 2 7 2 2 3 2" xfId="15696" xr:uid="{00000000-0005-0000-0000-0000353D0000}"/>
    <cellStyle name="Normal 3 2 2 2 7 2 2 3 2 2" xfId="15697" xr:uid="{00000000-0005-0000-0000-0000363D0000}"/>
    <cellStyle name="Normal 3 2 2 2 7 2 2 3 3" xfId="15698" xr:uid="{00000000-0005-0000-0000-0000373D0000}"/>
    <cellStyle name="Normal 3 2 2 2 7 2 2 4" xfId="15699" xr:uid="{00000000-0005-0000-0000-0000383D0000}"/>
    <cellStyle name="Normal 3 2 2 2 7 2 2 4 2" xfId="15700" xr:uid="{00000000-0005-0000-0000-0000393D0000}"/>
    <cellStyle name="Normal 3 2 2 2 7 2 2 5" xfId="15701" xr:uid="{00000000-0005-0000-0000-00003A3D0000}"/>
    <cellStyle name="Normal 3 2 2 2 7 2 3" xfId="15702" xr:uid="{00000000-0005-0000-0000-00003B3D0000}"/>
    <cellStyle name="Normal 3 2 2 2 7 2 3 2" xfId="15703" xr:uid="{00000000-0005-0000-0000-00003C3D0000}"/>
    <cellStyle name="Normal 3 2 2 2 7 2 3 2 2" xfId="15704" xr:uid="{00000000-0005-0000-0000-00003D3D0000}"/>
    <cellStyle name="Normal 3 2 2 2 7 2 3 2 2 2" xfId="15705" xr:uid="{00000000-0005-0000-0000-00003E3D0000}"/>
    <cellStyle name="Normal 3 2 2 2 7 2 3 2 3" xfId="15706" xr:uid="{00000000-0005-0000-0000-00003F3D0000}"/>
    <cellStyle name="Normal 3 2 2 2 7 2 3 3" xfId="15707" xr:uid="{00000000-0005-0000-0000-0000403D0000}"/>
    <cellStyle name="Normal 3 2 2 2 7 2 3 3 2" xfId="15708" xr:uid="{00000000-0005-0000-0000-0000413D0000}"/>
    <cellStyle name="Normal 3 2 2 2 7 2 3 4" xfId="15709" xr:uid="{00000000-0005-0000-0000-0000423D0000}"/>
    <cellStyle name="Normal 3 2 2 2 7 2 4" xfId="15710" xr:uid="{00000000-0005-0000-0000-0000433D0000}"/>
    <cellStyle name="Normal 3 2 2 2 7 2 4 2" xfId="15711" xr:uid="{00000000-0005-0000-0000-0000443D0000}"/>
    <cellStyle name="Normal 3 2 2 2 7 2 4 2 2" xfId="15712" xr:uid="{00000000-0005-0000-0000-0000453D0000}"/>
    <cellStyle name="Normal 3 2 2 2 7 2 4 2 2 2" xfId="15713" xr:uid="{00000000-0005-0000-0000-0000463D0000}"/>
    <cellStyle name="Normal 3 2 2 2 7 2 4 2 3" xfId="15714" xr:uid="{00000000-0005-0000-0000-0000473D0000}"/>
    <cellStyle name="Normal 3 2 2 2 7 2 4 3" xfId="15715" xr:uid="{00000000-0005-0000-0000-0000483D0000}"/>
    <cellStyle name="Normal 3 2 2 2 7 2 4 3 2" xfId="15716" xr:uid="{00000000-0005-0000-0000-0000493D0000}"/>
    <cellStyle name="Normal 3 2 2 2 7 2 4 4" xfId="15717" xr:uid="{00000000-0005-0000-0000-00004A3D0000}"/>
    <cellStyle name="Normal 3 2 2 2 7 2 5" xfId="15718" xr:uid="{00000000-0005-0000-0000-00004B3D0000}"/>
    <cellStyle name="Normal 3 2 2 2 7 2 5 2" xfId="15719" xr:uid="{00000000-0005-0000-0000-00004C3D0000}"/>
    <cellStyle name="Normal 3 2 2 2 7 2 5 2 2" xfId="15720" xr:uid="{00000000-0005-0000-0000-00004D3D0000}"/>
    <cellStyle name="Normal 3 2 2 2 7 2 5 3" xfId="15721" xr:uid="{00000000-0005-0000-0000-00004E3D0000}"/>
    <cellStyle name="Normal 3 2 2 2 7 2 6" xfId="15722" xr:uid="{00000000-0005-0000-0000-00004F3D0000}"/>
    <cellStyle name="Normal 3 2 2 2 7 2 6 2" xfId="15723" xr:uid="{00000000-0005-0000-0000-0000503D0000}"/>
    <cellStyle name="Normal 3 2 2 2 7 2 7" xfId="15724" xr:uid="{00000000-0005-0000-0000-0000513D0000}"/>
    <cellStyle name="Normal 3 2 2 2 7 2 7 2" xfId="15725" xr:uid="{00000000-0005-0000-0000-0000523D0000}"/>
    <cellStyle name="Normal 3 2 2 2 7 2 8" xfId="15726" xr:uid="{00000000-0005-0000-0000-0000533D0000}"/>
    <cellStyle name="Normal 3 2 2 2 7 3" xfId="15727" xr:uid="{00000000-0005-0000-0000-0000543D0000}"/>
    <cellStyle name="Normal 3 2 2 2 7 3 2" xfId="15728" xr:uid="{00000000-0005-0000-0000-0000553D0000}"/>
    <cellStyle name="Normal 3 2 2 2 7 3 2 2" xfId="15729" xr:uid="{00000000-0005-0000-0000-0000563D0000}"/>
    <cellStyle name="Normal 3 2 2 2 7 3 2 2 2" xfId="15730" xr:uid="{00000000-0005-0000-0000-0000573D0000}"/>
    <cellStyle name="Normal 3 2 2 2 7 3 2 2 2 2" xfId="15731" xr:uid="{00000000-0005-0000-0000-0000583D0000}"/>
    <cellStyle name="Normal 3 2 2 2 7 3 2 2 3" xfId="15732" xr:uid="{00000000-0005-0000-0000-0000593D0000}"/>
    <cellStyle name="Normal 3 2 2 2 7 3 2 3" xfId="15733" xr:uid="{00000000-0005-0000-0000-00005A3D0000}"/>
    <cellStyle name="Normal 3 2 2 2 7 3 2 3 2" xfId="15734" xr:uid="{00000000-0005-0000-0000-00005B3D0000}"/>
    <cellStyle name="Normal 3 2 2 2 7 3 2 4" xfId="15735" xr:uid="{00000000-0005-0000-0000-00005C3D0000}"/>
    <cellStyle name="Normal 3 2 2 2 7 3 3" xfId="15736" xr:uid="{00000000-0005-0000-0000-00005D3D0000}"/>
    <cellStyle name="Normal 3 2 2 2 7 3 3 2" xfId="15737" xr:uid="{00000000-0005-0000-0000-00005E3D0000}"/>
    <cellStyle name="Normal 3 2 2 2 7 3 3 2 2" xfId="15738" xr:uid="{00000000-0005-0000-0000-00005F3D0000}"/>
    <cellStyle name="Normal 3 2 2 2 7 3 3 3" xfId="15739" xr:uid="{00000000-0005-0000-0000-0000603D0000}"/>
    <cellStyle name="Normal 3 2 2 2 7 3 4" xfId="15740" xr:uid="{00000000-0005-0000-0000-0000613D0000}"/>
    <cellStyle name="Normal 3 2 2 2 7 3 4 2" xfId="15741" xr:uid="{00000000-0005-0000-0000-0000623D0000}"/>
    <cellStyle name="Normal 3 2 2 2 7 3 5" xfId="15742" xr:uid="{00000000-0005-0000-0000-0000633D0000}"/>
    <cellStyle name="Normal 3 2 2 2 7 4" xfId="15743" xr:uid="{00000000-0005-0000-0000-0000643D0000}"/>
    <cellStyle name="Normal 3 2 2 2 7 4 2" xfId="15744" xr:uid="{00000000-0005-0000-0000-0000653D0000}"/>
    <cellStyle name="Normal 3 2 2 2 7 4 2 2" xfId="15745" xr:uid="{00000000-0005-0000-0000-0000663D0000}"/>
    <cellStyle name="Normal 3 2 2 2 7 4 2 2 2" xfId="15746" xr:uid="{00000000-0005-0000-0000-0000673D0000}"/>
    <cellStyle name="Normal 3 2 2 2 7 4 2 3" xfId="15747" xr:uid="{00000000-0005-0000-0000-0000683D0000}"/>
    <cellStyle name="Normal 3 2 2 2 7 4 3" xfId="15748" xr:uid="{00000000-0005-0000-0000-0000693D0000}"/>
    <cellStyle name="Normal 3 2 2 2 7 4 3 2" xfId="15749" xr:uid="{00000000-0005-0000-0000-00006A3D0000}"/>
    <cellStyle name="Normal 3 2 2 2 7 4 4" xfId="15750" xr:uid="{00000000-0005-0000-0000-00006B3D0000}"/>
    <cellStyle name="Normal 3 2 2 2 7 5" xfId="15751" xr:uid="{00000000-0005-0000-0000-00006C3D0000}"/>
    <cellStyle name="Normal 3 2 2 2 7 5 2" xfId="15752" xr:uid="{00000000-0005-0000-0000-00006D3D0000}"/>
    <cellStyle name="Normal 3 2 2 2 7 5 2 2" xfId="15753" xr:uid="{00000000-0005-0000-0000-00006E3D0000}"/>
    <cellStyle name="Normal 3 2 2 2 7 5 2 2 2" xfId="15754" xr:uid="{00000000-0005-0000-0000-00006F3D0000}"/>
    <cellStyle name="Normal 3 2 2 2 7 5 2 3" xfId="15755" xr:uid="{00000000-0005-0000-0000-0000703D0000}"/>
    <cellStyle name="Normal 3 2 2 2 7 5 3" xfId="15756" xr:uid="{00000000-0005-0000-0000-0000713D0000}"/>
    <cellStyle name="Normal 3 2 2 2 7 5 3 2" xfId="15757" xr:uid="{00000000-0005-0000-0000-0000723D0000}"/>
    <cellStyle name="Normal 3 2 2 2 7 5 4" xfId="15758" xr:uid="{00000000-0005-0000-0000-0000733D0000}"/>
    <cellStyle name="Normal 3 2 2 2 7 6" xfId="15759" xr:uid="{00000000-0005-0000-0000-0000743D0000}"/>
    <cellStyle name="Normal 3 2 2 2 7 6 2" xfId="15760" xr:uid="{00000000-0005-0000-0000-0000753D0000}"/>
    <cellStyle name="Normal 3 2 2 2 7 6 2 2" xfId="15761" xr:uid="{00000000-0005-0000-0000-0000763D0000}"/>
    <cellStyle name="Normal 3 2 2 2 7 6 3" xfId="15762" xr:uid="{00000000-0005-0000-0000-0000773D0000}"/>
    <cellStyle name="Normal 3 2 2 2 7 7" xfId="15763" xr:uid="{00000000-0005-0000-0000-0000783D0000}"/>
    <cellStyle name="Normal 3 2 2 2 7 7 2" xfId="15764" xr:uid="{00000000-0005-0000-0000-0000793D0000}"/>
    <cellStyle name="Normal 3 2 2 2 7 8" xfId="15765" xr:uid="{00000000-0005-0000-0000-00007A3D0000}"/>
    <cellStyle name="Normal 3 2 2 2 7 8 2" xfId="15766" xr:uid="{00000000-0005-0000-0000-00007B3D0000}"/>
    <cellStyle name="Normal 3 2 2 2 7 9" xfId="15767" xr:uid="{00000000-0005-0000-0000-00007C3D0000}"/>
    <cellStyle name="Normal 3 2 2 2 8" xfId="15768" xr:uid="{00000000-0005-0000-0000-00007D3D0000}"/>
    <cellStyle name="Normal 3 2 2 2 8 2" xfId="15769" xr:uid="{00000000-0005-0000-0000-00007E3D0000}"/>
    <cellStyle name="Normal 3 2 2 2 8 2 2" xfId="15770" xr:uid="{00000000-0005-0000-0000-00007F3D0000}"/>
    <cellStyle name="Normal 3 2 2 2 8 2 2 2" xfId="15771" xr:uid="{00000000-0005-0000-0000-0000803D0000}"/>
    <cellStyle name="Normal 3 2 2 2 8 2 2 2 2" xfId="15772" xr:uid="{00000000-0005-0000-0000-0000813D0000}"/>
    <cellStyle name="Normal 3 2 2 2 8 2 2 2 2 2" xfId="15773" xr:uid="{00000000-0005-0000-0000-0000823D0000}"/>
    <cellStyle name="Normal 3 2 2 2 8 2 2 2 3" xfId="15774" xr:uid="{00000000-0005-0000-0000-0000833D0000}"/>
    <cellStyle name="Normal 3 2 2 2 8 2 2 3" xfId="15775" xr:uid="{00000000-0005-0000-0000-0000843D0000}"/>
    <cellStyle name="Normal 3 2 2 2 8 2 2 3 2" xfId="15776" xr:uid="{00000000-0005-0000-0000-0000853D0000}"/>
    <cellStyle name="Normal 3 2 2 2 8 2 2 4" xfId="15777" xr:uid="{00000000-0005-0000-0000-0000863D0000}"/>
    <cellStyle name="Normal 3 2 2 2 8 2 3" xfId="15778" xr:uid="{00000000-0005-0000-0000-0000873D0000}"/>
    <cellStyle name="Normal 3 2 2 2 8 2 3 2" xfId="15779" xr:uid="{00000000-0005-0000-0000-0000883D0000}"/>
    <cellStyle name="Normal 3 2 2 2 8 2 3 2 2" xfId="15780" xr:uid="{00000000-0005-0000-0000-0000893D0000}"/>
    <cellStyle name="Normal 3 2 2 2 8 2 3 3" xfId="15781" xr:uid="{00000000-0005-0000-0000-00008A3D0000}"/>
    <cellStyle name="Normal 3 2 2 2 8 2 4" xfId="15782" xr:uid="{00000000-0005-0000-0000-00008B3D0000}"/>
    <cellStyle name="Normal 3 2 2 2 8 2 4 2" xfId="15783" xr:uid="{00000000-0005-0000-0000-00008C3D0000}"/>
    <cellStyle name="Normal 3 2 2 2 8 2 5" xfId="15784" xr:uid="{00000000-0005-0000-0000-00008D3D0000}"/>
    <cellStyle name="Normal 3 2 2 2 8 3" xfId="15785" xr:uid="{00000000-0005-0000-0000-00008E3D0000}"/>
    <cellStyle name="Normal 3 2 2 2 8 3 2" xfId="15786" xr:uid="{00000000-0005-0000-0000-00008F3D0000}"/>
    <cellStyle name="Normal 3 2 2 2 8 3 2 2" xfId="15787" xr:uid="{00000000-0005-0000-0000-0000903D0000}"/>
    <cellStyle name="Normal 3 2 2 2 8 3 2 2 2" xfId="15788" xr:uid="{00000000-0005-0000-0000-0000913D0000}"/>
    <cellStyle name="Normal 3 2 2 2 8 3 2 3" xfId="15789" xr:uid="{00000000-0005-0000-0000-0000923D0000}"/>
    <cellStyle name="Normal 3 2 2 2 8 3 3" xfId="15790" xr:uid="{00000000-0005-0000-0000-0000933D0000}"/>
    <cellStyle name="Normal 3 2 2 2 8 3 3 2" xfId="15791" xr:uid="{00000000-0005-0000-0000-0000943D0000}"/>
    <cellStyle name="Normal 3 2 2 2 8 3 4" xfId="15792" xr:uid="{00000000-0005-0000-0000-0000953D0000}"/>
    <cellStyle name="Normal 3 2 2 2 8 4" xfId="15793" xr:uid="{00000000-0005-0000-0000-0000963D0000}"/>
    <cellStyle name="Normal 3 2 2 2 8 4 2" xfId="15794" xr:uid="{00000000-0005-0000-0000-0000973D0000}"/>
    <cellStyle name="Normal 3 2 2 2 8 4 2 2" xfId="15795" xr:uid="{00000000-0005-0000-0000-0000983D0000}"/>
    <cellStyle name="Normal 3 2 2 2 8 4 2 2 2" xfId="15796" xr:uid="{00000000-0005-0000-0000-0000993D0000}"/>
    <cellStyle name="Normal 3 2 2 2 8 4 2 3" xfId="15797" xr:uid="{00000000-0005-0000-0000-00009A3D0000}"/>
    <cellStyle name="Normal 3 2 2 2 8 4 3" xfId="15798" xr:uid="{00000000-0005-0000-0000-00009B3D0000}"/>
    <cellStyle name="Normal 3 2 2 2 8 4 3 2" xfId="15799" xr:uid="{00000000-0005-0000-0000-00009C3D0000}"/>
    <cellStyle name="Normal 3 2 2 2 8 4 4" xfId="15800" xr:uid="{00000000-0005-0000-0000-00009D3D0000}"/>
    <cellStyle name="Normal 3 2 2 2 8 5" xfId="15801" xr:uid="{00000000-0005-0000-0000-00009E3D0000}"/>
    <cellStyle name="Normal 3 2 2 2 8 5 2" xfId="15802" xr:uid="{00000000-0005-0000-0000-00009F3D0000}"/>
    <cellStyle name="Normal 3 2 2 2 8 5 2 2" xfId="15803" xr:uid="{00000000-0005-0000-0000-0000A03D0000}"/>
    <cellStyle name="Normal 3 2 2 2 8 5 3" xfId="15804" xr:uid="{00000000-0005-0000-0000-0000A13D0000}"/>
    <cellStyle name="Normal 3 2 2 2 8 6" xfId="15805" xr:uid="{00000000-0005-0000-0000-0000A23D0000}"/>
    <cellStyle name="Normal 3 2 2 2 8 6 2" xfId="15806" xr:uid="{00000000-0005-0000-0000-0000A33D0000}"/>
    <cellStyle name="Normal 3 2 2 2 8 7" xfId="15807" xr:uid="{00000000-0005-0000-0000-0000A43D0000}"/>
    <cellStyle name="Normal 3 2 2 2 8 7 2" xfId="15808" xr:uid="{00000000-0005-0000-0000-0000A53D0000}"/>
    <cellStyle name="Normal 3 2 2 2 8 8" xfId="15809" xr:uid="{00000000-0005-0000-0000-0000A63D0000}"/>
    <cellStyle name="Normal 3 2 2 2 9" xfId="15810" xr:uid="{00000000-0005-0000-0000-0000A73D0000}"/>
    <cellStyle name="Normal 3 2 2 2 9 2" xfId="15811" xr:uid="{00000000-0005-0000-0000-0000A83D0000}"/>
    <cellStyle name="Normal 3 2 2 2 9 2 2" xfId="15812" xr:uid="{00000000-0005-0000-0000-0000A93D0000}"/>
    <cellStyle name="Normal 3 2 2 2 9 2 2 2" xfId="15813" xr:uid="{00000000-0005-0000-0000-0000AA3D0000}"/>
    <cellStyle name="Normal 3 2 2 2 9 2 2 2 2" xfId="15814" xr:uid="{00000000-0005-0000-0000-0000AB3D0000}"/>
    <cellStyle name="Normal 3 2 2 2 9 2 2 2 2 2" xfId="15815" xr:uid="{00000000-0005-0000-0000-0000AC3D0000}"/>
    <cellStyle name="Normal 3 2 2 2 9 2 2 2 3" xfId="15816" xr:uid="{00000000-0005-0000-0000-0000AD3D0000}"/>
    <cellStyle name="Normal 3 2 2 2 9 2 2 3" xfId="15817" xr:uid="{00000000-0005-0000-0000-0000AE3D0000}"/>
    <cellStyle name="Normal 3 2 2 2 9 2 2 3 2" xfId="15818" xr:uid="{00000000-0005-0000-0000-0000AF3D0000}"/>
    <cellStyle name="Normal 3 2 2 2 9 2 2 4" xfId="15819" xr:uid="{00000000-0005-0000-0000-0000B03D0000}"/>
    <cellStyle name="Normal 3 2 2 2 9 2 3" xfId="15820" xr:uid="{00000000-0005-0000-0000-0000B13D0000}"/>
    <cellStyle name="Normal 3 2 2 2 9 2 3 2" xfId="15821" xr:uid="{00000000-0005-0000-0000-0000B23D0000}"/>
    <cellStyle name="Normal 3 2 2 2 9 2 3 2 2" xfId="15822" xr:uid="{00000000-0005-0000-0000-0000B33D0000}"/>
    <cellStyle name="Normal 3 2 2 2 9 2 3 3" xfId="15823" xr:uid="{00000000-0005-0000-0000-0000B43D0000}"/>
    <cellStyle name="Normal 3 2 2 2 9 2 4" xfId="15824" xr:uid="{00000000-0005-0000-0000-0000B53D0000}"/>
    <cellStyle name="Normal 3 2 2 2 9 2 4 2" xfId="15825" xr:uid="{00000000-0005-0000-0000-0000B63D0000}"/>
    <cellStyle name="Normal 3 2 2 2 9 2 5" xfId="15826" xr:uid="{00000000-0005-0000-0000-0000B73D0000}"/>
    <cellStyle name="Normal 3 2 2 2 9 3" xfId="15827" xr:uid="{00000000-0005-0000-0000-0000B83D0000}"/>
    <cellStyle name="Normal 3 2 2 2 9 3 2" xfId="15828" xr:uid="{00000000-0005-0000-0000-0000B93D0000}"/>
    <cellStyle name="Normal 3 2 2 2 9 3 2 2" xfId="15829" xr:uid="{00000000-0005-0000-0000-0000BA3D0000}"/>
    <cellStyle name="Normal 3 2 2 2 9 3 2 2 2" xfId="15830" xr:uid="{00000000-0005-0000-0000-0000BB3D0000}"/>
    <cellStyle name="Normal 3 2 2 2 9 3 2 3" xfId="15831" xr:uid="{00000000-0005-0000-0000-0000BC3D0000}"/>
    <cellStyle name="Normal 3 2 2 2 9 3 3" xfId="15832" xr:uid="{00000000-0005-0000-0000-0000BD3D0000}"/>
    <cellStyle name="Normal 3 2 2 2 9 3 3 2" xfId="15833" xr:uid="{00000000-0005-0000-0000-0000BE3D0000}"/>
    <cellStyle name="Normal 3 2 2 2 9 3 4" xfId="15834" xr:uid="{00000000-0005-0000-0000-0000BF3D0000}"/>
    <cellStyle name="Normal 3 2 2 2 9 4" xfId="15835" xr:uid="{00000000-0005-0000-0000-0000C03D0000}"/>
    <cellStyle name="Normal 3 2 2 2 9 4 2" xfId="15836" xr:uid="{00000000-0005-0000-0000-0000C13D0000}"/>
    <cellStyle name="Normal 3 2 2 2 9 4 2 2" xfId="15837" xr:uid="{00000000-0005-0000-0000-0000C23D0000}"/>
    <cellStyle name="Normal 3 2 2 2 9 4 2 2 2" xfId="15838" xr:uid="{00000000-0005-0000-0000-0000C33D0000}"/>
    <cellStyle name="Normal 3 2 2 2 9 4 2 3" xfId="15839" xr:uid="{00000000-0005-0000-0000-0000C43D0000}"/>
    <cellStyle name="Normal 3 2 2 2 9 4 3" xfId="15840" xr:uid="{00000000-0005-0000-0000-0000C53D0000}"/>
    <cellStyle name="Normal 3 2 2 2 9 4 3 2" xfId="15841" xr:uid="{00000000-0005-0000-0000-0000C63D0000}"/>
    <cellStyle name="Normal 3 2 2 2 9 4 4" xfId="15842" xr:uid="{00000000-0005-0000-0000-0000C73D0000}"/>
    <cellStyle name="Normal 3 2 2 2 9 5" xfId="15843" xr:uid="{00000000-0005-0000-0000-0000C83D0000}"/>
    <cellStyle name="Normal 3 2 2 2 9 5 2" xfId="15844" xr:uid="{00000000-0005-0000-0000-0000C93D0000}"/>
    <cellStyle name="Normal 3 2 2 2 9 5 2 2" xfId="15845" xr:uid="{00000000-0005-0000-0000-0000CA3D0000}"/>
    <cellStyle name="Normal 3 2 2 2 9 5 3" xfId="15846" xr:uid="{00000000-0005-0000-0000-0000CB3D0000}"/>
    <cellStyle name="Normal 3 2 2 2 9 6" xfId="15847" xr:uid="{00000000-0005-0000-0000-0000CC3D0000}"/>
    <cellStyle name="Normal 3 2 2 2 9 6 2" xfId="15848" xr:uid="{00000000-0005-0000-0000-0000CD3D0000}"/>
    <cellStyle name="Normal 3 2 2 2 9 7" xfId="15849" xr:uid="{00000000-0005-0000-0000-0000CE3D0000}"/>
    <cellStyle name="Normal 3 2 2 2 9 7 2" xfId="15850" xr:uid="{00000000-0005-0000-0000-0000CF3D0000}"/>
    <cellStyle name="Normal 3 2 2 2 9 8" xfId="15851" xr:uid="{00000000-0005-0000-0000-0000D03D0000}"/>
    <cellStyle name="Normal 3 2 2 2_Sheet1" xfId="15852" xr:uid="{00000000-0005-0000-0000-0000D13D0000}"/>
    <cellStyle name="Normal 3 2 2 20" xfId="15853" xr:uid="{00000000-0005-0000-0000-0000D23D0000}"/>
    <cellStyle name="Normal 3 2 2 3" xfId="15854" xr:uid="{00000000-0005-0000-0000-0000D33D0000}"/>
    <cellStyle name="Normal 3 2 2 3 10" xfId="15855" xr:uid="{00000000-0005-0000-0000-0000D43D0000}"/>
    <cellStyle name="Normal 3 2 2 3 10 2" xfId="15856" xr:uid="{00000000-0005-0000-0000-0000D53D0000}"/>
    <cellStyle name="Normal 3 2 2 3 10 2 2" xfId="15857" xr:uid="{00000000-0005-0000-0000-0000D63D0000}"/>
    <cellStyle name="Normal 3 2 2 3 10 2 2 2" xfId="15858" xr:uid="{00000000-0005-0000-0000-0000D73D0000}"/>
    <cellStyle name="Normal 3 2 2 3 10 2 2 2 2" xfId="15859" xr:uid="{00000000-0005-0000-0000-0000D83D0000}"/>
    <cellStyle name="Normal 3 2 2 3 10 2 2 2 2 2" xfId="15860" xr:uid="{00000000-0005-0000-0000-0000D93D0000}"/>
    <cellStyle name="Normal 3 2 2 3 10 2 2 2 3" xfId="15861" xr:uid="{00000000-0005-0000-0000-0000DA3D0000}"/>
    <cellStyle name="Normal 3 2 2 3 10 2 2 3" xfId="15862" xr:uid="{00000000-0005-0000-0000-0000DB3D0000}"/>
    <cellStyle name="Normal 3 2 2 3 10 2 2 3 2" xfId="15863" xr:uid="{00000000-0005-0000-0000-0000DC3D0000}"/>
    <cellStyle name="Normal 3 2 2 3 10 2 2 4" xfId="15864" xr:uid="{00000000-0005-0000-0000-0000DD3D0000}"/>
    <cellStyle name="Normal 3 2 2 3 10 2 3" xfId="15865" xr:uid="{00000000-0005-0000-0000-0000DE3D0000}"/>
    <cellStyle name="Normal 3 2 2 3 10 2 3 2" xfId="15866" xr:uid="{00000000-0005-0000-0000-0000DF3D0000}"/>
    <cellStyle name="Normal 3 2 2 3 10 2 3 2 2" xfId="15867" xr:uid="{00000000-0005-0000-0000-0000E03D0000}"/>
    <cellStyle name="Normal 3 2 2 3 10 2 3 3" xfId="15868" xr:uid="{00000000-0005-0000-0000-0000E13D0000}"/>
    <cellStyle name="Normal 3 2 2 3 10 2 4" xfId="15869" xr:uid="{00000000-0005-0000-0000-0000E23D0000}"/>
    <cellStyle name="Normal 3 2 2 3 10 2 4 2" xfId="15870" xr:uid="{00000000-0005-0000-0000-0000E33D0000}"/>
    <cellStyle name="Normal 3 2 2 3 10 2 5" xfId="15871" xr:uid="{00000000-0005-0000-0000-0000E43D0000}"/>
    <cellStyle name="Normal 3 2 2 3 10 3" xfId="15872" xr:uid="{00000000-0005-0000-0000-0000E53D0000}"/>
    <cellStyle name="Normal 3 2 2 3 10 3 2" xfId="15873" xr:uid="{00000000-0005-0000-0000-0000E63D0000}"/>
    <cellStyle name="Normal 3 2 2 3 10 3 2 2" xfId="15874" xr:uid="{00000000-0005-0000-0000-0000E73D0000}"/>
    <cellStyle name="Normal 3 2 2 3 10 3 2 2 2" xfId="15875" xr:uid="{00000000-0005-0000-0000-0000E83D0000}"/>
    <cellStyle name="Normal 3 2 2 3 10 3 2 3" xfId="15876" xr:uid="{00000000-0005-0000-0000-0000E93D0000}"/>
    <cellStyle name="Normal 3 2 2 3 10 3 3" xfId="15877" xr:uid="{00000000-0005-0000-0000-0000EA3D0000}"/>
    <cellStyle name="Normal 3 2 2 3 10 3 3 2" xfId="15878" xr:uid="{00000000-0005-0000-0000-0000EB3D0000}"/>
    <cellStyle name="Normal 3 2 2 3 10 3 4" xfId="15879" xr:uid="{00000000-0005-0000-0000-0000EC3D0000}"/>
    <cellStyle name="Normal 3 2 2 3 10 4" xfId="15880" xr:uid="{00000000-0005-0000-0000-0000ED3D0000}"/>
    <cellStyle name="Normal 3 2 2 3 10 4 2" xfId="15881" xr:uid="{00000000-0005-0000-0000-0000EE3D0000}"/>
    <cellStyle name="Normal 3 2 2 3 10 4 2 2" xfId="15882" xr:uid="{00000000-0005-0000-0000-0000EF3D0000}"/>
    <cellStyle name="Normal 3 2 2 3 10 4 3" xfId="15883" xr:uid="{00000000-0005-0000-0000-0000F03D0000}"/>
    <cellStyle name="Normal 3 2 2 3 10 5" xfId="15884" xr:uid="{00000000-0005-0000-0000-0000F13D0000}"/>
    <cellStyle name="Normal 3 2 2 3 10 5 2" xfId="15885" xr:uid="{00000000-0005-0000-0000-0000F23D0000}"/>
    <cellStyle name="Normal 3 2 2 3 10 6" xfId="15886" xr:uid="{00000000-0005-0000-0000-0000F33D0000}"/>
    <cellStyle name="Normal 3 2 2 3 11" xfId="15887" xr:uid="{00000000-0005-0000-0000-0000F43D0000}"/>
    <cellStyle name="Normal 3 2 2 3 11 2" xfId="15888" xr:uid="{00000000-0005-0000-0000-0000F53D0000}"/>
    <cellStyle name="Normal 3 2 2 3 11 2 2" xfId="15889" xr:uid="{00000000-0005-0000-0000-0000F63D0000}"/>
    <cellStyle name="Normal 3 2 2 3 11 2 2 2" xfId="15890" xr:uid="{00000000-0005-0000-0000-0000F73D0000}"/>
    <cellStyle name="Normal 3 2 2 3 11 2 2 2 2" xfId="15891" xr:uid="{00000000-0005-0000-0000-0000F83D0000}"/>
    <cellStyle name="Normal 3 2 2 3 11 2 2 3" xfId="15892" xr:uid="{00000000-0005-0000-0000-0000F93D0000}"/>
    <cellStyle name="Normal 3 2 2 3 11 2 3" xfId="15893" xr:uid="{00000000-0005-0000-0000-0000FA3D0000}"/>
    <cellStyle name="Normal 3 2 2 3 11 2 3 2" xfId="15894" xr:uid="{00000000-0005-0000-0000-0000FB3D0000}"/>
    <cellStyle name="Normal 3 2 2 3 11 2 4" xfId="15895" xr:uid="{00000000-0005-0000-0000-0000FC3D0000}"/>
    <cellStyle name="Normal 3 2 2 3 11 3" xfId="15896" xr:uid="{00000000-0005-0000-0000-0000FD3D0000}"/>
    <cellStyle name="Normal 3 2 2 3 11 3 2" xfId="15897" xr:uid="{00000000-0005-0000-0000-0000FE3D0000}"/>
    <cellStyle name="Normal 3 2 2 3 11 3 2 2" xfId="15898" xr:uid="{00000000-0005-0000-0000-0000FF3D0000}"/>
    <cellStyle name="Normal 3 2 2 3 11 3 3" xfId="15899" xr:uid="{00000000-0005-0000-0000-0000003E0000}"/>
    <cellStyle name="Normal 3 2 2 3 11 4" xfId="15900" xr:uid="{00000000-0005-0000-0000-0000013E0000}"/>
    <cellStyle name="Normal 3 2 2 3 11 4 2" xfId="15901" xr:uid="{00000000-0005-0000-0000-0000023E0000}"/>
    <cellStyle name="Normal 3 2 2 3 11 5" xfId="15902" xr:uid="{00000000-0005-0000-0000-0000033E0000}"/>
    <cellStyle name="Normal 3 2 2 3 12" xfId="15903" xr:uid="{00000000-0005-0000-0000-0000043E0000}"/>
    <cellStyle name="Normal 3 2 2 3 12 2" xfId="15904" xr:uid="{00000000-0005-0000-0000-0000053E0000}"/>
    <cellStyle name="Normal 3 2 2 3 12 2 2" xfId="15905" xr:uid="{00000000-0005-0000-0000-0000063E0000}"/>
    <cellStyle name="Normal 3 2 2 3 12 2 2 2" xfId="15906" xr:uid="{00000000-0005-0000-0000-0000073E0000}"/>
    <cellStyle name="Normal 3 2 2 3 12 2 3" xfId="15907" xr:uid="{00000000-0005-0000-0000-0000083E0000}"/>
    <cellStyle name="Normal 3 2 2 3 12 3" xfId="15908" xr:uid="{00000000-0005-0000-0000-0000093E0000}"/>
    <cellStyle name="Normal 3 2 2 3 12 3 2" xfId="15909" xr:uid="{00000000-0005-0000-0000-00000A3E0000}"/>
    <cellStyle name="Normal 3 2 2 3 12 4" xfId="15910" xr:uid="{00000000-0005-0000-0000-00000B3E0000}"/>
    <cellStyle name="Normal 3 2 2 3 13" xfId="15911" xr:uid="{00000000-0005-0000-0000-00000C3E0000}"/>
    <cellStyle name="Normal 3 2 2 3 13 2" xfId="15912" xr:uid="{00000000-0005-0000-0000-00000D3E0000}"/>
    <cellStyle name="Normal 3 2 2 3 13 2 2" xfId="15913" xr:uid="{00000000-0005-0000-0000-00000E3E0000}"/>
    <cellStyle name="Normal 3 2 2 3 13 2 2 2" xfId="15914" xr:uid="{00000000-0005-0000-0000-00000F3E0000}"/>
    <cellStyle name="Normal 3 2 2 3 13 2 3" xfId="15915" xr:uid="{00000000-0005-0000-0000-0000103E0000}"/>
    <cellStyle name="Normal 3 2 2 3 13 3" xfId="15916" xr:uid="{00000000-0005-0000-0000-0000113E0000}"/>
    <cellStyle name="Normal 3 2 2 3 13 3 2" xfId="15917" xr:uid="{00000000-0005-0000-0000-0000123E0000}"/>
    <cellStyle name="Normal 3 2 2 3 13 4" xfId="15918" xr:uid="{00000000-0005-0000-0000-0000133E0000}"/>
    <cellStyle name="Normal 3 2 2 3 14" xfId="15919" xr:uid="{00000000-0005-0000-0000-0000143E0000}"/>
    <cellStyle name="Normal 3 2 2 3 14 2" xfId="15920" xr:uid="{00000000-0005-0000-0000-0000153E0000}"/>
    <cellStyle name="Normal 3 2 2 3 14 2 2" xfId="15921" xr:uid="{00000000-0005-0000-0000-0000163E0000}"/>
    <cellStyle name="Normal 3 2 2 3 14 2 2 2" xfId="15922" xr:uid="{00000000-0005-0000-0000-0000173E0000}"/>
    <cellStyle name="Normal 3 2 2 3 14 2 3" xfId="15923" xr:uid="{00000000-0005-0000-0000-0000183E0000}"/>
    <cellStyle name="Normal 3 2 2 3 14 3" xfId="15924" xr:uid="{00000000-0005-0000-0000-0000193E0000}"/>
    <cellStyle name="Normal 3 2 2 3 14 3 2" xfId="15925" xr:uid="{00000000-0005-0000-0000-00001A3E0000}"/>
    <cellStyle name="Normal 3 2 2 3 14 4" xfId="15926" xr:uid="{00000000-0005-0000-0000-00001B3E0000}"/>
    <cellStyle name="Normal 3 2 2 3 15" xfId="15927" xr:uid="{00000000-0005-0000-0000-00001C3E0000}"/>
    <cellStyle name="Normal 3 2 2 3 15 2" xfId="15928" xr:uid="{00000000-0005-0000-0000-00001D3E0000}"/>
    <cellStyle name="Normal 3 2 2 3 15 2 2" xfId="15929" xr:uid="{00000000-0005-0000-0000-00001E3E0000}"/>
    <cellStyle name="Normal 3 2 2 3 15 3" xfId="15930" xr:uid="{00000000-0005-0000-0000-00001F3E0000}"/>
    <cellStyle name="Normal 3 2 2 3 16" xfId="15931" xr:uid="{00000000-0005-0000-0000-0000203E0000}"/>
    <cellStyle name="Normal 3 2 2 3 16 2" xfId="15932" xr:uid="{00000000-0005-0000-0000-0000213E0000}"/>
    <cellStyle name="Normal 3 2 2 3 17" xfId="15933" xr:uid="{00000000-0005-0000-0000-0000223E0000}"/>
    <cellStyle name="Normal 3 2 2 3 17 2" xfId="15934" xr:uid="{00000000-0005-0000-0000-0000233E0000}"/>
    <cellStyle name="Normal 3 2 2 3 18" xfId="15935" xr:uid="{00000000-0005-0000-0000-0000243E0000}"/>
    <cellStyle name="Normal 3 2 2 3 2" xfId="15936" xr:uid="{00000000-0005-0000-0000-0000253E0000}"/>
    <cellStyle name="Normal 3 2 2 3 2 10" xfId="15937" xr:uid="{00000000-0005-0000-0000-0000263E0000}"/>
    <cellStyle name="Normal 3 2 2 3 2 10 2" xfId="15938" xr:uid="{00000000-0005-0000-0000-0000273E0000}"/>
    <cellStyle name="Normal 3 2 2 3 2 10 2 2" xfId="15939" xr:uid="{00000000-0005-0000-0000-0000283E0000}"/>
    <cellStyle name="Normal 3 2 2 3 2 10 2 2 2" xfId="15940" xr:uid="{00000000-0005-0000-0000-0000293E0000}"/>
    <cellStyle name="Normal 3 2 2 3 2 10 2 3" xfId="15941" xr:uid="{00000000-0005-0000-0000-00002A3E0000}"/>
    <cellStyle name="Normal 3 2 2 3 2 10 3" xfId="15942" xr:uid="{00000000-0005-0000-0000-00002B3E0000}"/>
    <cellStyle name="Normal 3 2 2 3 2 10 3 2" xfId="15943" xr:uid="{00000000-0005-0000-0000-00002C3E0000}"/>
    <cellStyle name="Normal 3 2 2 3 2 10 4" xfId="15944" xr:uid="{00000000-0005-0000-0000-00002D3E0000}"/>
    <cellStyle name="Normal 3 2 2 3 2 11" xfId="15945" xr:uid="{00000000-0005-0000-0000-00002E3E0000}"/>
    <cellStyle name="Normal 3 2 2 3 2 11 2" xfId="15946" xr:uid="{00000000-0005-0000-0000-00002F3E0000}"/>
    <cellStyle name="Normal 3 2 2 3 2 11 2 2" xfId="15947" xr:uid="{00000000-0005-0000-0000-0000303E0000}"/>
    <cellStyle name="Normal 3 2 2 3 2 11 2 2 2" xfId="15948" xr:uid="{00000000-0005-0000-0000-0000313E0000}"/>
    <cellStyle name="Normal 3 2 2 3 2 11 2 3" xfId="15949" xr:uid="{00000000-0005-0000-0000-0000323E0000}"/>
    <cellStyle name="Normal 3 2 2 3 2 11 3" xfId="15950" xr:uid="{00000000-0005-0000-0000-0000333E0000}"/>
    <cellStyle name="Normal 3 2 2 3 2 11 3 2" xfId="15951" xr:uid="{00000000-0005-0000-0000-0000343E0000}"/>
    <cellStyle name="Normal 3 2 2 3 2 11 4" xfId="15952" xr:uid="{00000000-0005-0000-0000-0000353E0000}"/>
    <cellStyle name="Normal 3 2 2 3 2 12" xfId="15953" xr:uid="{00000000-0005-0000-0000-0000363E0000}"/>
    <cellStyle name="Normal 3 2 2 3 2 12 2" xfId="15954" xr:uid="{00000000-0005-0000-0000-0000373E0000}"/>
    <cellStyle name="Normal 3 2 2 3 2 12 2 2" xfId="15955" xr:uid="{00000000-0005-0000-0000-0000383E0000}"/>
    <cellStyle name="Normal 3 2 2 3 2 12 2 2 2" xfId="15956" xr:uid="{00000000-0005-0000-0000-0000393E0000}"/>
    <cellStyle name="Normal 3 2 2 3 2 12 2 3" xfId="15957" xr:uid="{00000000-0005-0000-0000-00003A3E0000}"/>
    <cellStyle name="Normal 3 2 2 3 2 12 3" xfId="15958" xr:uid="{00000000-0005-0000-0000-00003B3E0000}"/>
    <cellStyle name="Normal 3 2 2 3 2 12 3 2" xfId="15959" xr:uid="{00000000-0005-0000-0000-00003C3E0000}"/>
    <cellStyle name="Normal 3 2 2 3 2 12 4" xfId="15960" xr:uid="{00000000-0005-0000-0000-00003D3E0000}"/>
    <cellStyle name="Normal 3 2 2 3 2 13" xfId="15961" xr:uid="{00000000-0005-0000-0000-00003E3E0000}"/>
    <cellStyle name="Normal 3 2 2 3 2 13 2" xfId="15962" xr:uid="{00000000-0005-0000-0000-00003F3E0000}"/>
    <cellStyle name="Normal 3 2 2 3 2 13 2 2" xfId="15963" xr:uid="{00000000-0005-0000-0000-0000403E0000}"/>
    <cellStyle name="Normal 3 2 2 3 2 13 3" xfId="15964" xr:uid="{00000000-0005-0000-0000-0000413E0000}"/>
    <cellStyle name="Normal 3 2 2 3 2 14" xfId="15965" xr:uid="{00000000-0005-0000-0000-0000423E0000}"/>
    <cellStyle name="Normal 3 2 2 3 2 14 2" xfId="15966" xr:uid="{00000000-0005-0000-0000-0000433E0000}"/>
    <cellStyle name="Normal 3 2 2 3 2 15" xfId="15967" xr:uid="{00000000-0005-0000-0000-0000443E0000}"/>
    <cellStyle name="Normal 3 2 2 3 2 15 2" xfId="15968" xr:uid="{00000000-0005-0000-0000-0000453E0000}"/>
    <cellStyle name="Normal 3 2 2 3 2 16" xfId="15969" xr:uid="{00000000-0005-0000-0000-0000463E0000}"/>
    <cellStyle name="Normal 3 2 2 3 2 2" xfId="15970" xr:uid="{00000000-0005-0000-0000-0000473E0000}"/>
    <cellStyle name="Normal 3 2 2 3 2 2 10" xfId="15971" xr:uid="{00000000-0005-0000-0000-0000483E0000}"/>
    <cellStyle name="Normal 3 2 2 3 2 2 2" xfId="15972" xr:uid="{00000000-0005-0000-0000-0000493E0000}"/>
    <cellStyle name="Normal 3 2 2 3 2 2 2 2" xfId="15973" xr:uid="{00000000-0005-0000-0000-00004A3E0000}"/>
    <cellStyle name="Normal 3 2 2 3 2 2 2 2 2" xfId="15974" xr:uid="{00000000-0005-0000-0000-00004B3E0000}"/>
    <cellStyle name="Normal 3 2 2 3 2 2 2 2 2 2" xfId="15975" xr:uid="{00000000-0005-0000-0000-00004C3E0000}"/>
    <cellStyle name="Normal 3 2 2 3 2 2 2 2 2 2 2" xfId="15976" xr:uid="{00000000-0005-0000-0000-00004D3E0000}"/>
    <cellStyle name="Normal 3 2 2 3 2 2 2 2 2 2 2 2" xfId="15977" xr:uid="{00000000-0005-0000-0000-00004E3E0000}"/>
    <cellStyle name="Normal 3 2 2 3 2 2 2 2 2 2 2 2 2" xfId="15978" xr:uid="{00000000-0005-0000-0000-00004F3E0000}"/>
    <cellStyle name="Normal 3 2 2 3 2 2 2 2 2 2 2 3" xfId="15979" xr:uid="{00000000-0005-0000-0000-0000503E0000}"/>
    <cellStyle name="Normal 3 2 2 3 2 2 2 2 2 2 3" xfId="15980" xr:uid="{00000000-0005-0000-0000-0000513E0000}"/>
    <cellStyle name="Normal 3 2 2 3 2 2 2 2 2 2 3 2" xfId="15981" xr:uid="{00000000-0005-0000-0000-0000523E0000}"/>
    <cellStyle name="Normal 3 2 2 3 2 2 2 2 2 2 4" xfId="15982" xr:uid="{00000000-0005-0000-0000-0000533E0000}"/>
    <cellStyle name="Normal 3 2 2 3 2 2 2 2 2 3" xfId="15983" xr:uid="{00000000-0005-0000-0000-0000543E0000}"/>
    <cellStyle name="Normal 3 2 2 3 2 2 2 2 2 3 2" xfId="15984" xr:uid="{00000000-0005-0000-0000-0000553E0000}"/>
    <cellStyle name="Normal 3 2 2 3 2 2 2 2 2 3 2 2" xfId="15985" xr:uid="{00000000-0005-0000-0000-0000563E0000}"/>
    <cellStyle name="Normal 3 2 2 3 2 2 2 2 2 3 3" xfId="15986" xr:uid="{00000000-0005-0000-0000-0000573E0000}"/>
    <cellStyle name="Normal 3 2 2 3 2 2 2 2 2 4" xfId="15987" xr:uid="{00000000-0005-0000-0000-0000583E0000}"/>
    <cellStyle name="Normal 3 2 2 3 2 2 2 2 2 4 2" xfId="15988" xr:uid="{00000000-0005-0000-0000-0000593E0000}"/>
    <cellStyle name="Normal 3 2 2 3 2 2 2 2 2 5" xfId="15989" xr:uid="{00000000-0005-0000-0000-00005A3E0000}"/>
    <cellStyle name="Normal 3 2 2 3 2 2 2 2 3" xfId="15990" xr:uid="{00000000-0005-0000-0000-00005B3E0000}"/>
    <cellStyle name="Normal 3 2 2 3 2 2 2 2 3 2" xfId="15991" xr:uid="{00000000-0005-0000-0000-00005C3E0000}"/>
    <cellStyle name="Normal 3 2 2 3 2 2 2 2 3 2 2" xfId="15992" xr:uid="{00000000-0005-0000-0000-00005D3E0000}"/>
    <cellStyle name="Normal 3 2 2 3 2 2 2 2 3 2 2 2" xfId="15993" xr:uid="{00000000-0005-0000-0000-00005E3E0000}"/>
    <cellStyle name="Normal 3 2 2 3 2 2 2 2 3 2 3" xfId="15994" xr:uid="{00000000-0005-0000-0000-00005F3E0000}"/>
    <cellStyle name="Normal 3 2 2 3 2 2 2 2 3 3" xfId="15995" xr:uid="{00000000-0005-0000-0000-0000603E0000}"/>
    <cellStyle name="Normal 3 2 2 3 2 2 2 2 3 3 2" xfId="15996" xr:uid="{00000000-0005-0000-0000-0000613E0000}"/>
    <cellStyle name="Normal 3 2 2 3 2 2 2 2 3 4" xfId="15997" xr:uid="{00000000-0005-0000-0000-0000623E0000}"/>
    <cellStyle name="Normal 3 2 2 3 2 2 2 2 4" xfId="15998" xr:uid="{00000000-0005-0000-0000-0000633E0000}"/>
    <cellStyle name="Normal 3 2 2 3 2 2 2 2 4 2" xfId="15999" xr:uid="{00000000-0005-0000-0000-0000643E0000}"/>
    <cellStyle name="Normal 3 2 2 3 2 2 2 2 4 2 2" xfId="16000" xr:uid="{00000000-0005-0000-0000-0000653E0000}"/>
    <cellStyle name="Normal 3 2 2 3 2 2 2 2 4 2 2 2" xfId="16001" xr:uid="{00000000-0005-0000-0000-0000663E0000}"/>
    <cellStyle name="Normal 3 2 2 3 2 2 2 2 4 2 3" xfId="16002" xr:uid="{00000000-0005-0000-0000-0000673E0000}"/>
    <cellStyle name="Normal 3 2 2 3 2 2 2 2 4 3" xfId="16003" xr:uid="{00000000-0005-0000-0000-0000683E0000}"/>
    <cellStyle name="Normal 3 2 2 3 2 2 2 2 4 3 2" xfId="16004" xr:uid="{00000000-0005-0000-0000-0000693E0000}"/>
    <cellStyle name="Normal 3 2 2 3 2 2 2 2 4 4" xfId="16005" xr:uid="{00000000-0005-0000-0000-00006A3E0000}"/>
    <cellStyle name="Normal 3 2 2 3 2 2 2 2 5" xfId="16006" xr:uid="{00000000-0005-0000-0000-00006B3E0000}"/>
    <cellStyle name="Normal 3 2 2 3 2 2 2 2 5 2" xfId="16007" xr:uid="{00000000-0005-0000-0000-00006C3E0000}"/>
    <cellStyle name="Normal 3 2 2 3 2 2 2 2 5 2 2" xfId="16008" xr:uid="{00000000-0005-0000-0000-00006D3E0000}"/>
    <cellStyle name="Normal 3 2 2 3 2 2 2 2 5 3" xfId="16009" xr:uid="{00000000-0005-0000-0000-00006E3E0000}"/>
    <cellStyle name="Normal 3 2 2 3 2 2 2 2 6" xfId="16010" xr:uid="{00000000-0005-0000-0000-00006F3E0000}"/>
    <cellStyle name="Normal 3 2 2 3 2 2 2 2 6 2" xfId="16011" xr:uid="{00000000-0005-0000-0000-0000703E0000}"/>
    <cellStyle name="Normal 3 2 2 3 2 2 2 2 7" xfId="16012" xr:uid="{00000000-0005-0000-0000-0000713E0000}"/>
    <cellStyle name="Normal 3 2 2 3 2 2 2 2 7 2" xfId="16013" xr:uid="{00000000-0005-0000-0000-0000723E0000}"/>
    <cellStyle name="Normal 3 2 2 3 2 2 2 2 8" xfId="16014" xr:uid="{00000000-0005-0000-0000-0000733E0000}"/>
    <cellStyle name="Normal 3 2 2 3 2 2 2 3" xfId="16015" xr:uid="{00000000-0005-0000-0000-0000743E0000}"/>
    <cellStyle name="Normal 3 2 2 3 2 2 2 3 2" xfId="16016" xr:uid="{00000000-0005-0000-0000-0000753E0000}"/>
    <cellStyle name="Normal 3 2 2 3 2 2 2 3 2 2" xfId="16017" xr:uid="{00000000-0005-0000-0000-0000763E0000}"/>
    <cellStyle name="Normal 3 2 2 3 2 2 2 3 2 2 2" xfId="16018" xr:uid="{00000000-0005-0000-0000-0000773E0000}"/>
    <cellStyle name="Normal 3 2 2 3 2 2 2 3 2 2 2 2" xfId="16019" xr:uid="{00000000-0005-0000-0000-0000783E0000}"/>
    <cellStyle name="Normal 3 2 2 3 2 2 2 3 2 2 3" xfId="16020" xr:uid="{00000000-0005-0000-0000-0000793E0000}"/>
    <cellStyle name="Normal 3 2 2 3 2 2 2 3 2 3" xfId="16021" xr:uid="{00000000-0005-0000-0000-00007A3E0000}"/>
    <cellStyle name="Normal 3 2 2 3 2 2 2 3 2 3 2" xfId="16022" xr:uid="{00000000-0005-0000-0000-00007B3E0000}"/>
    <cellStyle name="Normal 3 2 2 3 2 2 2 3 2 4" xfId="16023" xr:uid="{00000000-0005-0000-0000-00007C3E0000}"/>
    <cellStyle name="Normal 3 2 2 3 2 2 2 3 3" xfId="16024" xr:uid="{00000000-0005-0000-0000-00007D3E0000}"/>
    <cellStyle name="Normal 3 2 2 3 2 2 2 3 3 2" xfId="16025" xr:uid="{00000000-0005-0000-0000-00007E3E0000}"/>
    <cellStyle name="Normal 3 2 2 3 2 2 2 3 3 2 2" xfId="16026" xr:uid="{00000000-0005-0000-0000-00007F3E0000}"/>
    <cellStyle name="Normal 3 2 2 3 2 2 2 3 3 3" xfId="16027" xr:uid="{00000000-0005-0000-0000-0000803E0000}"/>
    <cellStyle name="Normal 3 2 2 3 2 2 2 3 4" xfId="16028" xr:uid="{00000000-0005-0000-0000-0000813E0000}"/>
    <cellStyle name="Normal 3 2 2 3 2 2 2 3 4 2" xfId="16029" xr:uid="{00000000-0005-0000-0000-0000823E0000}"/>
    <cellStyle name="Normal 3 2 2 3 2 2 2 3 5" xfId="16030" xr:uid="{00000000-0005-0000-0000-0000833E0000}"/>
    <cellStyle name="Normal 3 2 2 3 2 2 2 4" xfId="16031" xr:uid="{00000000-0005-0000-0000-0000843E0000}"/>
    <cellStyle name="Normal 3 2 2 3 2 2 2 4 2" xfId="16032" xr:uid="{00000000-0005-0000-0000-0000853E0000}"/>
    <cellStyle name="Normal 3 2 2 3 2 2 2 4 2 2" xfId="16033" xr:uid="{00000000-0005-0000-0000-0000863E0000}"/>
    <cellStyle name="Normal 3 2 2 3 2 2 2 4 2 2 2" xfId="16034" xr:uid="{00000000-0005-0000-0000-0000873E0000}"/>
    <cellStyle name="Normal 3 2 2 3 2 2 2 4 2 3" xfId="16035" xr:uid="{00000000-0005-0000-0000-0000883E0000}"/>
    <cellStyle name="Normal 3 2 2 3 2 2 2 4 3" xfId="16036" xr:uid="{00000000-0005-0000-0000-0000893E0000}"/>
    <cellStyle name="Normal 3 2 2 3 2 2 2 4 3 2" xfId="16037" xr:uid="{00000000-0005-0000-0000-00008A3E0000}"/>
    <cellStyle name="Normal 3 2 2 3 2 2 2 4 4" xfId="16038" xr:uid="{00000000-0005-0000-0000-00008B3E0000}"/>
    <cellStyle name="Normal 3 2 2 3 2 2 2 5" xfId="16039" xr:uid="{00000000-0005-0000-0000-00008C3E0000}"/>
    <cellStyle name="Normal 3 2 2 3 2 2 2 5 2" xfId="16040" xr:uid="{00000000-0005-0000-0000-00008D3E0000}"/>
    <cellStyle name="Normal 3 2 2 3 2 2 2 5 2 2" xfId="16041" xr:uid="{00000000-0005-0000-0000-00008E3E0000}"/>
    <cellStyle name="Normal 3 2 2 3 2 2 2 5 2 2 2" xfId="16042" xr:uid="{00000000-0005-0000-0000-00008F3E0000}"/>
    <cellStyle name="Normal 3 2 2 3 2 2 2 5 2 3" xfId="16043" xr:uid="{00000000-0005-0000-0000-0000903E0000}"/>
    <cellStyle name="Normal 3 2 2 3 2 2 2 5 3" xfId="16044" xr:uid="{00000000-0005-0000-0000-0000913E0000}"/>
    <cellStyle name="Normal 3 2 2 3 2 2 2 5 3 2" xfId="16045" xr:uid="{00000000-0005-0000-0000-0000923E0000}"/>
    <cellStyle name="Normal 3 2 2 3 2 2 2 5 4" xfId="16046" xr:uid="{00000000-0005-0000-0000-0000933E0000}"/>
    <cellStyle name="Normal 3 2 2 3 2 2 2 6" xfId="16047" xr:uid="{00000000-0005-0000-0000-0000943E0000}"/>
    <cellStyle name="Normal 3 2 2 3 2 2 2 6 2" xfId="16048" xr:uid="{00000000-0005-0000-0000-0000953E0000}"/>
    <cellStyle name="Normal 3 2 2 3 2 2 2 6 2 2" xfId="16049" xr:uid="{00000000-0005-0000-0000-0000963E0000}"/>
    <cellStyle name="Normal 3 2 2 3 2 2 2 6 3" xfId="16050" xr:uid="{00000000-0005-0000-0000-0000973E0000}"/>
    <cellStyle name="Normal 3 2 2 3 2 2 2 7" xfId="16051" xr:uid="{00000000-0005-0000-0000-0000983E0000}"/>
    <cellStyle name="Normal 3 2 2 3 2 2 2 7 2" xfId="16052" xr:uid="{00000000-0005-0000-0000-0000993E0000}"/>
    <cellStyle name="Normal 3 2 2 3 2 2 2 8" xfId="16053" xr:uid="{00000000-0005-0000-0000-00009A3E0000}"/>
    <cellStyle name="Normal 3 2 2 3 2 2 2 8 2" xfId="16054" xr:uid="{00000000-0005-0000-0000-00009B3E0000}"/>
    <cellStyle name="Normal 3 2 2 3 2 2 2 9" xfId="16055" xr:uid="{00000000-0005-0000-0000-00009C3E0000}"/>
    <cellStyle name="Normal 3 2 2 3 2 2 3" xfId="16056" xr:uid="{00000000-0005-0000-0000-00009D3E0000}"/>
    <cellStyle name="Normal 3 2 2 3 2 2 3 2" xfId="16057" xr:uid="{00000000-0005-0000-0000-00009E3E0000}"/>
    <cellStyle name="Normal 3 2 2 3 2 2 3 2 2" xfId="16058" xr:uid="{00000000-0005-0000-0000-00009F3E0000}"/>
    <cellStyle name="Normal 3 2 2 3 2 2 3 2 2 2" xfId="16059" xr:uid="{00000000-0005-0000-0000-0000A03E0000}"/>
    <cellStyle name="Normal 3 2 2 3 2 2 3 2 2 2 2" xfId="16060" xr:uid="{00000000-0005-0000-0000-0000A13E0000}"/>
    <cellStyle name="Normal 3 2 2 3 2 2 3 2 2 2 2 2" xfId="16061" xr:uid="{00000000-0005-0000-0000-0000A23E0000}"/>
    <cellStyle name="Normal 3 2 2 3 2 2 3 2 2 2 3" xfId="16062" xr:uid="{00000000-0005-0000-0000-0000A33E0000}"/>
    <cellStyle name="Normal 3 2 2 3 2 2 3 2 2 3" xfId="16063" xr:uid="{00000000-0005-0000-0000-0000A43E0000}"/>
    <cellStyle name="Normal 3 2 2 3 2 2 3 2 2 3 2" xfId="16064" xr:uid="{00000000-0005-0000-0000-0000A53E0000}"/>
    <cellStyle name="Normal 3 2 2 3 2 2 3 2 2 4" xfId="16065" xr:uid="{00000000-0005-0000-0000-0000A63E0000}"/>
    <cellStyle name="Normal 3 2 2 3 2 2 3 2 3" xfId="16066" xr:uid="{00000000-0005-0000-0000-0000A73E0000}"/>
    <cellStyle name="Normal 3 2 2 3 2 2 3 2 3 2" xfId="16067" xr:uid="{00000000-0005-0000-0000-0000A83E0000}"/>
    <cellStyle name="Normal 3 2 2 3 2 2 3 2 3 2 2" xfId="16068" xr:uid="{00000000-0005-0000-0000-0000A93E0000}"/>
    <cellStyle name="Normal 3 2 2 3 2 2 3 2 3 3" xfId="16069" xr:uid="{00000000-0005-0000-0000-0000AA3E0000}"/>
    <cellStyle name="Normal 3 2 2 3 2 2 3 2 4" xfId="16070" xr:uid="{00000000-0005-0000-0000-0000AB3E0000}"/>
    <cellStyle name="Normal 3 2 2 3 2 2 3 2 4 2" xfId="16071" xr:uid="{00000000-0005-0000-0000-0000AC3E0000}"/>
    <cellStyle name="Normal 3 2 2 3 2 2 3 2 5" xfId="16072" xr:uid="{00000000-0005-0000-0000-0000AD3E0000}"/>
    <cellStyle name="Normal 3 2 2 3 2 2 3 3" xfId="16073" xr:uid="{00000000-0005-0000-0000-0000AE3E0000}"/>
    <cellStyle name="Normal 3 2 2 3 2 2 3 3 2" xfId="16074" xr:uid="{00000000-0005-0000-0000-0000AF3E0000}"/>
    <cellStyle name="Normal 3 2 2 3 2 2 3 3 2 2" xfId="16075" xr:uid="{00000000-0005-0000-0000-0000B03E0000}"/>
    <cellStyle name="Normal 3 2 2 3 2 2 3 3 2 2 2" xfId="16076" xr:uid="{00000000-0005-0000-0000-0000B13E0000}"/>
    <cellStyle name="Normal 3 2 2 3 2 2 3 3 2 3" xfId="16077" xr:uid="{00000000-0005-0000-0000-0000B23E0000}"/>
    <cellStyle name="Normal 3 2 2 3 2 2 3 3 3" xfId="16078" xr:uid="{00000000-0005-0000-0000-0000B33E0000}"/>
    <cellStyle name="Normal 3 2 2 3 2 2 3 3 3 2" xfId="16079" xr:uid="{00000000-0005-0000-0000-0000B43E0000}"/>
    <cellStyle name="Normal 3 2 2 3 2 2 3 3 4" xfId="16080" xr:uid="{00000000-0005-0000-0000-0000B53E0000}"/>
    <cellStyle name="Normal 3 2 2 3 2 2 3 4" xfId="16081" xr:uid="{00000000-0005-0000-0000-0000B63E0000}"/>
    <cellStyle name="Normal 3 2 2 3 2 2 3 4 2" xfId="16082" xr:uid="{00000000-0005-0000-0000-0000B73E0000}"/>
    <cellStyle name="Normal 3 2 2 3 2 2 3 4 2 2" xfId="16083" xr:uid="{00000000-0005-0000-0000-0000B83E0000}"/>
    <cellStyle name="Normal 3 2 2 3 2 2 3 4 2 2 2" xfId="16084" xr:uid="{00000000-0005-0000-0000-0000B93E0000}"/>
    <cellStyle name="Normal 3 2 2 3 2 2 3 4 2 3" xfId="16085" xr:uid="{00000000-0005-0000-0000-0000BA3E0000}"/>
    <cellStyle name="Normal 3 2 2 3 2 2 3 4 3" xfId="16086" xr:uid="{00000000-0005-0000-0000-0000BB3E0000}"/>
    <cellStyle name="Normal 3 2 2 3 2 2 3 4 3 2" xfId="16087" xr:uid="{00000000-0005-0000-0000-0000BC3E0000}"/>
    <cellStyle name="Normal 3 2 2 3 2 2 3 4 4" xfId="16088" xr:uid="{00000000-0005-0000-0000-0000BD3E0000}"/>
    <cellStyle name="Normal 3 2 2 3 2 2 3 5" xfId="16089" xr:uid="{00000000-0005-0000-0000-0000BE3E0000}"/>
    <cellStyle name="Normal 3 2 2 3 2 2 3 5 2" xfId="16090" xr:uid="{00000000-0005-0000-0000-0000BF3E0000}"/>
    <cellStyle name="Normal 3 2 2 3 2 2 3 5 2 2" xfId="16091" xr:uid="{00000000-0005-0000-0000-0000C03E0000}"/>
    <cellStyle name="Normal 3 2 2 3 2 2 3 5 3" xfId="16092" xr:uid="{00000000-0005-0000-0000-0000C13E0000}"/>
    <cellStyle name="Normal 3 2 2 3 2 2 3 6" xfId="16093" xr:uid="{00000000-0005-0000-0000-0000C23E0000}"/>
    <cellStyle name="Normal 3 2 2 3 2 2 3 6 2" xfId="16094" xr:uid="{00000000-0005-0000-0000-0000C33E0000}"/>
    <cellStyle name="Normal 3 2 2 3 2 2 3 7" xfId="16095" xr:uid="{00000000-0005-0000-0000-0000C43E0000}"/>
    <cellStyle name="Normal 3 2 2 3 2 2 3 7 2" xfId="16096" xr:uid="{00000000-0005-0000-0000-0000C53E0000}"/>
    <cellStyle name="Normal 3 2 2 3 2 2 3 8" xfId="16097" xr:uid="{00000000-0005-0000-0000-0000C63E0000}"/>
    <cellStyle name="Normal 3 2 2 3 2 2 4" xfId="16098" xr:uid="{00000000-0005-0000-0000-0000C73E0000}"/>
    <cellStyle name="Normal 3 2 2 3 2 2 4 2" xfId="16099" xr:uid="{00000000-0005-0000-0000-0000C83E0000}"/>
    <cellStyle name="Normal 3 2 2 3 2 2 4 2 2" xfId="16100" xr:uid="{00000000-0005-0000-0000-0000C93E0000}"/>
    <cellStyle name="Normal 3 2 2 3 2 2 4 2 2 2" xfId="16101" xr:uid="{00000000-0005-0000-0000-0000CA3E0000}"/>
    <cellStyle name="Normal 3 2 2 3 2 2 4 2 2 2 2" xfId="16102" xr:uid="{00000000-0005-0000-0000-0000CB3E0000}"/>
    <cellStyle name="Normal 3 2 2 3 2 2 4 2 2 3" xfId="16103" xr:uid="{00000000-0005-0000-0000-0000CC3E0000}"/>
    <cellStyle name="Normal 3 2 2 3 2 2 4 2 3" xfId="16104" xr:uid="{00000000-0005-0000-0000-0000CD3E0000}"/>
    <cellStyle name="Normal 3 2 2 3 2 2 4 2 3 2" xfId="16105" xr:uid="{00000000-0005-0000-0000-0000CE3E0000}"/>
    <cellStyle name="Normal 3 2 2 3 2 2 4 2 4" xfId="16106" xr:uid="{00000000-0005-0000-0000-0000CF3E0000}"/>
    <cellStyle name="Normal 3 2 2 3 2 2 4 3" xfId="16107" xr:uid="{00000000-0005-0000-0000-0000D03E0000}"/>
    <cellStyle name="Normal 3 2 2 3 2 2 4 3 2" xfId="16108" xr:uid="{00000000-0005-0000-0000-0000D13E0000}"/>
    <cellStyle name="Normal 3 2 2 3 2 2 4 3 2 2" xfId="16109" xr:uid="{00000000-0005-0000-0000-0000D23E0000}"/>
    <cellStyle name="Normal 3 2 2 3 2 2 4 3 3" xfId="16110" xr:uid="{00000000-0005-0000-0000-0000D33E0000}"/>
    <cellStyle name="Normal 3 2 2 3 2 2 4 4" xfId="16111" xr:uid="{00000000-0005-0000-0000-0000D43E0000}"/>
    <cellStyle name="Normal 3 2 2 3 2 2 4 4 2" xfId="16112" xr:uid="{00000000-0005-0000-0000-0000D53E0000}"/>
    <cellStyle name="Normal 3 2 2 3 2 2 4 5" xfId="16113" xr:uid="{00000000-0005-0000-0000-0000D63E0000}"/>
    <cellStyle name="Normal 3 2 2 3 2 2 5" xfId="16114" xr:uid="{00000000-0005-0000-0000-0000D73E0000}"/>
    <cellStyle name="Normal 3 2 2 3 2 2 5 2" xfId="16115" xr:uid="{00000000-0005-0000-0000-0000D83E0000}"/>
    <cellStyle name="Normal 3 2 2 3 2 2 5 2 2" xfId="16116" xr:uid="{00000000-0005-0000-0000-0000D93E0000}"/>
    <cellStyle name="Normal 3 2 2 3 2 2 5 2 2 2" xfId="16117" xr:uid="{00000000-0005-0000-0000-0000DA3E0000}"/>
    <cellStyle name="Normal 3 2 2 3 2 2 5 2 3" xfId="16118" xr:uid="{00000000-0005-0000-0000-0000DB3E0000}"/>
    <cellStyle name="Normal 3 2 2 3 2 2 5 3" xfId="16119" xr:uid="{00000000-0005-0000-0000-0000DC3E0000}"/>
    <cellStyle name="Normal 3 2 2 3 2 2 5 3 2" xfId="16120" xr:uid="{00000000-0005-0000-0000-0000DD3E0000}"/>
    <cellStyle name="Normal 3 2 2 3 2 2 5 4" xfId="16121" xr:uid="{00000000-0005-0000-0000-0000DE3E0000}"/>
    <cellStyle name="Normal 3 2 2 3 2 2 6" xfId="16122" xr:uid="{00000000-0005-0000-0000-0000DF3E0000}"/>
    <cellStyle name="Normal 3 2 2 3 2 2 6 2" xfId="16123" xr:uid="{00000000-0005-0000-0000-0000E03E0000}"/>
    <cellStyle name="Normal 3 2 2 3 2 2 6 2 2" xfId="16124" xr:uid="{00000000-0005-0000-0000-0000E13E0000}"/>
    <cellStyle name="Normal 3 2 2 3 2 2 6 2 2 2" xfId="16125" xr:uid="{00000000-0005-0000-0000-0000E23E0000}"/>
    <cellStyle name="Normal 3 2 2 3 2 2 6 2 3" xfId="16126" xr:uid="{00000000-0005-0000-0000-0000E33E0000}"/>
    <cellStyle name="Normal 3 2 2 3 2 2 6 3" xfId="16127" xr:uid="{00000000-0005-0000-0000-0000E43E0000}"/>
    <cellStyle name="Normal 3 2 2 3 2 2 6 3 2" xfId="16128" xr:uid="{00000000-0005-0000-0000-0000E53E0000}"/>
    <cellStyle name="Normal 3 2 2 3 2 2 6 4" xfId="16129" xr:uid="{00000000-0005-0000-0000-0000E63E0000}"/>
    <cellStyle name="Normal 3 2 2 3 2 2 7" xfId="16130" xr:uid="{00000000-0005-0000-0000-0000E73E0000}"/>
    <cellStyle name="Normal 3 2 2 3 2 2 7 2" xfId="16131" xr:uid="{00000000-0005-0000-0000-0000E83E0000}"/>
    <cellStyle name="Normal 3 2 2 3 2 2 7 2 2" xfId="16132" xr:uid="{00000000-0005-0000-0000-0000E93E0000}"/>
    <cellStyle name="Normal 3 2 2 3 2 2 7 3" xfId="16133" xr:uid="{00000000-0005-0000-0000-0000EA3E0000}"/>
    <cellStyle name="Normal 3 2 2 3 2 2 8" xfId="16134" xr:uid="{00000000-0005-0000-0000-0000EB3E0000}"/>
    <cellStyle name="Normal 3 2 2 3 2 2 8 2" xfId="16135" xr:uid="{00000000-0005-0000-0000-0000EC3E0000}"/>
    <cellStyle name="Normal 3 2 2 3 2 2 9" xfId="16136" xr:uid="{00000000-0005-0000-0000-0000ED3E0000}"/>
    <cellStyle name="Normal 3 2 2 3 2 2 9 2" xfId="16137" xr:uid="{00000000-0005-0000-0000-0000EE3E0000}"/>
    <cellStyle name="Normal 3 2 2 3 2 3" xfId="16138" xr:uid="{00000000-0005-0000-0000-0000EF3E0000}"/>
    <cellStyle name="Normal 3 2 2 3 2 3 10" xfId="16139" xr:uid="{00000000-0005-0000-0000-0000F03E0000}"/>
    <cellStyle name="Normal 3 2 2 3 2 3 2" xfId="16140" xr:uid="{00000000-0005-0000-0000-0000F13E0000}"/>
    <cellStyle name="Normal 3 2 2 3 2 3 2 2" xfId="16141" xr:uid="{00000000-0005-0000-0000-0000F23E0000}"/>
    <cellStyle name="Normal 3 2 2 3 2 3 2 2 2" xfId="16142" xr:uid="{00000000-0005-0000-0000-0000F33E0000}"/>
    <cellStyle name="Normal 3 2 2 3 2 3 2 2 2 2" xfId="16143" xr:uid="{00000000-0005-0000-0000-0000F43E0000}"/>
    <cellStyle name="Normal 3 2 2 3 2 3 2 2 2 2 2" xfId="16144" xr:uid="{00000000-0005-0000-0000-0000F53E0000}"/>
    <cellStyle name="Normal 3 2 2 3 2 3 2 2 2 2 2 2" xfId="16145" xr:uid="{00000000-0005-0000-0000-0000F63E0000}"/>
    <cellStyle name="Normal 3 2 2 3 2 3 2 2 2 2 2 2 2" xfId="16146" xr:uid="{00000000-0005-0000-0000-0000F73E0000}"/>
    <cellStyle name="Normal 3 2 2 3 2 3 2 2 2 2 2 3" xfId="16147" xr:uid="{00000000-0005-0000-0000-0000F83E0000}"/>
    <cellStyle name="Normal 3 2 2 3 2 3 2 2 2 2 3" xfId="16148" xr:uid="{00000000-0005-0000-0000-0000F93E0000}"/>
    <cellStyle name="Normal 3 2 2 3 2 3 2 2 2 2 3 2" xfId="16149" xr:uid="{00000000-0005-0000-0000-0000FA3E0000}"/>
    <cellStyle name="Normal 3 2 2 3 2 3 2 2 2 2 4" xfId="16150" xr:uid="{00000000-0005-0000-0000-0000FB3E0000}"/>
    <cellStyle name="Normal 3 2 2 3 2 3 2 2 2 3" xfId="16151" xr:uid="{00000000-0005-0000-0000-0000FC3E0000}"/>
    <cellStyle name="Normal 3 2 2 3 2 3 2 2 2 3 2" xfId="16152" xr:uid="{00000000-0005-0000-0000-0000FD3E0000}"/>
    <cellStyle name="Normal 3 2 2 3 2 3 2 2 2 3 2 2" xfId="16153" xr:uid="{00000000-0005-0000-0000-0000FE3E0000}"/>
    <cellStyle name="Normal 3 2 2 3 2 3 2 2 2 3 3" xfId="16154" xr:uid="{00000000-0005-0000-0000-0000FF3E0000}"/>
    <cellStyle name="Normal 3 2 2 3 2 3 2 2 2 4" xfId="16155" xr:uid="{00000000-0005-0000-0000-0000003F0000}"/>
    <cellStyle name="Normal 3 2 2 3 2 3 2 2 2 4 2" xfId="16156" xr:uid="{00000000-0005-0000-0000-0000013F0000}"/>
    <cellStyle name="Normal 3 2 2 3 2 3 2 2 2 5" xfId="16157" xr:uid="{00000000-0005-0000-0000-0000023F0000}"/>
    <cellStyle name="Normal 3 2 2 3 2 3 2 2 3" xfId="16158" xr:uid="{00000000-0005-0000-0000-0000033F0000}"/>
    <cellStyle name="Normal 3 2 2 3 2 3 2 2 3 2" xfId="16159" xr:uid="{00000000-0005-0000-0000-0000043F0000}"/>
    <cellStyle name="Normal 3 2 2 3 2 3 2 2 3 2 2" xfId="16160" xr:uid="{00000000-0005-0000-0000-0000053F0000}"/>
    <cellStyle name="Normal 3 2 2 3 2 3 2 2 3 2 2 2" xfId="16161" xr:uid="{00000000-0005-0000-0000-0000063F0000}"/>
    <cellStyle name="Normal 3 2 2 3 2 3 2 2 3 2 3" xfId="16162" xr:uid="{00000000-0005-0000-0000-0000073F0000}"/>
    <cellStyle name="Normal 3 2 2 3 2 3 2 2 3 3" xfId="16163" xr:uid="{00000000-0005-0000-0000-0000083F0000}"/>
    <cellStyle name="Normal 3 2 2 3 2 3 2 2 3 3 2" xfId="16164" xr:uid="{00000000-0005-0000-0000-0000093F0000}"/>
    <cellStyle name="Normal 3 2 2 3 2 3 2 2 3 4" xfId="16165" xr:uid="{00000000-0005-0000-0000-00000A3F0000}"/>
    <cellStyle name="Normal 3 2 2 3 2 3 2 2 4" xfId="16166" xr:uid="{00000000-0005-0000-0000-00000B3F0000}"/>
    <cellStyle name="Normal 3 2 2 3 2 3 2 2 4 2" xfId="16167" xr:uid="{00000000-0005-0000-0000-00000C3F0000}"/>
    <cellStyle name="Normal 3 2 2 3 2 3 2 2 4 2 2" xfId="16168" xr:uid="{00000000-0005-0000-0000-00000D3F0000}"/>
    <cellStyle name="Normal 3 2 2 3 2 3 2 2 4 2 2 2" xfId="16169" xr:uid="{00000000-0005-0000-0000-00000E3F0000}"/>
    <cellStyle name="Normal 3 2 2 3 2 3 2 2 4 2 3" xfId="16170" xr:uid="{00000000-0005-0000-0000-00000F3F0000}"/>
    <cellStyle name="Normal 3 2 2 3 2 3 2 2 4 3" xfId="16171" xr:uid="{00000000-0005-0000-0000-0000103F0000}"/>
    <cellStyle name="Normal 3 2 2 3 2 3 2 2 4 3 2" xfId="16172" xr:uid="{00000000-0005-0000-0000-0000113F0000}"/>
    <cellStyle name="Normal 3 2 2 3 2 3 2 2 4 4" xfId="16173" xr:uid="{00000000-0005-0000-0000-0000123F0000}"/>
    <cellStyle name="Normal 3 2 2 3 2 3 2 2 5" xfId="16174" xr:uid="{00000000-0005-0000-0000-0000133F0000}"/>
    <cellStyle name="Normal 3 2 2 3 2 3 2 2 5 2" xfId="16175" xr:uid="{00000000-0005-0000-0000-0000143F0000}"/>
    <cellStyle name="Normal 3 2 2 3 2 3 2 2 5 2 2" xfId="16176" xr:uid="{00000000-0005-0000-0000-0000153F0000}"/>
    <cellStyle name="Normal 3 2 2 3 2 3 2 2 5 3" xfId="16177" xr:uid="{00000000-0005-0000-0000-0000163F0000}"/>
    <cellStyle name="Normal 3 2 2 3 2 3 2 2 6" xfId="16178" xr:uid="{00000000-0005-0000-0000-0000173F0000}"/>
    <cellStyle name="Normal 3 2 2 3 2 3 2 2 6 2" xfId="16179" xr:uid="{00000000-0005-0000-0000-0000183F0000}"/>
    <cellStyle name="Normal 3 2 2 3 2 3 2 2 7" xfId="16180" xr:uid="{00000000-0005-0000-0000-0000193F0000}"/>
    <cellStyle name="Normal 3 2 2 3 2 3 2 2 7 2" xfId="16181" xr:uid="{00000000-0005-0000-0000-00001A3F0000}"/>
    <cellStyle name="Normal 3 2 2 3 2 3 2 2 8" xfId="16182" xr:uid="{00000000-0005-0000-0000-00001B3F0000}"/>
    <cellStyle name="Normal 3 2 2 3 2 3 2 3" xfId="16183" xr:uid="{00000000-0005-0000-0000-00001C3F0000}"/>
    <cellStyle name="Normal 3 2 2 3 2 3 2 3 2" xfId="16184" xr:uid="{00000000-0005-0000-0000-00001D3F0000}"/>
    <cellStyle name="Normal 3 2 2 3 2 3 2 3 2 2" xfId="16185" xr:uid="{00000000-0005-0000-0000-00001E3F0000}"/>
    <cellStyle name="Normal 3 2 2 3 2 3 2 3 2 2 2" xfId="16186" xr:uid="{00000000-0005-0000-0000-00001F3F0000}"/>
    <cellStyle name="Normal 3 2 2 3 2 3 2 3 2 2 2 2" xfId="16187" xr:uid="{00000000-0005-0000-0000-0000203F0000}"/>
    <cellStyle name="Normal 3 2 2 3 2 3 2 3 2 2 3" xfId="16188" xr:uid="{00000000-0005-0000-0000-0000213F0000}"/>
    <cellStyle name="Normal 3 2 2 3 2 3 2 3 2 3" xfId="16189" xr:uid="{00000000-0005-0000-0000-0000223F0000}"/>
    <cellStyle name="Normal 3 2 2 3 2 3 2 3 2 3 2" xfId="16190" xr:uid="{00000000-0005-0000-0000-0000233F0000}"/>
    <cellStyle name="Normal 3 2 2 3 2 3 2 3 2 4" xfId="16191" xr:uid="{00000000-0005-0000-0000-0000243F0000}"/>
    <cellStyle name="Normal 3 2 2 3 2 3 2 3 3" xfId="16192" xr:uid="{00000000-0005-0000-0000-0000253F0000}"/>
    <cellStyle name="Normal 3 2 2 3 2 3 2 3 3 2" xfId="16193" xr:uid="{00000000-0005-0000-0000-0000263F0000}"/>
    <cellStyle name="Normal 3 2 2 3 2 3 2 3 3 2 2" xfId="16194" xr:uid="{00000000-0005-0000-0000-0000273F0000}"/>
    <cellStyle name="Normal 3 2 2 3 2 3 2 3 3 3" xfId="16195" xr:uid="{00000000-0005-0000-0000-0000283F0000}"/>
    <cellStyle name="Normal 3 2 2 3 2 3 2 3 4" xfId="16196" xr:uid="{00000000-0005-0000-0000-0000293F0000}"/>
    <cellStyle name="Normal 3 2 2 3 2 3 2 3 4 2" xfId="16197" xr:uid="{00000000-0005-0000-0000-00002A3F0000}"/>
    <cellStyle name="Normal 3 2 2 3 2 3 2 3 5" xfId="16198" xr:uid="{00000000-0005-0000-0000-00002B3F0000}"/>
    <cellStyle name="Normal 3 2 2 3 2 3 2 4" xfId="16199" xr:uid="{00000000-0005-0000-0000-00002C3F0000}"/>
    <cellStyle name="Normal 3 2 2 3 2 3 2 4 2" xfId="16200" xr:uid="{00000000-0005-0000-0000-00002D3F0000}"/>
    <cellStyle name="Normal 3 2 2 3 2 3 2 4 2 2" xfId="16201" xr:uid="{00000000-0005-0000-0000-00002E3F0000}"/>
    <cellStyle name="Normal 3 2 2 3 2 3 2 4 2 2 2" xfId="16202" xr:uid="{00000000-0005-0000-0000-00002F3F0000}"/>
    <cellStyle name="Normal 3 2 2 3 2 3 2 4 2 3" xfId="16203" xr:uid="{00000000-0005-0000-0000-0000303F0000}"/>
    <cellStyle name="Normal 3 2 2 3 2 3 2 4 3" xfId="16204" xr:uid="{00000000-0005-0000-0000-0000313F0000}"/>
    <cellStyle name="Normal 3 2 2 3 2 3 2 4 3 2" xfId="16205" xr:uid="{00000000-0005-0000-0000-0000323F0000}"/>
    <cellStyle name="Normal 3 2 2 3 2 3 2 4 4" xfId="16206" xr:uid="{00000000-0005-0000-0000-0000333F0000}"/>
    <cellStyle name="Normal 3 2 2 3 2 3 2 5" xfId="16207" xr:uid="{00000000-0005-0000-0000-0000343F0000}"/>
    <cellStyle name="Normal 3 2 2 3 2 3 2 5 2" xfId="16208" xr:uid="{00000000-0005-0000-0000-0000353F0000}"/>
    <cellStyle name="Normal 3 2 2 3 2 3 2 5 2 2" xfId="16209" xr:uid="{00000000-0005-0000-0000-0000363F0000}"/>
    <cellStyle name="Normal 3 2 2 3 2 3 2 5 2 2 2" xfId="16210" xr:uid="{00000000-0005-0000-0000-0000373F0000}"/>
    <cellStyle name="Normal 3 2 2 3 2 3 2 5 2 3" xfId="16211" xr:uid="{00000000-0005-0000-0000-0000383F0000}"/>
    <cellStyle name="Normal 3 2 2 3 2 3 2 5 3" xfId="16212" xr:uid="{00000000-0005-0000-0000-0000393F0000}"/>
    <cellStyle name="Normal 3 2 2 3 2 3 2 5 3 2" xfId="16213" xr:uid="{00000000-0005-0000-0000-00003A3F0000}"/>
    <cellStyle name="Normal 3 2 2 3 2 3 2 5 4" xfId="16214" xr:uid="{00000000-0005-0000-0000-00003B3F0000}"/>
    <cellStyle name="Normal 3 2 2 3 2 3 2 6" xfId="16215" xr:uid="{00000000-0005-0000-0000-00003C3F0000}"/>
    <cellStyle name="Normal 3 2 2 3 2 3 2 6 2" xfId="16216" xr:uid="{00000000-0005-0000-0000-00003D3F0000}"/>
    <cellStyle name="Normal 3 2 2 3 2 3 2 6 2 2" xfId="16217" xr:uid="{00000000-0005-0000-0000-00003E3F0000}"/>
    <cellStyle name="Normal 3 2 2 3 2 3 2 6 3" xfId="16218" xr:uid="{00000000-0005-0000-0000-00003F3F0000}"/>
    <cellStyle name="Normal 3 2 2 3 2 3 2 7" xfId="16219" xr:uid="{00000000-0005-0000-0000-0000403F0000}"/>
    <cellStyle name="Normal 3 2 2 3 2 3 2 7 2" xfId="16220" xr:uid="{00000000-0005-0000-0000-0000413F0000}"/>
    <cellStyle name="Normal 3 2 2 3 2 3 2 8" xfId="16221" xr:uid="{00000000-0005-0000-0000-0000423F0000}"/>
    <cellStyle name="Normal 3 2 2 3 2 3 2 8 2" xfId="16222" xr:uid="{00000000-0005-0000-0000-0000433F0000}"/>
    <cellStyle name="Normal 3 2 2 3 2 3 2 9" xfId="16223" xr:uid="{00000000-0005-0000-0000-0000443F0000}"/>
    <cellStyle name="Normal 3 2 2 3 2 3 3" xfId="16224" xr:uid="{00000000-0005-0000-0000-0000453F0000}"/>
    <cellStyle name="Normal 3 2 2 3 2 3 3 2" xfId="16225" xr:uid="{00000000-0005-0000-0000-0000463F0000}"/>
    <cellStyle name="Normal 3 2 2 3 2 3 3 2 2" xfId="16226" xr:uid="{00000000-0005-0000-0000-0000473F0000}"/>
    <cellStyle name="Normal 3 2 2 3 2 3 3 2 2 2" xfId="16227" xr:uid="{00000000-0005-0000-0000-0000483F0000}"/>
    <cellStyle name="Normal 3 2 2 3 2 3 3 2 2 2 2" xfId="16228" xr:uid="{00000000-0005-0000-0000-0000493F0000}"/>
    <cellStyle name="Normal 3 2 2 3 2 3 3 2 2 2 2 2" xfId="16229" xr:uid="{00000000-0005-0000-0000-00004A3F0000}"/>
    <cellStyle name="Normal 3 2 2 3 2 3 3 2 2 2 3" xfId="16230" xr:uid="{00000000-0005-0000-0000-00004B3F0000}"/>
    <cellStyle name="Normal 3 2 2 3 2 3 3 2 2 3" xfId="16231" xr:uid="{00000000-0005-0000-0000-00004C3F0000}"/>
    <cellStyle name="Normal 3 2 2 3 2 3 3 2 2 3 2" xfId="16232" xr:uid="{00000000-0005-0000-0000-00004D3F0000}"/>
    <cellStyle name="Normal 3 2 2 3 2 3 3 2 2 4" xfId="16233" xr:uid="{00000000-0005-0000-0000-00004E3F0000}"/>
    <cellStyle name="Normal 3 2 2 3 2 3 3 2 3" xfId="16234" xr:uid="{00000000-0005-0000-0000-00004F3F0000}"/>
    <cellStyle name="Normal 3 2 2 3 2 3 3 2 3 2" xfId="16235" xr:uid="{00000000-0005-0000-0000-0000503F0000}"/>
    <cellStyle name="Normal 3 2 2 3 2 3 3 2 3 2 2" xfId="16236" xr:uid="{00000000-0005-0000-0000-0000513F0000}"/>
    <cellStyle name="Normal 3 2 2 3 2 3 3 2 3 3" xfId="16237" xr:uid="{00000000-0005-0000-0000-0000523F0000}"/>
    <cellStyle name="Normal 3 2 2 3 2 3 3 2 4" xfId="16238" xr:uid="{00000000-0005-0000-0000-0000533F0000}"/>
    <cellStyle name="Normal 3 2 2 3 2 3 3 2 4 2" xfId="16239" xr:uid="{00000000-0005-0000-0000-0000543F0000}"/>
    <cellStyle name="Normal 3 2 2 3 2 3 3 2 5" xfId="16240" xr:uid="{00000000-0005-0000-0000-0000553F0000}"/>
    <cellStyle name="Normal 3 2 2 3 2 3 3 3" xfId="16241" xr:uid="{00000000-0005-0000-0000-0000563F0000}"/>
    <cellStyle name="Normal 3 2 2 3 2 3 3 3 2" xfId="16242" xr:uid="{00000000-0005-0000-0000-0000573F0000}"/>
    <cellStyle name="Normal 3 2 2 3 2 3 3 3 2 2" xfId="16243" xr:uid="{00000000-0005-0000-0000-0000583F0000}"/>
    <cellStyle name="Normal 3 2 2 3 2 3 3 3 2 2 2" xfId="16244" xr:uid="{00000000-0005-0000-0000-0000593F0000}"/>
    <cellStyle name="Normal 3 2 2 3 2 3 3 3 2 3" xfId="16245" xr:uid="{00000000-0005-0000-0000-00005A3F0000}"/>
    <cellStyle name="Normal 3 2 2 3 2 3 3 3 3" xfId="16246" xr:uid="{00000000-0005-0000-0000-00005B3F0000}"/>
    <cellStyle name="Normal 3 2 2 3 2 3 3 3 3 2" xfId="16247" xr:uid="{00000000-0005-0000-0000-00005C3F0000}"/>
    <cellStyle name="Normal 3 2 2 3 2 3 3 3 4" xfId="16248" xr:uid="{00000000-0005-0000-0000-00005D3F0000}"/>
    <cellStyle name="Normal 3 2 2 3 2 3 3 4" xfId="16249" xr:uid="{00000000-0005-0000-0000-00005E3F0000}"/>
    <cellStyle name="Normal 3 2 2 3 2 3 3 4 2" xfId="16250" xr:uid="{00000000-0005-0000-0000-00005F3F0000}"/>
    <cellStyle name="Normal 3 2 2 3 2 3 3 4 2 2" xfId="16251" xr:uid="{00000000-0005-0000-0000-0000603F0000}"/>
    <cellStyle name="Normal 3 2 2 3 2 3 3 4 2 2 2" xfId="16252" xr:uid="{00000000-0005-0000-0000-0000613F0000}"/>
    <cellStyle name="Normal 3 2 2 3 2 3 3 4 2 3" xfId="16253" xr:uid="{00000000-0005-0000-0000-0000623F0000}"/>
    <cellStyle name="Normal 3 2 2 3 2 3 3 4 3" xfId="16254" xr:uid="{00000000-0005-0000-0000-0000633F0000}"/>
    <cellStyle name="Normal 3 2 2 3 2 3 3 4 3 2" xfId="16255" xr:uid="{00000000-0005-0000-0000-0000643F0000}"/>
    <cellStyle name="Normal 3 2 2 3 2 3 3 4 4" xfId="16256" xr:uid="{00000000-0005-0000-0000-0000653F0000}"/>
    <cellStyle name="Normal 3 2 2 3 2 3 3 5" xfId="16257" xr:uid="{00000000-0005-0000-0000-0000663F0000}"/>
    <cellStyle name="Normal 3 2 2 3 2 3 3 5 2" xfId="16258" xr:uid="{00000000-0005-0000-0000-0000673F0000}"/>
    <cellStyle name="Normal 3 2 2 3 2 3 3 5 2 2" xfId="16259" xr:uid="{00000000-0005-0000-0000-0000683F0000}"/>
    <cellStyle name="Normal 3 2 2 3 2 3 3 5 3" xfId="16260" xr:uid="{00000000-0005-0000-0000-0000693F0000}"/>
    <cellStyle name="Normal 3 2 2 3 2 3 3 6" xfId="16261" xr:uid="{00000000-0005-0000-0000-00006A3F0000}"/>
    <cellStyle name="Normal 3 2 2 3 2 3 3 6 2" xfId="16262" xr:uid="{00000000-0005-0000-0000-00006B3F0000}"/>
    <cellStyle name="Normal 3 2 2 3 2 3 3 7" xfId="16263" xr:uid="{00000000-0005-0000-0000-00006C3F0000}"/>
    <cellStyle name="Normal 3 2 2 3 2 3 3 7 2" xfId="16264" xr:uid="{00000000-0005-0000-0000-00006D3F0000}"/>
    <cellStyle name="Normal 3 2 2 3 2 3 3 8" xfId="16265" xr:uid="{00000000-0005-0000-0000-00006E3F0000}"/>
    <cellStyle name="Normal 3 2 2 3 2 3 4" xfId="16266" xr:uid="{00000000-0005-0000-0000-00006F3F0000}"/>
    <cellStyle name="Normal 3 2 2 3 2 3 4 2" xfId="16267" xr:uid="{00000000-0005-0000-0000-0000703F0000}"/>
    <cellStyle name="Normal 3 2 2 3 2 3 4 2 2" xfId="16268" xr:uid="{00000000-0005-0000-0000-0000713F0000}"/>
    <cellStyle name="Normal 3 2 2 3 2 3 4 2 2 2" xfId="16269" xr:uid="{00000000-0005-0000-0000-0000723F0000}"/>
    <cellStyle name="Normal 3 2 2 3 2 3 4 2 2 2 2" xfId="16270" xr:uid="{00000000-0005-0000-0000-0000733F0000}"/>
    <cellStyle name="Normal 3 2 2 3 2 3 4 2 2 3" xfId="16271" xr:uid="{00000000-0005-0000-0000-0000743F0000}"/>
    <cellStyle name="Normal 3 2 2 3 2 3 4 2 3" xfId="16272" xr:uid="{00000000-0005-0000-0000-0000753F0000}"/>
    <cellStyle name="Normal 3 2 2 3 2 3 4 2 3 2" xfId="16273" xr:uid="{00000000-0005-0000-0000-0000763F0000}"/>
    <cellStyle name="Normal 3 2 2 3 2 3 4 2 4" xfId="16274" xr:uid="{00000000-0005-0000-0000-0000773F0000}"/>
    <cellStyle name="Normal 3 2 2 3 2 3 4 3" xfId="16275" xr:uid="{00000000-0005-0000-0000-0000783F0000}"/>
    <cellStyle name="Normal 3 2 2 3 2 3 4 3 2" xfId="16276" xr:uid="{00000000-0005-0000-0000-0000793F0000}"/>
    <cellStyle name="Normal 3 2 2 3 2 3 4 3 2 2" xfId="16277" xr:uid="{00000000-0005-0000-0000-00007A3F0000}"/>
    <cellStyle name="Normal 3 2 2 3 2 3 4 3 3" xfId="16278" xr:uid="{00000000-0005-0000-0000-00007B3F0000}"/>
    <cellStyle name="Normal 3 2 2 3 2 3 4 4" xfId="16279" xr:uid="{00000000-0005-0000-0000-00007C3F0000}"/>
    <cellStyle name="Normal 3 2 2 3 2 3 4 4 2" xfId="16280" xr:uid="{00000000-0005-0000-0000-00007D3F0000}"/>
    <cellStyle name="Normal 3 2 2 3 2 3 4 5" xfId="16281" xr:uid="{00000000-0005-0000-0000-00007E3F0000}"/>
    <cellStyle name="Normal 3 2 2 3 2 3 5" xfId="16282" xr:uid="{00000000-0005-0000-0000-00007F3F0000}"/>
    <cellStyle name="Normal 3 2 2 3 2 3 5 2" xfId="16283" xr:uid="{00000000-0005-0000-0000-0000803F0000}"/>
    <cellStyle name="Normal 3 2 2 3 2 3 5 2 2" xfId="16284" xr:uid="{00000000-0005-0000-0000-0000813F0000}"/>
    <cellStyle name="Normal 3 2 2 3 2 3 5 2 2 2" xfId="16285" xr:uid="{00000000-0005-0000-0000-0000823F0000}"/>
    <cellStyle name="Normal 3 2 2 3 2 3 5 2 3" xfId="16286" xr:uid="{00000000-0005-0000-0000-0000833F0000}"/>
    <cellStyle name="Normal 3 2 2 3 2 3 5 3" xfId="16287" xr:uid="{00000000-0005-0000-0000-0000843F0000}"/>
    <cellStyle name="Normal 3 2 2 3 2 3 5 3 2" xfId="16288" xr:uid="{00000000-0005-0000-0000-0000853F0000}"/>
    <cellStyle name="Normal 3 2 2 3 2 3 5 4" xfId="16289" xr:uid="{00000000-0005-0000-0000-0000863F0000}"/>
    <cellStyle name="Normal 3 2 2 3 2 3 6" xfId="16290" xr:uid="{00000000-0005-0000-0000-0000873F0000}"/>
    <cellStyle name="Normal 3 2 2 3 2 3 6 2" xfId="16291" xr:uid="{00000000-0005-0000-0000-0000883F0000}"/>
    <cellStyle name="Normal 3 2 2 3 2 3 6 2 2" xfId="16292" xr:uid="{00000000-0005-0000-0000-0000893F0000}"/>
    <cellStyle name="Normal 3 2 2 3 2 3 6 2 2 2" xfId="16293" xr:uid="{00000000-0005-0000-0000-00008A3F0000}"/>
    <cellStyle name="Normal 3 2 2 3 2 3 6 2 3" xfId="16294" xr:uid="{00000000-0005-0000-0000-00008B3F0000}"/>
    <cellStyle name="Normal 3 2 2 3 2 3 6 3" xfId="16295" xr:uid="{00000000-0005-0000-0000-00008C3F0000}"/>
    <cellStyle name="Normal 3 2 2 3 2 3 6 3 2" xfId="16296" xr:uid="{00000000-0005-0000-0000-00008D3F0000}"/>
    <cellStyle name="Normal 3 2 2 3 2 3 6 4" xfId="16297" xr:uid="{00000000-0005-0000-0000-00008E3F0000}"/>
    <cellStyle name="Normal 3 2 2 3 2 3 7" xfId="16298" xr:uid="{00000000-0005-0000-0000-00008F3F0000}"/>
    <cellStyle name="Normal 3 2 2 3 2 3 7 2" xfId="16299" xr:uid="{00000000-0005-0000-0000-0000903F0000}"/>
    <cellStyle name="Normal 3 2 2 3 2 3 7 2 2" xfId="16300" xr:uid="{00000000-0005-0000-0000-0000913F0000}"/>
    <cellStyle name="Normal 3 2 2 3 2 3 7 3" xfId="16301" xr:uid="{00000000-0005-0000-0000-0000923F0000}"/>
    <cellStyle name="Normal 3 2 2 3 2 3 8" xfId="16302" xr:uid="{00000000-0005-0000-0000-0000933F0000}"/>
    <cellStyle name="Normal 3 2 2 3 2 3 8 2" xfId="16303" xr:uid="{00000000-0005-0000-0000-0000943F0000}"/>
    <cellStyle name="Normal 3 2 2 3 2 3 9" xfId="16304" xr:uid="{00000000-0005-0000-0000-0000953F0000}"/>
    <cellStyle name="Normal 3 2 2 3 2 3 9 2" xfId="16305" xr:uid="{00000000-0005-0000-0000-0000963F0000}"/>
    <cellStyle name="Normal 3 2 2 3 2 4" xfId="16306" xr:uid="{00000000-0005-0000-0000-0000973F0000}"/>
    <cellStyle name="Normal 3 2 2 3 2 4 10" xfId="16307" xr:uid="{00000000-0005-0000-0000-0000983F0000}"/>
    <cellStyle name="Normal 3 2 2 3 2 4 2" xfId="16308" xr:uid="{00000000-0005-0000-0000-0000993F0000}"/>
    <cellStyle name="Normal 3 2 2 3 2 4 2 2" xfId="16309" xr:uid="{00000000-0005-0000-0000-00009A3F0000}"/>
    <cellStyle name="Normal 3 2 2 3 2 4 2 2 2" xfId="16310" xr:uid="{00000000-0005-0000-0000-00009B3F0000}"/>
    <cellStyle name="Normal 3 2 2 3 2 4 2 2 2 2" xfId="16311" xr:uid="{00000000-0005-0000-0000-00009C3F0000}"/>
    <cellStyle name="Normal 3 2 2 3 2 4 2 2 2 2 2" xfId="16312" xr:uid="{00000000-0005-0000-0000-00009D3F0000}"/>
    <cellStyle name="Normal 3 2 2 3 2 4 2 2 2 2 2 2" xfId="16313" xr:uid="{00000000-0005-0000-0000-00009E3F0000}"/>
    <cellStyle name="Normal 3 2 2 3 2 4 2 2 2 2 2 2 2" xfId="16314" xr:uid="{00000000-0005-0000-0000-00009F3F0000}"/>
    <cellStyle name="Normal 3 2 2 3 2 4 2 2 2 2 2 3" xfId="16315" xr:uid="{00000000-0005-0000-0000-0000A03F0000}"/>
    <cellStyle name="Normal 3 2 2 3 2 4 2 2 2 2 3" xfId="16316" xr:uid="{00000000-0005-0000-0000-0000A13F0000}"/>
    <cellStyle name="Normal 3 2 2 3 2 4 2 2 2 2 3 2" xfId="16317" xr:uid="{00000000-0005-0000-0000-0000A23F0000}"/>
    <cellStyle name="Normal 3 2 2 3 2 4 2 2 2 2 4" xfId="16318" xr:uid="{00000000-0005-0000-0000-0000A33F0000}"/>
    <cellStyle name="Normal 3 2 2 3 2 4 2 2 2 3" xfId="16319" xr:uid="{00000000-0005-0000-0000-0000A43F0000}"/>
    <cellStyle name="Normal 3 2 2 3 2 4 2 2 2 3 2" xfId="16320" xr:uid="{00000000-0005-0000-0000-0000A53F0000}"/>
    <cellStyle name="Normal 3 2 2 3 2 4 2 2 2 3 2 2" xfId="16321" xr:uid="{00000000-0005-0000-0000-0000A63F0000}"/>
    <cellStyle name="Normal 3 2 2 3 2 4 2 2 2 3 3" xfId="16322" xr:uid="{00000000-0005-0000-0000-0000A73F0000}"/>
    <cellStyle name="Normal 3 2 2 3 2 4 2 2 2 4" xfId="16323" xr:uid="{00000000-0005-0000-0000-0000A83F0000}"/>
    <cellStyle name="Normal 3 2 2 3 2 4 2 2 2 4 2" xfId="16324" xr:uid="{00000000-0005-0000-0000-0000A93F0000}"/>
    <cellStyle name="Normal 3 2 2 3 2 4 2 2 2 5" xfId="16325" xr:uid="{00000000-0005-0000-0000-0000AA3F0000}"/>
    <cellStyle name="Normal 3 2 2 3 2 4 2 2 3" xfId="16326" xr:uid="{00000000-0005-0000-0000-0000AB3F0000}"/>
    <cellStyle name="Normal 3 2 2 3 2 4 2 2 3 2" xfId="16327" xr:uid="{00000000-0005-0000-0000-0000AC3F0000}"/>
    <cellStyle name="Normal 3 2 2 3 2 4 2 2 3 2 2" xfId="16328" xr:uid="{00000000-0005-0000-0000-0000AD3F0000}"/>
    <cellStyle name="Normal 3 2 2 3 2 4 2 2 3 2 2 2" xfId="16329" xr:uid="{00000000-0005-0000-0000-0000AE3F0000}"/>
    <cellStyle name="Normal 3 2 2 3 2 4 2 2 3 2 3" xfId="16330" xr:uid="{00000000-0005-0000-0000-0000AF3F0000}"/>
    <cellStyle name="Normal 3 2 2 3 2 4 2 2 3 3" xfId="16331" xr:uid="{00000000-0005-0000-0000-0000B03F0000}"/>
    <cellStyle name="Normal 3 2 2 3 2 4 2 2 3 3 2" xfId="16332" xr:uid="{00000000-0005-0000-0000-0000B13F0000}"/>
    <cellStyle name="Normal 3 2 2 3 2 4 2 2 3 4" xfId="16333" xr:uid="{00000000-0005-0000-0000-0000B23F0000}"/>
    <cellStyle name="Normal 3 2 2 3 2 4 2 2 4" xfId="16334" xr:uid="{00000000-0005-0000-0000-0000B33F0000}"/>
    <cellStyle name="Normal 3 2 2 3 2 4 2 2 4 2" xfId="16335" xr:uid="{00000000-0005-0000-0000-0000B43F0000}"/>
    <cellStyle name="Normal 3 2 2 3 2 4 2 2 4 2 2" xfId="16336" xr:uid="{00000000-0005-0000-0000-0000B53F0000}"/>
    <cellStyle name="Normal 3 2 2 3 2 4 2 2 4 2 2 2" xfId="16337" xr:uid="{00000000-0005-0000-0000-0000B63F0000}"/>
    <cellStyle name="Normal 3 2 2 3 2 4 2 2 4 2 3" xfId="16338" xr:uid="{00000000-0005-0000-0000-0000B73F0000}"/>
    <cellStyle name="Normal 3 2 2 3 2 4 2 2 4 3" xfId="16339" xr:uid="{00000000-0005-0000-0000-0000B83F0000}"/>
    <cellStyle name="Normal 3 2 2 3 2 4 2 2 4 3 2" xfId="16340" xr:uid="{00000000-0005-0000-0000-0000B93F0000}"/>
    <cellStyle name="Normal 3 2 2 3 2 4 2 2 4 4" xfId="16341" xr:uid="{00000000-0005-0000-0000-0000BA3F0000}"/>
    <cellStyle name="Normal 3 2 2 3 2 4 2 2 5" xfId="16342" xr:uid="{00000000-0005-0000-0000-0000BB3F0000}"/>
    <cellStyle name="Normal 3 2 2 3 2 4 2 2 5 2" xfId="16343" xr:uid="{00000000-0005-0000-0000-0000BC3F0000}"/>
    <cellStyle name="Normal 3 2 2 3 2 4 2 2 5 2 2" xfId="16344" xr:uid="{00000000-0005-0000-0000-0000BD3F0000}"/>
    <cellStyle name="Normal 3 2 2 3 2 4 2 2 5 3" xfId="16345" xr:uid="{00000000-0005-0000-0000-0000BE3F0000}"/>
    <cellStyle name="Normal 3 2 2 3 2 4 2 2 6" xfId="16346" xr:uid="{00000000-0005-0000-0000-0000BF3F0000}"/>
    <cellStyle name="Normal 3 2 2 3 2 4 2 2 6 2" xfId="16347" xr:uid="{00000000-0005-0000-0000-0000C03F0000}"/>
    <cellStyle name="Normal 3 2 2 3 2 4 2 2 7" xfId="16348" xr:uid="{00000000-0005-0000-0000-0000C13F0000}"/>
    <cellStyle name="Normal 3 2 2 3 2 4 2 2 7 2" xfId="16349" xr:uid="{00000000-0005-0000-0000-0000C23F0000}"/>
    <cellStyle name="Normal 3 2 2 3 2 4 2 2 8" xfId="16350" xr:uid="{00000000-0005-0000-0000-0000C33F0000}"/>
    <cellStyle name="Normal 3 2 2 3 2 4 2 3" xfId="16351" xr:uid="{00000000-0005-0000-0000-0000C43F0000}"/>
    <cellStyle name="Normal 3 2 2 3 2 4 2 3 2" xfId="16352" xr:uid="{00000000-0005-0000-0000-0000C53F0000}"/>
    <cellStyle name="Normal 3 2 2 3 2 4 2 3 2 2" xfId="16353" xr:uid="{00000000-0005-0000-0000-0000C63F0000}"/>
    <cellStyle name="Normal 3 2 2 3 2 4 2 3 2 2 2" xfId="16354" xr:uid="{00000000-0005-0000-0000-0000C73F0000}"/>
    <cellStyle name="Normal 3 2 2 3 2 4 2 3 2 2 2 2" xfId="16355" xr:uid="{00000000-0005-0000-0000-0000C83F0000}"/>
    <cellStyle name="Normal 3 2 2 3 2 4 2 3 2 2 3" xfId="16356" xr:uid="{00000000-0005-0000-0000-0000C93F0000}"/>
    <cellStyle name="Normal 3 2 2 3 2 4 2 3 2 3" xfId="16357" xr:uid="{00000000-0005-0000-0000-0000CA3F0000}"/>
    <cellStyle name="Normal 3 2 2 3 2 4 2 3 2 3 2" xfId="16358" xr:uid="{00000000-0005-0000-0000-0000CB3F0000}"/>
    <cellStyle name="Normal 3 2 2 3 2 4 2 3 2 4" xfId="16359" xr:uid="{00000000-0005-0000-0000-0000CC3F0000}"/>
    <cellStyle name="Normal 3 2 2 3 2 4 2 3 3" xfId="16360" xr:uid="{00000000-0005-0000-0000-0000CD3F0000}"/>
    <cellStyle name="Normal 3 2 2 3 2 4 2 3 3 2" xfId="16361" xr:uid="{00000000-0005-0000-0000-0000CE3F0000}"/>
    <cellStyle name="Normal 3 2 2 3 2 4 2 3 3 2 2" xfId="16362" xr:uid="{00000000-0005-0000-0000-0000CF3F0000}"/>
    <cellStyle name="Normal 3 2 2 3 2 4 2 3 3 3" xfId="16363" xr:uid="{00000000-0005-0000-0000-0000D03F0000}"/>
    <cellStyle name="Normal 3 2 2 3 2 4 2 3 4" xfId="16364" xr:uid="{00000000-0005-0000-0000-0000D13F0000}"/>
    <cellStyle name="Normal 3 2 2 3 2 4 2 3 4 2" xfId="16365" xr:uid="{00000000-0005-0000-0000-0000D23F0000}"/>
    <cellStyle name="Normal 3 2 2 3 2 4 2 3 5" xfId="16366" xr:uid="{00000000-0005-0000-0000-0000D33F0000}"/>
    <cellStyle name="Normal 3 2 2 3 2 4 2 4" xfId="16367" xr:uid="{00000000-0005-0000-0000-0000D43F0000}"/>
    <cellStyle name="Normal 3 2 2 3 2 4 2 4 2" xfId="16368" xr:uid="{00000000-0005-0000-0000-0000D53F0000}"/>
    <cellStyle name="Normal 3 2 2 3 2 4 2 4 2 2" xfId="16369" xr:uid="{00000000-0005-0000-0000-0000D63F0000}"/>
    <cellStyle name="Normal 3 2 2 3 2 4 2 4 2 2 2" xfId="16370" xr:uid="{00000000-0005-0000-0000-0000D73F0000}"/>
    <cellStyle name="Normal 3 2 2 3 2 4 2 4 2 3" xfId="16371" xr:uid="{00000000-0005-0000-0000-0000D83F0000}"/>
    <cellStyle name="Normal 3 2 2 3 2 4 2 4 3" xfId="16372" xr:uid="{00000000-0005-0000-0000-0000D93F0000}"/>
    <cellStyle name="Normal 3 2 2 3 2 4 2 4 3 2" xfId="16373" xr:uid="{00000000-0005-0000-0000-0000DA3F0000}"/>
    <cellStyle name="Normal 3 2 2 3 2 4 2 4 4" xfId="16374" xr:uid="{00000000-0005-0000-0000-0000DB3F0000}"/>
    <cellStyle name="Normal 3 2 2 3 2 4 2 5" xfId="16375" xr:uid="{00000000-0005-0000-0000-0000DC3F0000}"/>
    <cellStyle name="Normal 3 2 2 3 2 4 2 5 2" xfId="16376" xr:uid="{00000000-0005-0000-0000-0000DD3F0000}"/>
    <cellStyle name="Normal 3 2 2 3 2 4 2 5 2 2" xfId="16377" xr:uid="{00000000-0005-0000-0000-0000DE3F0000}"/>
    <cellStyle name="Normal 3 2 2 3 2 4 2 5 2 2 2" xfId="16378" xr:uid="{00000000-0005-0000-0000-0000DF3F0000}"/>
    <cellStyle name="Normal 3 2 2 3 2 4 2 5 2 3" xfId="16379" xr:uid="{00000000-0005-0000-0000-0000E03F0000}"/>
    <cellStyle name="Normal 3 2 2 3 2 4 2 5 3" xfId="16380" xr:uid="{00000000-0005-0000-0000-0000E13F0000}"/>
    <cellStyle name="Normal 3 2 2 3 2 4 2 5 3 2" xfId="16381" xr:uid="{00000000-0005-0000-0000-0000E23F0000}"/>
    <cellStyle name="Normal 3 2 2 3 2 4 2 5 4" xfId="16382" xr:uid="{00000000-0005-0000-0000-0000E33F0000}"/>
    <cellStyle name="Normal 3 2 2 3 2 4 2 6" xfId="16383" xr:uid="{00000000-0005-0000-0000-0000E43F0000}"/>
    <cellStyle name="Normal 3 2 2 3 2 4 2 6 2" xfId="16384" xr:uid="{00000000-0005-0000-0000-0000E53F0000}"/>
    <cellStyle name="Normal 3 2 2 3 2 4 2 6 2 2" xfId="16385" xr:uid="{00000000-0005-0000-0000-0000E63F0000}"/>
    <cellStyle name="Normal 3 2 2 3 2 4 2 6 3" xfId="16386" xr:uid="{00000000-0005-0000-0000-0000E73F0000}"/>
    <cellStyle name="Normal 3 2 2 3 2 4 2 7" xfId="16387" xr:uid="{00000000-0005-0000-0000-0000E83F0000}"/>
    <cellStyle name="Normal 3 2 2 3 2 4 2 7 2" xfId="16388" xr:uid="{00000000-0005-0000-0000-0000E93F0000}"/>
    <cellStyle name="Normal 3 2 2 3 2 4 2 8" xfId="16389" xr:uid="{00000000-0005-0000-0000-0000EA3F0000}"/>
    <cellStyle name="Normal 3 2 2 3 2 4 2 8 2" xfId="16390" xr:uid="{00000000-0005-0000-0000-0000EB3F0000}"/>
    <cellStyle name="Normal 3 2 2 3 2 4 2 9" xfId="16391" xr:uid="{00000000-0005-0000-0000-0000EC3F0000}"/>
    <cellStyle name="Normal 3 2 2 3 2 4 3" xfId="16392" xr:uid="{00000000-0005-0000-0000-0000ED3F0000}"/>
    <cellStyle name="Normal 3 2 2 3 2 4 3 2" xfId="16393" xr:uid="{00000000-0005-0000-0000-0000EE3F0000}"/>
    <cellStyle name="Normal 3 2 2 3 2 4 3 2 2" xfId="16394" xr:uid="{00000000-0005-0000-0000-0000EF3F0000}"/>
    <cellStyle name="Normal 3 2 2 3 2 4 3 2 2 2" xfId="16395" xr:uid="{00000000-0005-0000-0000-0000F03F0000}"/>
    <cellStyle name="Normal 3 2 2 3 2 4 3 2 2 2 2" xfId="16396" xr:uid="{00000000-0005-0000-0000-0000F13F0000}"/>
    <cellStyle name="Normal 3 2 2 3 2 4 3 2 2 2 2 2" xfId="16397" xr:uid="{00000000-0005-0000-0000-0000F23F0000}"/>
    <cellStyle name="Normal 3 2 2 3 2 4 3 2 2 2 3" xfId="16398" xr:uid="{00000000-0005-0000-0000-0000F33F0000}"/>
    <cellStyle name="Normal 3 2 2 3 2 4 3 2 2 3" xfId="16399" xr:uid="{00000000-0005-0000-0000-0000F43F0000}"/>
    <cellStyle name="Normal 3 2 2 3 2 4 3 2 2 3 2" xfId="16400" xr:uid="{00000000-0005-0000-0000-0000F53F0000}"/>
    <cellStyle name="Normal 3 2 2 3 2 4 3 2 2 4" xfId="16401" xr:uid="{00000000-0005-0000-0000-0000F63F0000}"/>
    <cellStyle name="Normal 3 2 2 3 2 4 3 2 3" xfId="16402" xr:uid="{00000000-0005-0000-0000-0000F73F0000}"/>
    <cellStyle name="Normal 3 2 2 3 2 4 3 2 3 2" xfId="16403" xr:uid="{00000000-0005-0000-0000-0000F83F0000}"/>
    <cellStyle name="Normal 3 2 2 3 2 4 3 2 3 2 2" xfId="16404" xr:uid="{00000000-0005-0000-0000-0000F93F0000}"/>
    <cellStyle name="Normal 3 2 2 3 2 4 3 2 3 3" xfId="16405" xr:uid="{00000000-0005-0000-0000-0000FA3F0000}"/>
    <cellStyle name="Normal 3 2 2 3 2 4 3 2 4" xfId="16406" xr:uid="{00000000-0005-0000-0000-0000FB3F0000}"/>
    <cellStyle name="Normal 3 2 2 3 2 4 3 2 4 2" xfId="16407" xr:uid="{00000000-0005-0000-0000-0000FC3F0000}"/>
    <cellStyle name="Normal 3 2 2 3 2 4 3 2 5" xfId="16408" xr:uid="{00000000-0005-0000-0000-0000FD3F0000}"/>
    <cellStyle name="Normal 3 2 2 3 2 4 3 3" xfId="16409" xr:uid="{00000000-0005-0000-0000-0000FE3F0000}"/>
    <cellStyle name="Normal 3 2 2 3 2 4 3 3 2" xfId="16410" xr:uid="{00000000-0005-0000-0000-0000FF3F0000}"/>
    <cellStyle name="Normal 3 2 2 3 2 4 3 3 2 2" xfId="16411" xr:uid="{00000000-0005-0000-0000-000000400000}"/>
    <cellStyle name="Normal 3 2 2 3 2 4 3 3 2 2 2" xfId="16412" xr:uid="{00000000-0005-0000-0000-000001400000}"/>
    <cellStyle name="Normal 3 2 2 3 2 4 3 3 2 3" xfId="16413" xr:uid="{00000000-0005-0000-0000-000002400000}"/>
    <cellStyle name="Normal 3 2 2 3 2 4 3 3 3" xfId="16414" xr:uid="{00000000-0005-0000-0000-000003400000}"/>
    <cellStyle name="Normal 3 2 2 3 2 4 3 3 3 2" xfId="16415" xr:uid="{00000000-0005-0000-0000-000004400000}"/>
    <cellStyle name="Normal 3 2 2 3 2 4 3 3 4" xfId="16416" xr:uid="{00000000-0005-0000-0000-000005400000}"/>
    <cellStyle name="Normal 3 2 2 3 2 4 3 4" xfId="16417" xr:uid="{00000000-0005-0000-0000-000006400000}"/>
    <cellStyle name="Normal 3 2 2 3 2 4 3 4 2" xfId="16418" xr:uid="{00000000-0005-0000-0000-000007400000}"/>
    <cellStyle name="Normal 3 2 2 3 2 4 3 4 2 2" xfId="16419" xr:uid="{00000000-0005-0000-0000-000008400000}"/>
    <cellStyle name="Normal 3 2 2 3 2 4 3 4 2 2 2" xfId="16420" xr:uid="{00000000-0005-0000-0000-000009400000}"/>
    <cellStyle name="Normal 3 2 2 3 2 4 3 4 2 3" xfId="16421" xr:uid="{00000000-0005-0000-0000-00000A400000}"/>
    <cellStyle name="Normal 3 2 2 3 2 4 3 4 3" xfId="16422" xr:uid="{00000000-0005-0000-0000-00000B400000}"/>
    <cellStyle name="Normal 3 2 2 3 2 4 3 4 3 2" xfId="16423" xr:uid="{00000000-0005-0000-0000-00000C400000}"/>
    <cellStyle name="Normal 3 2 2 3 2 4 3 4 4" xfId="16424" xr:uid="{00000000-0005-0000-0000-00000D400000}"/>
    <cellStyle name="Normal 3 2 2 3 2 4 3 5" xfId="16425" xr:uid="{00000000-0005-0000-0000-00000E400000}"/>
    <cellStyle name="Normal 3 2 2 3 2 4 3 5 2" xfId="16426" xr:uid="{00000000-0005-0000-0000-00000F400000}"/>
    <cellStyle name="Normal 3 2 2 3 2 4 3 5 2 2" xfId="16427" xr:uid="{00000000-0005-0000-0000-000010400000}"/>
    <cellStyle name="Normal 3 2 2 3 2 4 3 5 3" xfId="16428" xr:uid="{00000000-0005-0000-0000-000011400000}"/>
    <cellStyle name="Normal 3 2 2 3 2 4 3 6" xfId="16429" xr:uid="{00000000-0005-0000-0000-000012400000}"/>
    <cellStyle name="Normal 3 2 2 3 2 4 3 6 2" xfId="16430" xr:uid="{00000000-0005-0000-0000-000013400000}"/>
    <cellStyle name="Normal 3 2 2 3 2 4 3 7" xfId="16431" xr:uid="{00000000-0005-0000-0000-000014400000}"/>
    <cellStyle name="Normal 3 2 2 3 2 4 3 7 2" xfId="16432" xr:uid="{00000000-0005-0000-0000-000015400000}"/>
    <cellStyle name="Normal 3 2 2 3 2 4 3 8" xfId="16433" xr:uid="{00000000-0005-0000-0000-000016400000}"/>
    <cellStyle name="Normal 3 2 2 3 2 4 4" xfId="16434" xr:uid="{00000000-0005-0000-0000-000017400000}"/>
    <cellStyle name="Normal 3 2 2 3 2 4 4 2" xfId="16435" xr:uid="{00000000-0005-0000-0000-000018400000}"/>
    <cellStyle name="Normal 3 2 2 3 2 4 4 2 2" xfId="16436" xr:uid="{00000000-0005-0000-0000-000019400000}"/>
    <cellStyle name="Normal 3 2 2 3 2 4 4 2 2 2" xfId="16437" xr:uid="{00000000-0005-0000-0000-00001A400000}"/>
    <cellStyle name="Normal 3 2 2 3 2 4 4 2 2 2 2" xfId="16438" xr:uid="{00000000-0005-0000-0000-00001B400000}"/>
    <cellStyle name="Normal 3 2 2 3 2 4 4 2 2 3" xfId="16439" xr:uid="{00000000-0005-0000-0000-00001C400000}"/>
    <cellStyle name="Normal 3 2 2 3 2 4 4 2 3" xfId="16440" xr:uid="{00000000-0005-0000-0000-00001D400000}"/>
    <cellStyle name="Normal 3 2 2 3 2 4 4 2 3 2" xfId="16441" xr:uid="{00000000-0005-0000-0000-00001E400000}"/>
    <cellStyle name="Normal 3 2 2 3 2 4 4 2 4" xfId="16442" xr:uid="{00000000-0005-0000-0000-00001F400000}"/>
    <cellStyle name="Normal 3 2 2 3 2 4 4 3" xfId="16443" xr:uid="{00000000-0005-0000-0000-000020400000}"/>
    <cellStyle name="Normal 3 2 2 3 2 4 4 3 2" xfId="16444" xr:uid="{00000000-0005-0000-0000-000021400000}"/>
    <cellStyle name="Normal 3 2 2 3 2 4 4 3 2 2" xfId="16445" xr:uid="{00000000-0005-0000-0000-000022400000}"/>
    <cellStyle name="Normal 3 2 2 3 2 4 4 3 3" xfId="16446" xr:uid="{00000000-0005-0000-0000-000023400000}"/>
    <cellStyle name="Normal 3 2 2 3 2 4 4 4" xfId="16447" xr:uid="{00000000-0005-0000-0000-000024400000}"/>
    <cellStyle name="Normal 3 2 2 3 2 4 4 4 2" xfId="16448" xr:uid="{00000000-0005-0000-0000-000025400000}"/>
    <cellStyle name="Normal 3 2 2 3 2 4 4 5" xfId="16449" xr:uid="{00000000-0005-0000-0000-000026400000}"/>
    <cellStyle name="Normal 3 2 2 3 2 4 5" xfId="16450" xr:uid="{00000000-0005-0000-0000-000027400000}"/>
    <cellStyle name="Normal 3 2 2 3 2 4 5 2" xfId="16451" xr:uid="{00000000-0005-0000-0000-000028400000}"/>
    <cellStyle name="Normal 3 2 2 3 2 4 5 2 2" xfId="16452" xr:uid="{00000000-0005-0000-0000-000029400000}"/>
    <cellStyle name="Normal 3 2 2 3 2 4 5 2 2 2" xfId="16453" xr:uid="{00000000-0005-0000-0000-00002A400000}"/>
    <cellStyle name="Normal 3 2 2 3 2 4 5 2 3" xfId="16454" xr:uid="{00000000-0005-0000-0000-00002B400000}"/>
    <cellStyle name="Normal 3 2 2 3 2 4 5 3" xfId="16455" xr:uid="{00000000-0005-0000-0000-00002C400000}"/>
    <cellStyle name="Normal 3 2 2 3 2 4 5 3 2" xfId="16456" xr:uid="{00000000-0005-0000-0000-00002D400000}"/>
    <cellStyle name="Normal 3 2 2 3 2 4 5 4" xfId="16457" xr:uid="{00000000-0005-0000-0000-00002E400000}"/>
    <cellStyle name="Normal 3 2 2 3 2 4 6" xfId="16458" xr:uid="{00000000-0005-0000-0000-00002F400000}"/>
    <cellStyle name="Normal 3 2 2 3 2 4 6 2" xfId="16459" xr:uid="{00000000-0005-0000-0000-000030400000}"/>
    <cellStyle name="Normal 3 2 2 3 2 4 6 2 2" xfId="16460" xr:uid="{00000000-0005-0000-0000-000031400000}"/>
    <cellStyle name="Normal 3 2 2 3 2 4 6 2 2 2" xfId="16461" xr:uid="{00000000-0005-0000-0000-000032400000}"/>
    <cellStyle name="Normal 3 2 2 3 2 4 6 2 3" xfId="16462" xr:uid="{00000000-0005-0000-0000-000033400000}"/>
    <cellStyle name="Normal 3 2 2 3 2 4 6 3" xfId="16463" xr:uid="{00000000-0005-0000-0000-000034400000}"/>
    <cellStyle name="Normal 3 2 2 3 2 4 6 3 2" xfId="16464" xr:uid="{00000000-0005-0000-0000-000035400000}"/>
    <cellStyle name="Normal 3 2 2 3 2 4 6 4" xfId="16465" xr:uid="{00000000-0005-0000-0000-000036400000}"/>
    <cellStyle name="Normal 3 2 2 3 2 4 7" xfId="16466" xr:uid="{00000000-0005-0000-0000-000037400000}"/>
    <cellStyle name="Normal 3 2 2 3 2 4 7 2" xfId="16467" xr:uid="{00000000-0005-0000-0000-000038400000}"/>
    <cellStyle name="Normal 3 2 2 3 2 4 7 2 2" xfId="16468" xr:uid="{00000000-0005-0000-0000-000039400000}"/>
    <cellStyle name="Normal 3 2 2 3 2 4 7 3" xfId="16469" xr:uid="{00000000-0005-0000-0000-00003A400000}"/>
    <cellStyle name="Normal 3 2 2 3 2 4 8" xfId="16470" xr:uid="{00000000-0005-0000-0000-00003B400000}"/>
    <cellStyle name="Normal 3 2 2 3 2 4 8 2" xfId="16471" xr:uid="{00000000-0005-0000-0000-00003C400000}"/>
    <cellStyle name="Normal 3 2 2 3 2 4 9" xfId="16472" xr:uid="{00000000-0005-0000-0000-00003D400000}"/>
    <cellStyle name="Normal 3 2 2 3 2 4 9 2" xfId="16473" xr:uid="{00000000-0005-0000-0000-00003E400000}"/>
    <cellStyle name="Normal 3 2 2 3 2 5" xfId="16474" xr:uid="{00000000-0005-0000-0000-00003F400000}"/>
    <cellStyle name="Normal 3 2 2 3 2 5 2" xfId="16475" xr:uid="{00000000-0005-0000-0000-000040400000}"/>
    <cellStyle name="Normal 3 2 2 3 2 5 2 2" xfId="16476" xr:uid="{00000000-0005-0000-0000-000041400000}"/>
    <cellStyle name="Normal 3 2 2 3 2 5 2 2 2" xfId="16477" xr:uid="{00000000-0005-0000-0000-000042400000}"/>
    <cellStyle name="Normal 3 2 2 3 2 5 2 2 2 2" xfId="16478" xr:uid="{00000000-0005-0000-0000-000043400000}"/>
    <cellStyle name="Normal 3 2 2 3 2 5 2 2 2 2 2" xfId="16479" xr:uid="{00000000-0005-0000-0000-000044400000}"/>
    <cellStyle name="Normal 3 2 2 3 2 5 2 2 2 2 2 2" xfId="16480" xr:uid="{00000000-0005-0000-0000-000045400000}"/>
    <cellStyle name="Normal 3 2 2 3 2 5 2 2 2 2 3" xfId="16481" xr:uid="{00000000-0005-0000-0000-000046400000}"/>
    <cellStyle name="Normal 3 2 2 3 2 5 2 2 2 3" xfId="16482" xr:uid="{00000000-0005-0000-0000-000047400000}"/>
    <cellStyle name="Normal 3 2 2 3 2 5 2 2 2 3 2" xfId="16483" xr:uid="{00000000-0005-0000-0000-000048400000}"/>
    <cellStyle name="Normal 3 2 2 3 2 5 2 2 2 4" xfId="16484" xr:uid="{00000000-0005-0000-0000-000049400000}"/>
    <cellStyle name="Normal 3 2 2 3 2 5 2 2 3" xfId="16485" xr:uid="{00000000-0005-0000-0000-00004A400000}"/>
    <cellStyle name="Normal 3 2 2 3 2 5 2 2 3 2" xfId="16486" xr:uid="{00000000-0005-0000-0000-00004B400000}"/>
    <cellStyle name="Normal 3 2 2 3 2 5 2 2 3 2 2" xfId="16487" xr:uid="{00000000-0005-0000-0000-00004C400000}"/>
    <cellStyle name="Normal 3 2 2 3 2 5 2 2 3 3" xfId="16488" xr:uid="{00000000-0005-0000-0000-00004D400000}"/>
    <cellStyle name="Normal 3 2 2 3 2 5 2 2 4" xfId="16489" xr:uid="{00000000-0005-0000-0000-00004E400000}"/>
    <cellStyle name="Normal 3 2 2 3 2 5 2 2 4 2" xfId="16490" xr:uid="{00000000-0005-0000-0000-00004F400000}"/>
    <cellStyle name="Normal 3 2 2 3 2 5 2 2 5" xfId="16491" xr:uid="{00000000-0005-0000-0000-000050400000}"/>
    <cellStyle name="Normal 3 2 2 3 2 5 2 3" xfId="16492" xr:uid="{00000000-0005-0000-0000-000051400000}"/>
    <cellStyle name="Normal 3 2 2 3 2 5 2 3 2" xfId="16493" xr:uid="{00000000-0005-0000-0000-000052400000}"/>
    <cellStyle name="Normal 3 2 2 3 2 5 2 3 2 2" xfId="16494" xr:uid="{00000000-0005-0000-0000-000053400000}"/>
    <cellStyle name="Normal 3 2 2 3 2 5 2 3 2 2 2" xfId="16495" xr:uid="{00000000-0005-0000-0000-000054400000}"/>
    <cellStyle name="Normal 3 2 2 3 2 5 2 3 2 3" xfId="16496" xr:uid="{00000000-0005-0000-0000-000055400000}"/>
    <cellStyle name="Normal 3 2 2 3 2 5 2 3 3" xfId="16497" xr:uid="{00000000-0005-0000-0000-000056400000}"/>
    <cellStyle name="Normal 3 2 2 3 2 5 2 3 3 2" xfId="16498" xr:uid="{00000000-0005-0000-0000-000057400000}"/>
    <cellStyle name="Normal 3 2 2 3 2 5 2 3 4" xfId="16499" xr:uid="{00000000-0005-0000-0000-000058400000}"/>
    <cellStyle name="Normal 3 2 2 3 2 5 2 4" xfId="16500" xr:uid="{00000000-0005-0000-0000-000059400000}"/>
    <cellStyle name="Normal 3 2 2 3 2 5 2 4 2" xfId="16501" xr:uid="{00000000-0005-0000-0000-00005A400000}"/>
    <cellStyle name="Normal 3 2 2 3 2 5 2 4 2 2" xfId="16502" xr:uid="{00000000-0005-0000-0000-00005B400000}"/>
    <cellStyle name="Normal 3 2 2 3 2 5 2 4 2 2 2" xfId="16503" xr:uid="{00000000-0005-0000-0000-00005C400000}"/>
    <cellStyle name="Normal 3 2 2 3 2 5 2 4 2 3" xfId="16504" xr:uid="{00000000-0005-0000-0000-00005D400000}"/>
    <cellStyle name="Normal 3 2 2 3 2 5 2 4 3" xfId="16505" xr:uid="{00000000-0005-0000-0000-00005E400000}"/>
    <cellStyle name="Normal 3 2 2 3 2 5 2 4 3 2" xfId="16506" xr:uid="{00000000-0005-0000-0000-00005F400000}"/>
    <cellStyle name="Normal 3 2 2 3 2 5 2 4 4" xfId="16507" xr:uid="{00000000-0005-0000-0000-000060400000}"/>
    <cellStyle name="Normal 3 2 2 3 2 5 2 5" xfId="16508" xr:uid="{00000000-0005-0000-0000-000061400000}"/>
    <cellStyle name="Normal 3 2 2 3 2 5 2 5 2" xfId="16509" xr:uid="{00000000-0005-0000-0000-000062400000}"/>
    <cellStyle name="Normal 3 2 2 3 2 5 2 5 2 2" xfId="16510" xr:uid="{00000000-0005-0000-0000-000063400000}"/>
    <cellStyle name="Normal 3 2 2 3 2 5 2 5 3" xfId="16511" xr:uid="{00000000-0005-0000-0000-000064400000}"/>
    <cellStyle name="Normal 3 2 2 3 2 5 2 6" xfId="16512" xr:uid="{00000000-0005-0000-0000-000065400000}"/>
    <cellStyle name="Normal 3 2 2 3 2 5 2 6 2" xfId="16513" xr:uid="{00000000-0005-0000-0000-000066400000}"/>
    <cellStyle name="Normal 3 2 2 3 2 5 2 7" xfId="16514" xr:uid="{00000000-0005-0000-0000-000067400000}"/>
    <cellStyle name="Normal 3 2 2 3 2 5 2 7 2" xfId="16515" xr:uid="{00000000-0005-0000-0000-000068400000}"/>
    <cellStyle name="Normal 3 2 2 3 2 5 2 8" xfId="16516" xr:uid="{00000000-0005-0000-0000-000069400000}"/>
    <cellStyle name="Normal 3 2 2 3 2 5 3" xfId="16517" xr:uid="{00000000-0005-0000-0000-00006A400000}"/>
    <cellStyle name="Normal 3 2 2 3 2 5 3 2" xfId="16518" xr:uid="{00000000-0005-0000-0000-00006B400000}"/>
    <cellStyle name="Normal 3 2 2 3 2 5 3 2 2" xfId="16519" xr:uid="{00000000-0005-0000-0000-00006C400000}"/>
    <cellStyle name="Normal 3 2 2 3 2 5 3 2 2 2" xfId="16520" xr:uid="{00000000-0005-0000-0000-00006D400000}"/>
    <cellStyle name="Normal 3 2 2 3 2 5 3 2 2 2 2" xfId="16521" xr:uid="{00000000-0005-0000-0000-00006E400000}"/>
    <cellStyle name="Normal 3 2 2 3 2 5 3 2 2 3" xfId="16522" xr:uid="{00000000-0005-0000-0000-00006F400000}"/>
    <cellStyle name="Normal 3 2 2 3 2 5 3 2 3" xfId="16523" xr:uid="{00000000-0005-0000-0000-000070400000}"/>
    <cellStyle name="Normal 3 2 2 3 2 5 3 2 3 2" xfId="16524" xr:uid="{00000000-0005-0000-0000-000071400000}"/>
    <cellStyle name="Normal 3 2 2 3 2 5 3 2 4" xfId="16525" xr:uid="{00000000-0005-0000-0000-000072400000}"/>
    <cellStyle name="Normal 3 2 2 3 2 5 3 3" xfId="16526" xr:uid="{00000000-0005-0000-0000-000073400000}"/>
    <cellStyle name="Normal 3 2 2 3 2 5 3 3 2" xfId="16527" xr:uid="{00000000-0005-0000-0000-000074400000}"/>
    <cellStyle name="Normal 3 2 2 3 2 5 3 3 2 2" xfId="16528" xr:uid="{00000000-0005-0000-0000-000075400000}"/>
    <cellStyle name="Normal 3 2 2 3 2 5 3 3 3" xfId="16529" xr:uid="{00000000-0005-0000-0000-000076400000}"/>
    <cellStyle name="Normal 3 2 2 3 2 5 3 4" xfId="16530" xr:uid="{00000000-0005-0000-0000-000077400000}"/>
    <cellStyle name="Normal 3 2 2 3 2 5 3 4 2" xfId="16531" xr:uid="{00000000-0005-0000-0000-000078400000}"/>
    <cellStyle name="Normal 3 2 2 3 2 5 3 5" xfId="16532" xr:uid="{00000000-0005-0000-0000-000079400000}"/>
    <cellStyle name="Normal 3 2 2 3 2 5 4" xfId="16533" xr:uid="{00000000-0005-0000-0000-00007A400000}"/>
    <cellStyle name="Normal 3 2 2 3 2 5 4 2" xfId="16534" xr:uid="{00000000-0005-0000-0000-00007B400000}"/>
    <cellStyle name="Normal 3 2 2 3 2 5 4 2 2" xfId="16535" xr:uid="{00000000-0005-0000-0000-00007C400000}"/>
    <cellStyle name="Normal 3 2 2 3 2 5 4 2 2 2" xfId="16536" xr:uid="{00000000-0005-0000-0000-00007D400000}"/>
    <cellStyle name="Normal 3 2 2 3 2 5 4 2 3" xfId="16537" xr:uid="{00000000-0005-0000-0000-00007E400000}"/>
    <cellStyle name="Normal 3 2 2 3 2 5 4 3" xfId="16538" xr:uid="{00000000-0005-0000-0000-00007F400000}"/>
    <cellStyle name="Normal 3 2 2 3 2 5 4 3 2" xfId="16539" xr:uid="{00000000-0005-0000-0000-000080400000}"/>
    <cellStyle name="Normal 3 2 2 3 2 5 4 4" xfId="16540" xr:uid="{00000000-0005-0000-0000-000081400000}"/>
    <cellStyle name="Normal 3 2 2 3 2 5 5" xfId="16541" xr:uid="{00000000-0005-0000-0000-000082400000}"/>
    <cellStyle name="Normal 3 2 2 3 2 5 5 2" xfId="16542" xr:uid="{00000000-0005-0000-0000-000083400000}"/>
    <cellStyle name="Normal 3 2 2 3 2 5 5 2 2" xfId="16543" xr:uid="{00000000-0005-0000-0000-000084400000}"/>
    <cellStyle name="Normal 3 2 2 3 2 5 5 2 2 2" xfId="16544" xr:uid="{00000000-0005-0000-0000-000085400000}"/>
    <cellStyle name="Normal 3 2 2 3 2 5 5 2 3" xfId="16545" xr:uid="{00000000-0005-0000-0000-000086400000}"/>
    <cellStyle name="Normal 3 2 2 3 2 5 5 3" xfId="16546" xr:uid="{00000000-0005-0000-0000-000087400000}"/>
    <cellStyle name="Normal 3 2 2 3 2 5 5 3 2" xfId="16547" xr:uid="{00000000-0005-0000-0000-000088400000}"/>
    <cellStyle name="Normal 3 2 2 3 2 5 5 4" xfId="16548" xr:uid="{00000000-0005-0000-0000-000089400000}"/>
    <cellStyle name="Normal 3 2 2 3 2 5 6" xfId="16549" xr:uid="{00000000-0005-0000-0000-00008A400000}"/>
    <cellStyle name="Normal 3 2 2 3 2 5 6 2" xfId="16550" xr:uid="{00000000-0005-0000-0000-00008B400000}"/>
    <cellStyle name="Normal 3 2 2 3 2 5 6 2 2" xfId="16551" xr:uid="{00000000-0005-0000-0000-00008C400000}"/>
    <cellStyle name="Normal 3 2 2 3 2 5 6 3" xfId="16552" xr:uid="{00000000-0005-0000-0000-00008D400000}"/>
    <cellStyle name="Normal 3 2 2 3 2 5 7" xfId="16553" xr:uid="{00000000-0005-0000-0000-00008E400000}"/>
    <cellStyle name="Normal 3 2 2 3 2 5 7 2" xfId="16554" xr:uid="{00000000-0005-0000-0000-00008F400000}"/>
    <cellStyle name="Normal 3 2 2 3 2 5 8" xfId="16555" xr:uid="{00000000-0005-0000-0000-000090400000}"/>
    <cellStyle name="Normal 3 2 2 3 2 5 8 2" xfId="16556" xr:uid="{00000000-0005-0000-0000-000091400000}"/>
    <cellStyle name="Normal 3 2 2 3 2 5 9" xfId="16557" xr:uid="{00000000-0005-0000-0000-000092400000}"/>
    <cellStyle name="Normal 3 2 2 3 2 6" xfId="16558" xr:uid="{00000000-0005-0000-0000-000093400000}"/>
    <cellStyle name="Normal 3 2 2 3 2 6 2" xfId="16559" xr:uid="{00000000-0005-0000-0000-000094400000}"/>
    <cellStyle name="Normal 3 2 2 3 2 6 2 2" xfId="16560" xr:uid="{00000000-0005-0000-0000-000095400000}"/>
    <cellStyle name="Normal 3 2 2 3 2 6 2 2 2" xfId="16561" xr:uid="{00000000-0005-0000-0000-000096400000}"/>
    <cellStyle name="Normal 3 2 2 3 2 6 2 2 2 2" xfId="16562" xr:uid="{00000000-0005-0000-0000-000097400000}"/>
    <cellStyle name="Normal 3 2 2 3 2 6 2 2 2 2 2" xfId="16563" xr:uid="{00000000-0005-0000-0000-000098400000}"/>
    <cellStyle name="Normal 3 2 2 3 2 6 2 2 2 3" xfId="16564" xr:uid="{00000000-0005-0000-0000-000099400000}"/>
    <cellStyle name="Normal 3 2 2 3 2 6 2 2 3" xfId="16565" xr:uid="{00000000-0005-0000-0000-00009A400000}"/>
    <cellStyle name="Normal 3 2 2 3 2 6 2 2 3 2" xfId="16566" xr:uid="{00000000-0005-0000-0000-00009B400000}"/>
    <cellStyle name="Normal 3 2 2 3 2 6 2 2 4" xfId="16567" xr:uid="{00000000-0005-0000-0000-00009C400000}"/>
    <cellStyle name="Normal 3 2 2 3 2 6 2 3" xfId="16568" xr:uid="{00000000-0005-0000-0000-00009D400000}"/>
    <cellStyle name="Normal 3 2 2 3 2 6 2 3 2" xfId="16569" xr:uid="{00000000-0005-0000-0000-00009E400000}"/>
    <cellStyle name="Normal 3 2 2 3 2 6 2 3 2 2" xfId="16570" xr:uid="{00000000-0005-0000-0000-00009F400000}"/>
    <cellStyle name="Normal 3 2 2 3 2 6 2 3 3" xfId="16571" xr:uid="{00000000-0005-0000-0000-0000A0400000}"/>
    <cellStyle name="Normal 3 2 2 3 2 6 2 4" xfId="16572" xr:uid="{00000000-0005-0000-0000-0000A1400000}"/>
    <cellStyle name="Normal 3 2 2 3 2 6 2 4 2" xfId="16573" xr:uid="{00000000-0005-0000-0000-0000A2400000}"/>
    <cellStyle name="Normal 3 2 2 3 2 6 2 5" xfId="16574" xr:uid="{00000000-0005-0000-0000-0000A3400000}"/>
    <cellStyle name="Normal 3 2 2 3 2 6 3" xfId="16575" xr:uid="{00000000-0005-0000-0000-0000A4400000}"/>
    <cellStyle name="Normal 3 2 2 3 2 6 3 2" xfId="16576" xr:uid="{00000000-0005-0000-0000-0000A5400000}"/>
    <cellStyle name="Normal 3 2 2 3 2 6 3 2 2" xfId="16577" xr:uid="{00000000-0005-0000-0000-0000A6400000}"/>
    <cellStyle name="Normal 3 2 2 3 2 6 3 2 2 2" xfId="16578" xr:uid="{00000000-0005-0000-0000-0000A7400000}"/>
    <cellStyle name="Normal 3 2 2 3 2 6 3 2 3" xfId="16579" xr:uid="{00000000-0005-0000-0000-0000A8400000}"/>
    <cellStyle name="Normal 3 2 2 3 2 6 3 3" xfId="16580" xr:uid="{00000000-0005-0000-0000-0000A9400000}"/>
    <cellStyle name="Normal 3 2 2 3 2 6 3 3 2" xfId="16581" xr:uid="{00000000-0005-0000-0000-0000AA400000}"/>
    <cellStyle name="Normal 3 2 2 3 2 6 3 4" xfId="16582" xr:uid="{00000000-0005-0000-0000-0000AB400000}"/>
    <cellStyle name="Normal 3 2 2 3 2 6 4" xfId="16583" xr:uid="{00000000-0005-0000-0000-0000AC400000}"/>
    <cellStyle name="Normal 3 2 2 3 2 6 4 2" xfId="16584" xr:uid="{00000000-0005-0000-0000-0000AD400000}"/>
    <cellStyle name="Normal 3 2 2 3 2 6 4 2 2" xfId="16585" xr:uid="{00000000-0005-0000-0000-0000AE400000}"/>
    <cellStyle name="Normal 3 2 2 3 2 6 4 2 2 2" xfId="16586" xr:uid="{00000000-0005-0000-0000-0000AF400000}"/>
    <cellStyle name="Normal 3 2 2 3 2 6 4 2 3" xfId="16587" xr:uid="{00000000-0005-0000-0000-0000B0400000}"/>
    <cellStyle name="Normal 3 2 2 3 2 6 4 3" xfId="16588" xr:uid="{00000000-0005-0000-0000-0000B1400000}"/>
    <cellStyle name="Normal 3 2 2 3 2 6 4 3 2" xfId="16589" xr:uid="{00000000-0005-0000-0000-0000B2400000}"/>
    <cellStyle name="Normal 3 2 2 3 2 6 4 4" xfId="16590" xr:uid="{00000000-0005-0000-0000-0000B3400000}"/>
    <cellStyle name="Normal 3 2 2 3 2 6 5" xfId="16591" xr:uid="{00000000-0005-0000-0000-0000B4400000}"/>
    <cellStyle name="Normal 3 2 2 3 2 6 5 2" xfId="16592" xr:uid="{00000000-0005-0000-0000-0000B5400000}"/>
    <cellStyle name="Normal 3 2 2 3 2 6 5 2 2" xfId="16593" xr:uid="{00000000-0005-0000-0000-0000B6400000}"/>
    <cellStyle name="Normal 3 2 2 3 2 6 5 3" xfId="16594" xr:uid="{00000000-0005-0000-0000-0000B7400000}"/>
    <cellStyle name="Normal 3 2 2 3 2 6 6" xfId="16595" xr:uid="{00000000-0005-0000-0000-0000B8400000}"/>
    <cellStyle name="Normal 3 2 2 3 2 6 6 2" xfId="16596" xr:uid="{00000000-0005-0000-0000-0000B9400000}"/>
    <cellStyle name="Normal 3 2 2 3 2 6 7" xfId="16597" xr:uid="{00000000-0005-0000-0000-0000BA400000}"/>
    <cellStyle name="Normal 3 2 2 3 2 6 7 2" xfId="16598" xr:uid="{00000000-0005-0000-0000-0000BB400000}"/>
    <cellStyle name="Normal 3 2 2 3 2 6 8" xfId="16599" xr:uid="{00000000-0005-0000-0000-0000BC400000}"/>
    <cellStyle name="Normal 3 2 2 3 2 7" xfId="16600" xr:uid="{00000000-0005-0000-0000-0000BD400000}"/>
    <cellStyle name="Normal 3 2 2 3 2 7 2" xfId="16601" xr:uid="{00000000-0005-0000-0000-0000BE400000}"/>
    <cellStyle name="Normal 3 2 2 3 2 7 2 2" xfId="16602" xr:uid="{00000000-0005-0000-0000-0000BF400000}"/>
    <cellStyle name="Normal 3 2 2 3 2 7 2 2 2" xfId="16603" xr:uid="{00000000-0005-0000-0000-0000C0400000}"/>
    <cellStyle name="Normal 3 2 2 3 2 7 2 2 2 2" xfId="16604" xr:uid="{00000000-0005-0000-0000-0000C1400000}"/>
    <cellStyle name="Normal 3 2 2 3 2 7 2 2 2 2 2" xfId="16605" xr:uid="{00000000-0005-0000-0000-0000C2400000}"/>
    <cellStyle name="Normal 3 2 2 3 2 7 2 2 2 3" xfId="16606" xr:uid="{00000000-0005-0000-0000-0000C3400000}"/>
    <cellStyle name="Normal 3 2 2 3 2 7 2 2 3" xfId="16607" xr:uid="{00000000-0005-0000-0000-0000C4400000}"/>
    <cellStyle name="Normal 3 2 2 3 2 7 2 2 3 2" xfId="16608" xr:uid="{00000000-0005-0000-0000-0000C5400000}"/>
    <cellStyle name="Normal 3 2 2 3 2 7 2 2 4" xfId="16609" xr:uid="{00000000-0005-0000-0000-0000C6400000}"/>
    <cellStyle name="Normal 3 2 2 3 2 7 2 3" xfId="16610" xr:uid="{00000000-0005-0000-0000-0000C7400000}"/>
    <cellStyle name="Normal 3 2 2 3 2 7 2 3 2" xfId="16611" xr:uid="{00000000-0005-0000-0000-0000C8400000}"/>
    <cellStyle name="Normal 3 2 2 3 2 7 2 3 2 2" xfId="16612" xr:uid="{00000000-0005-0000-0000-0000C9400000}"/>
    <cellStyle name="Normal 3 2 2 3 2 7 2 3 3" xfId="16613" xr:uid="{00000000-0005-0000-0000-0000CA400000}"/>
    <cellStyle name="Normal 3 2 2 3 2 7 2 4" xfId="16614" xr:uid="{00000000-0005-0000-0000-0000CB400000}"/>
    <cellStyle name="Normal 3 2 2 3 2 7 2 4 2" xfId="16615" xr:uid="{00000000-0005-0000-0000-0000CC400000}"/>
    <cellStyle name="Normal 3 2 2 3 2 7 2 5" xfId="16616" xr:uid="{00000000-0005-0000-0000-0000CD400000}"/>
    <cellStyle name="Normal 3 2 2 3 2 7 3" xfId="16617" xr:uid="{00000000-0005-0000-0000-0000CE400000}"/>
    <cellStyle name="Normal 3 2 2 3 2 7 3 2" xfId="16618" xr:uid="{00000000-0005-0000-0000-0000CF400000}"/>
    <cellStyle name="Normal 3 2 2 3 2 7 3 2 2" xfId="16619" xr:uid="{00000000-0005-0000-0000-0000D0400000}"/>
    <cellStyle name="Normal 3 2 2 3 2 7 3 2 2 2" xfId="16620" xr:uid="{00000000-0005-0000-0000-0000D1400000}"/>
    <cellStyle name="Normal 3 2 2 3 2 7 3 2 3" xfId="16621" xr:uid="{00000000-0005-0000-0000-0000D2400000}"/>
    <cellStyle name="Normal 3 2 2 3 2 7 3 3" xfId="16622" xr:uid="{00000000-0005-0000-0000-0000D3400000}"/>
    <cellStyle name="Normal 3 2 2 3 2 7 3 3 2" xfId="16623" xr:uid="{00000000-0005-0000-0000-0000D4400000}"/>
    <cellStyle name="Normal 3 2 2 3 2 7 3 4" xfId="16624" xr:uid="{00000000-0005-0000-0000-0000D5400000}"/>
    <cellStyle name="Normal 3 2 2 3 2 7 4" xfId="16625" xr:uid="{00000000-0005-0000-0000-0000D6400000}"/>
    <cellStyle name="Normal 3 2 2 3 2 7 4 2" xfId="16626" xr:uid="{00000000-0005-0000-0000-0000D7400000}"/>
    <cellStyle name="Normal 3 2 2 3 2 7 4 2 2" xfId="16627" xr:uid="{00000000-0005-0000-0000-0000D8400000}"/>
    <cellStyle name="Normal 3 2 2 3 2 7 4 3" xfId="16628" xr:uid="{00000000-0005-0000-0000-0000D9400000}"/>
    <cellStyle name="Normal 3 2 2 3 2 7 5" xfId="16629" xr:uid="{00000000-0005-0000-0000-0000DA400000}"/>
    <cellStyle name="Normal 3 2 2 3 2 7 5 2" xfId="16630" xr:uid="{00000000-0005-0000-0000-0000DB400000}"/>
    <cellStyle name="Normal 3 2 2 3 2 7 6" xfId="16631" xr:uid="{00000000-0005-0000-0000-0000DC400000}"/>
    <cellStyle name="Normal 3 2 2 3 2 8" xfId="16632" xr:uid="{00000000-0005-0000-0000-0000DD400000}"/>
    <cellStyle name="Normal 3 2 2 3 2 8 2" xfId="16633" xr:uid="{00000000-0005-0000-0000-0000DE400000}"/>
    <cellStyle name="Normal 3 2 2 3 2 8 2 2" xfId="16634" xr:uid="{00000000-0005-0000-0000-0000DF400000}"/>
    <cellStyle name="Normal 3 2 2 3 2 8 2 2 2" xfId="16635" xr:uid="{00000000-0005-0000-0000-0000E0400000}"/>
    <cellStyle name="Normal 3 2 2 3 2 8 2 2 2 2" xfId="16636" xr:uid="{00000000-0005-0000-0000-0000E1400000}"/>
    <cellStyle name="Normal 3 2 2 3 2 8 2 2 2 2 2" xfId="16637" xr:uid="{00000000-0005-0000-0000-0000E2400000}"/>
    <cellStyle name="Normal 3 2 2 3 2 8 2 2 2 3" xfId="16638" xr:uid="{00000000-0005-0000-0000-0000E3400000}"/>
    <cellStyle name="Normal 3 2 2 3 2 8 2 2 3" xfId="16639" xr:uid="{00000000-0005-0000-0000-0000E4400000}"/>
    <cellStyle name="Normal 3 2 2 3 2 8 2 2 3 2" xfId="16640" xr:uid="{00000000-0005-0000-0000-0000E5400000}"/>
    <cellStyle name="Normal 3 2 2 3 2 8 2 2 4" xfId="16641" xr:uid="{00000000-0005-0000-0000-0000E6400000}"/>
    <cellStyle name="Normal 3 2 2 3 2 8 2 3" xfId="16642" xr:uid="{00000000-0005-0000-0000-0000E7400000}"/>
    <cellStyle name="Normal 3 2 2 3 2 8 2 3 2" xfId="16643" xr:uid="{00000000-0005-0000-0000-0000E8400000}"/>
    <cellStyle name="Normal 3 2 2 3 2 8 2 3 2 2" xfId="16644" xr:uid="{00000000-0005-0000-0000-0000E9400000}"/>
    <cellStyle name="Normal 3 2 2 3 2 8 2 3 3" xfId="16645" xr:uid="{00000000-0005-0000-0000-0000EA400000}"/>
    <cellStyle name="Normal 3 2 2 3 2 8 2 4" xfId="16646" xr:uid="{00000000-0005-0000-0000-0000EB400000}"/>
    <cellStyle name="Normal 3 2 2 3 2 8 2 4 2" xfId="16647" xr:uid="{00000000-0005-0000-0000-0000EC400000}"/>
    <cellStyle name="Normal 3 2 2 3 2 8 2 5" xfId="16648" xr:uid="{00000000-0005-0000-0000-0000ED400000}"/>
    <cellStyle name="Normal 3 2 2 3 2 8 3" xfId="16649" xr:uid="{00000000-0005-0000-0000-0000EE400000}"/>
    <cellStyle name="Normal 3 2 2 3 2 8 3 2" xfId="16650" xr:uid="{00000000-0005-0000-0000-0000EF400000}"/>
    <cellStyle name="Normal 3 2 2 3 2 8 3 2 2" xfId="16651" xr:uid="{00000000-0005-0000-0000-0000F0400000}"/>
    <cellStyle name="Normal 3 2 2 3 2 8 3 2 2 2" xfId="16652" xr:uid="{00000000-0005-0000-0000-0000F1400000}"/>
    <cellStyle name="Normal 3 2 2 3 2 8 3 2 3" xfId="16653" xr:uid="{00000000-0005-0000-0000-0000F2400000}"/>
    <cellStyle name="Normal 3 2 2 3 2 8 3 3" xfId="16654" xr:uid="{00000000-0005-0000-0000-0000F3400000}"/>
    <cellStyle name="Normal 3 2 2 3 2 8 3 3 2" xfId="16655" xr:uid="{00000000-0005-0000-0000-0000F4400000}"/>
    <cellStyle name="Normal 3 2 2 3 2 8 3 4" xfId="16656" xr:uid="{00000000-0005-0000-0000-0000F5400000}"/>
    <cellStyle name="Normal 3 2 2 3 2 8 4" xfId="16657" xr:uid="{00000000-0005-0000-0000-0000F6400000}"/>
    <cellStyle name="Normal 3 2 2 3 2 8 4 2" xfId="16658" xr:uid="{00000000-0005-0000-0000-0000F7400000}"/>
    <cellStyle name="Normal 3 2 2 3 2 8 4 2 2" xfId="16659" xr:uid="{00000000-0005-0000-0000-0000F8400000}"/>
    <cellStyle name="Normal 3 2 2 3 2 8 4 3" xfId="16660" xr:uid="{00000000-0005-0000-0000-0000F9400000}"/>
    <cellStyle name="Normal 3 2 2 3 2 8 5" xfId="16661" xr:uid="{00000000-0005-0000-0000-0000FA400000}"/>
    <cellStyle name="Normal 3 2 2 3 2 8 5 2" xfId="16662" xr:uid="{00000000-0005-0000-0000-0000FB400000}"/>
    <cellStyle name="Normal 3 2 2 3 2 8 6" xfId="16663" xr:uid="{00000000-0005-0000-0000-0000FC400000}"/>
    <cellStyle name="Normal 3 2 2 3 2 9" xfId="16664" xr:uid="{00000000-0005-0000-0000-0000FD400000}"/>
    <cellStyle name="Normal 3 2 2 3 2 9 2" xfId="16665" xr:uid="{00000000-0005-0000-0000-0000FE400000}"/>
    <cellStyle name="Normal 3 2 2 3 2 9 2 2" xfId="16666" xr:uid="{00000000-0005-0000-0000-0000FF400000}"/>
    <cellStyle name="Normal 3 2 2 3 2 9 2 2 2" xfId="16667" xr:uid="{00000000-0005-0000-0000-000000410000}"/>
    <cellStyle name="Normal 3 2 2 3 2 9 2 2 2 2" xfId="16668" xr:uid="{00000000-0005-0000-0000-000001410000}"/>
    <cellStyle name="Normal 3 2 2 3 2 9 2 2 3" xfId="16669" xr:uid="{00000000-0005-0000-0000-000002410000}"/>
    <cellStyle name="Normal 3 2 2 3 2 9 2 3" xfId="16670" xr:uid="{00000000-0005-0000-0000-000003410000}"/>
    <cellStyle name="Normal 3 2 2 3 2 9 2 3 2" xfId="16671" xr:uid="{00000000-0005-0000-0000-000004410000}"/>
    <cellStyle name="Normal 3 2 2 3 2 9 2 4" xfId="16672" xr:uid="{00000000-0005-0000-0000-000005410000}"/>
    <cellStyle name="Normal 3 2 2 3 2 9 3" xfId="16673" xr:uid="{00000000-0005-0000-0000-000006410000}"/>
    <cellStyle name="Normal 3 2 2 3 2 9 3 2" xfId="16674" xr:uid="{00000000-0005-0000-0000-000007410000}"/>
    <cellStyle name="Normal 3 2 2 3 2 9 3 2 2" xfId="16675" xr:uid="{00000000-0005-0000-0000-000008410000}"/>
    <cellStyle name="Normal 3 2 2 3 2 9 3 3" xfId="16676" xr:uid="{00000000-0005-0000-0000-000009410000}"/>
    <cellStyle name="Normal 3 2 2 3 2 9 4" xfId="16677" xr:uid="{00000000-0005-0000-0000-00000A410000}"/>
    <cellStyle name="Normal 3 2 2 3 2 9 4 2" xfId="16678" xr:uid="{00000000-0005-0000-0000-00000B410000}"/>
    <cellStyle name="Normal 3 2 2 3 2 9 5" xfId="16679" xr:uid="{00000000-0005-0000-0000-00000C410000}"/>
    <cellStyle name="Normal 3 2 2 3 3" xfId="16680" xr:uid="{00000000-0005-0000-0000-00000D410000}"/>
    <cellStyle name="Normal 3 2 2 3 3 10" xfId="16681" xr:uid="{00000000-0005-0000-0000-00000E410000}"/>
    <cellStyle name="Normal 3 2 2 3 3 2" xfId="16682" xr:uid="{00000000-0005-0000-0000-00000F410000}"/>
    <cellStyle name="Normal 3 2 2 3 3 2 2" xfId="16683" xr:uid="{00000000-0005-0000-0000-000010410000}"/>
    <cellStyle name="Normal 3 2 2 3 3 2 2 2" xfId="16684" xr:uid="{00000000-0005-0000-0000-000011410000}"/>
    <cellStyle name="Normal 3 2 2 3 3 2 2 2 2" xfId="16685" xr:uid="{00000000-0005-0000-0000-000012410000}"/>
    <cellStyle name="Normal 3 2 2 3 3 2 2 2 2 2" xfId="16686" xr:uid="{00000000-0005-0000-0000-000013410000}"/>
    <cellStyle name="Normal 3 2 2 3 3 2 2 2 2 2 2" xfId="16687" xr:uid="{00000000-0005-0000-0000-000014410000}"/>
    <cellStyle name="Normal 3 2 2 3 3 2 2 2 2 2 2 2" xfId="16688" xr:uid="{00000000-0005-0000-0000-000015410000}"/>
    <cellStyle name="Normal 3 2 2 3 3 2 2 2 2 2 3" xfId="16689" xr:uid="{00000000-0005-0000-0000-000016410000}"/>
    <cellStyle name="Normal 3 2 2 3 3 2 2 2 2 3" xfId="16690" xr:uid="{00000000-0005-0000-0000-000017410000}"/>
    <cellStyle name="Normal 3 2 2 3 3 2 2 2 2 3 2" xfId="16691" xr:uid="{00000000-0005-0000-0000-000018410000}"/>
    <cellStyle name="Normal 3 2 2 3 3 2 2 2 2 4" xfId="16692" xr:uid="{00000000-0005-0000-0000-000019410000}"/>
    <cellStyle name="Normal 3 2 2 3 3 2 2 2 3" xfId="16693" xr:uid="{00000000-0005-0000-0000-00001A410000}"/>
    <cellStyle name="Normal 3 2 2 3 3 2 2 2 3 2" xfId="16694" xr:uid="{00000000-0005-0000-0000-00001B410000}"/>
    <cellStyle name="Normal 3 2 2 3 3 2 2 2 3 2 2" xfId="16695" xr:uid="{00000000-0005-0000-0000-00001C410000}"/>
    <cellStyle name="Normal 3 2 2 3 3 2 2 2 3 3" xfId="16696" xr:uid="{00000000-0005-0000-0000-00001D410000}"/>
    <cellStyle name="Normal 3 2 2 3 3 2 2 2 4" xfId="16697" xr:uid="{00000000-0005-0000-0000-00001E410000}"/>
    <cellStyle name="Normal 3 2 2 3 3 2 2 2 4 2" xfId="16698" xr:uid="{00000000-0005-0000-0000-00001F410000}"/>
    <cellStyle name="Normal 3 2 2 3 3 2 2 2 5" xfId="16699" xr:uid="{00000000-0005-0000-0000-000020410000}"/>
    <cellStyle name="Normal 3 2 2 3 3 2 2 3" xfId="16700" xr:uid="{00000000-0005-0000-0000-000021410000}"/>
    <cellStyle name="Normal 3 2 2 3 3 2 2 3 2" xfId="16701" xr:uid="{00000000-0005-0000-0000-000022410000}"/>
    <cellStyle name="Normal 3 2 2 3 3 2 2 3 2 2" xfId="16702" xr:uid="{00000000-0005-0000-0000-000023410000}"/>
    <cellStyle name="Normal 3 2 2 3 3 2 2 3 2 2 2" xfId="16703" xr:uid="{00000000-0005-0000-0000-000024410000}"/>
    <cellStyle name="Normal 3 2 2 3 3 2 2 3 2 3" xfId="16704" xr:uid="{00000000-0005-0000-0000-000025410000}"/>
    <cellStyle name="Normal 3 2 2 3 3 2 2 3 3" xfId="16705" xr:uid="{00000000-0005-0000-0000-000026410000}"/>
    <cellStyle name="Normal 3 2 2 3 3 2 2 3 3 2" xfId="16706" xr:uid="{00000000-0005-0000-0000-000027410000}"/>
    <cellStyle name="Normal 3 2 2 3 3 2 2 3 4" xfId="16707" xr:uid="{00000000-0005-0000-0000-000028410000}"/>
    <cellStyle name="Normal 3 2 2 3 3 2 2 4" xfId="16708" xr:uid="{00000000-0005-0000-0000-000029410000}"/>
    <cellStyle name="Normal 3 2 2 3 3 2 2 4 2" xfId="16709" xr:uid="{00000000-0005-0000-0000-00002A410000}"/>
    <cellStyle name="Normal 3 2 2 3 3 2 2 4 2 2" xfId="16710" xr:uid="{00000000-0005-0000-0000-00002B410000}"/>
    <cellStyle name="Normal 3 2 2 3 3 2 2 4 2 2 2" xfId="16711" xr:uid="{00000000-0005-0000-0000-00002C410000}"/>
    <cellStyle name="Normal 3 2 2 3 3 2 2 4 2 3" xfId="16712" xr:uid="{00000000-0005-0000-0000-00002D410000}"/>
    <cellStyle name="Normal 3 2 2 3 3 2 2 4 3" xfId="16713" xr:uid="{00000000-0005-0000-0000-00002E410000}"/>
    <cellStyle name="Normal 3 2 2 3 3 2 2 4 3 2" xfId="16714" xr:uid="{00000000-0005-0000-0000-00002F410000}"/>
    <cellStyle name="Normal 3 2 2 3 3 2 2 4 4" xfId="16715" xr:uid="{00000000-0005-0000-0000-000030410000}"/>
    <cellStyle name="Normal 3 2 2 3 3 2 2 5" xfId="16716" xr:uid="{00000000-0005-0000-0000-000031410000}"/>
    <cellStyle name="Normal 3 2 2 3 3 2 2 5 2" xfId="16717" xr:uid="{00000000-0005-0000-0000-000032410000}"/>
    <cellStyle name="Normal 3 2 2 3 3 2 2 5 2 2" xfId="16718" xr:uid="{00000000-0005-0000-0000-000033410000}"/>
    <cellStyle name="Normal 3 2 2 3 3 2 2 5 3" xfId="16719" xr:uid="{00000000-0005-0000-0000-000034410000}"/>
    <cellStyle name="Normal 3 2 2 3 3 2 2 6" xfId="16720" xr:uid="{00000000-0005-0000-0000-000035410000}"/>
    <cellStyle name="Normal 3 2 2 3 3 2 2 6 2" xfId="16721" xr:uid="{00000000-0005-0000-0000-000036410000}"/>
    <cellStyle name="Normal 3 2 2 3 3 2 2 7" xfId="16722" xr:uid="{00000000-0005-0000-0000-000037410000}"/>
    <cellStyle name="Normal 3 2 2 3 3 2 2 7 2" xfId="16723" xr:uid="{00000000-0005-0000-0000-000038410000}"/>
    <cellStyle name="Normal 3 2 2 3 3 2 2 8" xfId="16724" xr:uid="{00000000-0005-0000-0000-000039410000}"/>
    <cellStyle name="Normal 3 2 2 3 3 2 3" xfId="16725" xr:uid="{00000000-0005-0000-0000-00003A410000}"/>
    <cellStyle name="Normal 3 2 2 3 3 2 3 2" xfId="16726" xr:uid="{00000000-0005-0000-0000-00003B410000}"/>
    <cellStyle name="Normal 3 2 2 3 3 2 3 2 2" xfId="16727" xr:uid="{00000000-0005-0000-0000-00003C410000}"/>
    <cellStyle name="Normal 3 2 2 3 3 2 3 2 2 2" xfId="16728" xr:uid="{00000000-0005-0000-0000-00003D410000}"/>
    <cellStyle name="Normal 3 2 2 3 3 2 3 2 2 2 2" xfId="16729" xr:uid="{00000000-0005-0000-0000-00003E410000}"/>
    <cellStyle name="Normal 3 2 2 3 3 2 3 2 2 3" xfId="16730" xr:uid="{00000000-0005-0000-0000-00003F410000}"/>
    <cellStyle name="Normal 3 2 2 3 3 2 3 2 3" xfId="16731" xr:uid="{00000000-0005-0000-0000-000040410000}"/>
    <cellStyle name="Normal 3 2 2 3 3 2 3 2 3 2" xfId="16732" xr:uid="{00000000-0005-0000-0000-000041410000}"/>
    <cellStyle name="Normal 3 2 2 3 3 2 3 2 4" xfId="16733" xr:uid="{00000000-0005-0000-0000-000042410000}"/>
    <cellStyle name="Normal 3 2 2 3 3 2 3 3" xfId="16734" xr:uid="{00000000-0005-0000-0000-000043410000}"/>
    <cellStyle name="Normal 3 2 2 3 3 2 3 3 2" xfId="16735" xr:uid="{00000000-0005-0000-0000-000044410000}"/>
    <cellStyle name="Normal 3 2 2 3 3 2 3 3 2 2" xfId="16736" xr:uid="{00000000-0005-0000-0000-000045410000}"/>
    <cellStyle name="Normal 3 2 2 3 3 2 3 3 3" xfId="16737" xr:uid="{00000000-0005-0000-0000-000046410000}"/>
    <cellStyle name="Normal 3 2 2 3 3 2 3 4" xfId="16738" xr:uid="{00000000-0005-0000-0000-000047410000}"/>
    <cellStyle name="Normal 3 2 2 3 3 2 3 4 2" xfId="16739" xr:uid="{00000000-0005-0000-0000-000048410000}"/>
    <cellStyle name="Normal 3 2 2 3 3 2 3 5" xfId="16740" xr:uid="{00000000-0005-0000-0000-000049410000}"/>
    <cellStyle name="Normal 3 2 2 3 3 2 4" xfId="16741" xr:uid="{00000000-0005-0000-0000-00004A410000}"/>
    <cellStyle name="Normal 3 2 2 3 3 2 4 2" xfId="16742" xr:uid="{00000000-0005-0000-0000-00004B410000}"/>
    <cellStyle name="Normal 3 2 2 3 3 2 4 2 2" xfId="16743" xr:uid="{00000000-0005-0000-0000-00004C410000}"/>
    <cellStyle name="Normal 3 2 2 3 3 2 4 2 2 2" xfId="16744" xr:uid="{00000000-0005-0000-0000-00004D410000}"/>
    <cellStyle name="Normal 3 2 2 3 3 2 4 2 3" xfId="16745" xr:uid="{00000000-0005-0000-0000-00004E410000}"/>
    <cellStyle name="Normal 3 2 2 3 3 2 4 3" xfId="16746" xr:uid="{00000000-0005-0000-0000-00004F410000}"/>
    <cellStyle name="Normal 3 2 2 3 3 2 4 3 2" xfId="16747" xr:uid="{00000000-0005-0000-0000-000050410000}"/>
    <cellStyle name="Normal 3 2 2 3 3 2 4 4" xfId="16748" xr:uid="{00000000-0005-0000-0000-000051410000}"/>
    <cellStyle name="Normal 3 2 2 3 3 2 5" xfId="16749" xr:uid="{00000000-0005-0000-0000-000052410000}"/>
    <cellStyle name="Normal 3 2 2 3 3 2 5 2" xfId="16750" xr:uid="{00000000-0005-0000-0000-000053410000}"/>
    <cellStyle name="Normal 3 2 2 3 3 2 5 2 2" xfId="16751" xr:uid="{00000000-0005-0000-0000-000054410000}"/>
    <cellStyle name="Normal 3 2 2 3 3 2 5 2 2 2" xfId="16752" xr:uid="{00000000-0005-0000-0000-000055410000}"/>
    <cellStyle name="Normal 3 2 2 3 3 2 5 2 3" xfId="16753" xr:uid="{00000000-0005-0000-0000-000056410000}"/>
    <cellStyle name="Normal 3 2 2 3 3 2 5 3" xfId="16754" xr:uid="{00000000-0005-0000-0000-000057410000}"/>
    <cellStyle name="Normal 3 2 2 3 3 2 5 3 2" xfId="16755" xr:uid="{00000000-0005-0000-0000-000058410000}"/>
    <cellStyle name="Normal 3 2 2 3 3 2 5 4" xfId="16756" xr:uid="{00000000-0005-0000-0000-000059410000}"/>
    <cellStyle name="Normal 3 2 2 3 3 2 6" xfId="16757" xr:uid="{00000000-0005-0000-0000-00005A410000}"/>
    <cellStyle name="Normal 3 2 2 3 3 2 6 2" xfId="16758" xr:uid="{00000000-0005-0000-0000-00005B410000}"/>
    <cellStyle name="Normal 3 2 2 3 3 2 6 2 2" xfId="16759" xr:uid="{00000000-0005-0000-0000-00005C410000}"/>
    <cellStyle name="Normal 3 2 2 3 3 2 6 3" xfId="16760" xr:uid="{00000000-0005-0000-0000-00005D410000}"/>
    <cellStyle name="Normal 3 2 2 3 3 2 7" xfId="16761" xr:uid="{00000000-0005-0000-0000-00005E410000}"/>
    <cellStyle name="Normal 3 2 2 3 3 2 7 2" xfId="16762" xr:uid="{00000000-0005-0000-0000-00005F410000}"/>
    <cellStyle name="Normal 3 2 2 3 3 2 8" xfId="16763" xr:uid="{00000000-0005-0000-0000-000060410000}"/>
    <cellStyle name="Normal 3 2 2 3 3 2 8 2" xfId="16764" xr:uid="{00000000-0005-0000-0000-000061410000}"/>
    <cellStyle name="Normal 3 2 2 3 3 2 9" xfId="16765" xr:uid="{00000000-0005-0000-0000-000062410000}"/>
    <cellStyle name="Normal 3 2 2 3 3 3" xfId="16766" xr:uid="{00000000-0005-0000-0000-000063410000}"/>
    <cellStyle name="Normal 3 2 2 3 3 3 2" xfId="16767" xr:uid="{00000000-0005-0000-0000-000064410000}"/>
    <cellStyle name="Normal 3 2 2 3 3 3 2 2" xfId="16768" xr:uid="{00000000-0005-0000-0000-000065410000}"/>
    <cellStyle name="Normal 3 2 2 3 3 3 2 2 2" xfId="16769" xr:uid="{00000000-0005-0000-0000-000066410000}"/>
    <cellStyle name="Normal 3 2 2 3 3 3 2 2 2 2" xfId="16770" xr:uid="{00000000-0005-0000-0000-000067410000}"/>
    <cellStyle name="Normal 3 2 2 3 3 3 2 2 2 2 2" xfId="16771" xr:uid="{00000000-0005-0000-0000-000068410000}"/>
    <cellStyle name="Normal 3 2 2 3 3 3 2 2 2 3" xfId="16772" xr:uid="{00000000-0005-0000-0000-000069410000}"/>
    <cellStyle name="Normal 3 2 2 3 3 3 2 2 3" xfId="16773" xr:uid="{00000000-0005-0000-0000-00006A410000}"/>
    <cellStyle name="Normal 3 2 2 3 3 3 2 2 3 2" xfId="16774" xr:uid="{00000000-0005-0000-0000-00006B410000}"/>
    <cellStyle name="Normal 3 2 2 3 3 3 2 2 4" xfId="16775" xr:uid="{00000000-0005-0000-0000-00006C410000}"/>
    <cellStyle name="Normal 3 2 2 3 3 3 2 3" xfId="16776" xr:uid="{00000000-0005-0000-0000-00006D410000}"/>
    <cellStyle name="Normal 3 2 2 3 3 3 2 3 2" xfId="16777" xr:uid="{00000000-0005-0000-0000-00006E410000}"/>
    <cellStyle name="Normal 3 2 2 3 3 3 2 3 2 2" xfId="16778" xr:uid="{00000000-0005-0000-0000-00006F410000}"/>
    <cellStyle name="Normal 3 2 2 3 3 3 2 3 3" xfId="16779" xr:uid="{00000000-0005-0000-0000-000070410000}"/>
    <cellStyle name="Normal 3 2 2 3 3 3 2 4" xfId="16780" xr:uid="{00000000-0005-0000-0000-000071410000}"/>
    <cellStyle name="Normal 3 2 2 3 3 3 2 4 2" xfId="16781" xr:uid="{00000000-0005-0000-0000-000072410000}"/>
    <cellStyle name="Normal 3 2 2 3 3 3 2 5" xfId="16782" xr:uid="{00000000-0005-0000-0000-000073410000}"/>
    <cellStyle name="Normal 3 2 2 3 3 3 3" xfId="16783" xr:uid="{00000000-0005-0000-0000-000074410000}"/>
    <cellStyle name="Normal 3 2 2 3 3 3 3 2" xfId="16784" xr:uid="{00000000-0005-0000-0000-000075410000}"/>
    <cellStyle name="Normal 3 2 2 3 3 3 3 2 2" xfId="16785" xr:uid="{00000000-0005-0000-0000-000076410000}"/>
    <cellStyle name="Normal 3 2 2 3 3 3 3 2 2 2" xfId="16786" xr:uid="{00000000-0005-0000-0000-000077410000}"/>
    <cellStyle name="Normal 3 2 2 3 3 3 3 2 3" xfId="16787" xr:uid="{00000000-0005-0000-0000-000078410000}"/>
    <cellStyle name="Normal 3 2 2 3 3 3 3 3" xfId="16788" xr:uid="{00000000-0005-0000-0000-000079410000}"/>
    <cellStyle name="Normal 3 2 2 3 3 3 3 3 2" xfId="16789" xr:uid="{00000000-0005-0000-0000-00007A410000}"/>
    <cellStyle name="Normal 3 2 2 3 3 3 3 4" xfId="16790" xr:uid="{00000000-0005-0000-0000-00007B410000}"/>
    <cellStyle name="Normal 3 2 2 3 3 3 4" xfId="16791" xr:uid="{00000000-0005-0000-0000-00007C410000}"/>
    <cellStyle name="Normal 3 2 2 3 3 3 4 2" xfId="16792" xr:uid="{00000000-0005-0000-0000-00007D410000}"/>
    <cellStyle name="Normal 3 2 2 3 3 3 4 2 2" xfId="16793" xr:uid="{00000000-0005-0000-0000-00007E410000}"/>
    <cellStyle name="Normal 3 2 2 3 3 3 4 2 2 2" xfId="16794" xr:uid="{00000000-0005-0000-0000-00007F410000}"/>
    <cellStyle name="Normal 3 2 2 3 3 3 4 2 3" xfId="16795" xr:uid="{00000000-0005-0000-0000-000080410000}"/>
    <cellStyle name="Normal 3 2 2 3 3 3 4 3" xfId="16796" xr:uid="{00000000-0005-0000-0000-000081410000}"/>
    <cellStyle name="Normal 3 2 2 3 3 3 4 3 2" xfId="16797" xr:uid="{00000000-0005-0000-0000-000082410000}"/>
    <cellStyle name="Normal 3 2 2 3 3 3 4 4" xfId="16798" xr:uid="{00000000-0005-0000-0000-000083410000}"/>
    <cellStyle name="Normal 3 2 2 3 3 3 5" xfId="16799" xr:uid="{00000000-0005-0000-0000-000084410000}"/>
    <cellStyle name="Normal 3 2 2 3 3 3 5 2" xfId="16800" xr:uid="{00000000-0005-0000-0000-000085410000}"/>
    <cellStyle name="Normal 3 2 2 3 3 3 5 2 2" xfId="16801" xr:uid="{00000000-0005-0000-0000-000086410000}"/>
    <cellStyle name="Normal 3 2 2 3 3 3 5 3" xfId="16802" xr:uid="{00000000-0005-0000-0000-000087410000}"/>
    <cellStyle name="Normal 3 2 2 3 3 3 6" xfId="16803" xr:uid="{00000000-0005-0000-0000-000088410000}"/>
    <cellStyle name="Normal 3 2 2 3 3 3 6 2" xfId="16804" xr:uid="{00000000-0005-0000-0000-000089410000}"/>
    <cellStyle name="Normal 3 2 2 3 3 3 7" xfId="16805" xr:uid="{00000000-0005-0000-0000-00008A410000}"/>
    <cellStyle name="Normal 3 2 2 3 3 3 7 2" xfId="16806" xr:uid="{00000000-0005-0000-0000-00008B410000}"/>
    <cellStyle name="Normal 3 2 2 3 3 3 8" xfId="16807" xr:uid="{00000000-0005-0000-0000-00008C410000}"/>
    <cellStyle name="Normal 3 2 2 3 3 4" xfId="16808" xr:uid="{00000000-0005-0000-0000-00008D410000}"/>
    <cellStyle name="Normal 3 2 2 3 3 4 2" xfId="16809" xr:uid="{00000000-0005-0000-0000-00008E410000}"/>
    <cellStyle name="Normal 3 2 2 3 3 4 2 2" xfId="16810" xr:uid="{00000000-0005-0000-0000-00008F410000}"/>
    <cellStyle name="Normal 3 2 2 3 3 4 2 2 2" xfId="16811" xr:uid="{00000000-0005-0000-0000-000090410000}"/>
    <cellStyle name="Normal 3 2 2 3 3 4 2 2 2 2" xfId="16812" xr:uid="{00000000-0005-0000-0000-000091410000}"/>
    <cellStyle name="Normal 3 2 2 3 3 4 2 2 3" xfId="16813" xr:uid="{00000000-0005-0000-0000-000092410000}"/>
    <cellStyle name="Normal 3 2 2 3 3 4 2 3" xfId="16814" xr:uid="{00000000-0005-0000-0000-000093410000}"/>
    <cellStyle name="Normal 3 2 2 3 3 4 2 3 2" xfId="16815" xr:uid="{00000000-0005-0000-0000-000094410000}"/>
    <cellStyle name="Normal 3 2 2 3 3 4 2 4" xfId="16816" xr:uid="{00000000-0005-0000-0000-000095410000}"/>
    <cellStyle name="Normal 3 2 2 3 3 4 3" xfId="16817" xr:uid="{00000000-0005-0000-0000-000096410000}"/>
    <cellStyle name="Normal 3 2 2 3 3 4 3 2" xfId="16818" xr:uid="{00000000-0005-0000-0000-000097410000}"/>
    <cellStyle name="Normal 3 2 2 3 3 4 3 2 2" xfId="16819" xr:uid="{00000000-0005-0000-0000-000098410000}"/>
    <cellStyle name="Normal 3 2 2 3 3 4 3 3" xfId="16820" xr:uid="{00000000-0005-0000-0000-000099410000}"/>
    <cellStyle name="Normal 3 2 2 3 3 4 4" xfId="16821" xr:uid="{00000000-0005-0000-0000-00009A410000}"/>
    <cellStyle name="Normal 3 2 2 3 3 4 4 2" xfId="16822" xr:uid="{00000000-0005-0000-0000-00009B410000}"/>
    <cellStyle name="Normal 3 2 2 3 3 4 5" xfId="16823" xr:uid="{00000000-0005-0000-0000-00009C410000}"/>
    <cellStyle name="Normal 3 2 2 3 3 5" xfId="16824" xr:uid="{00000000-0005-0000-0000-00009D410000}"/>
    <cellStyle name="Normal 3 2 2 3 3 5 2" xfId="16825" xr:uid="{00000000-0005-0000-0000-00009E410000}"/>
    <cellStyle name="Normal 3 2 2 3 3 5 2 2" xfId="16826" xr:uid="{00000000-0005-0000-0000-00009F410000}"/>
    <cellStyle name="Normal 3 2 2 3 3 5 2 2 2" xfId="16827" xr:uid="{00000000-0005-0000-0000-0000A0410000}"/>
    <cellStyle name="Normal 3 2 2 3 3 5 2 3" xfId="16828" xr:uid="{00000000-0005-0000-0000-0000A1410000}"/>
    <cellStyle name="Normal 3 2 2 3 3 5 3" xfId="16829" xr:uid="{00000000-0005-0000-0000-0000A2410000}"/>
    <cellStyle name="Normal 3 2 2 3 3 5 3 2" xfId="16830" xr:uid="{00000000-0005-0000-0000-0000A3410000}"/>
    <cellStyle name="Normal 3 2 2 3 3 5 4" xfId="16831" xr:uid="{00000000-0005-0000-0000-0000A4410000}"/>
    <cellStyle name="Normal 3 2 2 3 3 6" xfId="16832" xr:uid="{00000000-0005-0000-0000-0000A5410000}"/>
    <cellStyle name="Normal 3 2 2 3 3 6 2" xfId="16833" xr:uid="{00000000-0005-0000-0000-0000A6410000}"/>
    <cellStyle name="Normal 3 2 2 3 3 6 2 2" xfId="16834" xr:uid="{00000000-0005-0000-0000-0000A7410000}"/>
    <cellStyle name="Normal 3 2 2 3 3 6 2 2 2" xfId="16835" xr:uid="{00000000-0005-0000-0000-0000A8410000}"/>
    <cellStyle name="Normal 3 2 2 3 3 6 2 3" xfId="16836" xr:uid="{00000000-0005-0000-0000-0000A9410000}"/>
    <cellStyle name="Normal 3 2 2 3 3 6 3" xfId="16837" xr:uid="{00000000-0005-0000-0000-0000AA410000}"/>
    <cellStyle name="Normal 3 2 2 3 3 6 3 2" xfId="16838" xr:uid="{00000000-0005-0000-0000-0000AB410000}"/>
    <cellStyle name="Normal 3 2 2 3 3 6 4" xfId="16839" xr:uid="{00000000-0005-0000-0000-0000AC410000}"/>
    <cellStyle name="Normal 3 2 2 3 3 7" xfId="16840" xr:uid="{00000000-0005-0000-0000-0000AD410000}"/>
    <cellStyle name="Normal 3 2 2 3 3 7 2" xfId="16841" xr:uid="{00000000-0005-0000-0000-0000AE410000}"/>
    <cellStyle name="Normal 3 2 2 3 3 7 2 2" xfId="16842" xr:uid="{00000000-0005-0000-0000-0000AF410000}"/>
    <cellStyle name="Normal 3 2 2 3 3 7 3" xfId="16843" xr:uid="{00000000-0005-0000-0000-0000B0410000}"/>
    <cellStyle name="Normal 3 2 2 3 3 8" xfId="16844" xr:uid="{00000000-0005-0000-0000-0000B1410000}"/>
    <cellStyle name="Normal 3 2 2 3 3 8 2" xfId="16845" xr:uid="{00000000-0005-0000-0000-0000B2410000}"/>
    <cellStyle name="Normal 3 2 2 3 3 9" xfId="16846" xr:uid="{00000000-0005-0000-0000-0000B3410000}"/>
    <cellStyle name="Normal 3 2 2 3 3 9 2" xfId="16847" xr:uid="{00000000-0005-0000-0000-0000B4410000}"/>
    <cellStyle name="Normal 3 2 2 3 4" xfId="16848" xr:uid="{00000000-0005-0000-0000-0000B5410000}"/>
    <cellStyle name="Normal 3 2 2 3 4 10" xfId="16849" xr:uid="{00000000-0005-0000-0000-0000B6410000}"/>
    <cellStyle name="Normal 3 2 2 3 4 2" xfId="16850" xr:uid="{00000000-0005-0000-0000-0000B7410000}"/>
    <cellStyle name="Normal 3 2 2 3 4 2 2" xfId="16851" xr:uid="{00000000-0005-0000-0000-0000B8410000}"/>
    <cellStyle name="Normal 3 2 2 3 4 2 2 2" xfId="16852" xr:uid="{00000000-0005-0000-0000-0000B9410000}"/>
    <cellStyle name="Normal 3 2 2 3 4 2 2 2 2" xfId="16853" xr:uid="{00000000-0005-0000-0000-0000BA410000}"/>
    <cellStyle name="Normal 3 2 2 3 4 2 2 2 2 2" xfId="16854" xr:uid="{00000000-0005-0000-0000-0000BB410000}"/>
    <cellStyle name="Normal 3 2 2 3 4 2 2 2 2 2 2" xfId="16855" xr:uid="{00000000-0005-0000-0000-0000BC410000}"/>
    <cellStyle name="Normal 3 2 2 3 4 2 2 2 2 2 2 2" xfId="16856" xr:uid="{00000000-0005-0000-0000-0000BD410000}"/>
    <cellStyle name="Normal 3 2 2 3 4 2 2 2 2 2 3" xfId="16857" xr:uid="{00000000-0005-0000-0000-0000BE410000}"/>
    <cellStyle name="Normal 3 2 2 3 4 2 2 2 2 3" xfId="16858" xr:uid="{00000000-0005-0000-0000-0000BF410000}"/>
    <cellStyle name="Normal 3 2 2 3 4 2 2 2 2 3 2" xfId="16859" xr:uid="{00000000-0005-0000-0000-0000C0410000}"/>
    <cellStyle name="Normal 3 2 2 3 4 2 2 2 2 4" xfId="16860" xr:uid="{00000000-0005-0000-0000-0000C1410000}"/>
    <cellStyle name="Normal 3 2 2 3 4 2 2 2 3" xfId="16861" xr:uid="{00000000-0005-0000-0000-0000C2410000}"/>
    <cellStyle name="Normal 3 2 2 3 4 2 2 2 3 2" xfId="16862" xr:uid="{00000000-0005-0000-0000-0000C3410000}"/>
    <cellStyle name="Normal 3 2 2 3 4 2 2 2 3 2 2" xfId="16863" xr:uid="{00000000-0005-0000-0000-0000C4410000}"/>
    <cellStyle name="Normal 3 2 2 3 4 2 2 2 3 3" xfId="16864" xr:uid="{00000000-0005-0000-0000-0000C5410000}"/>
    <cellStyle name="Normal 3 2 2 3 4 2 2 2 4" xfId="16865" xr:uid="{00000000-0005-0000-0000-0000C6410000}"/>
    <cellStyle name="Normal 3 2 2 3 4 2 2 2 4 2" xfId="16866" xr:uid="{00000000-0005-0000-0000-0000C7410000}"/>
    <cellStyle name="Normal 3 2 2 3 4 2 2 2 5" xfId="16867" xr:uid="{00000000-0005-0000-0000-0000C8410000}"/>
    <cellStyle name="Normal 3 2 2 3 4 2 2 3" xfId="16868" xr:uid="{00000000-0005-0000-0000-0000C9410000}"/>
    <cellStyle name="Normal 3 2 2 3 4 2 2 3 2" xfId="16869" xr:uid="{00000000-0005-0000-0000-0000CA410000}"/>
    <cellStyle name="Normal 3 2 2 3 4 2 2 3 2 2" xfId="16870" xr:uid="{00000000-0005-0000-0000-0000CB410000}"/>
    <cellStyle name="Normal 3 2 2 3 4 2 2 3 2 2 2" xfId="16871" xr:uid="{00000000-0005-0000-0000-0000CC410000}"/>
    <cellStyle name="Normal 3 2 2 3 4 2 2 3 2 3" xfId="16872" xr:uid="{00000000-0005-0000-0000-0000CD410000}"/>
    <cellStyle name="Normal 3 2 2 3 4 2 2 3 3" xfId="16873" xr:uid="{00000000-0005-0000-0000-0000CE410000}"/>
    <cellStyle name="Normal 3 2 2 3 4 2 2 3 3 2" xfId="16874" xr:uid="{00000000-0005-0000-0000-0000CF410000}"/>
    <cellStyle name="Normal 3 2 2 3 4 2 2 3 4" xfId="16875" xr:uid="{00000000-0005-0000-0000-0000D0410000}"/>
    <cellStyle name="Normal 3 2 2 3 4 2 2 4" xfId="16876" xr:uid="{00000000-0005-0000-0000-0000D1410000}"/>
    <cellStyle name="Normal 3 2 2 3 4 2 2 4 2" xfId="16877" xr:uid="{00000000-0005-0000-0000-0000D2410000}"/>
    <cellStyle name="Normal 3 2 2 3 4 2 2 4 2 2" xfId="16878" xr:uid="{00000000-0005-0000-0000-0000D3410000}"/>
    <cellStyle name="Normal 3 2 2 3 4 2 2 4 2 2 2" xfId="16879" xr:uid="{00000000-0005-0000-0000-0000D4410000}"/>
    <cellStyle name="Normal 3 2 2 3 4 2 2 4 2 3" xfId="16880" xr:uid="{00000000-0005-0000-0000-0000D5410000}"/>
    <cellStyle name="Normal 3 2 2 3 4 2 2 4 3" xfId="16881" xr:uid="{00000000-0005-0000-0000-0000D6410000}"/>
    <cellStyle name="Normal 3 2 2 3 4 2 2 4 3 2" xfId="16882" xr:uid="{00000000-0005-0000-0000-0000D7410000}"/>
    <cellStyle name="Normal 3 2 2 3 4 2 2 4 4" xfId="16883" xr:uid="{00000000-0005-0000-0000-0000D8410000}"/>
    <cellStyle name="Normal 3 2 2 3 4 2 2 5" xfId="16884" xr:uid="{00000000-0005-0000-0000-0000D9410000}"/>
    <cellStyle name="Normal 3 2 2 3 4 2 2 5 2" xfId="16885" xr:uid="{00000000-0005-0000-0000-0000DA410000}"/>
    <cellStyle name="Normal 3 2 2 3 4 2 2 5 2 2" xfId="16886" xr:uid="{00000000-0005-0000-0000-0000DB410000}"/>
    <cellStyle name="Normal 3 2 2 3 4 2 2 5 3" xfId="16887" xr:uid="{00000000-0005-0000-0000-0000DC410000}"/>
    <cellStyle name="Normal 3 2 2 3 4 2 2 6" xfId="16888" xr:uid="{00000000-0005-0000-0000-0000DD410000}"/>
    <cellStyle name="Normal 3 2 2 3 4 2 2 6 2" xfId="16889" xr:uid="{00000000-0005-0000-0000-0000DE410000}"/>
    <cellStyle name="Normal 3 2 2 3 4 2 2 7" xfId="16890" xr:uid="{00000000-0005-0000-0000-0000DF410000}"/>
    <cellStyle name="Normal 3 2 2 3 4 2 2 7 2" xfId="16891" xr:uid="{00000000-0005-0000-0000-0000E0410000}"/>
    <cellStyle name="Normal 3 2 2 3 4 2 2 8" xfId="16892" xr:uid="{00000000-0005-0000-0000-0000E1410000}"/>
    <cellStyle name="Normal 3 2 2 3 4 2 3" xfId="16893" xr:uid="{00000000-0005-0000-0000-0000E2410000}"/>
    <cellStyle name="Normal 3 2 2 3 4 2 3 2" xfId="16894" xr:uid="{00000000-0005-0000-0000-0000E3410000}"/>
    <cellStyle name="Normal 3 2 2 3 4 2 3 2 2" xfId="16895" xr:uid="{00000000-0005-0000-0000-0000E4410000}"/>
    <cellStyle name="Normal 3 2 2 3 4 2 3 2 2 2" xfId="16896" xr:uid="{00000000-0005-0000-0000-0000E5410000}"/>
    <cellStyle name="Normal 3 2 2 3 4 2 3 2 2 2 2" xfId="16897" xr:uid="{00000000-0005-0000-0000-0000E6410000}"/>
    <cellStyle name="Normal 3 2 2 3 4 2 3 2 2 3" xfId="16898" xr:uid="{00000000-0005-0000-0000-0000E7410000}"/>
    <cellStyle name="Normal 3 2 2 3 4 2 3 2 3" xfId="16899" xr:uid="{00000000-0005-0000-0000-0000E8410000}"/>
    <cellStyle name="Normal 3 2 2 3 4 2 3 2 3 2" xfId="16900" xr:uid="{00000000-0005-0000-0000-0000E9410000}"/>
    <cellStyle name="Normal 3 2 2 3 4 2 3 2 4" xfId="16901" xr:uid="{00000000-0005-0000-0000-0000EA410000}"/>
    <cellStyle name="Normal 3 2 2 3 4 2 3 3" xfId="16902" xr:uid="{00000000-0005-0000-0000-0000EB410000}"/>
    <cellStyle name="Normal 3 2 2 3 4 2 3 3 2" xfId="16903" xr:uid="{00000000-0005-0000-0000-0000EC410000}"/>
    <cellStyle name="Normal 3 2 2 3 4 2 3 3 2 2" xfId="16904" xr:uid="{00000000-0005-0000-0000-0000ED410000}"/>
    <cellStyle name="Normal 3 2 2 3 4 2 3 3 3" xfId="16905" xr:uid="{00000000-0005-0000-0000-0000EE410000}"/>
    <cellStyle name="Normal 3 2 2 3 4 2 3 4" xfId="16906" xr:uid="{00000000-0005-0000-0000-0000EF410000}"/>
    <cellStyle name="Normal 3 2 2 3 4 2 3 4 2" xfId="16907" xr:uid="{00000000-0005-0000-0000-0000F0410000}"/>
    <cellStyle name="Normal 3 2 2 3 4 2 3 5" xfId="16908" xr:uid="{00000000-0005-0000-0000-0000F1410000}"/>
    <cellStyle name="Normal 3 2 2 3 4 2 4" xfId="16909" xr:uid="{00000000-0005-0000-0000-0000F2410000}"/>
    <cellStyle name="Normal 3 2 2 3 4 2 4 2" xfId="16910" xr:uid="{00000000-0005-0000-0000-0000F3410000}"/>
    <cellStyle name="Normal 3 2 2 3 4 2 4 2 2" xfId="16911" xr:uid="{00000000-0005-0000-0000-0000F4410000}"/>
    <cellStyle name="Normal 3 2 2 3 4 2 4 2 2 2" xfId="16912" xr:uid="{00000000-0005-0000-0000-0000F5410000}"/>
    <cellStyle name="Normal 3 2 2 3 4 2 4 2 3" xfId="16913" xr:uid="{00000000-0005-0000-0000-0000F6410000}"/>
    <cellStyle name="Normal 3 2 2 3 4 2 4 3" xfId="16914" xr:uid="{00000000-0005-0000-0000-0000F7410000}"/>
    <cellStyle name="Normal 3 2 2 3 4 2 4 3 2" xfId="16915" xr:uid="{00000000-0005-0000-0000-0000F8410000}"/>
    <cellStyle name="Normal 3 2 2 3 4 2 4 4" xfId="16916" xr:uid="{00000000-0005-0000-0000-0000F9410000}"/>
    <cellStyle name="Normal 3 2 2 3 4 2 5" xfId="16917" xr:uid="{00000000-0005-0000-0000-0000FA410000}"/>
    <cellStyle name="Normal 3 2 2 3 4 2 5 2" xfId="16918" xr:uid="{00000000-0005-0000-0000-0000FB410000}"/>
    <cellStyle name="Normal 3 2 2 3 4 2 5 2 2" xfId="16919" xr:uid="{00000000-0005-0000-0000-0000FC410000}"/>
    <cellStyle name="Normal 3 2 2 3 4 2 5 2 2 2" xfId="16920" xr:uid="{00000000-0005-0000-0000-0000FD410000}"/>
    <cellStyle name="Normal 3 2 2 3 4 2 5 2 3" xfId="16921" xr:uid="{00000000-0005-0000-0000-0000FE410000}"/>
    <cellStyle name="Normal 3 2 2 3 4 2 5 3" xfId="16922" xr:uid="{00000000-0005-0000-0000-0000FF410000}"/>
    <cellStyle name="Normal 3 2 2 3 4 2 5 3 2" xfId="16923" xr:uid="{00000000-0005-0000-0000-000000420000}"/>
    <cellStyle name="Normal 3 2 2 3 4 2 5 4" xfId="16924" xr:uid="{00000000-0005-0000-0000-000001420000}"/>
    <cellStyle name="Normal 3 2 2 3 4 2 6" xfId="16925" xr:uid="{00000000-0005-0000-0000-000002420000}"/>
    <cellStyle name="Normal 3 2 2 3 4 2 6 2" xfId="16926" xr:uid="{00000000-0005-0000-0000-000003420000}"/>
    <cellStyle name="Normal 3 2 2 3 4 2 6 2 2" xfId="16927" xr:uid="{00000000-0005-0000-0000-000004420000}"/>
    <cellStyle name="Normal 3 2 2 3 4 2 6 3" xfId="16928" xr:uid="{00000000-0005-0000-0000-000005420000}"/>
    <cellStyle name="Normal 3 2 2 3 4 2 7" xfId="16929" xr:uid="{00000000-0005-0000-0000-000006420000}"/>
    <cellStyle name="Normal 3 2 2 3 4 2 7 2" xfId="16930" xr:uid="{00000000-0005-0000-0000-000007420000}"/>
    <cellStyle name="Normal 3 2 2 3 4 2 8" xfId="16931" xr:uid="{00000000-0005-0000-0000-000008420000}"/>
    <cellStyle name="Normal 3 2 2 3 4 2 8 2" xfId="16932" xr:uid="{00000000-0005-0000-0000-000009420000}"/>
    <cellStyle name="Normal 3 2 2 3 4 2 9" xfId="16933" xr:uid="{00000000-0005-0000-0000-00000A420000}"/>
    <cellStyle name="Normal 3 2 2 3 4 3" xfId="16934" xr:uid="{00000000-0005-0000-0000-00000B420000}"/>
    <cellStyle name="Normal 3 2 2 3 4 3 2" xfId="16935" xr:uid="{00000000-0005-0000-0000-00000C420000}"/>
    <cellStyle name="Normal 3 2 2 3 4 3 2 2" xfId="16936" xr:uid="{00000000-0005-0000-0000-00000D420000}"/>
    <cellStyle name="Normal 3 2 2 3 4 3 2 2 2" xfId="16937" xr:uid="{00000000-0005-0000-0000-00000E420000}"/>
    <cellStyle name="Normal 3 2 2 3 4 3 2 2 2 2" xfId="16938" xr:uid="{00000000-0005-0000-0000-00000F420000}"/>
    <cellStyle name="Normal 3 2 2 3 4 3 2 2 2 2 2" xfId="16939" xr:uid="{00000000-0005-0000-0000-000010420000}"/>
    <cellStyle name="Normal 3 2 2 3 4 3 2 2 2 3" xfId="16940" xr:uid="{00000000-0005-0000-0000-000011420000}"/>
    <cellStyle name="Normal 3 2 2 3 4 3 2 2 3" xfId="16941" xr:uid="{00000000-0005-0000-0000-000012420000}"/>
    <cellStyle name="Normal 3 2 2 3 4 3 2 2 3 2" xfId="16942" xr:uid="{00000000-0005-0000-0000-000013420000}"/>
    <cellStyle name="Normal 3 2 2 3 4 3 2 2 4" xfId="16943" xr:uid="{00000000-0005-0000-0000-000014420000}"/>
    <cellStyle name="Normal 3 2 2 3 4 3 2 3" xfId="16944" xr:uid="{00000000-0005-0000-0000-000015420000}"/>
    <cellStyle name="Normal 3 2 2 3 4 3 2 3 2" xfId="16945" xr:uid="{00000000-0005-0000-0000-000016420000}"/>
    <cellStyle name="Normal 3 2 2 3 4 3 2 3 2 2" xfId="16946" xr:uid="{00000000-0005-0000-0000-000017420000}"/>
    <cellStyle name="Normal 3 2 2 3 4 3 2 3 3" xfId="16947" xr:uid="{00000000-0005-0000-0000-000018420000}"/>
    <cellStyle name="Normal 3 2 2 3 4 3 2 4" xfId="16948" xr:uid="{00000000-0005-0000-0000-000019420000}"/>
    <cellStyle name="Normal 3 2 2 3 4 3 2 4 2" xfId="16949" xr:uid="{00000000-0005-0000-0000-00001A420000}"/>
    <cellStyle name="Normal 3 2 2 3 4 3 2 5" xfId="16950" xr:uid="{00000000-0005-0000-0000-00001B420000}"/>
    <cellStyle name="Normal 3 2 2 3 4 3 3" xfId="16951" xr:uid="{00000000-0005-0000-0000-00001C420000}"/>
    <cellStyle name="Normal 3 2 2 3 4 3 3 2" xfId="16952" xr:uid="{00000000-0005-0000-0000-00001D420000}"/>
    <cellStyle name="Normal 3 2 2 3 4 3 3 2 2" xfId="16953" xr:uid="{00000000-0005-0000-0000-00001E420000}"/>
    <cellStyle name="Normal 3 2 2 3 4 3 3 2 2 2" xfId="16954" xr:uid="{00000000-0005-0000-0000-00001F420000}"/>
    <cellStyle name="Normal 3 2 2 3 4 3 3 2 3" xfId="16955" xr:uid="{00000000-0005-0000-0000-000020420000}"/>
    <cellStyle name="Normal 3 2 2 3 4 3 3 3" xfId="16956" xr:uid="{00000000-0005-0000-0000-000021420000}"/>
    <cellStyle name="Normal 3 2 2 3 4 3 3 3 2" xfId="16957" xr:uid="{00000000-0005-0000-0000-000022420000}"/>
    <cellStyle name="Normal 3 2 2 3 4 3 3 4" xfId="16958" xr:uid="{00000000-0005-0000-0000-000023420000}"/>
    <cellStyle name="Normal 3 2 2 3 4 3 4" xfId="16959" xr:uid="{00000000-0005-0000-0000-000024420000}"/>
    <cellStyle name="Normal 3 2 2 3 4 3 4 2" xfId="16960" xr:uid="{00000000-0005-0000-0000-000025420000}"/>
    <cellStyle name="Normal 3 2 2 3 4 3 4 2 2" xfId="16961" xr:uid="{00000000-0005-0000-0000-000026420000}"/>
    <cellStyle name="Normal 3 2 2 3 4 3 4 2 2 2" xfId="16962" xr:uid="{00000000-0005-0000-0000-000027420000}"/>
    <cellStyle name="Normal 3 2 2 3 4 3 4 2 3" xfId="16963" xr:uid="{00000000-0005-0000-0000-000028420000}"/>
    <cellStyle name="Normal 3 2 2 3 4 3 4 3" xfId="16964" xr:uid="{00000000-0005-0000-0000-000029420000}"/>
    <cellStyle name="Normal 3 2 2 3 4 3 4 3 2" xfId="16965" xr:uid="{00000000-0005-0000-0000-00002A420000}"/>
    <cellStyle name="Normal 3 2 2 3 4 3 4 4" xfId="16966" xr:uid="{00000000-0005-0000-0000-00002B420000}"/>
    <cellStyle name="Normal 3 2 2 3 4 3 5" xfId="16967" xr:uid="{00000000-0005-0000-0000-00002C420000}"/>
    <cellStyle name="Normal 3 2 2 3 4 3 5 2" xfId="16968" xr:uid="{00000000-0005-0000-0000-00002D420000}"/>
    <cellStyle name="Normal 3 2 2 3 4 3 5 2 2" xfId="16969" xr:uid="{00000000-0005-0000-0000-00002E420000}"/>
    <cellStyle name="Normal 3 2 2 3 4 3 5 3" xfId="16970" xr:uid="{00000000-0005-0000-0000-00002F420000}"/>
    <cellStyle name="Normal 3 2 2 3 4 3 6" xfId="16971" xr:uid="{00000000-0005-0000-0000-000030420000}"/>
    <cellStyle name="Normal 3 2 2 3 4 3 6 2" xfId="16972" xr:uid="{00000000-0005-0000-0000-000031420000}"/>
    <cellStyle name="Normal 3 2 2 3 4 3 7" xfId="16973" xr:uid="{00000000-0005-0000-0000-000032420000}"/>
    <cellStyle name="Normal 3 2 2 3 4 3 7 2" xfId="16974" xr:uid="{00000000-0005-0000-0000-000033420000}"/>
    <cellStyle name="Normal 3 2 2 3 4 3 8" xfId="16975" xr:uid="{00000000-0005-0000-0000-000034420000}"/>
    <cellStyle name="Normal 3 2 2 3 4 4" xfId="16976" xr:uid="{00000000-0005-0000-0000-000035420000}"/>
    <cellStyle name="Normal 3 2 2 3 4 4 2" xfId="16977" xr:uid="{00000000-0005-0000-0000-000036420000}"/>
    <cellStyle name="Normal 3 2 2 3 4 4 2 2" xfId="16978" xr:uid="{00000000-0005-0000-0000-000037420000}"/>
    <cellStyle name="Normal 3 2 2 3 4 4 2 2 2" xfId="16979" xr:uid="{00000000-0005-0000-0000-000038420000}"/>
    <cellStyle name="Normal 3 2 2 3 4 4 2 2 2 2" xfId="16980" xr:uid="{00000000-0005-0000-0000-000039420000}"/>
    <cellStyle name="Normal 3 2 2 3 4 4 2 2 3" xfId="16981" xr:uid="{00000000-0005-0000-0000-00003A420000}"/>
    <cellStyle name="Normal 3 2 2 3 4 4 2 3" xfId="16982" xr:uid="{00000000-0005-0000-0000-00003B420000}"/>
    <cellStyle name="Normal 3 2 2 3 4 4 2 3 2" xfId="16983" xr:uid="{00000000-0005-0000-0000-00003C420000}"/>
    <cellStyle name="Normal 3 2 2 3 4 4 2 4" xfId="16984" xr:uid="{00000000-0005-0000-0000-00003D420000}"/>
    <cellStyle name="Normal 3 2 2 3 4 4 3" xfId="16985" xr:uid="{00000000-0005-0000-0000-00003E420000}"/>
    <cellStyle name="Normal 3 2 2 3 4 4 3 2" xfId="16986" xr:uid="{00000000-0005-0000-0000-00003F420000}"/>
    <cellStyle name="Normal 3 2 2 3 4 4 3 2 2" xfId="16987" xr:uid="{00000000-0005-0000-0000-000040420000}"/>
    <cellStyle name="Normal 3 2 2 3 4 4 3 3" xfId="16988" xr:uid="{00000000-0005-0000-0000-000041420000}"/>
    <cellStyle name="Normal 3 2 2 3 4 4 4" xfId="16989" xr:uid="{00000000-0005-0000-0000-000042420000}"/>
    <cellStyle name="Normal 3 2 2 3 4 4 4 2" xfId="16990" xr:uid="{00000000-0005-0000-0000-000043420000}"/>
    <cellStyle name="Normal 3 2 2 3 4 4 5" xfId="16991" xr:uid="{00000000-0005-0000-0000-000044420000}"/>
    <cellStyle name="Normal 3 2 2 3 4 5" xfId="16992" xr:uid="{00000000-0005-0000-0000-000045420000}"/>
    <cellStyle name="Normal 3 2 2 3 4 5 2" xfId="16993" xr:uid="{00000000-0005-0000-0000-000046420000}"/>
    <cellStyle name="Normal 3 2 2 3 4 5 2 2" xfId="16994" xr:uid="{00000000-0005-0000-0000-000047420000}"/>
    <cellStyle name="Normal 3 2 2 3 4 5 2 2 2" xfId="16995" xr:uid="{00000000-0005-0000-0000-000048420000}"/>
    <cellStyle name="Normal 3 2 2 3 4 5 2 3" xfId="16996" xr:uid="{00000000-0005-0000-0000-000049420000}"/>
    <cellStyle name="Normal 3 2 2 3 4 5 3" xfId="16997" xr:uid="{00000000-0005-0000-0000-00004A420000}"/>
    <cellStyle name="Normal 3 2 2 3 4 5 3 2" xfId="16998" xr:uid="{00000000-0005-0000-0000-00004B420000}"/>
    <cellStyle name="Normal 3 2 2 3 4 5 4" xfId="16999" xr:uid="{00000000-0005-0000-0000-00004C420000}"/>
    <cellStyle name="Normal 3 2 2 3 4 6" xfId="17000" xr:uid="{00000000-0005-0000-0000-00004D420000}"/>
    <cellStyle name="Normal 3 2 2 3 4 6 2" xfId="17001" xr:uid="{00000000-0005-0000-0000-00004E420000}"/>
    <cellStyle name="Normal 3 2 2 3 4 6 2 2" xfId="17002" xr:uid="{00000000-0005-0000-0000-00004F420000}"/>
    <cellStyle name="Normal 3 2 2 3 4 6 2 2 2" xfId="17003" xr:uid="{00000000-0005-0000-0000-000050420000}"/>
    <cellStyle name="Normal 3 2 2 3 4 6 2 3" xfId="17004" xr:uid="{00000000-0005-0000-0000-000051420000}"/>
    <cellStyle name="Normal 3 2 2 3 4 6 3" xfId="17005" xr:uid="{00000000-0005-0000-0000-000052420000}"/>
    <cellStyle name="Normal 3 2 2 3 4 6 3 2" xfId="17006" xr:uid="{00000000-0005-0000-0000-000053420000}"/>
    <cellStyle name="Normal 3 2 2 3 4 6 4" xfId="17007" xr:uid="{00000000-0005-0000-0000-000054420000}"/>
    <cellStyle name="Normal 3 2 2 3 4 7" xfId="17008" xr:uid="{00000000-0005-0000-0000-000055420000}"/>
    <cellStyle name="Normal 3 2 2 3 4 7 2" xfId="17009" xr:uid="{00000000-0005-0000-0000-000056420000}"/>
    <cellStyle name="Normal 3 2 2 3 4 7 2 2" xfId="17010" xr:uid="{00000000-0005-0000-0000-000057420000}"/>
    <cellStyle name="Normal 3 2 2 3 4 7 3" xfId="17011" xr:uid="{00000000-0005-0000-0000-000058420000}"/>
    <cellStyle name="Normal 3 2 2 3 4 8" xfId="17012" xr:uid="{00000000-0005-0000-0000-000059420000}"/>
    <cellStyle name="Normal 3 2 2 3 4 8 2" xfId="17013" xr:uid="{00000000-0005-0000-0000-00005A420000}"/>
    <cellStyle name="Normal 3 2 2 3 4 9" xfId="17014" xr:uid="{00000000-0005-0000-0000-00005B420000}"/>
    <cellStyle name="Normal 3 2 2 3 4 9 2" xfId="17015" xr:uid="{00000000-0005-0000-0000-00005C420000}"/>
    <cellStyle name="Normal 3 2 2 3 5" xfId="17016" xr:uid="{00000000-0005-0000-0000-00005D420000}"/>
    <cellStyle name="Normal 3 2 2 3 5 10" xfId="17017" xr:uid="{00000000-0005-0000-0000-00005E420000}"/>
    <cellStyle name="Normal 3 2 2 3 5 2" xfId="17018" xr:uid="{00000000-0005-0000-0000-00005F420000}"/>
    <cellStyle name="Normal 3 2 2 3 5 2 2" xfId="17019" xr:uid="{00000000-0005-0000-0000-000060420000}"/>
    <cellStyle name="Normal 3 2 2 3 5 2 2 2" xfId="17020" xr:uid="{00000000-0005-0000-0000-000061420000}"/>
    <cellStyle name="Normal 3 2 2 3 5 2 2 2 2" xfId="17021" xr:uid="{00000000-0005-0000-0000-000062420000}"/>
    <cellStyle name="Normal 3 2 2 3 5 2 2 2 2 2" xfId="17022" xr:uid="{00000000-0005-0000-0000-000063420000}"/>
    <cellStyle name="Normal 3 2 2 3 5 2 2 2 2 2 2" xfId="17023" xr:uid="{00000000-0005-0000-0000-000064420000}"/>
    <cellStyle name="Normal 3 2 2 3 5 2 2 2 2 2 2 2" xfId="17024" xr:uid="{00000000-0005-0000-0000-000065420000}"/>
    <cellStyle name="Normal 3 2 2 3 5 2 2 2 2 2 3" xfId="17025" xr:uid="{00000000-0005-0000-0000-000066420000}"/>
    <cellStyle name="Normal 3 2 2 3 5 2 2 2 2 3" xfId="17026" xr:uid="{00000000-0005-0000-0000-000067420000}"/>
    <cellStyle name="Normal 3 2 2 3 5 2 2 2 2 3 2" xfId="17027" xr:uid="{00000000-0005-0000-0000-000068420000}"/>
    <cellStyle name="Normal 3 2 2 3 5 2 2 2 2 4" xfId="17028" xr:uid="{00000000-0005-0000-0000-000069420000}"/>
    <cellStyle name="Normal 3 2 2 3 5 2 2 2 3" xfId="17029" xr:uid="{00000000-0005-0000-0000-00006A420000}"/>
    <cellStyle name="Normal 3 2 2 3 5 2 2 2 3 2" xfId="17030" xr:uid="{00000000-0005-0000-0000-00006B420000}"/>
    <cellStyle name="Normal 3 2 2 3 5 2 2 2 3 2 2" xfId="17031" xr:uid="{00000000-0005-0000-0000-00006C420000}"/>
    <cellStyle name="Normal 3 2 2 3 5 2 2 2 3 3" xfId="17032" xr:uid="{00000000-0005-0000-0000-00006D420000}"/>
    <cellStyle name="Normal 3 2 2 3 5 2 2 2 4" xfId="17033" xr:uid="{00000000-0005-0000-0000-00006E420000}"/>
    <cellStyle name="Normal 3 2 2 3 5 2 2 2 4 2" xfId="17034" xr:uid="{00000000-0005-0000-0000-00006F420000}"/>
    <cellStyle name="Normal 3 2 2 3 5 2 2 2 5" xfId="17035" xr:uid="{00000000-0005-0000-0000-000070420000}"/>
    <cellStyle name="Normal 3 2 2 3 5 2 2 3" xfId="17036" xr:uid="{00000000-0005-0000-0000-000071420000}"/>
    <cellStyle name="Normal 3 2 2 3 5 2 2 3 2" xfId="17037" xr:uid="{00000000-0005-0000-0000-000072420000}"/>
    <cellStyle name="Normal 3 2 2 3 5 2 2 3 2 2" xfId="17038" xr:uid="{00000000-0005-0000-0000-000073420000}"/>
    <cellStyle name="Normal 3 2 2 3 5 2 2 3 2 2 2" xfId="17039" xr:uid="{00000000-0005-0000-0000-000074420000}"/>
    <cellStyle name="Normal 3 2 2 3 5 2 2 3 2 3" xfId="17040" xr:uid="{00000000-0005-0000-0000-000075420000}"/>
    <cellStyle name="Normal 3 2 2 3 5 2 2 3 3" xfId="17041" xr:uid="{00000000-0005-0000-0000-000076420000}"/>
    <cellStyle name="Normal 3 2 2 3 5 2 2 3 3 2" xfId="17042" xr:uid="{00000000-0005-0000-0000-000077420000}"/>
    <cellStyle name="Normal 3 2 2 3 5 2 2 3 4" xfId="17043" xr:uid="{00000000-0005-0000-0000-000078420000}"/>
    <cellStyle name="Normal 3 2 2 3 5 2 2 4" xfId="17044" xr:uid="{00000000-0005-0000-0000-000079420000}"/>
    <cellStyle name="Normal 3 2 2 3 5 2 2 4 2" xfId="17045" xr:uid="{00000000-0005-0000-0000-00007A420000}"/>
    <cellStyle name="Normal 3 2 2 3 5 2 2 4 2 2" xfId="17046" xr:uid="{00000000-0005-0000-0000-00007B420000}"/>
    <cellStyle name="Normal 3 2 2 3 5 2 2 4 2 2 2" xfId="17047" xr:uid="{00000000-0005-0000-0000-00007C420000}"/>
    <cellStyle name="Normal 3 2 2 3 5 2 2 4 2 3" xfId="17048" xr:uid="{00000000-0005-0000-0000-00007D420000}"/>
    <cellStyle name="Normal 3 2 2 3 5 2 2 4 3" xfId="17049" xr:uid="{00000000-0005-0000-0000-00007E420000}"/>
    <cellStyle name="Normal 3 2 2 3 5 2 2 4 3 2" xfId="17050" xr:uid="{00000000-0005-0000-0000-00007F420000}"/>
    <cellStyle name="Normal 3 2 2 3 5 2 2 4 4" xfId="17051" xr:uid="{00000000-0005-0000-0000-000080420000}"/>
    <cellStyle name="Normal 3 2 2 3 5 2 2 5" xfId="17052" xr:uid="{00000000-0005-0000-0000-000081420000}"/>
    <cellStyle name="Normal 3 2 2 3 5 2 2 5 2" xfId="17053" xr:uid="{00000000-0005-0000-0000-000082420000}"/>
    <cellStyle name="Normal 3 2 2 3 5 2 2 5 2 2" xfId="17054" xr:uid="{00000000-0005-0000-0000-000083420000}"/>
    <cellStyle name="Normal 3 2 2 3 5 2 2 5 3" xfId="17055" xr:uid="{00000000-0005-0000-0000-000084420000}"/>
    <cellStyle name="Normal 3 2 2 3 5 2 2 6" xfId="17056" xr:uid="{00000000-0005-0000-0000-000085420000}"/>
    <cellStyle name="Normal 3 2 2 3 5 2 2 6 2" xfId="17057" xr:uid="{00000000-0005-0000-0000-000086420000}"/>
    <cellStyle name="Normal 3 2 2 3 5 2 2 7" xfId="17058" xr:uid="{00000000-0005-0000-0000-000087420000}"/>
    <cellStyle name="Normal 3 2 2 3 5 2 2 7 2" xfId="17059" xr:uid="{00000000-0005-0000-0000-000088420000}"/>
    <cellStyle name="Normal 3 2 2 3 5 2 2 8" xfId="17060" xr:uid="{00000000-0005-0000-0000-000089420000}"/>
    <cellStyle name="Normal 3 2 2 3 5 2 3" xfId="17061" xr:uid="{00000000-0005-0000-0000-00008A420000}"/>
    <cellStyle name="Normal 3 2 2 3 5 2 3 2" xfId="17062" xr:uid="{00000000-0005-0000-0000-00008B420000}"/>
    <cellStyle name="Normal 3 2 2 3 5 2 3 2 2" xfId="17063" xr:uid="{00000000-0005-0000-0000-00008C420000}"/>
    <cellStyle name="Normal 3 2 2 3 5 2 3 2 2 2" xfId="17064" xr:uid="{00000000-0005-0000-0000-00008D420000}"/>
    <cellStyle name="Normal 3 2 2 3 5 2 3 2 2 2 2" xfId="17065" xr:uid="{00000000-0005-0000-0000-00008E420000}"/>
    <cellStyle name="Normal 3 2 2 3 5 2 3 2 2 3" xfId="17066" xr:uid="{00000000-0005-0000-0000-00008F420000}"/>
    <cellStyle name="Normal 3 2 2 3 5 2 3 2 3" xfId="17067" xr:uid="{00000000-0005-0000-0000-000090420000}"/>
    <cellStyle name="Normal 3 2 2 3 5 2 3 2 3 2" xfId="17068" xr:uid="{00000000-0005-0000-0000-000091420000}"/>
    <cellStyle name="Normal 3 2 2 3 5 2 3 2 4" xfId="17069" xr:uid="{00000000-0005-0000-0000-000092420000}"/>
    <cellStyle name="Normal 3 2 2 3 5 2 3 3" xfId="17070" xr:uid="{00000000-0005-0000-0000-000093420000}"/>
    <cellStyle name="Normal 3 2 2 3 5 2 3 3 2" xfId="17071" xr:uid="{00000000-0005-0000-0000-000094420000}"/>
    <cellStyle name="Normal 3 2 2 3 5 2 3 3 2 2" xfId="17072" xr:uid="{00000000-0005-0000-0000-000095420000}"/>
    <cellStyle name="Normal 3 2 2 3 5 2 3 3 3" xfId="17073" xr:uid="{00000000-0005-0000-0000-000096420000}"/>
    <cellStyle name="Normal 3 2 2 3 5 2 3 4" xfId="17074" xr:uid="{00000000-0005-0000-0000-000097420000}"/>
    <cellStyle name="Normal 3 2 2 3 5 2 3 4 2" xfId="17075" xr:uid="{00000000-0005-0000-0000-000098420000}"/>
    <cellStyle name="Normal 3 2 2 3 5 2 3 5" xfId="17076" xr:uid="{00000000-0005-0000-0000-000099420000}"/>
    <cellStyle name="Normal 3 2 2 3 5 2 4" xfId="17077" xr:uid="{00000000-0005-0000-0000-00009A420000}"/>
    <cellStyle name="Normal 3 2 2 3 5 2 4 2" xfId="17078" xr:uid="{00000000-0005-0000-0000-00009B420000}"/>
    <cellStyle name="Normal 3 2 2 3 5 2 4 2 2" xfId="17079" xr:uid="{00000000-0005-0000-0000-00009C420000}"/>
    <cellStyle name="Normal 3 2 2 3 5 2 4 2 2 2" xfId="17080" xr:uid="{00000000-0005-0000-0000-00009D420000}"/>
    <cellStyle name="Normal 3 2 2 3 5 2 4 2 3" xfId="17081" xr:uid="{00000000-0005-0000-0000-00009E420000}"/>
    <cellStyle name="Normal 3 2 2 3 5 2 4 3" xfId="17082" xr:uid="{00000000-0005-0000-0000-00009F420000}"/>
    <cellStyle name="Normal 3 2 2 3 5 2 4 3 2" xfId="17083" xr:uid="{00000000-0005-0000-0000-0000A0420000}"/>
    <cellStyle name="Normal 3 2 2 3 5 2 4 4" xfId="17084" xr:uid="{00000000-0005-0000-0000-0000A1420000}"/>
    <cellStyle name="Normal 3 2 2 3 5 2 5" xfId="17085" xr:uid="{00000000-0005-0000-0000-0000A2420000}"/>
    <cellStyle name="Normal 3 2 2 3 5 2 5 2" xfId="17086" xr:uid="{00000000-0005-0000-0000-0000A3420000}"/>
    <cellStyle name="Normal 3 2 2 3 5 2 5 2 2" xfId="17087" xr:uid="{00000000-0005-0000-0000-0000A4420000}"/>
    <cellStyle name="Normal 3 2 2 3 5 2 5 2 2 2" xfId="17088" xr:uid="{00000000-0005-0000-0000-0000A5420000}"/>
    <cellStyle name="Normal 3 2 2 3 5 2 5 2 3" xfId="17089" xr:uid="{00000000-0005-0000-0000-0000A6420000}"/>
    <cellStyle name="Normal 3 2 2 3 5 2 5 3" xfId="17090" xr:uid="{00000000-0005-0000-0000-0000A7420000}"/>
    <cellStyle name="Normal 3 2 2 3 5 2 5 3 2" xfId="17091" xr:uid="{00000000-0005-0000-0000-0000A8420000}"/>
    <cellStyle name="Normal 3 2 2 3 5 2 5 4" xfId="17092" xr:uid="{00000000-0005-0000-0000-0000A9420000}"/>
    <cellStyle name="Normal 3 2 2 3 5 2 6" xfId="17093" xr:uid="{00000000-0005-0000-0000-0000AA420000}"/>
    <cellStyle name="Normal 3 2 2 3 5 2 6 2" xfId="17094" xr:uid="{00000000-0005-0000-0000-0000AB420000}"/>
    <cellStyle name="Normal 3 2 2 3 5 2 6 2 2" xfId="17095" xr:uid="{00000000-0005-0000-0000-0000AC420000}"/>
    <cellStyle name="Normal 3 2 2 3 5 2 6 3" xfId="17096" xr:uid="{00000000-0005-0000-0000-0000AD420000}"/>
    <cellStyle name="Normal 3 2 2 3 5 2 7" xfId="17097" xr:uid="{00000000-0005-0000-0000-0000AE420000}"/>
    <cellStyle name="Normal 3 2 2 3 5 2 7 2" xfId="17098" xr:uid="{00000000-0005-0000-0000-0000AF420000}"/>
    <cellStyle name="Normal 3 2 2 3 5 2 8" xfId="17099" xr:uid="{00000000-0005-0000-0000-0000B0420000}"/>
    <cellStyle name="Normal 3 2 2 3 5 2 8 2" xfId="17100" xr:uid="{00000000-0005-0000-0000-0000B1420000}"/>
    <cellStyle name="Normal 3 2 2 3 5 2 9" xfId="17101" xr:uid="{00000000-0005-0000-0000-0000B2420000}"/>
    <cellStyle name="Normal 3 2 2 3 5 3" xfId="17102" xr:uid="{00000000-0005-0000-0000-0000B3420000}"/>
    <cellStyle name="Normal 3 2 2 3 5 3 2" xfId="17103" xr:uid="{00000000-0005-0000-0000-0000B4420000}"/>
    <cellStyle name="Normal 3 2 2 3 5 3 2 2" xfId="17104" xr:uid="{00000000-0005-0000-0000-0000B5420000}"/>
    <cellStyle name="Normal 3 2 2 3 5 3 2 2 2" xfId="17105" xr:uid="{00000000-0005-0000-0000-0000B6420000}"/>
    <cellStyle name="Normal 3 2 2 3 5 3 2 2 2 2" xfId="17106" xr:uid="{00000000-0005-0000-0000-0000B7420000}"/>
    <cellStyle name="Normal 3 2 2 3 5 3 2 2 2 2 2" xfId="17107" xr:uid="{00000000-0005-0000-0000-0000B8420000}"/>
    <cellStyle name="Normal 3 2 2 3 5 3 2 2 2 3" xfId="17108" xr:uid="{00000000-0005-0000-0000-0000B9420000}"/>
    <cellStyle name="Normal 3 2 2 3 5 3 2 2 3" xfId="17109" xr:uid="{00000000-0005-0000-0000-0000BA420000}"/>
    <cellStyle name="Normal 3 2 2 3 5 3 2 2 3 2" xfId="17110" xr:uid="{00000000-0005-0000-0000-0000BB420000}"/>
    <cellStyle name="Normal 3 2 2 3 5 3 2 2 4" xfId="17111" xr:uid="{00000000-0005-0000-0000-0000BC420000}"/>
    <cellStyle name="Normal 3 2 2 3 5 3 2 3" xfId="17112" xr:uid="{00000000-0005-0000-0000-0000BD420000}"/>
    <cellStyle name="Normal 3 2 2 3 5 3 2 3 2" xfId="17113" xr:uid="{00000000-0005-0000-0000-0000BE420000}"/>
    <cellStyle name="Normal 3 2 2 3 5 3 2 3 2 2" xfId="17114" xr:uid="{00000000-0005-0000-0000-0000BF420000}"/>
    <cellStyle name="Normal 3 2 2 3 5 3 2 3 3" xfId="17115" xr:uid="{00000000-0005-0000-0000-0000C0420000}"/>
    <cellStyle name="Normal 3 2 2 3 5 3 2 4" xfId="17116" xr:uid="{00000000-0005-0000-0000-0000C1420000}"/>
    <cellStyle name="Normal 3 2 2 3 5 3 2 4 2" xfId="17117" xr:uid="{00000000-0005-0000-0000-0000C2420000}"/>
    <cellStyle name="Normal 3 2 2 3 5 3 2 5" xfId="17118" xr:uid="{00000000-0005-0000-0000-0000C3420000}"/>
    <cellStyle name="Normal 3 2 2 3 5 3 3" xfId="17119" xr:uid="{00000000-0005-0000-0000-0000C4420000}"/>
    <cellStyle name="Normal 3 2 2 3 5 3 3 2" xfId="17120" xr:uid="{00000000-0005-0000-0000-0000C5420000}"/>
    <cellStyle name="Normal 3 2 2 3 5 3 3 2 2" xfId="17121" xr:uid="{00000000-0005-0000-0000-0000C6420000}"/>
    <cellStyle name="Normal 3 2 2 3 5 3 3 2 2 2" xfId="17122" xr:uid="{00000000-0005-0000-0000-0000C7420000}"/>
    <cellStyle name="Normal 3 2 2 3 5 3 3 2 3" xfId="17123" xr:uid="{00000000-0005-0000-0000-0000C8420000}"/>
    <cellStyle name="Normal 3 2 2 3 5 3 3 3" xfId="17124" xr:uid="{00000000-0005-0000-0000-0000C9420000}"/>
    <cellStyle name="Normal 3 2 2 3 5 3 3 3 2" xfId="17125" xr:uid="{00000000-0005-0000-0000-0000CA420000}"/>
    <cellStyle name="Normal 3 2 2 3 5 3 3 4" xfId="17126" xr:uid="{00000000-0005-0000-0000-0000CB420000}"/>
    <cellStyle name="Normal 3 2 2 3 5 3 4" xfId="17127" xr:uid="{00000000-0005-0000-0000-0000CC420000}"/>
    <cellStyle name="Normal 3 2 2 3 5 3 4 2" xfId="17128" xr:uid="{00000000-0005-0000-0000-0000CD420000}"/>
    <cellStyle name="Normal 3 2 2 3 5 3 4 2 2" xfId="17129" xr:uid="{00000000-0005-0000-0000-0000CE420000}"/>
    <cellStyle name="Normal 3 2 2 3 5 3 4 2 2 2" xfId="17130" xr:uid="{00000000-0005-0000-0000-0000CF420000}"/>
    <cellStyle name="Normal 3 2 2 3 5 3 4 2 3" xfId="17131" xr:uid="{00000000-0005-0000-0000-0000D0420000}"/>
    <cellStyle name="Normal 3 2 2 3 5 3 4 3" xfId="17132" xr:uid="{00000000-0005-0000-0000-0000D1420000}"/>
    <cellStyle name="Normal 3 2 2 3 5 3 4 3 2" xfId="17133" xr:uid="{00000000-0005-0000-0000-0000D2420000}"/>
    <cellStyle name="Normal 3 2 2 3 5 3 4 4" xfId="17134" xr:uid="{00000000-0005-0000-0000-0000D3420000}"/>
    <cellStyle name="Normal 3 2 2 3 5 3 5" xfId="17135" xr:uid="{00000000-0005-0000-0000-0000D4420000}"/>
    <cellStyle name="Normal 3 2 2 3 5 3 5 2" xfId="17136" xr:uid="{00000000-0005-0000-0000-0000D5420000}"/>
    <cellStyle name="Normal 3 2 2 3 5 3 5 2 2" xfId="17137" xr:uid="{00000000-0005-0000-0000-0000D6420000}"/>
    <cellStyle name="Normal 3 2 2 3 5 3 5 3" xfId="17138" xr:uid="{00000000-0005-0000-0000-0000D7420000}"/>
    <cellStyle name="Normal 3 2 2 3 5 3 6" xfId="17139" xr:uid="{00000000-0005-0000-0000-0000D8420000}"/>
    <cellStyle name="Normal 3 2 2 3 5 3 6 2" xfId="17140" xr:uid="{00000000-0005-0000-0000-0000D9420000}"/>
    <cellStyle name="Normal 3 2 2 3 5 3 7" xfId="17141" xr:uid="{00000000-0005-0000-0000-0000DA420000}"/>
    <cellStyle name="Normal 3 2 2 3 5 3 7 2" xfId="17142" xr:uid="{00000000-0005-0000-0000-0000DB420000}"/>
    <cellStyle name="Normal 3 2 2 3 5 3 8" xfId="17143" xr:uid="{00000000-0005-0000-0000-0000DC420000}"/>
    <cellStyle name="Normal 3 2 2 3 5 4" xfId="17144" xr:uid="{00000000-0005-0000-0000-0000DD420000}"/>
    <cellStyle name="Normal 3 2 2 3 5 4 2" xfId="17145" xr:uid="{00000000-0005-0000-0000-0000DE420000}"/>
    <cellStyle name="Normal 3 2 2 3 5 4 2 2" xfId="17146" xr:uid="{00000000-0005-0000-0000-0000DF420000}"/>
    <cellStyle name="Normal 3 2 2 3 5 4 2 2 2" xfId="17147" xr:uid="{00000000-0005-0000-0000-0000E0420000}"/>
    <cellStyle name="Normal 3 2 2 3 5 4 2 2 2 2" xfId="17148" xr:uid="{00000000-0005-0000-0000-0000E1420000}"/>
    <cellStyle name="Normal 3 2 2 3 5 4 2 2 3" xfId="17149" xr:uid="{00000000-0005-0000-0000-0000E2420000}"/>
    <cellStyle name="Normal 3 2 2 3 5 4 2 3" xfId="17150" xr:uid="{00000000-0005-0000-0000-0000E3420000}"/>
    <cellStyle name="Normal 3 2 2 3 5 4 2 3 2" xfId="17151" xr:uid="{00000000-0005-0000-0000-0000E4420000}"/>
    <cellStyle name="Normal 3 2 2 3 5 4 2 4" xfId="17152" xr:uid="{00000000-0005-0000-0000-0000E5420000}"/>
    <cellStyle name="Normal 3 2 2 3 5 4 3" xfId="17153" xr:uid="{00000000-0005-0000-0000-0000E6420000}"/>
    <cellStyle name="Normal 3 2 2 3 5 4 3 2" xfId="17154" xr:uid="{00000000-0005-0000-0000-0000E7420000}"/>
    <cellStyle name="Normal 3 2 2 3 5 4 3 2 2" xfId="17155" xr:uid="{00000000-0005-0000-0000-0000E8420000}"/>
    <cellStyle name="Normal 3 2 2 3 5 4 3 3" xfId="17156" xr:uid="{00000000-0005-0000-0000-0000E9420000}"/>
    <cellStyle name="Normal 3 2 2 3 5 4 4" xfId="17157" xr:uid="{00000000-0005-0000-0000-0000EA420000}"/>
    <cellStyle name="Normal 3 2 2 3 5 4 4 2" xfId="17158" xr:uid="{00000000-0005-0000-0000-0000EB420000}"/>
    <cellStyle name="Normal 3 2 2 3 5 4 5" xfId="17159" xr:uid="{00000000-0005-0000-0000-0000EC420000}"/>
    <cellStyle name="Normal 3 2 2 3 5 5" xfId="17160" xr:uid="{00000000-0005-0000-0000-0000ED420000}"/>
    <cellStyle name="Normal 3 2 2 3 5 5 2" xfId="17161" xr:uid="{00000000-0005-0000-0000-0000EE420000}"/>
    <cellStyle name="Normal 3 2 2 3 5 5 2 2" xfId="17162" xr:uid="{00000000-0005-0000-0000-0000EF420000}"/>
    <cellStyle name="Normal 3 2 2 3 5 5 2 2 2" xfId="17163" xr:uid="{00000000-0005-0000-0000-0000F0420000}"/>
    <cellStyle name="Normal 3 2 2 3 5 5 2 3" xfId="17164" xr:uid="{00000000-0005-0000-0000-0000F1420000}"/>
    <cellStyle name="Normal 3 2 2 3 5 5 3" xfId="17165" xr:uid="{00000000-0005-0000-0000-0000F2420000}"/>
    <cellStyle name="Normal 3 2 2 3 5 5 3 2" xfId="17166" xr:uid="{00000000-0005-0000-0000-0000F3420000}"/>
    <cellStyle name="Normal 3 2 2 3 5 5 4" xfId="17167" xr:uid="{00000000-0005-0000-0000-0000F4420000}"/>
    <cellStyle name="Normal 3 2 2 3 5 6" xfId="17168" xr:uid="{00000000-0005-0000-0000-0000F5420000}"/>
    <cellStyle name="Normal 3 2 2 3 5 6 2" xfId="17169" xr:uid="{00000000-0005-0000-0000-0000F6420000}"/>
    <cellStyle name="Normal 3 2 2 3 5 6 2 2" xfId="17170" xr:uid="{00000000-0005-0000-0000-0000F7420000}"/>
    <cellStyle name="Normal 3 2 2 3 5 6 2 2 2" xfId="17171" xr:uid="{00000000-0005-0000-0000-0000F8420000}"/>
    <cellStyle name="Normal 3 2 2 3 5 6 2 3" xfId="17172" xr:uid="{00000000-0005-0000-0000-0000F9420000}"/>
    <cellStyle name="Normal 3 2 2 3 5 6 3" xfId="17173" xr:uid="{00000000-0005-0000-0000-0000FA420000}"/>
    <cellStyle name="Normal 3 2 2 3 5 6 3 2" xfId="17174" xr:uid="{00000000-0005-0000-0000-0000FB420000}"/>
    <cellStyle name="Normal 3 2 2 3 5 6 4" xfId="17175" xr:uid="{00000000-0005-0000-0000-0000FC420000}"/>
    <cellStyle name="Normal 3 2 2 3 5 7" xfId="17176" xr:uid="{00000000-0005-0000-0000-0000FD420000}"/>
    <cellStyle name="Normal 3 2 2 3 5 7 2" xfId="17177" xr:uid="{00000000-0005-0000-0000-0000FE420000}"/>
    <cellStyle name="Normal 3 2 2 3 5 7 2 2" xfId="17178" xr:uid="{00000000-0005-0000-0000-0000FF420000}"/>
    <cellStyle name="Normal 3 2 2 3 5 7 3" xfId="17179" xr:uid="{00000000-0005-0000-0000-000000430000}"/>
    <cellStyle name="Normal 3 2 2 3 5 8" xfId="17180" xr:uid="{00000000-0005-0000-0000-000001430000}"/>
    <cellStyle name="Normal 3 2 2 3 5 8 2" xfId="17181" xr:uid="{00000000-0005-0000-0000-000002430000}"/>
    <cellStyle name="Normal 3 2 2 3 5 9" xfId="17182" xr:uid="{00000000-0005-0000-0000-000003430000}"/>
    <cellStyle name="Normal 3 2 2 3 5 9 2" xfId="17183" xr:uid="{00000000-0005-0000-0000-000004430000}"/>
    <cellStyle name="Normal 3 2 2 3 6" xfId="17184" xr:uid="{00000000-0005-0000-0000-000005430000}"/>
    <cellStyle name="Normal 3 2 2 3 6 2" xfId="17185" xr:uid="{00000000-0005-0000-0000-000006430000}"/>
    <cellStyle name="Normal 3 2 2 3 6 2 2" xfId="17186" xr:uid="{00000000-0005-0000-0000-000007430000}"/>
    <cellStyle name="Normal 3 2 2 3 6 2 2 2" xfId="17187" xr:uid="{00000000-0005-0000-0000-000008430000}"/>
    <cellStyle name="Normal 3 2 2 3 6 2 2 2 2" xfId="17188" xr:uid="{00000000-0005-0000-0000-000009430000}"/>
    <cellStyle name="Normal 3 2 2 3 6 2 2 2 2 2" xfId="17189" xr:uid="{00000000-0005-0000-0000-00000A430000}"/>
    <cellStyle name="Normal 3 2 2 3 6 2 2 2 2 2 2" xfId="17190" xr:uid="{00000000-0005-0000-0000-00000B430000}"/>
    <cellStyle name="Normal 3 2 2 3 6 2 2 2 2 3" xfId="17191" xr:uid="{00000000-0005-0000-0000-00000C430000}"/>
    <cellStyle name="Normal 3 2 2 3 6 2 2 2 3" xfId="17192" xr:uid="{00000000-0005-0000-0000-00000D430000}"/>
    <cellStyle name="Normal 3 2 2 3 6 2 2 2 3 2" xfId="17193" xr:uid="{00000000-0005-0000-0000-00000E430000}"/>
    <cellStyle name="Normal 3 2 2 3 6 2 2 2 4" xfId="17194" xr:uid="{00000000-0005-0000-0000-00000F430000}"/>
    <cellStyle name="Normal 3 2 2 3 6 2 2 3" xfId="17195" xr:uid="{00000000-0005-0000-0000-000010430000}"/>
    <cellStyle name="Normal 3 2 2 3 6 2 2 3 2" xfId="17196" xr:uid="{00000000-0005-0000-0000-000011430000}"/>
    <cellStyle name="Normal 3 2 2 3 6 2 2 3 2 2" xfId="17197" xr:uid="{00000000-0005-0000-0000-000012430000}"/>
    <cellStyle name="Normal 3 2 2 3 6 2 2 3 3" xfId="17198" xr:uid="{00000000-0005-0000-0000-000013430000}"/>
    <cellStyle name="Normal 3 2 2 3 6 2 2 4" xfId="17199" xr:uid="{00000000-0005-0000-0000-000014430000}"/>
    <cellStyle name="Normal 3 2 2 3 6 2 2 4 2" xfId="17200" xr:uid="{00000000-0005-0000-0000-000015430000}"/>
    <cellStyle name="Normal 3 2 2 3 6 2 2 5" xfId="17201" xr:uid="{00000000-0005-0000-0000-000016430000}"/>
    <cellStyle name="Normal 3 2 2 3 6 2 3" xfId="17202" xr:uid="{00000000-0005-0000-0000-000017430000}"/>
    <cellStyle name="Normal 3 2 2 3 6 2 3 2" xfId="17203" xr:uid="{00000000-0005-0000-0000-000018430000}"/>
    <cellStyle name="Normal 3 2 2 3 6 2 3 2 2" xfId="17204" xr:uid="{00000000-0005-0000-0000-000019430000}"/>
    <cellStyle name="Normal 3 2 2 3 6 2 3 2 2 2" xfId="17205" xr:uid="{00000000-0005-0000-0000-00001A430000}"/>
    <cellStyle name="Normal 3 2 2 3 6 2 3 2 3" xfId="17206" xr:uid="{00000000-0005-0000-0000-00001B430000}"/>
    <cellStyle name="Normal 3 2 2 3 6 2 3 3" xfId="17207" xr:uid="{00000000-0005-0000-0000-00001C430000}"/>
    <cellStyle name="Normal 3 2 2 3 6 2 3 3 2" xfId="17208" xr:uid="{00000000-0005-0000-0000-00001D430000}"/>
    <cellStyle name="Normal 3 2 2 3 6 2 3 4" xfId="17209" xr:uid="{00000000-0005-0000-0000-00001E430000}"/>
    <cellStyle name="Normal 3 2 2 3 6 2 4" xfId="17210" xr:uid="{00000000-0005-0000-0000-00001F430000}"/>
    <cellStyle name="Normal 3 2 2 3 6 2 4 2" xfId="17211" xr:uid="{00000000-0005-0000-0000-000020430000}"/>
    <cellStyle name="Normal 3 2 2 3 6 2 4 2 2" xfId="17212" xr:uid="{00000000-0005-0000-0000-000021430000}"/>
    <cellStyle name="Normal 3 2 2 3 6 2 4 2 2 2" xfId="17213" xr:uid="{00000000-0005-0000-0000-000022430000}"/>
    <cellStyle name="Normal 3 2 2 3 6 2 4 2 3" xfId="17214" xr:uid="{00000000-0005-0000-0000-000023430000}"/>
    <cellStyle name="Normal 3 2 2 3 6 2 4 3" xfId="17215" xr:uid="{00000000-0005-0000-0000-000024430000}"/>
    <cellStyle name="Normal 3 2 2 3 6 2 4 3 2" xfId="17216" xr:uid="{00000000-0005-0000-0000-000025430000}"/>
    <cellStyle name="Normal 3 2 2 3 6 2 4 4" xfId="17217" xr:uid="{00000000-0005-0000-0000-000026430000}"/>
    <cellStyle name="Normal 3 2 2 3 6 2 5" xfId="17218" xr:uid="{00000000-0005-0000-0000-000027430000}"/>
    <cellStyle name="Normal 3 2 2 3 6 2 5 2" xfId="17219" xr:uid="{00000000-0005-0000-0000-000028430000}"/>
    <cellStyle name="Normal 3 2 2 3 6 2 5 2 2" xfId="17220" xr:uid="{00000000-0005-0000-0000-000029430000}"/>
    <cellStyle name="Normal 3 2 2 3 6 2 5 3" xfId="17221" xr:uid="{00000000-0005-0000-0000-00002A430000}"/>
    <cellStyle name="Normal 3 2 2 3 6 2 6" xfId="17222" xr:uid="{00000000-0005-0000-0000-00002B430000}"/>
    <cellStyle name="Normal 3 2 2 3 6 2 6 2" xfId="17223" xr:uid="{00000000-0005-0000-0000-00002C430000}"/>
    <cellStyle name="Normal 3 2 2 3 6 2 7" xfId="17224" xr:uid="{00000000-0005-0000-0000-00002D430000}"/>
    <cellStyle name="Normal 3 2 2 3 6 2 7 2" xfId="17225" xr:uid="{00000000-0005-0000-0000-00002E430000}"/>
    <cellStyle name="Normal 3 2 2 3 6 2 8" xfId="17226" xr:uid="{00000000-0005-0000-0000-00002F430000}"/>
    <cellStyle name="Normal 3 2 2 3 6 3" xfId="17227" xr:uid="{00000000-0005-0000-0000-000030430000}"/>
    <cellStyle name="Normal 3 2 2 3 6 3 2" xfId="17228" xr:uid="{00000000-0005-0000-0000-000031430000}"/>
    <cellStyle name="Normal 3 2 2 3 6 3 2 2" xfId="17229" xr:uid="{00000000-0005-0000-0000-000032430000}"/>
    <cellStyle name="Normal 3 2 2 3 6 3 2 2 2" xfId="17230" xr:uid="{00000000-0005-0000-0000-000033430000}"/>
    <cellStyle name="Normal 3 2 2 3 6 3 2 2 2 2" xfId="17231" xr:uid="{00000000-0005-0000-0000-000034430000}"/>
    <cellStyle name="Normal 3 2 2 3 6 3 2 2 3" xfId="17232" xr:uid="{00000000-0005-0000-0000-000035430000}"/>
    <cellStyle name="Normal 3 2 2 3 6 3 2 3" xfId="17233" xr:uid="{00000000-0005-0000-0000-000036430000}"/>
    <cellStyle name="Normal 3 2 2 3 6 3 2 3 2" xfId="17234" xr:uid="{00000000-0005-0000-0000-000037430000}"/>
    <cellStyle name="Normal 3 2 2 3 6 3 2 4" xfId="17235" xr:uid="{00000000-0005-0000-0000-000038430000}"/>
    <cellStyle name="Normal 3 2 2 3 6 3 3" xfId="17236" xr:uid="{00000000-0005-0000-0000-000039430000}"/>
    <cellStyle name="Normal 3 2 2 3 6 3 3 2" xfId="17237" xr:uid="{00000000-0005-0000-0000-00003A430000}"/>
    <cellStyle name="Normal 3 2 2 3 6 3 3 2 2" xfId="17238" xr:uid="{00000000-0005-0000-0000-00003B430000}"/>
    <cellStyle name="Normal 3 2 2 3 6 3 3 3" xfId="17239" xr:uid="{00000000-0005-0000-0000-00003C430000}"/>
    <cellStyle name="Normal 3 2 2 3 6 3 4" xfId="17240" xr:uid="{00000000-0005-0000-0000-00003D430000}"/>
    <cellStyle name="Normal 3 2 2 3 6 3 4 2" xfId="17241" xr:uid="{00000000-0005-0000-0000-00003E430000}"/>
    <cellStyle name="Normal 3 2 2 3 6 3 5" xfId="17242" xr:uid="{00000000-0005-0000-0000-00003F430000}"/>
    <cellStyle name="Normal 3 2 2 3 6 4" xfId="17243" xr:uid="{00000000-0005-0000-0000-000040430000}"/>
    <cellStyle name="Normal 3 2 2 3 6 4 2" xfId="17244" xr:uid="{00000000-0005-0000-0000-000041430000}"/>
    <cellStyle name="Normal 3 2 2 3 6 4 2 2" xfId="17245" xr:uid="{00000000-0005-0000-0000-000042430000}"/>
    <cellStyle name="Normal 3 2 2 3 6 4 2 2 2" xfId="17246" xr:uid="{00000000-0005-0000-0000-000043430000}"/>
    <cellStyle name="Normal 3 2 2 3 6 4 2 3" xfId="17247" xr:uid="{00000000-0005-0000-0000-000044430000}"/>
    <cellStyle name="Normal 3 2 2 3 6 4 3" xfId="17248" xr:uid="{00000000-0005-0000-0000-000045430000}"/>
    <cellStyle name="Normal 3 2 2 3 6 4 3 2" xfId="17249" xr:uid="{00000000-0005-0000-0000-000046430000}"/>
    <cellStyle name="Normal 3 2 2 3 6 4 4" xfId="17250" xr:uid="{00000000-0005-0000-0000-000047430000}"/>
    <cellStyle name="Normal 3 2 2 3 6 5" xfId="17251" xr:uid="{00000000-0005-0000-0000-000048430000}"/>
    <cellStyle name="Normal 3 2 2 3 6 5 2" xfId="17252" xr:uid="{00000000-0005-0000-0000-000049430000}"/>
    <cellStyle name="Normal 3 2 2 3 6 5 2 2" xfId="17253" xr:uid="{00000000-0005-0000-0000-00004A430000}"/>
    <cellStyle name="Normal 3 2 2 3 6 5 2 2 2" xfId="17254" xr:uid="{00000000-0005-0000-0000-00004B430000}"/>
    <cellStyle name="Normal 3 2 2 3 6 5 2 3" xfId="17255" xr:uid="{00000000-0005-0000-0000-00004C430000}"/>
    <cellStyle name="Normal 3 2 2 3 6 5 3" xfId="17256" xr:uid="{00000000-0005-0000-0000-00004D430000}"/>
    <cellStyle name="Normal 3 2 2 3 6 5 3 2" xfId="17257" xr:uid="{00000000-0005-0000-0000-00004E430000}"/>
    <cellStyle name="Normal 3 2 2 3 6 5 4" xfId="17258" xr:uid="{00000000-0005-0000-0000-00004F430000}"/>
    <cellStyle name="Normal 3 2 2 3 6 6" xfId="17259" xr:uid="{00000000-0005-0000-0000-000050430000}"/>
    <cellStyle name="Normal 3 2 2 3 6 6 2" xfId="17260" xr:uid="{00000000-0005-0000-0000-000051430000}"/>
    <cellStyle name="Normal 3 2 2 3 6 6 2 2" xfId="17261" xr:uid="{00000000-0005-0000-0000-000052430000}"/>
    <cellStyle name="Normal 3 2 2 3 6 6 3" xfId="17262" xr:uid="{00000000-0005-0000-0000-000053430000}"/>
    <cellStyle name="Normal 3 2 2 3 6 7" xfId="17263" xr:uid="{00000000-0005-0000-0000-000054430000}"/>
    <cellStyle name="Normal 3 2 2 3 6 7 2" xfId="17264" xr:uid="{00000000-0005-0000-0000-000055430000}"/>
    <cellStyle name="Normal 3 2 2 3 6 8" xfId="17265" xr:uid="{00000000-0005-0000-0000-000056430000}"/>
    <cellStyle name="Normal 3 2 2 3 6 8 2" xfId="17266" xr:uid="{00000000-0005-0000-0000-000057430000}"/>
    <cellStyle name="Normal 3 2 2 3 6 9" xfId="17267" xr:uid="{00000000-0005-0000-0000-000058430000}"/>
    <cellStyle name="Normal 3 2 2 3 7" xfId="17268" xr:uid="{00000000-0005-0000-0000-000059430000}"/>
    <cellStyle name="Normal 3 2 2 3 7 2" xfId="17269" xr:uid="{00000000-0005-0000-0000-00005A430000}"/>
    <cellStyle name="Normal 3 2 2 3 7 2 2" xfId="17270" xr:uid="{00000000-0005-0000-0000-00005B430000}"/>
    <cellStyle name="Normal 3 2 2 3 7 2 2 2" xfId="17271" xr:uid="{00000000-0005-0000-0000-00005C430000}"/>
    <cellStyle name="Normal 3 2 2 3 7 2 2 2 2" xfId="17272" xr:uid="{00000000-0005-0000-0000-00005D430000}"/>
    <cellStyle name="Normal 3 2 2 3 7 2 2 2 2 2" xfId="17273" xr:uid="{00000000-0005-0000-0000-00005E430000}"/>
    <cellStyle name="Normal 3 2 2 3 7 2 2 2 3" xfId="17274" xr:uid="{00000000-0005-0000-0000-00005F430000}"/>
    <cellStyle name="Normal 3 2 2 3 7 2 2 3" xfId="17275" xr:uid="{00000000-0005-0000-0000-000060430000}"/>
    <cellStyle name="Normal 3 2 2 3 7 2 2 3 2" xfId="17276" xr:uid="{00000000-0005-0000-0000-000061430000}"/>
    <cellStyle name="Normal 3 2 2 3 7 2 2 4" xfId="17277" xr:uid="{00000000-0005-0000-0000-000062430000}"/>
    <cellStyle name="Normal 3 2 2 3 7 2 3" xfId="17278" xr:uid="{00000000-0005-0000-0000-000063430000}"/>
    <cellStyle name="Normal 3 2 2 3 7 2 3 2" xfId="17279" xr:uid="{00000000-0005-0000-0000-000064430000}"/>
    <cellStyle name="Normal 3 2 2 3 7 2 3 2 2" xfId="17280" xr:uid="{00000000-0005-0000-0000-000065430000}"/>
    <cellStyle name="Normal 3 2 2 3 7 2 3 3" xfId="17281" xr:uid="{00000000-0005-0000-0000-000066430000}"/>
    <cellStyle name="Normal 3 2 2 3 7 2 4" xfId="17282" xr:uid="{00000000-0005-0000-0000-000067430000}"/>
    <cellStyle name="Normal 3 2 2 3 7 2 4 2" xfId="17283" xr:uid="{00000000-0005-0000-0000-000068430000}"/>
    <cellStyle name="Normal 3 2 2 3 7 2 5" xfId="17284" xr:uid="{00000000-0005-0000-0000-000069430000}"/>
    <cellStyle name="Normal 3 2 2 3 7 3" xfId="17285" xr:uid="{00000000-0005-0000-0000-00006A430000}"/>
    <cellStyle name="Normal 3 2 2 3 7 3 2" xfId="17286" xr:uid="{00000000-0005-0000-0000-00006B430000}"/>
    <cellStyle name="Normal 3 2 2 3 7 3 2 2" xfId="17287" xr:uid="{00000000-0005-0000-0000-00006C430000}"/>
    <cellStyle name="Normal 3 2 2 3 7 3 2 2 2" xfId="17288" xr:uid="{00000000-0005-0000-0000-00006D430000}"/>
    <cellStyle name="Normal 3 2 2 3 7 3 2 3" xfId="17289" xr:uid="{00000000-0005-0000-0000-00006E430000}"/>
    <cellStyle name="Normal 3 2 2 3 7 3 3" xfId="17290" xr:uid="{00000000-0005-0000-0000-00006F430000}"/>
    <cellStyle name="Normal 3 2 2 3 7 3 3 2" xfId="17291" xr:uid="{00000000-0005-0000-0000-000070430000}"/>
    <cellStyle name="Normal 3 2 2 3 7 3 4" xfId="17292" xr:uid="{00000000-0005-0000-0000-000071430000}"/>
    <cellStyle name="Normal 3 2 2 3 7 4" xfId="17293" xr:uid="{00000000-0005-0000-0000-000072430000}"/>
    <cellStyle name="Normal 3 2 2 3 7 4 2" xfId="17294" xr:uid="{00000000-0005-0000-0000-000073430000}"/>
    <cellStyle name="Normal 3 2 2 3 7 4 2 2" xfId="17295" xr:uid="{00000000-0005-0000-0000-000074430000}"/>
    <cellStyle name="Normal 3 2 2 3 7 4 2 2 2" xfId="17296" xr:uid="{00000000-0005-0000-0000-000075430000}"/>
    <cellStyle name="Normal 3 2 2 3 7 4 2 3" xfId="17297" xr:uid="{00000000-0005-0000-0000-000076430000}"/>
    <cellStyle name="Normal 3 2 2 3 7 4 3" xfId="17298" xr:uid="{00000000-0005-0000-0000-000077430000}"/>
    <cellStyle name="Normal 3 2 2 3 7 4 3 2" xfId="17299" xr:uid="{00000000-0005-0000-0000-000078430000}"/>
    <cellStyle name="Normal 3 2 2 3 7 4 4" xfId="17300" xr:uid="{00000000-0005-0000-0000-000079430000}"/>
    <cellStyle name="Normal 3 2 2 3 7 5" xfId="17301" xr:uid="{00000000-0005-0000-0000-00007A430000}"/>
    <cellStyle name="Normal 3 2 2 3 7 5 2" xfId="17302" xr:uid="{00000000-0005-0000-0000-00007B430000}"/>
    <cellStyle name="Normal 3 2 2 3 7 5 2 2" xfId="17303" xr:uid="{00000000-0005-0000-0000-00007C430000}"/>
    <cellStyle name="Normal 3 2 2 3 7 5 3" xfId="17304" xr:uid="{00000000-0005-0000-0000-00007D430000}"/>
    <cellStyle name="Normal 3 2 2 3 7 6" xfId="17305" xr:uid="{00000000-0005-0000-0000-00007E430000}"/>
    <cellStyle name="Normal 3 2 2 3 7 6 2" xfId="17306" xr:uid="{00000000-0005-0000-0000-00007F430000}"/>
    <cellStyle name="Normal 3 2 2 3 7 7" xfId="17307" xr:uid="{00000000-0005-0000-0000-000080430000}"/>
    <cellStyle name="Normal 3 2 2 3 7 7 2" xfId="17308" xr:uid="{00000000-0005-0000-0000-000081430000}"/>
    <cellStyle name="Normal 3 2 2 3 7 8" xfId="17309" xr:uid="{00000000-0005-0000-0000-000082430000}"/>
    <cellStyle name="Normal 3 2 2 3 8" xfId="17310" xr:uid="{00000000-0005-0000-0000-000083430000}"/>
    <cellStyle name="Normal 3 2 2 3 8 2" xfId="17311" xr:uid="{00000000-0005-0000-0000-000084430000}"/>
    <cellStyle name="Normal 3 2 2 3 8 2 2" xfId="17312" xr:uid="{00000000-0005-0000-0000-000085430000}"/>
    <cellStyle name="Normal 3 2 2 3 8 2 2 2" xfId="17313" xr:uid="{00000000-0005-0000-0000-000086430000}"/>
    <cellStyle name="Normal 3 2 2 3 8 2 2 2 2" xfId="17314" xr:uid="{00000000-0005-0000-0000-000087430000}"/>
    <cellStyle name="Normal 3 2 2 3 8 2 2 2 2 2" xfId="17315" xr:uid="{00000000-0005-0000-0000-000088430000}"/>
    <cellStyle name="Normal 3 2 2 3 8 2 2 2 3" xfId="17316" xr:uid="{00000000-0005-0000-0000-000089430000}"/>
    <cellStyle name="Normal 3 2 2 3 8 2 2 3" xfId="17317" xr:uid="{00000000-0005-0000-0000-00008A430000}"/>
    <cellStyle name="Normal 3 2 2 3 8 2 2 3 2" xfId="17318" xr:uid="{00000000-0005-0000-0000-00008B430000}"/>
    <cellStyle name="Normal 3 2 2 3 8 2 2 4" xfId="17319" xr:uid="{00000000-0005-0000-0000-00008C430000}"/>
    <cellStyle name="Normal 3 2 2 3 8 2 3" xfId="17320" xr:uid="{00000000-0005-0000-0000-00008D430000}"/>
    <cellStyle name="Normal 3 2 2 3 8 2 3 2" xfId="17321" xr:uid="{00000000-0005-0000-0000-00008E430000}"/>
    <cellStyle name="Normal 3 2 2 3 8 2 3 2 2" xfId="17322" xr:uid="{00000000-0005-0000-0000-00008F430000}"/>
    <cellStyle name="Normal 3 2 2 3 8 2 3 3" xfId="17323" xr:uid="{00000000-0005-0000-0000-000090430000}"/>
    <cellStyle name="Normal 3 2 2 3 8 2 4" xfId="17324" xr:uid="{00000000-0005-0000-0000-000091430000}"/>
    <cellStyle name="Normal 3 2 2 3 8 2 4 2" xfId="17325" xr:uid="{00000000-0005-0000-0000-000092430000}"/>
    <cellStyle name="Normal 3 2 2 3 8 2 5" xfId="17326" xr:uid="{00000000-0005-0000-0000-000093430000}"/>
    <cellStyle name="Normal 3 2 2 3 8 3" xfId="17327" xr:uid="{00000000-0005-0000-0000-000094430000}"/>
    <cellStyle name="Normal 3 2 2 3 8 3 2" xfId="17328" xr:uid="{00000000-0005-0000-0000-000095430000}"/>
    <cellStyle name="Normal 3 2 2 3 8 3 2 2" xfId="17329" xr:uid="{00000000-0005-0000-0000-000096430000}"/>
    <cellStyle name="Normal 3 2 2 3 8 3 2 2 2" xfId="17330" xr:uid="{00000000-0005-0000-0000-000097430000}"/>
    <cellStyle name="Normal 3 2 2 3 8 3 2 3" xfId="17331" xr:uid="{00000000-0005-0000-0000-000098430000}"/>
    <cellStyle name="Normal 3 2 2 3 8 3 3" xfId="17332" xr:uid="{00000000-0005-0000-0000-000099430000}"/>
    <cellStyle name="Normal 3 2 2 3 8 3 3 2" xfId="17333" xr:uid="{00000000-0005-0000-0000-00009A430000}"/>
    <cellStyle name="Normal 3 2 2 3 8 3 4" xfId="17334" xr:uid="{00000000-0005-0000-0000-00009B430000}"/>
    <cellStyle name="Normal 3 2 2 3 8 4" xfId="17335" xr:uid="{00000000-0005-0000-0000-00009C430000}"/>
    <cellStyle name="Normal 3 2 2 3 8 4 2" xfId="17336" xr:uid="{00000000-0005-0000-0000-00009D430000}"/>
    <cellStyle name="Normal 3 2 2 3 8 4 2 2" xfId="17337" xr:uid="{00000000-0005-0000-0000-00009E430000}"/>
    <cellStyle name="Normal 3 2 2 3 8 4 2 2 2" xfId="17338" xr:uid="{00000000-0005-0000-0000-00009F430000}"/>
    <cellStyle name="Normal 3 2 2 3 8 4 2 3" xfId="17339" xr:uid="{00000000-0005-0000-0000-0000A0430000}"/>
    <cellStyle name="Normal 3 2 2 3 8 4 3" xfId="17340" xr:uid="{00000000-0005-0000-0000-0000A1430000}"/>
    <cellStyle name="Normal 3 2 2 3 8 4 3 2" xfId="17341" xr:uid="{00000000-0005-0000-0000-0000A2430000}"/>
    <cellStyle name="Normal 3 2 2 3 8 4 4" xfId="17342" xr:uid="{00000000-0005-0000-0000-0000A3430000}"/>
    <cellStyle name="Normal 3 2 2 3 8 5" xfId="17343" xr:uid="{00000000-0005-0000-0000-0000A4430000}"/>
    <cellStyle name="Normal 3 2 2 3 8 5 2" xfId="17344" xr:uid="{00000000-0005-0000-0000-0000A5430000}"/>
    <cellStyle name="Normal 3 2 2 3 8 5 2 2" xfId="17345" xr:uid="{00000000-0005-0000-0000-0000A6430000}"/>
    <cellStyle name="Normal 3 2 2 3 8 5 3" xfId="17346" xr:uid="{00000000-0005-0000-0000-0000A7430000}"/>
    <cellStyle name="Normal 3 2 2 3 8 6" xfId="17347" xr:uid="{00000000-0005-0000-0000-0000A8430000}"/>
    <cellStyle name="Normal 3 2 2 3 8 6 2" xfId="17348" xr:uid="{00000000-0005-0000-0000-0000A9430000}"/>
    <cellStyle name="Normal 3 2 2 3 8 7" xfId="17349" xr:uid="{00000000-0005-0000-0000-0000AA430000}"/>
    <cellStyle name="Normal 3 2 2 3 8 7 2" xfId="17350" xr:uid="{00000000-0005-0000-0000-0000AB430000}"/>
    <cellStyle name="Normal 3 2 2 3 8 8" xfId="17351" xr:uid="{00000000-0005-0000-0000-0000AC430000}"/>
    <cellStyle name="Normal 3 2 2 3 9" xfId="17352" xr:uid="{00000000-0005-0000-0000-0000AD430000}"/>
    <cellStyle name="Normal 3 2 2 3 9 2" xfId="17353" xr:uid="{00000000-0005-0000-0000-0000AE430000}"/>
    <cellStyle name="Normal 3 2 2 3 9 2 2" xfId="17354" xr:uid="{00000000-0005-0000-0000-0000AF430000}"/>
    <cellStyle name="Normal 3 2 2 3 9 2 2 2" xfId="17355" xr:uid="{00000000-0005-0000-0000-0000B0430000}"/>
    <cellStyle name="Normal 3 2 2 3 9 2 2 2 2" xfId="17356" xr:uid="{00000000-0005-0000-0000-0000B1430000}"/>
    <cellStyle name="Normal 3 2 2 3 9 2 2 2 2 2" xfId="17357" xr:uid="{00000000-0005-0000-0000-0000B2430000}"/>
    <cellStyle name="Normal 3 2 2 3 9 2 2 2 3" xfId="17358" xr:uid="{00000000-0005-0000-0000-0000B3430000}"/>
    <cellStyle name="Normal 3 2 2 3 9 2 2 3" xfId="17359" xr:uid="{00000000-0005-0000-0000-0000B4430000}"/>
    <cellStyle name="Normal 3 2 2 3 9 2 2 3 2" xfId="17360" xr:uid="{00000000-0005-0000-0000-0000B5430000}"/>
    <cellStyle name="Normal 3 2 2 3 9 2 2 4" xfId="17361" xr:uid="{00000000-0005-0000-0000-0000B6430000}"/>
    <cellStyle name="Normal 3 2 2 3 9 2 3" xfId="17362" xr:uid="{00000000-0005-0000-0000-0000B7430000}"/>
    <cellStyle name="Normal 3 2 2 3 9 2 3 2" xfId="17363" xr:uid="{00000000-0005-0000-0000-0000B8430000}"/>
    <cellStyle name="Normal 3 2 2 3 9 2 3 2 2" xfId="17364" xr:uid="{00000000-0005-0000-0000-0000B9430000}"/>
    <cellStyle name="Normal 3 2 2 3 9 2 3 3" xfId="17365" xr:uid="{00000000-0005-0000-0000-0000BA430000}"/>
    <cellStyle name="Normal 3 2 2 3 9 2 4" xfId="17366" xr:uid="{00000000-0005-0000-0000-0000BB430000}"/>
    <cellStyle name="Normal 3 2 2 3 9 2 4 2" xfId="17367" xr:uid="{00000000-0005-0000-0000-0000BC430000}"/>
    <cellStyle name="Normal 3 2 2 3 9 2 5" xfId="17368" xr:uid="{00000000-0005-0000-0000-0000BD430000}"/>
    <cellStyle name="Normal 3 2 2 3 9 3" xfId="17369" xr:uid="{00000000-0005-0000-0000-0000BE430000}"/>
    <cellStyle name="Normal 3 2 2 3 9 3 2" xfId="17370" xr:uid="{00000000-0005-0000-0000-0000BF430000}"/>
    <cellStyle name="Normal 3 2 2 3 9 3 2 2" xfId="17371" xr:uid="{00000000-0005-0000-0000-0000C0430000}"/>
    <cellStyle name="Normal 3 2 2 3 9 3 2 2 2" xfId="17372" xr:uid="{00000000-0005-0000-0000-0000C1430000}"/>
    <cellStyle name="Normal 3 2 2 3 9 3 2 3" xfId="17373" xr:uid="{00000000-0005-0000-0000-0000C2430000}"/>
    <cellStyle name="Normal 3 2 2 3 9 3 3" xfId="17374" xr:uid="{00000000-0005-0000-0000-0000C3430000}"/>
    <cellStyle name="Normal 3 2 2 3 9 3 3 2" xfId="17375" xr:uid="{00000000-0005-0000-0000-0000C4430000}"/>
    <cellStyle name="Normal 3 2 2 3 9 3 4" xfId="17376" xr:uid="{00000000-0005-0000-0000-0000C5430000}"/>
    <cellStyle name="Normal 3 2 2 3 9 4" xfId="17377" xr:uid="{00000000-0005-0000-0000-0000C6430000}"/>
    <cellStyle name="Normal 3 2 2 3 9 4 2" xfId="17378" xr:uid="{00000000-0005-0000-0000-0000C7430000}"/>
    <cellStyle name="Normal 3 2 2 3 9 4 2 2" xfId="17379" xr:uid="{00000000-0005-0000-0000-0000C8430000}"/>
    <cellStyle name="Normal 3 2 2 3 9 4 3" xfId="17380" xr:uid="{00000000-0005-0000-0000-0000C9430000}"/>
    <cellStyle name="Normal 3 2 2 3 9 5" xfId="17381" xr:uid="{00000000-0005-0000-0000-0000CA430000}"/>
    <cellStyle name="Normal 3 2 2 3 9 5 2" xfId="17382" xr:uid="{00000000-0005-0000-0000-0000CB430000}"/>
    <cellStyle name="Normal 3 2 2 3 9 6" xfId="17383" xr:uid="{00000000-0005-0000-0000-0000CC430000}"/>
    <cellStyle name="Normal 3 2 2 4" xfId="17384" xr:uid="{00000000-0005-0000-0000-0000CD430000}"/>
    <cellStyle name="Normal 3 2 2 4 10" xfId="17385" xr:uid="{00000000-0005-0000-0000-0000CE430000}"/>
    <cellStyle name="Normal 3 2 2 4 10 2" xfId="17386" xr:uid="{00000000-0005-0000-0000-0000CF430000}"/>
    <cellStyle name="Normal 3 2 2 4 10 2 2" xfId="17387" xr:uid="{00000000-0005-0000-0000-0000D0430000}"/>
    <cellStyle name="Normal 3 2 2 4 10 2 2 2" xfId="17388" xr:uid="{00000000-0005-0000-0000-0000D1430000}"/>
    <cellStyle name="Normal 3 2 2 4 10 2 3" xfId="17389" xr:uid="{00000000-0005-0000-0000-0000D2430000}"/>
    <cellStyle name="Normal 3 2 2 4 10 3" xfId="17390" xr:uid="{00000000-0005-0000-0000-0000D3430000}"/>
    <cellStyle name="Normal 3 2 2 4 10 3 2" xfId="17391" xr:uid="{00000000-0005-0000-0000-0000D4430000}"/>
    <cellStyle name="Normal 3 2 2 4 10 4" xfId="17392" xr:uid="{00000000-0005-0000-0000-0000D5430000}"/>
    <cellStyle name="Normal 3 2 2 4 11" xfId="17393" xr:uid="{00000000-0005-0000-0000-0000D6430000}"/>
    <cellStyle name="Normal 3 2 2 4 11 2" xfId="17394" xr:uid="{00000000-0005-0000-0000-0000D7430000}"/>
    <cellStyle name="Normal 3 2 2 4 11 2 2" xfId="17395" xr:uid="{00000000-0005-0000-0000-0000D8430000}"/>
    <cellStyle name="Normal 3 2 2 4 11 2 2 2" xfId="17396" xr:uid="{00000000-0005-0000-0000-0000D9430000}"/>
    <cellStyle name="Normal 3 2 2 4 11 2 3" xfId="17397" xr:uid="{00000000-0005-0000-0000-0000DA430000}"/>
    <cellStyle name="Normal 3 2 2 4 11 3" xfId="17398" xr:uid="{00000000-0005-0000-0000-0000DB430000}"/>
    <cellStyle name="Normal 3 2 2 4 11 3 2" xfId="17399" xr:uid="{00000000-0005-0000-0000-0000DC430000}"/>
    <cellStyle name="Normal 3 2 2 4 11 4" xfId="17400" xr:uid="{00000000-0005-0000-0000-0000DD430000}"/>
    <cellStyle name="Normal 3 2 2 4 12" xfId="17401" xr:uid="{00000000-0005-0000-0000-0000DE430000}"/>
    <cellStyle name="Normal 3 2 2 4 12 2" xfId="17402" xr:uid="{00000000-0005-0000-0000-0000DF430000}"/>
    <cellStyle name="Normal 3 2 2 4 12 2 2" xfId="17403" xr:uid="{00000000-0005-0000-0000-0000E0430000}"/>
    <cellStyle name="Normal 3 2 2 4 12 2 2 2" xfId="17404" xr:uid="{00000000-0005-0000-0000-0000E1430000}"/>
    <cellStyle name="Normal 3 2 2 4 12 2 3" xfId="17405" xr:uid="{00000000-0005-0000-0000-0000E2430000}"/>
    <cellStyle name="Normal 3 2 2 4 12 3" xfId="17406" xr:uid="{00000000-0005-0000-0000-0000E3430000}"/>
    <cellStyle name="Normal 3 2 2 4 12 3 2" xfId="17407" xr:uid="{00000000-0005-0000-0000-0000E4430000}"/>
    <cellStyle name="Normal 3 2 2 4 12 4" xfId="17408" xr:uid="{00000000-0005-0000-0000-0000E5430000}"/>
    <cellStyle name="Normal 3 2 2 4 13" xfId="17409" xr:uid="{00000000-0005-0000-0000-0000E6430000}"/>
    <cellStyle name="Normal 3 2 2 4 13 2" xfId="17410" xr:uid="{00000000-0005-0000-0000-0000E7430000}"/>
    <cellStyle name="Normal 3 2 2 4 13 2 2" xfId="17411" xr:uid="{00000000-0005-0000-0000-0000E8430000}"/>
    <cellStyle name="Normal 3 2 2 4 13 3" xfId="17412" xr:uid="{00000000-0005-0000-0000-0000E9430000}"/>
    <cellStyle name="Normal 3 2 2 4 14" xfId="17413" xr:uid="{00000000-0005-0000-0000-0000EA430000}"/>
    <cellStyle name="Normal 3 2 2 4 14 2" xfId="17414" xr:uid="{00000000-0005-0000-0000-0000EB430000}"/>
    <cellStyle name="Normal 3 2 2 4 15" xfId="17415" xr:uid="{00000000-0005-0000-0000-0000EC430000}"/>
    <cellStyle name="Normal 3 2 2 4 15 2" xfId="17416" xr:uid="{00000000-0005-0000-0000-0000ED430000}"/>
    <cellStyle name="Normal 3 2 2 4 16" xfId="17417" xr:uid="{00000000-0005-0000-0000-0000EE430000}"/>
    <cellStyle name="Normal 3 2 2 4 2" xfId="17418" xr:uid="{00000000-0005-0000-0000-0000EF430000}"/>
    <cellStyle name="Normal 3 2 2 4 2 10" xfId="17419" xr:uid="{00000000-0005-0000-0000-0000F0430000}"/>
    <cellStyle name="Normal 3 2 2 4 2 2" xfId="17420" xr:uid="{00000000-0005-0000-0000-0000F1430000}"/>
    <cellStyle name="Normal 3 2 2 4 2 2 2" xfId="17421" xr:uid="{00000000-0005-0000-0000-0000F2430000}"/>
    <cellStyle name="Normal 3 2 2 4 2 2 2 2" xfId="17422" xr:uid="{00000000-0005-0000-0000-0000F3430000}"/>
    <cellStyle name="Normal 3 2 2 4 2 2 2 2 2" xfId="17423" xr:uid="{00000000-0005-0000-0000-0000F4430000}"/>
    <cellStyle name="Normal 3 2 2 4 2 2 2 2 2 2" xfId="17424" xr:uid="{00000000-0005-0000-0000-0000F5430000}"/>
    <cellStyle name="Normal 3 2 2 4 2 2 2 2 2 2 2" xfId="17425" xr:uid="{00000000-0005-0000-0000-0000F6430000}"/>
    <cellStyle name="Normal 3 2 2 4 2 2 2 2 2 2 2 2" xfId="17426" xr:uid="{00000000-0005-0000-0000-0000F7430000}"/>
    <cellStyle name="Normal 3 2 2 4 2 2 2 2 2 2 3" xfId="17427" xr:uid="{00000000-0005-0000-0000-0000F8430000}"/>
    <cellStyle name="Normal 3 2 2 4 2 2 2 2 2 3" xfId="17428" xr:uid="{00000000-0005-0000-0000-0000F9430000}"/>
    <cellStyle name="Normal 3 2 2 4 2 2 2 2 2 3 2" xfId="17429" xr:uid="{00000000-0005-0000-0000-0000FA430000}"/>
    <cellStyle name="Normal 3 2 2 4 2 2 2 2 2 4" xfId="17430" xr:uid="{00000000-0005-0000-0000-0000FB430000}"/>
    <cellStyle name="Normal 3 2 2 4 2 2 2 2 3" xfId="17431" xr:uid="{00000000-0005-0000-0000-0000FC430000}"/>
    <cellStyle name="Normal 3 2 2 4 2 2 2 2 3 2" xfId="17432" xr:uid="{00000000-0005-0000-0000-0000FD430000}"/>
    <cellStyle name="Normal 3 2 2 4 2 2 2 2 3 2 2" xfId="17433" xr:uid="{00000000-0005-0000-0000-0000FE430000}"/>
    <cellStyle name="Normal 3 2 2 4 2 2 2 2 3 3" xfId="17434" xr:uid="{00000000-0005-0000-0000-0000FF430000}"/>
    <cellStyle name="Normal 3 2 2 4 2 2 2 2 4" xfId="17435" xr:uid="{00000000-0005-0000-0000-000000440000}"/>
    <cellStyle name="Normal 3 2 2 4 2 2 2 2 4 2" xfId="17436" xr:uid="{00000000-0005-0000-0000-000001440000}"/>
    <cellStyle name="Normal 3 2 2 4 2 2 2 2 5" xfId="17437" xr:uid="{00000000-0005-0000-0000-000002440000}"/>
    <cellStyle name="Normal 3 2 2 4 2 2 2 3" xfId="17438" xr:uid="{00000000-0005-0000-0000-000003440000}"/>
    <cellStyle name="Normal 3 2 2 4 2 2 2 3 2" xfId="17439" xr:uid="{00000000-0005-0000-0000-000004440000}"/>
    <cellStyle name="Normal 3 2 2 4 2 2 2 3 2 2" xfId="17440" xr:uid="{00000000-0005-0000-0000-000005440000}"/>
    <cellStyle name="Normal 3 2 2 4 2 2 2 3 2 2 2" xfId="17441" xr:uid="{00000000-0005-0000-0000-000006440000}"/>
    <cellStyle name="Normal 3 2 2 4 2 2 2 3 2 3" xfId="17442" xr:uid="{00000000-0005-0000-0000-000007440000}"/>
    <cellStyle name="Normal 3 2 2 4 2 2 2 3 3" xfId="17443" xr:uid="{00000000-0005-0000-0000-000008440000}"/>
    <cellStyle name="Normal 3 2 2 4 2 2 2 3 3 2" xfId="17444" xr:uid="{00000000-0005-0000-0000-000009440000}"/>
    <cellStyle name="Normal 3 2 2 4 2 2 2 3 4" xfId="17445" xr:uid="{00000000-0005-0000-0000-00000A440000}"/>
    <cellStyle name="Normal 3 2 2 4 2 2 2 4" xfId="17446" xr:uid="{00000000-0005-0000-0000-00000B440000}"/>
    <cellStyle name="Normal 3 2 2 4 2 2 2 4 2" xfId="17447" xr:uid="{00000000-0005-0000-0000-00000C440000}"/>
    <cellStyle name="Normal 3 2 2 4 2 2 2 4 2 2" xfId="17448" xr:uid="{00000000-0005-0000-0000-00000D440000}"/>
    <cellStyle name="Normal 3 2 2 4 2 2 2 4 2 2 2" xfId="17449" xr:uid="{00000000-0005-0000-0000-00000E440000}"/>
    <cellStyle name="Normal 3 2 2 4 2 2 2 4 2 3" xfId="17450" xr:uid="{00000000-0005-0000-0000-00000F440000}"/>
    <cellStyle name="Normal 3 2 2 4 2 2 2 4 3" xfId="17451" xr:uid="{00000000-0005-0000-0000-000010440000}"/>
    <cellStyle name="Normal 3 2 2 4 2 2 2 4 3 2" xfId="17452" xr:uid="{00000000-0005-0000-0000-000011440000}"/>
    <cellStyle name="Normal 3 2 2 4 2 2 2 4 4" xfId="17453" xr:uid="{00000000-0005-0000-0000-000012440000}"/>
    <cellStyle name="Normal 3 2 2 4 2 2 2 5" xfId="17454" xr:uid="{00000000-0005-0000-0000-000013440000}"/>
    <cellStyle name="Normal 3 2 2 4 2 2 2 5 2" xfId="17455" xr:uid="{00000000-0005-0000-0000-000014440000}"/>
    <cellStyle name="Normal 3 2 2 4 2 2 2 5 2 2" xfId="17456" xr:uid="{00000000-0005-0000-0000-000015440000}"/>
    <cellStyle name="Normal 3 2 2 4 2 2 2 5 3" xfId="17457" xr:uid="{00000000-0005-0000-0000-000016440000}"/>
    <cellStyle name="Normal 3 2 2 4 2 2 2 6" xfId="17458" xr:uid="{00000000-0005-0000-0000-000017440000}"/>
    <cellStyle name="Normal 3 2 2 4 2 2 2 6 2" xfId="17459" xr:uid="{00000000-0005-0000-0000-000018440000}"/>
    <cellStyle name="Normal 3 2 2 4 2 2 2 7" xfId="17460" xr:uid="{00000000-0005-0000-0000-000019440000}"/>
    <cellStyle name="Normal 3 2 2 4 2 2 2 7 2" xfId="17461" xr:uid="{00000000-0005-0000-0000-00001A440000}"/>
    <cellStyle name="Normal 3 2 2 4 2 2 2 8" xfId="17462" xr:uid="{00000000-0005-0000-0000-00001B440000}"/>
    <cellStyle name="Normal 3 2 2 4 2 2 3" xfId="17463" xr:uid="{00000000-0005-0000-0000-00001C440000}"/>
    <cellStyle name="Normal 3 2 2 4 2 2 3 2" xfId="17464" xr:uid="{00000000-0005-0000-0000-00001D440000}"/>
    <cellStyle name="Normal 3 2 2 4 2 2 3 2 2" xfId="17465" xr:uid="{00000000-0005-0000-0000-00001E440000}"/>
    <cellStyle name="Normal 3 2 2 4 2 2 3 2 2 2" xfId="17466" xr:uid="{00000000-0005-0000-0000-00001F440000}"/>
    <cellStyle name="Normal 3 2 2 4 2 2 3 2 2 2 2" xfId="17467" xr:uid="{00000000-0005-0000-0000-000020440000}"/>
    <cellStyle name="Normal 3 2 2 4 2 2 3 2 2 3" xfId="17468" xr:uid="{00000000-0005-0000-0000-000021440000}"/>
    <cellStyle name="Normal 3 2 2 4 2 2 3 2 3" xfId="17469" xr:uid="{00000000-0005-0000-0000-000022440000}"/>
    <cellStyle name="Normal 3 2 2 4 2 2 3 2 3 2" xfId="17470" xr:uid="{00000000-0005-0000-0000-000023440000}"/>
    <cellStyle name="Normal 3 2 2 4 2 2 3 2 4" xfId="17471" xr:uid="{00000000-0005-0000-0000-000024440000}"/>
    <cellStyle name="Normal 3 2 2 4 2 2 3 3" xfId="17472" xr:uid="{00000000-0005-0000-0000-000025440000}"/>
    <cellStyle name="Normal 3 2 2 4 2 2 3 3 2" xfId="17473" xr:uid="{00000000-0005-0000-0000-000026440000}"/>
    <cellStyle name="Normal 3 2 2 4 2 2 3 3 2 2" xfId="17474" xr:uid="{00000000-0005-0000-0000-000027440000}"/>
    <cellStyle name="Normal 3 2 2 4 2 2 3 3 3" xfId="17475" xr:uid="{00000000-0005-0000-0000-000028440000}"/>
    <cellStyle name="Normal 3 2 2 4 2 2 3 4" xfId="17476" xr:uid="{00000000-0005-0000-0000-000029440000}"/>
    <cellStyle name="Normal 3 2 2 4 2 2 3 4 2" xfId="17477" xr:uid="{00000000-0005-0000-0000-00002A440000}"/>
    <cellStyle name="Normal 3 2 2 4 2 2 3 5" xfId="17478" xr:uid="{00000000-0005-0000-0000-00002B440000}"/>
    <cellStyle name="Normal 3 2 2 4 2 2 4" xfId="17479" xr:uid="{00000000-0005-0000-0000-00002C440000}"/>
    <cellStyle name="Normal 3 2 2 4 2 2 4 2" xfId="17480" xr:uid="{00000000-0005-0000-0000-00002D440000}"/>
    <cellStyle name="Normal 3 2 2 4 2 2 4 2 2" xfId="17481" xr:uid="{00000000-0005-0000-0000-00002E440000}"/>
    <cellStyle name="Normal 3 2 2 4 2 2 4 2 2 2" xfId="17482" xr:uid="{00000000-0005-0000-0000-00002F440000}"/>
    <cellStyle name="Normal 3 2 2 4 2 2 4 2 3" xfId="17483" xr:uid="{00000000-0005-0000-0000-000030440000}"/>
    <cellStyle name="Normal 3 2 2 4 2 2 4 3" xfId="17484" xr:uid="{00000000-0005-0000-0000-000031440000}"/>
    <cellStyle name="Normal 3 2 2 4 2 2 4 3 2" xfId="17485" xr:uid="{00000000-0005-0000-0000-000032440000}"/>
    <cellStyle name="Normal 3 2 2 4 2 2 4 4" xfId="17486" xr:uid="{00000000-0005-0000-0000-000033440000}"/>
    <cellStyle name="Normal 3 2 2 4 2 2 5" xfId="17487" xr:uid="{00000000-0005-0000-0000-000034440000}"/>
    <cellStyle name="Normal 3 2 2 4 2 2 5 2" xfId="17488" xr:uid="{00000000-0005-0000-0000-000035440000}"/>
    <cellStyle name="Normal 3 2 2 4 2 2 5 2 2" xfId="17489" xr:uid="{00000000-0005-0000-0000-000036440000}"/>
    <cellStyle name="Normal 3 2 2 4 2 2 5 2 2 2" xfId="17490" xr:uid="{00000000-0005-0000-0000-000037440000}"/>
    <cellStyle name="Normal 3 2 2 4 2 2 5 2 3" xfId="17491" xr:uid="{00000000-0005-0000-0000-000038440000}"/>
    <cellStyle name="Normal 3 2 2 4 2 2 5 3" xfId="17492" xr:uid="{00000000-0005-0000-0000-000039440000}"/>
    <cellStyle name="Normal 3 2 2 4 2 2 5 3 2" xfId="17493" xr:uid="{00000000-0005-0000-0000-00003A440000}"/>
    <cellStyle name="Normal 3 2 2 4 2 2 5 4" xfId="17494" xr:uid="{00000000-0005-0000-0000-00003B440000}"/>
    <cellStyle name="Normal 3 2 2 4 2 2 6" xfId="17495" xr:uid="{00000000-0005-0000-0000-00003C440000}"/>
    <cellStyle name="Normal 3 2 2 4 2 2 6 2" xfId="17496" xr:uid="{00000000-0005-0000-0000-00003D440000}"/>
    <cellStyle name="Normal 3 2 2 4 2 2 6 2 2" xfId="17497" xr:uid="{00000000-0005-0000-0000-00003E440000}"/>
    <cellStyle name="Normal 3 2 2 4 2 2 6 3" xfId="17498" xr:uid="{00000000-0005-0000-0000-00003F440000}"/>
    <cellStyle name="Normal 3 2 2 4 2 2 7" xfId="17499" xr:uid="{00000000-0005-0000-0000-000040440000}"/>
    <cellStyle name="Normal 3 2 2 4 2 2 7 2" xfId="17500" xr:uid="{00000000-0005-0000-0000-000041440000}"/>
    <cellStyle name="Normal 3 2 2 4 2 2 8" xfId="17501" xr:uid="{00000000-0005-0000-0000-000042440000}"/>
    <cellStyle name="Normal 3 2 2 4 2 2 8 2" xfId="17502" xr:uid="{00000000-0005-0000-0000-000043440000}"/>
    <cellStyle name="Normal 3 2 2 4 2 2 9" xfId="17503" xr:uid="{00000000-0005-0000-0000-000044440000}"/>
    <cellStyle name="Normal 3 2 2 4 2 3" xfId="17504" xr:uid="{00000000-0005-0000-0000-000045440000}"/>
    <cellStyle name="Normal 3 2 2 4 2 3 2" xfId="17505" xr:uid="{00000000-0005-0000-0000-000046440000}"/>
    <cellStyle name="Normal 3 2 2 4 2 3 2 2" xfId="17506" xr:uid="{00000000-0005-0000-0000-000047440000}"/>
    <cellStyle name="Normal 3 2 2 4 2 3 2 2 2" xfId="17507" xr:uid="{00000000-0005-0000-0000-000048440000}"/>
    <cellStyle name="Normal 3 2 2 4 2 3 2 2 2 2" xfId="17508" xr:uid="{00000000-0005-0000-0000-000049440000}"/>
    <cellStyle name="Normal 3 2 2 4 2 3 2 2 2 2 2" xfId="17509" xr:uid="{00000000-0005-0000-0000-00004A440000}"/>
    <cellStyle name="Normal 3 2 2 4 2 3 2 2 2 3" xfId="17510" xr:uid="{00000000-0005-0000-0000-00004B440000}"/>
    <cellStyle name="Normal 3 2 2 4 2 3 2 2 3" xfId="17511" xr:uid="{00000000-0005-0000-0000-00004C440000}"/>
    <cellStyle name="Normal 3 2 2 4 2 3 2 2 3 2" xfId="17512" xr:uid="{00000000-0005-0000-0000-00004D440000}"/>
    <cellStyle name="Normal 3 2 2 4 2 3 2 2 4" xfId="17513" xr:uid="{00000000-0005-0000-0000-00004E440000}"/>
    <cellStyle name="Normal 3 2 2 4 2 3 2 3" xfId="17514" xr:uid="{00000000-0005-0000-0000-00004F440000}"/>
    <cellStyle name="Normal 3 2 2 4 2 3 2 3 2" xfId="17515" xr:uid="{00000000-0005-0000-0000-000050440000}"/>
    <cellStyle name="Normal 3 2 2 4 2 3 2 3 2 2" xfId="17516" xr:uid="{00000000-0005-0000-0000-000051440000}"/>
    <cellStyle name="Normal 3 2 2 4 2 3 2 3 3" xfId="17517" xr:uid="{00000000-0005-0000-0000-000052440000}"/>
    <cellStyle name="Normal 3 2 2 4 2 3 2 4" xfId="17518" xr:uid="{00000000-0005-0000-0000-000053440000}"/>
    <cellStyle name="Normal 3 2 2 4 2 3 2 4 2" xfId="17519" xr:uid="{00000000-0005-0000-0000-000054440000}"/>
    <cellStyle name="Normal 3 2 2 4 2 3 2 5" xfId="17520" xr:uid="{00000000-0005-0000-0000-000055440000}"/>
    <cellStyle name="Normal 3 2 2 4 2 3 3" xfId="17521" xr:uid="{00000000-0005-0000-0000-000056440000}"/>
    <cellStyle name="Normal 3 2 2 4 2 3 3 2" xfId="17522" xr:uid="{00000000-0005-0000-0000-000057440000}"/>
    <cellStyle name="Normal 3 2 2 4 2 3 3 2 2" xfId="17523" xr:uid="{00000000-0005-0000-0000-000058440000}"/>
    <cellStyle name="Normal 3 2 2 4 2 3 3 2 2 2" xfId="17524" xr:uid="{00000000-0005-0000-0000-000059440000}"/>
    <cellStyle name="Normal 3 2 2 4 2 3 3 2 3" xfId="17525" xr:uid="{00000000-0005-0000-0000-00005A440000}"/>
    <cellStyle name="Normal 3 2 2 4 2 3 3 3" xfId="17526" xr:uid="{00000000-0005-0000-0000-00005B440000}"/>
    <cellStyle name="Normal 3 2 2 4 2 3 3 3 2" xfId="17527" xr:uid="{00000000-0005-0000-0000-00005C440000}"/>
    <cellStyle name="Normal 3 2 2 4 2 3 3 4" xfId="17528" xr:uid="{00000000-0005-0000-0000-00005D440000}"/>
    <cellStyle name="Normal 3 2 2 4 2 3 4" xfId="17529" xr:uid="{00000000-0005-0000-0000-00005E440000}"/>
    <cellStyle name="Normal 3 2 2 4 2 3 4 2" xfId="17530" xr:uid="{00000000-0005-0000-0000-00005F440000}"/>
    <cellStyle name="Normal 3 2 2 4 2 3 4 2 2" xfId="17531" xr:uid="{00000000-0005-0000-0000-000060440000}"/>
    <cellStyle name="Normal 3 2 2 4 2 3 4 2 2 2" xfId="17532" xr:uid="{00000000-0005-0000-0000-000061440000}"/>
    <cellStyle name="Normal 3 2 2 4 2 3 4 2 3" xfId="17533" xr:uid="{00000000-0005-0000-0000-000062440000}"/>
    <cellStyle name="Normal 3 2 2 4 2 3 4 3" xfId="17534" xr:uid="{00000000-0005-0000-0000-000063440000}"/>
    <cellStyle name="Normal 3 2 2 4 2 3 4 3 2" xfId="17535" xr:uid="{00000000-0005-0000-0000-000064440000}"/>
    <cellStyle name="Normal 3 2 2 4 2 3 4 4" xfId="17536" xr:uid="{00000000-0005-0000-0000-000065440000}"/>
    <cellStyle name="Normal 3 2 2 4 2 3 5" xfId="17537" xr:uid="{00000000-0005-0000-0000-000066440000}"/>
    <cellStyle name="Normal 3 2 2 4 2 3 5 2" xfId="17538" xr:uid="{00000000-0005-0000-0000-000067440000}"/>
    <cellStyle name="Normal 3 2 2 4 2 3 5 2 2" xfId="17539" xr:uid="{00000000-0005-0000-0000-000068440000}"/>
    <cellStyle name="Normal 3 2 2 4 2 3 5 3" xfId="17540" xr:uid="{00000000-0005-0000-0000-000069440000}"/>
    <cellStyle name="Normal 3 2 2 4 2 3 6" xfId="17541" xr:uid="{00000000-0005-0000-0000-00006A440000}"/>
    <cellStyle name="Normal 3 2 2 4 2 3 6 2" xfId="17542" xr:uid="{00000000-0005-0000-0000-00006B440000}"/>
    <cellStyle name="Normal 3 2 2 4 2 3 7" xfId="17543" xr:uid="{00000000-0005-0000-0000-00006C440000}"/>
    <cellStyle name="Normal 3 2 2 4 2 3 7 2" xfId="17544" xr:uid="{00000000-0005-0000-0000-00006D440000}"/>
    <cellStyle name="Normal 3 2 2 4 2 3 8" xfId="17545" xr:uid="{00000000-0005-0000-0000-00006E440000}"/>
    <cellStyle name="Normal 3 2 2 4 2 4" xfId="17546" xr:uid="{00000000-0005-0000-0000-00006F440000}"/>
    <cellStyle name="Normal 3 2 2 4 2 4 2" xfId="17547" xr:uid="{00000000-0005-0000-0000-000070440000}"/>
    <cellStyle name="Normal 3 2 2 4 2 4 2 2" xfId="17548" xr:uid="{00000000-0005-0000-0000-000071440000}"/>
    <cellStyle name="Normal 3 2 2 4 2 4 2 2 2" xfId="17549" xr:uid="{00000000-0005-0000-0000-000072440000}"/>
    <cellStyle name="Normal 3 2 2 4 2 4 2 2 2 2" xfId="17550" xr:uid="{00000000-0005-0000-0000-000073440000}"/>
    <cellStyle name="Normal 3 2 2 4 2 4 2 2 3" xfId="17551" xr:uid="{00000000-0005-0000-0000-000074440000}"/>
    <cellStyle name="Normal 3 2 2 4 2 4 2 3" xfId="17552" xr:uid="{00000000-0005-0000-0000-000075440000}"/>
    <cellStyle name="Normal 3 2 2 4 2 4 2 3 2" xfId="17553" xr:uid="{00000000-0005-0000-0000-000076440000}"/>
    <cellStyle name="Normal 3 2 2 4 2 4 2 4" xfId="17554" xr:uid="{00000000-0005-0000-0000-000077440000}"/>
    <cellStyle name="Normal 3 2 2 4 2 4 3" xfId="17555" xr:uid="{00000000-0005-0000-0000-000078440000}"/>
    <cellStyle name="Normal 3 2 2 4 2 4 3 2" xfId="17556" xr:uid="{00000000-0005-0000-0000-000079440000}"/>
    <cellStyle name="Normal 3 2 2 4 2 4 3 2 2" xfId="17557" xr:uid="{00000000-0005-0000-0000-00007A440000}"/>
    <cellStyle name="Normal 3 2 2 4 2 4 3 3" xfId="17558" xr:uid="{00000000-0005-0000-0000-00007B440000}"/>
    <cellStyle name="Normal 3 2 2 4 2 4 4" xfId="17559" xr:uid="{00000000-0005-0000-0000-00007C440000}"/>
    <cellStyle name="Normal 3 2 2 4 2 4 4 2" xfId="17560" xr:uid="{00000000-0005-0000-0000-00007D440000}"/>
    <cellStyle name="Normal 3 2 2 4 2 4 5" xfId="17561" xr:uid="{00000000-0005-0000-0000-00007E440000}"/>
    <cellStyle name="Normal 3 2 2 4 2 5" xfId="17562" xr:uid="{00000000-0005-0000-0000-00007F440000}"/>
    <cellStyle name="Normal 3 2 2 4 2 5 2" xfId="17563" xr:uid="{00000000-0005-0000-0000-000080440000}"/>
    <cellStyle name="Normal 3 2 2 4 2 5 2 2" xfId="17564" xr:uid="{00000000-0005-0000-0000-000081440000}"/>
    <cellStyle name="Normal 3 2 2 4 2 5 2 2 2" xfId="17565" xr:uid="{00000000-0005-0000-0000-000082440000}"/>
    <cellStyle name="Normal 3 2 2 4 2 5 2 3" xfId="17566" xr:uid="{00000000-0005-0000-0000-000083440000}"/>
    <cellStyle name="Normal 3 2 2 4 2 5 3" xfId="17567" xr:uid="{00000000-0005-0000-0000-000084440000}"/>
    <cellStyle name="Normal 3 2 2 4 2 5 3 2" xfId="17568" xr:uid="{00000000-0005-0000-0000-000085440000}"/>
    <cellStyle name="Normal 3 2 2 4 2 5 4" xfId="17569" xr:uid="{00000000-0005-0000-0000-000086440000}"/>
    <cellStyle name="Normal 3 2 2 4 2 6" xfId="17570" xr:uid="{00000000-0005-0000-0000-000087440000}"/>
    <cellStyle name="Normal 3 2 2 4 2 6 2" xfId="17571" xr:uid="{00000000-0005-0000-0000-000088440000}"/>
    <cellStyle name="Normal 3 2 2 4 2 6 2 2" xfId="17572" xr:uid="{00000000-0005-0000-0000-000089440000}"/>
    <cellStyle name="Normal 3 2 2 4 2 6 2 2 2" xfId="17573" xr:uid="{00000000-0005-0000-0000-00008A440000}"/>
    <cellStyle name="Normal 3 2 2 4 2 6 2 3" xfId="17574" xr:uid="{00000000-0005-0000-0000-00008B440000}"/>
    <cellStyle name="Normal 3 2 2 4 2 6 3" xfId="17575" xr:uid="{00000000-0005-0000-0000-00008C440000}"/>
    <cellStyle name="Normal 3 2 2 4 2 6 3 2" xfId="17576" xr:uid="{00000000-0005-0000-0000-00008D440000}"/>
    <cellStyle name="Normal 3 2 2 4 2 6 4" xfId="17577" xr:uid="{00000000-0005-0000-0000-00008E440000}"/>
    <cellStyle name="Normal 3 2 2 4 2 7" xfId="17578" xr:uid="{00000000-0005-0000-0000-00008F440000}"/>
    <cellStyle name="Normal 3 2 2 4 2 7 2" xfId="17579" xr:uid="{00000000-0005-0000-0000-000090440000}"/>
    <cellStyle name="Normal 3 2 2 4 2 7 2 2" xfId="17580" xr:uid="{00000000-0005-0000-0000-000091440000}"/>
    <cellStyle name="Normal 3 2 2 4 2 7 3" xfId="17581" xr:uid="{00000000-0005-0000-0000-000092440000}"/>
    <cellStyle name="Normal 3 2 2 4 2 8" xfId="17582" xr:uid="{00000000-0005-0000-0000-000093440000}"/>
    <cellStyle name="Normal 3 2 2 4 2 8 2" xfId="17583" xr:uid="{00000000-0005-0000-0000-000094440000}"/>
    <cellStyle name="Normal 3 2 2 4 2 9" xfId="17584" xr:uid="{00000000-0005-0000-0000-000095440000}"/>
    <cellStyle name="Normal 3 2 2 4 2 9 2" xfId="17585" xr:uid="{00000000-0005-0000-0000-000096440000}"/>
    <cellStyle name="Normal 3 2 2 4 3" xfId="17586" xr:uid="{00000000-0005-0000-0000-000097440000}"/>
    <cellStyle name="Normal 3 2 2 4 3 10" xfId="17587" xr:uid="{00000000-0005-0000-0000-000098440000}"/>
    <cellStyle name="Normal 3 2 2 4 3 2" xfId="17588" xr:uid="{00000000-0005-0000-0000-000099440000}"/>
    <cellStyle name="Normal 3 2 2 4 3 2 2" xfId="17589" xr:uid="{00000000-0005-0000-0000-00009A440000}"/>
    <cellStyle name="Normal 3 2 2 4 3 2 2 2" xfId="17590" xr:uid="{00000000-0005-0000-0000-00009B440000}"/>
    <cellStyle name="Normal 3 2 2 4 3 2 2 2 2" xfId="17591" xr:uid="{00000000-0005-0000-0000-00009C440000}"/>
    <cellStyle name="Normal 3 2 2 4 3 2 2 2 2 2" xfId="17592" xr:uid="{00000000-0005-0000-0000-00009D440000}"/>
    <cellStyle name="Normal 3 2 2 4 3 2 2 2 2 2 2" xfId="17593" xr:uid="{00000000-0005-0000-0000-00009E440000}"/>
    <cellStyle name="Normal 3 2 2 4 3 2 2 2 2 2 2 2" xfId="17594" xr:uid="{00000000-0005-0000-0000-00009F440000}"/>
    <cellStyle name="Normal 3 2 2 4 3 2 2 2 2 2 3" xfId="17595" xr:uid="{00000000-0005-0000-0000-0000A0440000}"/>
    <cellStyle name="Normal 3 2 2 4 3 2 2 2 2 3" xfId="17596" xr:uid="{00000000-0005-0000-0000-0000A1440000}"/>
    <cellStyle name="Normal 3 2 2 4 3 2 2 2 2 3 2" xfId="17597" xr:uid="{00000000-0005-0000-0000-0000A2440000}"/>
    <cellStyle name="Normal 3 2 2 4 3 2 2 2 2 4" xfId="17598" xr:uid="{00000000-0005-0000-0000-0000A3440000}"/>
    <cellStyle name="Normal 3 2 2 4 3 2 2 2 3" xfId="17599" xr:uid="{00000000-0005-0000-0000-0000A4440000}"/>
    <cellStyle name="Normal 3 2 2 4 3 2 2 2 3 2" xfId="17600" xr:uid="{00000000-0005-0000-0000-0000A5440000}"/>
    <cellStyle name="Normal 3 2 2 4 3 2 2 2 3 2 2" xfId="17601" xr:uid="{00000000-0005-0000-0000-0000A6440000}"/>
    <cellStyle name="Normal 3 2 2 4 3 2 2 2 3 3" xfId="17602" xr:uid="{00000000-0005-0000-0000-0000A7440000}"/>
    <cellStyle name="Normal 3 2 2 4 3 2 2 2 4" xfId="17603" xr:uid="{00000000-0005-0000-0000-0000A8440000}"/>
    <cellStyle name="Normal 3 2 2 4 3 2 2 2 4 2" xfId="17604" xr:uid="{00000000-0005-0000-0000-0000A9440000}"/>
    <cellStyle name="Normal 3 2 2 4 3 2 2 2 5" xfId="17605" xr:uid="{00000000-0005-0000-0000-0000AA440000}"/>
    <cellStyle name="Normal 3 2 2 4 3 2 2 3" xfId="17606" xr:uid="{00000000-0005-0000-0000-0000AB440000}"/>
    <cellStyle name="Normal 3 2 2 4 3 2 2 3 2" xfId="17607" xr:uid="{00000000-0005-0000-0000-0000AC440000}"/>
    <cellStyle name="Normal 3 2 2 4 3 2 2 3 2 2" xfId="17608" xr:uid="{00000000-0005-0000-0000-0000AD440000}"/>
    <cellStyle name="Normal 3 2 2 4 3 2 2 3 2 2 2" xfId="17609" xr:uid="{00000000-0005-0000-0000-0000AE440000}"/>
    <cellStyle name="Normal 3 2 2 4 3 2 2 3 2 3" xfId="17610" xr:uid="{00000000-0005-0000-0000-0000AF440000}"/>
    <cellStyle name="Normal 3 2 2 4 3 2 2 3 3" xfId="17611" xr:uid="{00000000-0005-0000-0000-0000B0440000}"/>
    <cellStyle name="Normal 3 2 2 4 3 2 2 3 3 2" xfId="17612" xr:uid="{00000000-0005-0000-0000-0000B1440000}"/>
    <cellStyle name="Normal 3 2 2 4 3 2 2 3 4" xfId="17613" xr:uid="{00000000-0005-0000-0000-0000B2440000}"/>
    <cellStyle name="Normal 3 2 2 4 3 2 2 4" xfId="17614" xr:uid="{00000000-0005-0000-0000-0000B3440000}"/>
    <cellStyle name="Normal 3 2 2 4 3 2 2 4 2" xfId="17615" xr:uid="{00000000-0005-0000-0000-0000B4440000}"/>
    <cellStyle name="Normal 3 2 2 4 3 2 2 4 2 2" xfId="17616" xr:uid="{00000000-0005-0000-0000-0000B5440000}"/>
    <cellStyle name="Normal 3 2 2 4 3 2 2 4 2 2 2" xfId="17617" xr:uid="{00000000-0005-0000-0000-0000B6440000}"/>
    <cellStyle name="Normal 3 2 2 4 3 2 2 4 2 3" xfId="17618" xr:uid="{00000000-0005-0000-0000-0000B7440000}"/>
    <cellStyle name="Normal 3 2 2 4 3 2 2 4 3" xfId="17619" xr:uid="{00000000-0005-0000-0000-0000B8440000}"/>
    <cellStyle name="Normal 3 2 2 4 3 2 2 4 3 2" xfId="17620" xr:uid="{00000000-0005-0000-0000-0000B9440000}"/>
    <cellStyle name="Normal 3 2 2 4 3 2 2 4 4" xfId="17621" xr:uid="{00000000-0005-0000-0000-0000BA440000}"/>
    <cellStyle name="Normal 3 2 2 4 3 2 2 5" xfId="17622" xr:uid="{00000000-0005-0000-0000-0000BB440000}"/>
    <cellStyle name="Normal 3 2 2 4 3 2 2 5 2" xfId="17623" xr:uid="{00000000-0005-0000-0000-0000BC440000}"/>
    <cellStyle name="Normal 3 2 2 4 3 2 2 5 2 2" xfId="17624" xr:uid="{00000000-0005-0000-0000-0000BD440000}"/>
    <cellStyle name="Normal 3 2 2 4 3 2 2 5 3" xfId="17625" xr:uid="{00000000-0005-0000-0000-0000BE440000}"/>
    <cellStyle name="Normal 3 2 2 4 3 2 2 6" xfId="17626" xr:uid="{00000000-0005-0000-0000-0000BF440000}"/>
    <cellStyle name="Normal 3 2 2 4 3 2 2 6 2" xfId="17627" xr:uid="{00000000-0005-0000-0000-0000C0440000}"/>
    <cellStyle name="Normal 3 2 2 4 3 2 2 7" xfId="17628" xr:uid="{00000000-0005-0000-0000-0000C1440000}"/>
    <cellStyle name="Normal 3 2 2 4 3 2 2 7 2" xfId="17629" xr:uid="{00000000-0005-0000-0000-0000C2440000}"/>
    <cellStyle name="Normal 3 2 2 4 3 2 2 8" xfId="17630" xr:uid="{00000000-0005-0000-0000-0000C3440000}"/>
    <cellStyle name="Normal 3 2 2 4 3 2 3" xfId="17631" xr:uid="{00000000-0005-0000-0000-0000C4440000}"/>
    <cellStyle name="Normal 3 2 2 4 3 2 3 2" xfId="17632" xr:uid="{00000000-0005-0000-0000-0000C5440000}"/>
    <cellStyle name="Normal 3 2 2 4 3 2 3 2 2" xfId="17633" xr:uid="{00000000-0005-0000-0000-0000C6440000}"/>
    <cellStyle name="Normal 3 2 2 4 3 2 3 2 2 2" xfId="17634" xr:uid="{00000000-0005-0000-0000-0000C7440000}"/>
    <cellStyle name="Normal 3 2 2 4 3 2 3 2 2 2 2" xfId="17635" xr:uid="{00000000-0005-0000-0000-0000C8440000}"/>
    <cellStyle name="Normal 3 2 2 4 3 2 3 2 2 3" xfId="17636" xr:uid="{00000000-0005-0000-0000-0000C9440000}"/>
    <cellStyle name="Normal 3 2 2 4 3 2 3 2 3" xfId="17637" xr:uid="{00000000-0005-0000-0000-0000CA440000}"/>
    <cellStyle name="Normal 3 2 2 4 3 2 3 2 3 2" xfId="17638" xr:uid="{00000000-0005-0000-0000-0000CB440000}"/>
    <cellStyle name="Normal 3 2 2 4 3 2 3 2 4" xfId="17639" xr:uid="{00000000-0005-0000-0000-0000CC440000}"/>
    <cellStyle name="Normal 3 2 2 4 3 2 3 3" xfId="17640" xr:uid="{00000000-0005-0000-0000-0000CD440000}"/>
    <cellStyle name="Normal 3 2 2 4 3 2 3 3 2" xfId="17641" xr:uid="{00000000-0005-0000-0000-0000CE440000}"/>
    <cellStyle name="Normal 3 2 2 4 3 2 3 3 2 2" xfId="17642" xr:uid="{00000000-0005-0000-0000-0000CF440000}"/>
    <cellStyle name="Normal 3 2 2 4 3 2 3 3 3" xfId="17643" xr:uid="{00000000-0005-0000-0000-0000D0440000}"/>
    <cellStyle name="Normal 3 2 2 4 3 2 3 4" xfId="17644" xr:uid="{00000000-0005-0000-0000-0000D1440000}"/>
    <cellStyle name="Normal 3 2 2 4 3 2 3 4 2" xfId="17645" xr:uid="{00000000-0005-0000-0000-0000D2440000}"/>
    <cellStyle name="Normal 3 2 2 4 3 2 3 5" xfId="17646" xr:uid="{00000000-0005-0000-0000-0000D3440000}"/>
    <cellStyle name="Normal 3 2 2 4 3 2 4" xfId="17647" xr:uid="{00000000-0005-0000-0000-0000D4440000}"/>
    <cellStyle name="Normal 3 2 2 4 3 2 4 2" xfId="17648" xr:uid="{00000000-0005-0000-0000-0000D5440000}"/>
    <cellStyle name="Normal 3 2 2 4 3 2 4 2 2" xfId="17649" xr:uid="{00000000-0005-0000-0000-0000D6440000}"/>
    <cellStyle name="Normal 3 2 2 4 3 2 4 2 2 2" xfId="17650" xr:uid="{00000000-0005-0000-0000-0000D7440000}"/>
    <cellStyle name="Normal 3 2 2 4 3 2 4 2 3" xfId="17651" xr:uid="{00000000-0005-0000-0000-0000D8440000}"/>
    <cellStyle name="Normal 3 2 2 4 3 2 4 3" xfId="17652" xr:uid="{00000000-0005-0000-0000-0000D9440000}"/>
    <cellStyle name="Normal 3 2 2 4 3 2 4 3 2" xfId="17653" xr:uid="{00000000-0005-0000-0000-0000DA440000}"/>
    <cellStyle name="Normal 3 2 2 4 3 2 4 4" xfId="17654" xr:uid="{00000000-0005-0000-0000-0000DB440000}"/>
    <cellStyle name="Normal 3 2 2 4 3 2 5" xfId="17655" xr:uid="{00000000-0005-0000-0000-0000DC440000}"/>
    <cellStyle name="Normal 3 2 2 4 3 2 5 2" xfId="17656" xr:uid="{00000000-0005-0000-0000-0000DD440000}"/>
    <cellStyle name="Normal 3 2 2 4 3 2 5 2 2" xfId="17657" xr:uid="{00000000-0005-0000-0000-0000DE440000}"/>
    <cellStyle name="Normal 3 2 2 4 3 2 5 2 2 2" xfId="17658" xr:uid="{00000000-0005-0000-0000-0000DF440000}"/>
    <cellStyle name="Normal 3 2 2 4 3 2 5 2 3" xfId="17659" xr:uid="{00000000-0005-0000-0000-0000E0440000}"/>
    <cellStyle name="Normal 3 2 2 4 3 2 5 3" xfId="17660" xr:uid="{00000000-0005-0000-0000-0000E1440000}"/>
    <cellStyle name="Normal 3 2 2 4 3 2 5 3 2" xfId="17661" xr:uid="{00000000-0005-0000-0000-0000E2440000}"/>
    <cellStyle name="Normal 3 2 2 4 3 2 5 4" xfId="17662" xr:uid="{00000000-0005-0000-0000-0000E3440000}"/>
    <cellStyle name="Normal 3 2 2 4 3 2 6" xfId="17663" xr:uid="{00000000-0005-0000-0000-0000E4440000}"/>
    <cellStyle name="Normal 3 2 2 4 3 2 6 2" xfId="17664" xr:uid="{00000000-0005-0000-0000-0000E5440000}"/>
    <cellStyle name="Normal 3 2 2 4 3 2 6 2 2" xfId="17665" xr:uid="{00000000-0005-0000-0000-0000E6440000}"/>
    <cellStyle name="Normal 3 2 2 4 3 2 6 3" xfId="17666" xr:uid="{00000000-0005-0000-0000-0000E7440000}"/>
    <cellStyle name="Normal 3 2 2 4 3 2 7" xfId="17667" xr:uid="{00000000-0005-0000-0000-0000E8440000}"/>
    <cellStyle name="Normal 3 2 2 4 3 2 7 2" xfId="17668" xr:uid="{00000000-0005-0000-0000-0000E9440000}"/>
    <cellStyle name="Normal 3 2 2 4 3 2 8" xfId="17669" xr:uid="{00000000-0005-0000-0000-0000EA440000}"/>
    <cellStyle name="Normal 3 2 2 4 3 2 8 2" xfId="17670" xr:uid="{00000000-0005-0000-0000-0000EB440000}"/>
    <cellStyle name="Normal 3 2 2 4 3 2 9" xfId="17671" xr:uid="{00000000-0005-0000-0000-0000EC440000}"/>
    <cellStyle name="Normal 3 2 2 4 3 3" xfId="17672" xr:uid="{00000000-0005-0000-0000-0000ED440000}"/>
    <cellStyle name="Normal 3 2 2 4 3 3 2" xfId="17673" xr:uid="{00000000-0005-0000-0000-0000EE440000}"/>
    <cellStyle name="Normal 3 2 2 4 3 3 2 2" xfId="17674" xr:uid="{00000000-0005-0000-0000-0000EF440000}"/>
    <cellStyle name="Normal 3 2 2 4 3 3 2 2 2" xfId="17675" xr:uid="{00000000-0005-0000-0000-0000F0440000}"/>
    <cellStyle name="Normal 3 2 2 4 3 3 2 2 2 2" xfId="17676" xr:uid="{00000000-0005-0000-0000-0000F1440000}"/>
    <cellStyle name="Normal 3 2 2 4 3 3 2 2 2 2 2" xfId="17677" xr:uid="{00000000-0005-0000-0000-0000F2440000}"/>
    <cellStyle name="Normal 3 2 2 4 3 3 2 2 2 3" xfId="17678" xr:uid="{00000000-0005-0000-0000-0000F3440000}"/>
    <cellStyle name="Normal 3 2 2 4 3 3 2 2 3" xfId="17679" xr:uid="{00000000-0005-0000-0000-0000F4440000}"/>
    <cellStyle name="Normal 3 2 2 4 3 3 2 2 3 2" xfId="17680" xr:uid="{00000000-0005-0000-0000-0000F5440000}"/>
    <cellStyle name="Normal 3 2 2 4 3 3 2 2 4" xfId="17681" xr:uid="{00000000-0005-0000-0000-0000F6440000}"/>
    <cellStyle name="Normal 3 2 2 4 3 3 2 3" xfId="17682" xr:uid="{00000000-0005-0000-0000-0000F7440000}"/>
    <cellStyle name="Normal 3 2 2 4 3 3 2 3 2" xfId="17683" xr:uid="{00000000-0005-0000-0000-0000F8440000}"/>
    <cellStyle name="Normal 3 2 2 4 3 3 2 3 2 2" xfId="17684" xr:uid="{00000000-0005-0000-0000-0000F9440000}"/>
    <cellStyle name="Normal 3 2 2 4 3 3 2 3 3" xfId="17685" xr:uid="{00000000-0005-0000-0000-0000FA440000}"/>
    <cellStyle name="Normal 3 2 2 4 3 3 2 4" xfId="17686" xr:uid="{00000000-0005-0000-0000-0000FB440000}"/>
    <cellStyle name="Normal 3 2 2 4 3 3 2 4 2" xfId="17687" xr:uid="{00000000-0005-0000-0000-0000FC440000}"/>
    <cellStyle name="Normal 3 2 2 4 3 3 2 5" xfId="17688" xr:uid="{00000000-0005-0000-0000-0000FD440000}"/>
    <cellStyle name="Normal 3 2 2 4 3 3 3" xfId="17689" xr:uid="{00000000-0005-0000-0000-0000FE440000}"/>
    <cellStyle name="Normal 3 2 2 4 3 3 3 2" xfId="17690" xr:uid="{00000000-0005-0000-0000-0000FF440000}"/>
    <cellStyle name="Normal 3 2 2 4 3 3 3 2 2" xfId="17691" xr:uid="{00000000-0005-0000-0000-000000450000}"/>
    <cellStyle name="Normal 3 2 2 4 3 3 3 2 2 2" xfId="17692" xr:uid="{00000000-0005-0000-0000-000001450000}"/>
    <cellStyle name="Normal 3 2 2 4 3 3 3 2 3" xfId="17693" xr:uid="{00000000-0005-0000-0000-000002450000}"/>
    <cellStyle name="Normal 3 2 2 4 3 3 3 3" xfId="17694" xr:uid="{00000000-0005-0000-0000-000003450000}"/>
    <cellStyle name="Normal 3 2 2 4 3 3 3 3 2" xfId="17695" xr:uid="{00000000-0005-0000-0000-000004450000}"/>
    <cellStyle name="Normal 3 2 2 4 3 3 3 4" xfId="17696" xr:uid="{00000000-0005-0000-0000-000005450000}"/>
    <cellStyle name="Normal 3 2 2 4 3 3 4" xfId="17697" xr:uid="{00000000-0005-0000-0000-000006450000}"/>
    <cellStyle name="Normal 3 2 2 4 3 3 4 2" xfId="17698" xr:uid="{00000000-0005-0000-0000-000007450000}"/>
    <cellStyle name="Normal 3 2 2 4 3 3 4 2 2" xfId="17699" xr:uid="{00000000-0005-0000-0000-000008450000}"/>
    <cellStyle name="Normal 3 2 2 4 3 3 4 2 2 2" xfId="17700" xr:uid="{00000000-0005-0000-0000-000009450000}"/>
    <cellStyle name="Normal 3 2 2 4 3 3 4 2 3" xfId="17701" xr:uid="{00000000-0005-0000-0000-00000A450000}"/>
    <cellStyle name="Normal 3 2 2 4 3 3 4 3" xfId="17702" xr:uid="{00000000-0005-0000-0000-00000B450000}"/>
    <cellStyle name="Normal 3 2 2 4 3 3 4 3 2" xfId="17703" xr:uid="{00000000-0005-0000-0000-00000C450000}"/>
    <cellStyle name="Normal 3 2 2 4 3 3 4 4" xfId="17704" xr:uid="{00000000-0005-0000-0000-00000D450000}"/>
    <cellStyle name="Normal 3 2 2 4 3 3 5" xfId="17705" xr:uid="{00000000-0005-0000-0000-00000E450000}"/>
    <cellStyle name="Normal 3 2 2 4 3 3 5 2" xfId="17706" xr:uid="{00000000-0005-0000-0000-00000F450000}"/>
    <cellStyle name="Normal 3 2 2 4 3 3 5 2 2" xfId="17707" xr:uid="{00000000-0005-0000-0000-000010450000}"/>
    <cellStyle name="Normal 3 2 2 4 3 3 5 3" xfId="17708" xr:uid="{00000000-0005-0000-0000-000011450000}"/>
    <cellStyle name="Normal 3 2 2 4 3 3 6" xfId="17709" xr:uid="{00000000-0005-0000-0000-000012450000}"/>
    <cellStyle name="Normal 3 2 2 4 3 3 6 2" xfId="17710" xr:uid="{00000000-0005-0000-0000-000013450000}"/>
    <cellStyle name="Normal 3 2 2 4 3 3 7" xfId="17711" xr:uid="{00000000-0005-0000-0000-000014450000}"/>
    <cellStyle name="Normal 3 2 2 4 3 3 7 2" xfId="17712" xr:uid="{00000000-0005-0000-0000-000015450000}"/>
    <cellStyle name="Normal 3 2 2 4 3 3 8" xfId="17713" xr:uid="{00000000-0005-0000-0000-000016450000}"/>
    <cellStyle name="Normal 3 2 2 4 3 4" xfId="17714" xr:uid="{00000000-0005-0000-0000-000017450000}"/>
    <cellStyle name="Normal 3 2 2 4 3 4 2" xfId="17715" xr:uid="{00000000-0005-0000-0000-000018450000}"/>
    <cellStyle name="Normal 3 2 2 4 3 4 2 2" xfId="17716" xr:uid="{00000000-0005-0000-0000-000019450000}"/>
    <cellStyle name="Normal 3 2 2 4 3 4 2 2 2" xfId="17717" xr:uid="{00000000-0005-0000-0000-00001A450000}"/>
    <cellStyle name="Normal 3 2 2 4 3 4 2 2 2 2" xfId="17718" xr:uid="{00000000-0005-0000-0000-00001B450000}"/>
    <cellStyle name="Normal 3 2 2 4 3 4 2 2 3" xfId="17719" xr:uid="{00000000-0005-0000-0000-00001C450000}"/>
    <cellStyle name="Normal 3 2 2 4 3 4 2 3" xfId="17720" xr:uid="{00000000-0005-0000-0000-00001D450000}"/>
    <cellStyle name="Normal 3 2 2 4 3 4 2 3 2" xfId="17721" xr:uid="{00000000-0005-0000-0000-00001E450000}"/>
    <cellStyle name="Normal 3 2 2 4 3 4 2 4" xfId="17722" xr:uid="{00000000-0005-0000-0000-00001F450000}"/>
    <cellStyle name="Normal 3 2 2 4 3 4 3" xfId="17723" xr:uid="{00000000-0005-0000-0000-000020450000}"/>
    <cellStyle name="Normal 3 2 2 4 3 4 3 2" xfId="17724" xr:uid="{00000000-0005-0000-0000-000021450000}"/>
    <cellStyle name="Normal 3 2 2 4 3 4 3 2 2" xfId="17725" xr:uid="{00000000-0005-0000-0000-000022450000}"/>
    <cellStyle name="Normal 3 2 2 4 3 4 3 3" xfId="17726" xr:uid="{00000000-0005-0000-0000-000023450000}"/>
    <cellStyle name="Normal 3 2 2 4 3 4 4" xfId="17727" xr:uid="{00000000-0005-0000-0000-000024450000}"/>
    <cellStyle name="Normal 3 2 2 4 3 4 4 2" xfId="17728" xr:uid="{00000000-0005-0000-0000-000025450000}"/>
    <cellStyle name="Normal 3 2 2 4 3 4 5" xfId="17729" xr:uid="{00000000-0005-0000-0000-000026450000}"/>
    <cellStyle name="Normal 3 2 2 4 3 5" xfId="17730" xr:uid="{00000000-0005-0000-0000-000027450000}"/>
    <cellStyle name="Normal 3 2 2 4 3 5 2" xfId="17731" xr:uid="{00000000-0005-0000-0000-000028450000}"/>
    <cellStyle name="Normal 3 2 2 4 3 5 2 2" xfId="17732" xr:uid="{00000000-0005-0000-0000-000029450000}"/>
    <cellStyle name="Normal 3 2 2 4 3 5 2 2 2" xfId="17733" xr:uid="{00000000-0005-0000-0000-00002A450000}"/>
    <cellStyle name="Normal 3 2 2 4 3 5 2 3" xfId="17734" xr:uid="{00000000-0005-0000-0000-00002B450000}"/>
    <cellStyle name="Normal 3 2 2 4 3 5 3" xfId="17735" xr:uid="{00000000-0005-0000-0000-00002C450000}"/>
    <cellStyle name="Normal 3 2 2 4 3 5 3 2" xfId="17736" xr:uid="{00000000-0005-0000-0000-00002D450000}"/>
    <cellStyle name="Normal 3 2 2 4 3 5 4" xfId="17737" xr:uid="{00000000-0005-0000-0000-00002E450000}"/>
    <cellStyle name="Normal 3 2 2 4 3 6" xfId="17738" xr:uid="{00000000-0005-0000-0000-00002F450000}"/>
    <cellStyle name="Normal 3 2 2 4 3 6 2" xfId="17739" xr:uid="{00000000-0005-0000-0000-000030450000}"/>
    <cellStyle name="Normal 3 2 2 4 3 6 2 2" xfId="17740" xr:uid="{00000000-0005-0000-0000-000031450000}"/>
    <cellStyle name="Normal 3 2 2 4 3 6 2 2 2" xfId="17741" xr:uid="{00000000-0005-0000-0000-000032450000}"/>
    <cellStyle name="Normal 3 2 2 4 3 6 2 3" xfId="17742" xr:uid="{00000000-0005-0000-0000-000033450000}"/>
    <cellStyle name="Normal 3 2 2 4 3 6 3" xfId="17743" xr:uid="{00000000-0005-0000-0000-000034450000}"/>
    <cellStyle name="Normal 3 2 2 4 3 6 3 2" xfId="17744" xr:uid="{00000000-0005-0000-0000-000035450000}"/>
    <cellStyle name="Normal 3 2 2 4 3 6 4" xfId="17745" xr:uid="{00000000-0005-0000-0000-000036450000}"/>
    <cellStyle name="Normal 3 2 2 4 3 7" xfId="17746" xr:uid="{00000000-0005-0000-0000-000037450000}"/>
    <cellStyle name="Normal 3 2 2 4 3 7 2" xfId="17747" xr:uid="{00000000-0005-0000-0000-000038450000}"/>
    <cellStyle name="Normal 3 2 2 4 3 7 2 2" xfId="17748" xr:uid="{00000000-0005-0000-0000-000039450000}"/>
    <cellStyle name="Normal 3 2 2 4 3 7 3" xfId="17749" xr:uid="{00000000-0005-0000-0000-00003A450000}"/>
    <cellStyle name="Normal 3 2 2 4 3 8" xfId="17750" xr:uid="{00000000-0005-0000-0000-00003B450000}"/>
    <cellStyle name="Normal 3 2 2 4 3 8 2" xfId="17751" xr:uid="{00000000-0005-0000-0000-00003C450000}"/>
    <cellStyle name="Normal 3 2 2 4 3 9" xfId="17752" xr:uid="{00000000-0005-0000-0000-00003D450000}"/>
    <cellStyle name="Normal 3 2 2 4 3 9 2" xfId="17753" xr:uid="{00000000-0005-0000-0000-00003E450000}"/>
    <cellStyle name="Normal 3 2 2 4 4" xfId="17754" xr:uid="{00000000-0005-0000-0000-00003F450000}"/>
    <cellStyle name="Normal 3 2 2 4 4 10" xfId="17755" xr:uid="{00000000-0005-0000-0000-000040450000}"/>
    <cellStyle name="Normal 3 2 2 4 4 2" xfId="17756" xr:uid="{00000000-0005-0000-0000-000041450000}"/>
    <cellStyle name="Normal 3 2 2 4 4 2 2" xfId="17757" xr:uid="{00000000-0005-0000-0000-000042450000}"/>
    <cellStyle name="Normal 3 2 2 4 4 2 2 2" xfId="17758" xr:uid="{00000000-0005-0000-0000-000043450000}"/>
    <cellStyle name="Normal 3 2 2 4 4 2 2 2 2" xfId="17759" xr:uid="{00000000-0005-0000-0000-000044450000}"/>
    <cellStyle name="Normal 3 2 2 4 4 2 2 2 2 2" xfId="17760" xr:uid="{00000000-0005-0000-0000-000045450000}"/>
    <cellStyle name="Normal 3 2 2 4 4 2 2 2 2 2 2" xfId="17761" xr:uid="{00000000-0005-0000-0000-000046450000}"/>
    <cellStyle name="Normal 3 2 2 4 4 2 2 2 2 2 2 2" xfId="17762" xr:uid="{00000000-0005-0000-0000-000047450000}"/>
    <cellStyle name="Normal 3 2 2 4 4 2 2 2 2 2 3" xfId="17763" xr:uid="{00000000-0005-0000-0000-000048450000}"/>
    <cellStyle name="Normal 3 2 2 4 4 2 2 2 2 3" xfId="17764" xr:uid="{00000000-0005-0000-0000-000049450000}"/>
    <cellStyle name="Normal 3 2 2 4 4 2 2 2 2 3 2" xfId="17765" xr:uid="{00000000-0005-0000-0000-00004A450000}"/>
    <cellStyle name="Normal 3 2 2 4 4 2 2 2 2 4" xfId="17766" xr:uid="{00000000-0005-0000-0000-00004B450000}"/>
    <cellStyle name="Normal 3 2 2 4 4 2 2 2 3" xfId="17767" xr:uid="{00000000-0005-0000-0000-00004C450000}"/>
    <cellStyle name="Normal 3 2 2 4 4 2 2 2 3 2" xfId="17768" xr:uid="{00000000-0005-0000-0000-00004D450000}"/>
    <cellStyle name="Normal 3 2 2 4 4 2 2 2 3 2 2" xfId="17769" xr:uid="{00000000-0005-0000-0000-00004E450000}"/>
    <cellStyle name="Normal 3 2 2 4 4 2 2 2 3 3" xfId="17770" xr:uid="{00000000-0005-0000-0000-00004F450000}"/>
    <cellStyle name="Normal 3 2 2 4 4 2 2 2 4" xfId="17771" xr:uid="{00000000-0005-0000-0000-000050450000}"/>
    <cellStyle name="Normal 3 2 2 4 4 2 2 2 4 2" xfId="17772" xr:uid="{00000000-0005-0000-0000-000051450000}"/>
    <cellStyle name="Normal 3 2 2 4 4 2 2 2 5" xfId="17773" xr:uid="{00000000-0005-0000-0000-000052450000}"/>
    <cellStyle name="Normal 3 2 2 4 4 2 2 3" xfId="17774" xr:uid="{00000000-0005-0000-0000-000053450000}"/>
    <cellStyle name="Normal 3 2 2 4 4 2 2 3 2" xfId="17775" xr:uid="{00000000-0005-0000-0000-000054450000}"/>
    <cellStyle name="Normal 3 2 2 4 4 2 2 3 2 2" xfId="17776" xr:uid="{00000000-0005-0000-0000-000055450000}"/>
    <cellStyle name="Normal 3 2 2 4 4 2 2 3 2 2 2" xfId="17777" xr:uid="{00000000-0005-0000-0000-000056450000}"/>
    <cellStyle name="Normal 3 2 2 4 4 2 2 3 2 3" xfId="17778" xr:uid="{00000000-0005-0000-0000-000057450000}"/>
    <cellStyle name="Normal 3 2 2 4 4 2 2 3 3" xfId="17779" xr:uid="{00000000-0005-0000-0000-000058450000}"/>
    <cellStyle name="Normal 3 2 2 4 4 2 2 3 3 2" xfId="17780" xr:uid="{00000000-0005-0000-0000-000059450000}"/>
    <cellStyle name="Normal 3 2 2 4 4 2 2 3 4" xfId="17781" xr:uid="{00000000-0005-0000-0000-00005A450000}"/>
    <cellStyle name="Normal 3 2 2 4 4 2 2 4" xfId="17782" xr:uid="{00000000-0005-0000-0000-00005B450000}"/>
    <cellStyle name="Normal 3 2 2 4 4 2 2 4 2" xfId="17783" xr:uid="{00000000-0005-0000-0000-00005C450000}"/>
    <cellStyle name="Normal 3 2 2 4 4 2 2 4 2 2" xfId="17784" xr:uid="{00000000-0005-0000-0000-00005D450000}"/>
    <cellStyle name="Normal 3 2 2 4 4 2 2 4 2 2 2" xfId="17785" xr:uid="{00000000-0005-0000-0000-00005E450000}"/>
    <cellStyle name="Normal 3 2 2 4 4 2 2 4 2 3" xfId="17786" xr:uid="{00000000-0005-0000-0000-00005F450000}"/>
    <cellStyle name="Normal 3 2 2 4 4 2 2 4 3" xfId="17787" xr:uid="{00000000-0005-0000-0000-000060450000}"/>
    <cellStyle name="Normal 3 2 2 4 4 2 2 4 3 2" xfId="17788" xr:uid="{00000000-0005-0000-0000-000061450000}"/>
    <cellStyle name="Normal 3 2 2 4 4 2 2 4 4" xfId="17789" xr:uid="{00000000-0005-0000-0000-000062450000}"/>
    <cellStyle name="Normal 3 2 2 4 4 2 2 5" xfId="17790" xr:uid="{00000000-0005-0000-0000-000063450000}"/>
    <cellStyle name="Normal 3 2 2 4 4 2 2 5 2" xfId="17791" xr:uid="{00000000-0005-0000-0000-000064450000}"/>
    <cellStyle name="Normal 3 2 2 4 4 2 2 5 2 2" xfId="17792" xr:uid="{00000000-0005-0000-0000-000065450000}"/>
    <cellStyle name="Normal 3 2 2 4 4 2 2 5 3" xfId="17793" xr:uid="{00000000-0005-0000-0000-000066450000}"/>
    <cellStyle name="Normal 3 2 2 4 4 2 2 6" xfId="17794" xr:uid="{00000000-0005-0000-0000-000067450000}"/>
    <cellStyle name="Normal 3 2 2 4 4 2 2 6 2" xfId="17795" xr:uid="{00000000-0005-0000-0000-000068450000}"/>
    <cellStyle name="Normal 3 2 2 4 4 2 2 7" xfId="17796" xr:uid="{00000000-0005-0000-0000-000069450000}"/>
    <cellStyle name="Normal 3 2 2 4 4 2 2 7 2" xfId="17797" xr:uid="{00000000-0005-0000-0000-00006A450000}"/>
    <cellStyle name="Normal 3 2 2 4 4 2 2 8" xfId="17798" xr:uid="{00000000-0005-0000-0000-00006B450000}"/>
    <cellStyle name="Normal 3 2 2 4 4 2 3" xfId="17799" xr:uid="{00000000-0005-0000-0000-00006C450000}"/>
    <cellStyle name="Normal 3 2 2 4 4 2 3 2" xfId="17800" xr:uid="{00000000-0005-0000-0000-00006D450000}"/>
    <cellStyle name="Normal 3 2 2 4 4 2 3 2 2" xfId="17801" xr:uid="{00000000-0005-0000-0000-00006E450000}"/>
    <cellStyle name="Normal 3 2 2 4 4 2 3 2 2 2" xfId="17802" xr:uid="{00000000-0005-0000-0000-00006F450000}"/>
    <cellStyle name="Normal 3 2 2 4 4 2 3 2 2 2 2" xfId="17803" xr:uid="{00000000-0005-0000-0000-000070450000}"/>
    <cellStyle name="Normal 3 2 2 4 4 2 3 2 2 3" xfId="17804" xr:uid="{00000000-0005-0000-0000-000071450000}"/>
    <cellStyle name="Normal 3 2 2 4 4 2 3 2 3" xfId="17805" xr:uid="{00000000-0005-0000-0000-000072450000}"/>
    <cellStyle name="Normal 3 2 2 4 4 2 3 2 3 2" xfId="17806" xr:uid="{00000000-0005-0000-0000-000073450000}"/>
    <cellStyle name="Normal 3 2 2 4 4 2 3 2 4" xfId="17807" xr:uid="{00000000-0005-0000-0000-000074450000}"/>
    <cellStyle name="Normal 3 2 2 4 4 2 3 3" xfId="17808" xr:uid="{00000000-0005-0000-0000-000075450000}"/>
    <cellStyle name="Normal 3 2 2 4 4 2 3 3 2" xfId="17809" xr:uid="{00000000-0005-0000-0000-000076450000}"/>
    <cellStyle name="Normal 3 2 2 4 4 2 3 3 2 2" xfId="17810" xr:uid="{00000000-0005-0000-0000-000077450000}"/>
    <cellStyle name="Normal 3 2 2 4 4 2 3 3 3" xfId="17811" xr:uid="{00000000-0005-0000-0000-000078450000}"/>
    <cellStyle name="Normal 3 2 2 4 4 2 3 4" xfId="17812" xr:uid="{00000000-0005-0000-0000-000079450000}"/>
    <cellStyle name="Normal 3 2 2 4 4 2 3 4 2" xfId="17813" xr:uid="{00000000-0005-0000-0000-00007A450000}"/>
    <cellStyle name="Normal 3 2 2 4 4 2 3 5" xfId="17814" xr:uid="{00000000-0005-0000-0000-00007B450000}"/>
    <cellStyle name="Normal 3 2 2 4 4 2 4" xfId="17815" xr:uid="{00000000-0005-0000-0000-00007C450000}"/>
    <cellStyle name="Normal 3 2 2 4 4 2 4 2" xfId="17816" xr:uid="{00000000-0005-0000-0000-00007D450000}"/>
    <cellStyle name="Normal 3 2 2 4 4 2 4 2 2" xfId="17817" xr:uid="{00000000-0005-0000-0000-00007E450000}"/>
    <cellStyle name="Normal 3 2 2 4 4 2 4 2 2 2" xfId="17818" xr:uid="{00000000-0005-0000-0000-00007F450000}"/>
    <cellStyle name="Normal 3 2 2 4 4 2 4 2 3" xfId="17819" xr:uid="{00000000-0005-0000-0000-000080450000}"/>
    <cellStyle name="Normal 3 2 2 4 4 2 4 3" xfId="17820" xr:uid="{00000000-0005-0000-0000-000081450000}"/>
    <cellStyle name="Normal 3 2 2 4 4 2 4 3 2" xfId="17821" xr:uid="{00000000-0005-0000-0000-000082450000}"/>
    <cellStyle name="Normal 3 2 2 4 4 2 4 4" xfId="17822" xr:uid="{00000000-0005-0000-0000-000083450000}"/>
    <cellStyle name="Normal 3 2 2 4 4 2 5" xfId="17823" xr:uid="{00000000-0005-0000-0000-000084450000}"/>
    <cellStyle name="Normal 3 2 2 4 4 2 5 2" xfId="17824" xr:uid="{00000000-0005-0000-0000-000085450000}"/>
    <cellStyle name="Normal 3 2 2 4 4 2 5 2 2" xfId="17825" xr:uid="{00000000-0005-0000-0000-000086450000}"/>
    <cellStyle name="Normal 3 2 2 4 4 2 5 2 2 2" xfId="17826" xr:uid="{00000000-0005-0000-0000-000087450000}"/>
    <cellStyle name="Normal 3 2 2 4 4 2 5 2 3" xfId="17827" xr:uid="{00000000-0005-0000-0000-000088450000}"/>
    <cellStyle name="Normal 3 2 2 4 4 2 5 3" xfId="17828" xr:uid="{00000000-0005-0000-0000-000089450000}"/>
    <cellStyle name="Normal 3 2 2 4 4 2 5 3 2" xfId="17829" xr:uid="{00000000-0005-0000-0000-00008A450000}"/>
    <cellStyle name="Normal 3 2 2 4 4 2 5 4" xfId="17830" xr:uid="{00000000-0005-0000-0000-00008B450000}"/>
    <cellStyle name="Normal 3 2 2 4 4 2 6" xfId="17831" xr:uid="{00000000-0005-0000-0000-00008C450000}"/>
    <cellStyle name="Normal 3 2 2 4 4 2 6 2" xfId="17832" xr:uid="{00000000-0005-0000-0000-00008D450000}"/>
    <cellStyle name="Normal 3 2 2 4 4 2 6 2 2" xfId="17833" xr:uid="{00000000-0005-0000-0000-00008E450000}"/>
    <cellStyle name="Normal 3 2 2 4 4 2 6 3" xfId="17834" xr:uid="{00000000-0005-0000-0000-00008F450000}"/>
    <cellStyle name="Normal 3 2 2 4 4 2 7" xfId="17835" xr:uid="{00000000-0005-0000-0000-000090450000}"/>
    <cellStyle name="Normal 3 2 2 4 4 2 7 2" xfId="17836" xr:uid="{00000000-0005-0000-0000-000091450000}"/>
    <cellStyle name="Normal 3 2 2 4 4 2 8" xfId="17837" xr:uid="{00000000-0005-0000-0000-000092450000}"/>
    <cellStyle name="Normal 3 2 2 4 4 2 8 2" xfId="17838" xr:uid="{00000000-0005-0000-0000-000093450000}"/>
    <cellStyle name="Normal 3 2 2 4 4 2 9" xfId="17839" xr:uid="{00000000-0005-0000-0000-000094450000}"/>
    <cellStyle name="Normal 3 2 2 4 4 3" xfId="17840" xr:uid="{00000000-0005-0000-0000-000095450000}"/>
    <cellStyle name="Normal 3 2 2 4 4 3 2" xfId="17841" xr:uid="{00000000-0005-0000-0000-000096450000}"/>
    <cellStyle name="Normal 3 2 2 4 4 3 2 2" xfId="17842" xr:uid="{00000000-0005-0000-0000-000097450000}"/>
    <cellStyle name="Normal 3 2 2 4 4 3 2 2 2" xfId="17843" xr:uid="{00000000-0005-0000-0000-000098450000}"/>
    <cellStyle name="Normal 3 2 2 4 4 3 2 2 2 2" xfId="17844" xr:uid="{00000000-0005-0000-0000-000099450000}"/>
    <cellStyle name="Normal 3 2 2 4 4 3 2 2 2 2 2" xfId="17845" xr:uid="{00000000-0005-0000-0000-00009A450000}"/>
    <cellStyle name="Normal 3 2 2 4 4 3 2 2 2 3" xfId="17846" xr:uid="{00000000-0005-0000-0000-00009B450000}"/>
    <cellStyle name="Normal 3 2 2 4 4 3 2 2 3" xfId="17847" xr:uid="{00000000-0005-0000-0000-00009C450000}"/>
    <cellStyle name="Normal 3 2 2 4 4 3 2 2 3 2" xfId="17848" xr:uid="{00000000-0005-0000-0000-00009D450000}"/>
    <cellStyle name="Normal 3 2 2 4 4 3 2 2 4" xfId="17849" xr:uid="{00000000-0005-0000-0000-00009E450000}"/>
    <cellStyle name="Normal 3 2 2 4 4 3 2 3" xfId="17850" xr:uid="{00000000-0005-0000-0000-00009F450000}"/>
    <cellStyle name="Normal 3 2 2 4 4 3 2 3 2" xfId="17851" xr:uid="{00000000-0005-0000-0000-0000A0450000}"/>
    <cellStyle name="Normal 3 2 2 4 4 3 2 3 2 2" xfId="17852" xr:uid="{00000000-0005-0000-0000-0000A1450000}"/>
    <cellStyle name="Normal 3 2 2 4 4 3 2 3 3" xfId="17853" xr:uid="{00000000-0005-0000-0000-0000A2450000}"/>
    <cellStyle name="Normal 3 2 2 4 4 3 2 4" xfId="17854" xr:uid="{00000000-0005-0000-0000-0000A3450000}"/>
    <cellStyle name="Normal 3 2 2 4 4 3 2 4 2" xfId="17855" xr:uid="{00000000-0005-0000-0000-0000A4450000}"/>
    <cellStyle name="Normal 3 2 2 4 4 3 2 5" xfId="17856" xr:uid="{00000000-0005-0000-0000-0000A5450000}"/>
    <cellStyle name="Normal 3 2 2 4 4 3 3" xfId="17857" xr:uid="{00000000-0005-0000-0000-0000A6450000}"/>
    <cellStyle name="Normal 3 2 2 4 4 3 3 2" xfId="17858" xr:uid="{00000000-0005-0000-0000-0000A7450000}"/>
    <cellStyle name="Normal 3 2 2 4 4 3 3 2 2" xfId="17859" xr:uid="{00000000-0005-0000-0000-0000A8450000}"/>
    <cellStyle name="Normal 3 2 2 4 4 3 3 2 2 2" xfId="17860" xr:uid="{00000000-0005-0000-0000-0000A9450000}"/>
    <cellStyle name="Normal 3 2 2 4 4 3 3 2 3" xfId="17861" xr:uid="{00000000-0005-0000-0000-0000AA450000}"/>
    <cellStyle name="Normal 3 2 2 4 4 3 3 3" xfId="17862" xr:uid="{00000000-0005-0000-0000-0000AB450000}"/>
    <cellStyle name="Normal 3 2 2 4 4 3 3 3 2" xfId="17863" xr:uid="{00000000-0005-0000-0000-0000AC450000}"/>
    <cellStyle name="Normal 3 2 2 4 4 3 3 4" xfId="17864" xr:uid="{00000000-0005-0000-0000-0000AD450000}"/>
    <cellStyle name="Normal 3 2 2 4 4 3 4" xfId="17865" xr:uid="{00000000-0005-0000-0000-0000AE450000}"/>
    <cellStyle name="Normal 3 2 2 4 4 3 4 2" xfId="17866" xr:uid="{00000000-0005-0000-0000-0000AF450000}"/>
    <cellStyle name="Normal 3 2 2 4 4 3 4 2 2" xfId="17867" xr:uid="{00000000-0005-0000-0000-0000B0450000}"/>
    <cellStyle name="Normal 3 2 2 4 4 3 4 2 2 2" xfId="17868" xr:uid="{00000000-0005-0000-0000-0000B1450000}"/>
    <cellStyle name="Normal 3 2 2 4 4 3 4 2 3" xfId="17869" xr:uid="{00000000-0005-0000-0000-0000B2450000}"/>
    <cellStyle name="Normal 3 2 2 4 4 3 4 3" xfId="17870" xr:uid="{00000000-0005-0000-0000-0000B3450000}"/>
    <cellStyle name="Normal 3 2 2 4 4 3 4 3 2" xfId="17871" xr:uid="{00000000-0005-0000-0000-0000B4450000}"/>
    <cellStyle name="Normal 3 2 2 4 4 3 4 4" xfId="17872" xr:uid="{00000000-0005-0000-0000-0000B5450000}"/>
    <cellStyle name="Normal 3 2 2 4 4 3 5" xfId="17873" xr:uid="{00000000-0005-0000-0000-0000B6450000}"/>
    <cellStyle name="Normal 3 2 2 4 4 3 5 2" xfId="17874" xr:uid="{00000000-0005-0000-0000-0000B7450000}"/>
    <cellStyle name="Normal 3 2 2 4 4 3 5 2 2" xfId="17875" xr:uid="{00000000-0005-0000-0000-0000B8450000}"/>
    <cellStyle name="Normal 3 2 2 4 4 3 5 3" xfId="17876" xr:uid="{00000000-0005-0000-0000-0000B9450000}"/>
    <cellStyle name="Normal 3 2 2 4 4 3 6" xfId="17877" xr:uid="{00000000-0005-0000-0000-0000BA450000}"/>
    <cellStyle name="Normal 3 2 2 4 4 3 6 2" xfId="17878" xr:uid="{00000000-0005-0000-0000-0000BB450000}"/>
    <cellStyle name="Normal 3 2 2 4 4 3 7" xfId="17879" xr:uid="{00000000-0005-0000-0000-0000BC450000}"/>
    <cellStyle name="Normal 3 2 2 4 4 3 7 2" xfId="17880" xr:uid="{00000000-0005-0000-0000-0000BD450000}"/>
    <cellStyle name="Normal 3 2 2 4 4 3 8" xfId="17881" xr:uid="{00000000-0005-0000-0000-0000BE450000}"/>
    <cellStyle name="Normal 3 2 2 4 4 4" xfId="17882" xr:uid="{00000000-0005-0000-0000-0000BF450000}"/>
    <cellStyle name="Normal 3 2 2 4 4 4 2" xfId="17883" xr:uid="{00000000-0005-0000-0000-0000C0450000}"/>
    <cellStyle name="Normal 3 2 2 4 4 4 2 2" xfId="17884" xr:uid="{00000000-0005-0000-0000-0000C1450000}"/>
    <cellStyle name="Normal 3 2 2 4 4 4 2 2 2" xfId="17885" xr:uid="{00000000-0005-0000-0000-0000C2450000}"/>
    <cellStyle name="Normal 3 2 2 4 4 4 2 2 2 2" xfId="17886" xr:uid="{00000000-0005-0000-0000-0000C3450000}"/>
    <cellStyle name="Normal 3 2 2 4 4 4 2 2 3" xfId="17887" xr:uid="{00000000-0005-0000-0000-0000C4450000}"/>
    <cellStyle name="Normal 3 2 2 4 4 4 2 3" xfId="17888" xr:uid="{00000000-0005-0000-0000-0000C5450000}"/>
    <cellStyle name="Normal 3 2 2 4 4 4 2 3 2" xfId="17889" xr:uid="{00000000-0005-0000-0000-0000C6450000}"/>
    <cellStyle name="Normal 3 2 2 4 4 4 2 4" xfId="17890" xr:uid="{00000000-0005-0000-0000-0000C7450000}"/>
    <cellStyle name="Normal 3 2 2 4 4 4 3" xfId="17891" xr:uid="{00000000-0005-0000-0000-0000C8450000}"/>
    <cellStyle name="Normal 3 2 2 4 4 4 3 2" xfId="17892" xr:uid="{00000000-0005-0000-0000-0000C9450000}"/>
    <cellStyle name="Normal 3 2 2 4 4 4 3 2 2" xfId="17893" xr:uid="{00000000-0005-0000-0000-0000CA450000}"/>
    <cellStyle name="Normal 3 2 2 4 4 4 3 3" xfId="17894" xr:uid="{00000000-0005-0000-0000-0000CB450000}"/>
    <cellStyle name="Normal 3 2 2 4 4 4 4" xfId="17895" xr:uid="{00000000-0005-0000-0000-0000CC450000}"/>
    <cellStyle name="Normal 3 2 2 4 4 4 4 2" xfId="17896" xr:uid="{00000000-0005-0000-0000-0000CD450000}"/>
    <cellStyle name="Normal 3 2 2 4 4 4 5" xfId="17897" xr:uid="{00000000-0005-0000-0000-0000CE450000}"/>
    <cellStyle name="Normal 3 2 2 4 4 5" xfId="17898" xr:uid="{00000000-0005-0000-0000-0000CF450000}"/>
    <cellStyle name="Normal 3 2 2 4 4 5 2" xfId="17899" xr:uid="{00000000-0005-0000-0000-0000D0450000}"/>
    <cellStyle name="Normal 3 2 2 4 4 5 2 2" xfId="17900" xr:uid="{00000000-0005-0000-0000-0000D1450000}"/>
    <cellStyle name="Normal 3 2 2 4 4 5 2 2 2" xfId="17901" xr:uid="{00000000-0005-0000-0000-0000D2450000}"/>
    <cellStyle name="Normal 3 2 2 4 4 5 2 3" xfId="17902" xr:uid="{00000000-0005-0000-0000-0000D3450000}"/>
    <cellStyle name="Normal 3 2 2 4 4 5 3" xfId="17903" xr:uid="{00000000-0005-0000-0000-0000D4450000}"/>
    <cellStyle name="Normal 3 2 2 4 4 5 3 2" xfId="17904" xr:uid="{00000000-0005-0000-0000-0000D5450000}"/>
    <cellStyle name="Normal 3 2 2 4 4 5 4" xfId="17905" xr:uid="{00000000-0005-0000-0000-0000D6450000}"/>
    <cellStyle name="Normal 3 2 2 4 4 6" xfId="17906" xr:uid="{00000000-0005-0000-0000-0000D7450000}"/>
    <cellStyle name="Normal 3 2 2 4 4 6 2" xfId="17907" xr:uid="{00000000-0005-0000-0000-0000D8450000}"/>
    <cellStyle name="Normal 3 2 2 4 4 6 2 2" xfId="17908" xr:uid="{00000000-0005-0000-0000-0000D9450000}"/>
    <cellStyle name="Normal 3 2 2 4 4 6 2 2 2" xfId="17909" xr:uid="{00000000-0005-0000-0000-0000DA450000}"/>
    <cellStyle name="Normal 3 2 2 4 4 6 2 3" xfId="17910" xr:uid="{00000000-0005-0000-0000-0000DB450000}"/>
    <cellStyle name="Normal 3 2 2 4 4 6 3" xfId="17911" xr:uid="{00000000-0005-0000-0000-0000DC450000}"/>
    <cellStyle name="Normal 3 2 2 4 4 6 3 2" xfId="17912" xr:uid="{00000000-0005-0000-0000-0000DD450000}"/>
    <cellStyle name="Normal 3 2 2 4 4 6 4" xfId="17913" xr:uid="{00000000-0005-0000-0000-0000DE450000}"/>
    <cellStyle name="Normal 3 2 2 4 4 7" xfId="17914" xr:uid="{00000000-0005-0000-0000-0000DF450000}"/>
    <cellStyle name="Normal 3 2 2 4 4 7 2" xfId="17915" xr:uid="{00000000-0005-0000-0000-0000E0450000}"/>
    <cellStyle name="Normal 3 2 2 4 4 7 2 2" xfId="17916" xr:uid="{00000000-0005-0000-0000-0000E1450000}"/>
    <cellStyle name="Normal 3 2 2 4 4 7 3" xfId="17917" xr:uid="{00000000-0005-0000-0000-0000E2450000}"/>
    <cellStyle name="Normal 3 2 2 4 4 8" xfId="17918" xr:uid="{00000000-0005-0000-0000-0000E3450000}"/>
    <cellStyle name="Normal 3 2 2 4 4 8 2" xfId="17919" xr:uid="{00000000-0005-0000-0000-0000E4450000}"/>
    <cellStyle name="Normal 3 2 2 4 4 9" xfId="17920" xr:uid="{00000000-0005-0000-0000-0000E5450000}"/>
    <cellStyle name="Normal 3 2 2 4 4 9 2" xfId="17921" xr:uid="{00000000-0005-0000-0000-0000E6450000}"/>
    <cellStyle name="Normal 3 2 2 4 5" xfId="17922" xr:uid="{00000000-0005-0000-0000-0000E7450000}"/>
    <cellStyle name="Normal 3 2 2 4 5 2" xfId="17923" xr:uid="{00000000-0005-0000-0000-0000E8450000}"/>
    <cellStyle name="Normal 3 2 2 4 5 2 2" xfId="17924" xr:uid="{00000000-0005-0000-0000-0000E9450000}"/>
    <cellStyle name="Normal 3 2 2 4 5 2 2 2" xfId="17925" xr:uid="{00000000-0005-0000-0000-0000EA450000}"/>
    <cellStyle name="Normal 3 2 2 4 5 2 2 2 2" xfId="17926" xr:uid="{00000000-0005-0000-0000-0000EB450000}"/>
    <cellStyle name="Normal 3 2 2 4 5 2 2 2 2 2" xfId="17927" xr:uid="{00000000-0005-0000-0000-0000EC450000}"/>
    <cellStyle name="Normal 3 2 2 4 5 2 2 2 2 2 2" xfId="17928" xr:uid="{00000000-0005-0000-0000-0000ED450000}"/>
    <cellStyle name="Normal 3 2 2 4 5 2 2 2 2 3" xfId="17929" xr:uid="{00000000-0005-0000-0000-0000EE450000}"/>
    <cellStyle name="Normal 3 2 2 4 5 2 2 2 3" xfId="17930" xr:uid="{00000000-0005-0000-0000-0000EF450000}"/>
    <cellStyle name="Normal 3 2 2 4 5 2 2 2 3 2" xfId="17931" xr:uid="{00000000-0005-0000-0000-0000F0450000}"/>
    <cellStyle name="Normal 3 2 2 4 5 2 2 2 4" xfId="17932" xr:uid="{00000000-0005-0000-0000-0000F1450000}"/>
    <cellStyle name="Normal 3 2 2 4 5 2 2 3" xfId="17933" xr:uid="{00000000-0005-0000-0000-0000F2450000}"/>
    <cellStyle name="Normal 3 2 2 4 5 2 2 3 2" xfId="17934" xr:uid="{00000000-0005-0000-0000-0000F3450000}"/>
    <cellStyle name="Normal 3 2 2 4 5 2 2 3 2 2" xfId="17935" xr:uid="{00000000-0005-0000-0000-0000F4450000}"/>
    <cellStyle name="Normal 3 2 2 4 5 2 2 3 3" xfId="17936" xr:uid="{00000000-0005-0000-0000-0000F5450000}"/>
    <cellStyle name="Normal 3 2 2 4 5 2 2 4" xfId="17937" xr:uid="{00000000-0005-0000-0000-0000F6450000}"/>
    <cellStyle name="Normal 3 2 2 4 5 2 2 4 2" xfId="17938" xr:uid="{00000000-0005-0000-0000-0000F7450000}"/>
    <cellStyle name="Normal 3 2 2 4 5 2 2 5" xfId="17939" xr:uid="{00000000-0005-0000-0000-0000F8450000}"/>
    <cellStyle name="Normal 3 2 2 4 5 2 3" xfId="17940" xr:uid="{00000000-0005-0000-0000-0000F9450000}"/>
    <cellStyle name="Normal 3 2 2 4 5 2 3 2" xfId="17941" xr:uid="{00000000-0005-0000-0000-0000FA450000}"/>
    <cellStyle name="Normal 3 2 2 4 5 2 3 2 2" xfId="17942" xr:uid="{00000000-0005-0000-0000-0000FB450000}"/>
    <cellStyle name="Normal 3 2 2 4 5 2 3 2 2 2" xfId="17943" xr:uid="{00000000-0005-0000-0000-0000FC450000}"/>
    <cellStyle name="Normal 3 2 2 4 5 2 3 2 3" xfId="17944" xr:uid="{00000000-0005-0000-0000-0000FD450000}"/>
    <cellStyle name="Normal 3 2 2 4 5 2 3 3" xfId="17945" xr:uid="{00000000-0005-0000-0000-0000FE450000}"/>
    <cellStyle name="Normal 3 2 2 4 5 2 3 3 2" xfId="17946" xr:uid="{00000000-0005-0000-0000-0000FF450000}"/>
    <cellStyle name="Normal 3 2 2 4 5 2 3 4" xfId="17947" xr:uid="{00000000-0005-0000-0000-000000460000}"/>
    <cellStyle name="Normal 3 2 2 4 5 2 4" xfId="17948" xr:uid="{00000000-0005-0000-0000-000001460000}"/>
    <cellStyle name="Normal 3 2 2 4 5 2 4 2" xfId="17949" xr:uid="{00000000-0005-0000-0000-000002460000}"/>
    <cellStyle name="Normal 3 2 2 4 5 2 4 2 2" xfId="17950" xr:uid="{00000000-0005-0000-0000-000003460000}"/>
    <cellStyle name="Normal 3 2 2 4 5 2 4 2 2 2" xfId="17951" xr:uid="{00000000-0005-0000-0000-000004460000}"/>
    <cellStyle name="Normal 3 2 2 4 5 2 4 2 3" xfId="17952" xr:uid="{00000000-0005-0000-0000-000005460000}"/>
    <cellStyle name="Normal 3 2 2 4 5 2 4 3" xfId="17953" xr:uid="{00000000-0005-0000-0000-000006460000}"/>
    <cellStyle name="Normal 3 2 2 4 5 2 4 3 2" xfId="17954" xr:uid="{00000000-0005-0000-0000-000007460000}"/>
    <cellStyle name="Normal 3 2 2 4 5 2 4 4" xfId="17955" xr:uid="{00000000-0005-0000-0000-000008460000}"/>
    <cellStyle name="Normal 3 2 2 4 5 2 5" xfId="17956" xr:uid="{00000000-0005-0000-0000-000009460000}"/>
    <cellStyle name="Normal 3 2 2 4 5 2 5 2" xfId="17957" xr:uid="{00000000-0005-0000-0000-00000A460000}"/>
    <cellStyle name="Normal 3 2 2 4 5 2 5 2 2" xfId="17958" xr:uid="{00000000-0005-0000-0000-00000B460000}"/>
    <cellStyle name="Normal 3 2 2 4 5 2 5 3" xfId="17959" xr:uid="{00000000-0005-0000-0000-00000C460000}"/>
    <cellStyle name="Normal 3 2 2 4 5 2 6" xfId="17960" xr:uid="{00000000-0005-0000-0000-00000D460000}"/>
    <cellStyle name="Normal 3 2 2 4 5 2 6 2" xfId="17961" xr:uid="{00000000-0005-0000-0000-00000E460000}"/>
    <cellStyle name="Normal 3 2 2 4 5 2 7" xfId="17962" xr:uid="{00000000-0005-0000-0000-00000F460000}"/>
    <cellStyle name="Normal 3 2 2 4 5 2 7 2" xfId="17963" xr:uid="{00000000-0005-0000-0000-000010460000}"/>
    <cellStyle name="Normal 3 2 2 4 5 2 8" xfId="17964" xr:uid="{00000000-0005-0000-0000-000011460000}"/>
    <cellStyle name="Normal 3 2 2 4 5 3" xfId="17965" xr:uid="{00000000-0005-0000-0000-000012460000}"/>
    <cellStyle name="Normal 3 2 2 4 5 3 2" xfId="17966" xr:uid="{00000000-0005-0000-0000-000013460000}"/>
    <cellStyle name="Normal 3 2 2 4 5 3 2 2" xfId="17967" xr:uid="{00000000-0005-0000-0000-000014460000}"/>
    <cellStyle name="Normal 3 2 2 4 5 3 2 2 2" xfId="17968" xr:uid="{00000000-0005-0000-0000-000015460000}"/>
    <cellStyle name="Normal 3 2 2 4 5 3 2 2 2 2" xfId="17969" xr:uid="{00000000-0005-0000-0000-000016460000}"/>
    <cellStyle name="Normal 3 2 2 4 5 3 2 2 3" xfId="17970" xr:uid="{00000000-0005-0000-0000-000017460000}"/>
    <cellStyle name="Normal 3 2 2 4 5 3 2 3" xfId="17971" xr:uid="{00000000-0005-0000-0000-000018460000}"/>
    <cellStyle name="Normal 3 2 2 4 5 3 2 3 2" xfId="17972" xr:uid="{00000000-0005-0000-0000-000019460000}"/>
    <cellStyle name="Normal 3 2 2 4 5 3 2 4" xfId="17973" xr:uid="{00000000-0005-0000-0000-00001A460000}"/>
    <cellStyle name="Normal 3 2 2 4 5 3 3" xfId="17974" xr:uid="{00000000-0005-0000-0000-00001B460000}"/>
    <cellStyle name="Normal 3 2 2 4 5 3 3 2" xfId="17975" xr:uid="{00000000-0005-0000-0000-00001C460000}"/>
    <cellStyle name="Normal 3 2 2 4 5 3 3 2 2" xfId="17976" xr:uid="{00000000-0005-0000-0000-00001D460000}"/>
    <cellStyle name="Normal 3 2 2 4 5 3 3 3" xfId="17977" xr:uid="{00000000-0005-0000-0000-00001E460000}"/>
    <cellStyle name="Normal 3 2 2 4 5 3 4" xfId="17978" xr:uid="{00000000-0005-0000-0000-00001F460000}"/>
    <cellStyle name="Normal 3 2 2 4 5 3 4 2" xfId="17979" xr:uid="{00000000-0005-0000-0000-000020460000}"/>
    <cellStyle name="Normal 3 2 2 4 5 3 5" xfId="17980" xr:uid="{00000000-0005-0000-0000-000021460000}"/>
    <cellStyle name="Normal 3 2 2 4 5 4" xfId="17981" xr:uid="{00000000-0005-0000-0000-000022460000}"/>
    <cellStyle name="Normal 3 2 2 4 5 4 2" xfId="17982" xr:uid="{00000000-0005-0000-0000-000023460000}"/>
    <cellStyle name="Normal 3 2 2 4 5 4 2 2" xfId="17983" xr:uid="{00000000-0005-0000-0000-000024460000}"/>
    <cellStyle name="Normal 3 2 2 4 5 4 2 2 2" xfId="17984" xr:uid="{00000000-0005-0000-0000-000025460000}"/>
    <cellStyle name="Normal 3 2 2 4 5 4 2 3" xfId="17985" xr:uid="{00000000-0005-0000-0000-000026460000}"/>
    <cellStyle name="Normal 3 2 2 4 5 4 3" xfId="17986" xr:uid="{00000000-0005-0000-0000-000027460000}"/>
    <cellStyle name="Normal 3 2 2 4 5 4 3 2" xfId="17987" xr:uid="{00000000-0005-0000-0000-000028460000}"/>
    <cellStyle name="Normal 3 2 2 4 5 4 4" xfId="17988" xr:uid="{00000000-0005-0000-0000-000029460000}"/>
    <cellStyle name="Normal 3 2 2 4 5 5" xfId="17989" xr:uid="{00000000-0005-0000-0000-00002A460000}"/>
    <cellStyle name="Normal 3 2 2 4 5 5 2" xfId="17990" xr:uid="{00000000-0005-0000-0000-00002B460000}"/>
    <cellStyle name="Normal 3 2 2 4 5 5 2 2" xfId="17991" xr:uid="{00000000-0005-0000-0000-00002C460000}"/>
    <cellStyle name="Normal 3 2 2 4 5 5 2 2 2" xfId="17992" xr:uid="{00000000-0005-0000-0000-00002D460000}"/>
    <cellStyle name="Normal 3 2 2 4 5 5 2 3" xfId="17993" xr:uid="{00000000-0005-0000-0000-00002E460000}"/>
    <cellStyle name="Normal 3 2 2 4 5 5 3" xfId="17994" xr:uid="{00000000-0005-0000-0000-00002F460000}"/>
    <cellStyle name="Normal 3 2 2 4 5 5 3 2" xfId="17995" xr:uid="{00000000-0005-0000-0000-000030460000}"/>
    <cellStyle name="Normal 3 2 2 4 5 5 4" xfId="17996" xr:uid="{00000000-0005-0000-0000-000031460000}"/>
    <cellStyle name="Normal 3 2 2 4 5 6" xfId="17997" xr:uid="{00000000-0005-0000-0000-000032460000}"/>
    <cellStyle name="Normal 3 2 2 4 5 6 2" xfId="17998" xr:uid="{00000000-0005-0000-0000-000033460000}"/>
    <cellStyle name="Normal 3 2 2 4 5 6 2 2" xfId="17999" xr:uid="{00000000-0005-0000-0000-000034460000}"/>
    <cellStyle name="Normal 3 2 2 4 5 6 3" xfId="18000" xr:uid="{00000000-0005-0000-0000-000035460000}"/>
    <cellStyle name="Normal 3 2 2 4 5 7" xfId="18001" xr:uid="{00000000-0005-0000-0000-000036460000}"/>
    <cellStyle name="Normal 3 2 2 4 5 7 2" xfId="18002" xr:uid="{00000000-0005-0000-0000-000037460000}"/>
    <cellStyle name="Normal 3 2 2 4 5 8" xfId="18003" xr:uid="{00000000-0005-0000-0000-000038460000}"/>
    <cellStyle name="Normal 3 2 2 4 5 8 2" xfId="18004" xr:uid="{00000000-0005-0000-0000-000039460000}"/>
    <cellStyle name="Normal 3 2 2 4 5 9" xfId="18005" xr:uid="{00000000-0005-0000-0000-00003A460000}"/>
    <cellStyle name="Normal 3 2 2 4 6" xfId="18006" xr:uid="{00000000-0005-0000-0000-00003B460000}"/>
    <cellStyle name="Normal 3 2 2 4 6 2" xfId="18007" xr:uid="{00000000-0005-0000-0000-00003C460000}"/>
    <cellStyle name="Normal 3 2 2 4 6 2 2" xfId="18008" xr:uid="{00000000-0005-0000-0000-00003D460000}"/>
    <cellStyle name="Normal 3 2 2 4 6 2 2 2" xfId="18009" xr:uid="{00000000-0005-0000-0000-00003E460000}"/>
    <cellStyle name="Normal 3 2 2 4 6 2 2 2 2" xfId="18010" xr:uid="{00000000-0005-0000-0000-00003F460000}"/>
    <cellStyle name="Normal 3 2 2 4 6 2 2 2 2 2" xfId="18011" xr:uid="{00000000-0005-0000-0000-000040460000}"/>
    <cellStyle name="Normal 3 2 2 4 6 2 2 2 3" xfId="18012" xr:uid="{00000000-0005-0000-0000-000041460000}"/>
    <cellStyle name="Normal 3 2 2 4 6 2 2 3" xfId="18013" xr:uid="{00000000-0005-0000-0000-000042460000}"/>
    <cellStyle name="Normal 3 2 2 4 6 2 2 3 2" xfId="18014" xr:uid="{00000000-0005-0000-0000-000043460000}"/>
    <cellStyle name="Normal 3 2 2 4 6 2 2 4" xfId="18015" xr:uid="{00000000-0005-0000-0000-000044460000}"/>
    <cellStyle name="Normal 3 2 2 4 6 2 3" xfId="18016" xr:uid="{00000000-0005-0000-0000-000045460000}"/>
    <cellStyle name="Normal 3 2 2 4 6 2 3 2" xfId="18017" xr:uid="{00000000-0005-0000-0000-000046460000}"/>
    <cellStyle name="Normal 3 2 2 4 6 2 3 2 2" xfId="18018" xr:uid="{00000000-0005-0000-0000-000047460000}"/>
    <cellStyle name="Normal 3 2 2 4 6 2 3 3" xfId="18019" xr:uid="{00000000-0005-0000-0000-000048460000}"/>
    <cellStyle name="Normal 3 2 2 4 6 2 4" xfId="18020" xr:uid="{00000000-0005-0000-0000-000049460000}"/>
    <cellStyle name="Normal 3 2 2 4 6 2 4 2" xfId="18021" xr:uid="{00000000-0005-0000-0000-00004A460000}"/>
    <cellStyle name="Normal 3 2 2 4 6 2 5" xfId="18022" xr:uid="{00000000-0005-0000-0000-00004B460000}"/>
    <cellStyle name="Normal 3 2 2 4 6 3" xfId="18023" xr:uid="{00000000-0005-0000-0000-00004C460000}"/>
    <cellStyle name="Normal 3 2 2 4 6 3 2" xfId="18024" xr:uid="{00000000-0005-0000-0000-00004D460000}"/>
    <cellStyle name="Normal 3 2 2 4 6 3 2 2" xfId="18025" xr:uid="{00000000-0005-0000-0000-00004E460000}"/>
    <cellStyle name="Normal 3 2 2 4 6 3 2 2 2" xfId="18026" xr:uid="{00000000-0005-0000-0000-00004F460000}"/>
    <cellStyle name="Normal 3 2 2 4 6 3 2 3" xfId="18027" xr:uid="{00000000-0005-0000-0000-000050460000}"/>
    <cellStyle name="Normal 3 2 2 4 6 3 3" xfId="18028" xr:uid="{00000000-0005-0000-0000-000051460000}"/>
    <cellStyle name="Normal 3 2 2 4 6 3 3 2" xfId="18029" xr:uid="{00000000-0005-0000-0000-000052460000}"/>
    <cellStyle name="Normal 3 2 2 4 6 3 4" xfId="18030" xr:uid="{00000000-0005-0000-0000-000053460000}"/>
    <cellStyle name="Normal 3 2 2 4 6 4" xfId="18031" xr:uid="{00000000-0005-0000-0000-000054460000}"/>
    <cellStyle name="Normal 3 2 2 4 6 4 2" xfId="18032" xr:uid="{00000000-0005-0000-0000-000055460000}"/>
    <cellStyle name="Normal 3 2 2 4 6 4 2 2" xfId="18033" xr:uid="{00000000-0005-0000-0000-000056460000}"/>
    <cellStyle name="Normal 3 2 2 4 6 4 2 2 2" xfId="18034" xr:uid="{00000000-0005-0000-0000-000057460000}"/>
    <cellStyle name="Normal 3 2 2 4 6 4 2 3" xfId="18035" xr:uid="{00000000-0005-0000-0000-000058460000}"/>
    <cellStyle name="Normal 3 2 2 4 6 4 3" xfId="18036" xr:uid="{00000000-0005-0000-0000-000059460000}"/>
    <cellStyle name="Normal 3 2 2 4 6 4 3 2" xfId="18037" xr:uid="{00000000-0005-0000-0000-00005A460000}"/>
    <cellStyle name="Normal 3 2 2 4 6 4 4" xfId="18038" xr:uid="{00000000-0005-0000-0000-00005B460000}"/>
    <cellStyle name="Normal 3 2 2 4 6 5" xfId="18039" xr:uid="{00000000-0005-0000-0000-00005C460000}"/>
    <cellStyle name="Normal 3 2 2 4 6 5 2" xfId="18040" xr:uid="{00000000-0005-0000-0000-00005D460000}"/>
    <cellStyle name="Normal 3 2 2 4 6 5 2 2" xfId="18041" xr:uid="{00000000-0005-0000-0000-00005E460000}"/>
    <cellStyle name="Normal 3 2 2 4 6 5 3" xfId="18042" xr:uid="{00000000-0005-0000-0000-00005F460000}"/>
    <cellStyle name="Normal 3 2 2 4 6 6" xfId="18043" xr:uid="{00000000-0005-0000-0000-000060460000}"/>
    <cellStyle name="Normal 3 2 2 4 6 6 2" xfId="18044" xr:uid="{00000000-0005-0000-0000-000061460000}"/>
    <cellStyle name="Normal 3 2 2 4 6 7" xfId="18045" xr:uid="{00000000-0005-0000-0000-000062460000}"/>
    <cellStyle name="Normal 3 2 2 4 6 7 2" xfId="18046" xr:uid="{00000000-0005-0000-0000-000063460000}"/>
    <cellStyle name="Normal 3 2 2 4 6 8" xfId="18047" xr:uid="{00000000-0005-0000-0000-000064460000}"/>
    <cellStyle name="Normal 3 2 2 4 7" xfId="18048" xr:uid="{00000000-0005-0000-0000-000065460000}"/>
    <cellStyle name="Normal 3 2 2 4 7 2" xfId="18049" xr:uid="{00000000-0005-0000-0000-000066460000}"/>
    <cellStyle name="Normal 3 2 2 4 7 2 2" xfId="18050" xr:uid="{00000000-0005-0000-0000-000067460000}"/>
    <cellStyle name="Normal 3 2 2 4 7 2 2 2" xfId="18051" xr:uid="{00000000-0005-0000-0000-000068460000}"/>
    <cellStyle name="Normal 3 2 2 4 7 2 2 2 2" xfId="18052" xr:uid="{00000000-0005-0000-0000-000069460000}"/>
    <cellStyle name="Normal 3 2 2 4 7 2 2 2 2 2" xfId="18053" xr:uid="{00000000-0005-0000-0000-00006A460000}"/>
    <cellStyle name="Normal 3 2 2 4 7 2 2 2 3" xfId="18054" xr:uid="{00000000-0005-0000-0000-00006B460000}"/>
    <cellStyle name="Normal 3 2 2 4 7 2 2 3" xfId="18055" xr:uid="{00000000-0005-0000-0000-00006C460000}"/>
    <cellStyle name="Normal 3 2 2 4 7 2 2 3 2" xfId="18056" xr:uid="{00000000-0005-0000-0000-00006D460000}"/>
    <cellStyle name="Normal 3 2 2 4 7 2 2 4" xfId="18057" xr:uid="{00000000-0005-0000-0000-00006E460000}"/>
    <cellStyle name="Normal 3 2 2 4 7 2 3" xfId="18058" xr:uid="{00000000-0005-0000-0000-00006F460000}"/>
    <cellStyle name="Normal 3 2 2 4 7 2 3 2" xfId="18059" xr:uid="{00000000-0005-0000-0000-000070460000}"/>
    <cellStyle name="Normal 3 2 2 4 7 2 3 2 2" xfId="18060" xr:uid="{00000000-0005-0000-0000-000071460000}"/>
    <cellStyle name="Normal 3 2 2 4 7 2 3 3" xfId="18061" xr:uid="{00000000-0005-0000-0000-000072460000}"/>
    <cellStyle name="Normal 3 2 2 4 7 2 4" xfId="18062" xr:uid="{00000000-0005-0000-0000-000073460000}"/>
    <cellStyle name="Normal 3 2 2 4 7 2 4 2" xfId="18063" xr:uid="{00000000-0005-0000-0000-000074460000}"/>
    <cellStyle name="Normal 3 2 2 4 7 2 5" xfId="18064" xr:uid="{00000000-0005-0000-0000-000075460000}"/>
    <cellStyle name="Normal 3 2 2 4 7 3" xfId="18065" xr:uid="{00000000-0005-0000-0000-000076460000}"/>
    <cellStyle name="Normal 3 2 2 4 7 3 2" xfId="18066" xr:uid="{00000000-0005-0000-0000-000077460000}"/>
    <cellStyle name="Normal 3 2 2 4 7 3 2 2" xfId="18067" xr:uid="{00000000-0005-0000-0000-000078460000}"/>
    <cellStyle name="Normal 3 2 2 4 7 3 2 2 2" xfId="18068" xr:uid="{00000000-0005-0000-0000-000079460000}"/>
    <cellStyle name="Normal 3 2 2 4 7 3 2 3" xfId="18069" xr:uid="{00000000-0005-0000-0000-00007A460000}"/>
    <cellStyle name="Normal 3 2 2 4 7 3 3" xfId="18070" xr:uid="{00000000-0005-0000-0000-00007B460000}"/>
    <cellStyle name="Normal 3 2 2 4 7 3 3 2" xfId="18071" xr:uid="{00000000-0005-0000-0000-00007C460000}"/>
    <cellStyle name="Normal 3 2 2 4 7 3 4" xfId="18072" xr:uid="{00000000-0005-0000-0000-00007D460000}"/>
    <cellStyle name="Normal 3 2 2 4 7 4" xfId="18073" xr:uid="{00000000-0005-0000-0000-00007E460000}"/>
    <cellStyle name="Normal 3 2 2 4 7 4 2" xfId="18074" xr:uid="{00000000-0005-0000-0000-00007F460000}"/>
    <cellStyle name="Normal 3 2 2 4 7 4 2 2" xfId="18075" xr:uid="{00000000-0005-0000-0000-000080460000}"/>
    <cellStyle name="Normal 3 2 2 4 7 4 3" xfId="18076" xr:uid="{00000000-0005-0000-0000-000081460000}"/>
    <cellStyle name="Normal 3 2 2 4 7 5" xfId="18077" xr:uid="{00000000-0005-0000-0000-000082460000}"/>
    <cellStyle name="Normal 3 2 2 4 7 5 2" xfId="18078" xr:uid="{00000000-0005-0000-0000-000083460000}"/>
    <cellStyle name="Normal 3 2 2 4 7 6" xfId="18079" xr:uid="{00000000-0005-0000-0000-000084460000}"/>
    <cellStyle name="Normal 3 2 2 4 8" xfId="18080" xr:uid="{00000000-0005-0000-0000-000085460000}"/>
    <cellStyle name="Normal 3 2 2 4 8 2" xfId="18081" xr:uid="{00000000-0005-0000-0000-000086460000}"/>
    <cellStyle name="Normal 3 2 2 4 8 2 2" xfId="18082" xr:uid="{00000000-0005-0000-0000-000087460000}"/>
    <cellStyle name="Normal 3 2 2 4 8 2 2 2" xfId="18083" xr:uid="{00000000-0005-0000-0000-000088460000}"/>
    <cellStyle name="Normal 3 2 2 4 8 2 2 2 2" xfId="18084" xr:uid="{00000000-0005-0000-0000-000089460000}"/>
    <cellStyle name="Normal 3 2 2 4 8 2 2 2 2 2" xfId="18085" xr:uid="{00000000-0005-0000-0000-00008A460000}"/>
    <cellStyle name="Normal 3 2 2 4 8 2 2 2 3" xfId="18086" xr:uid="{00000000-0005-0000-0000-00008B460000}"/>
    <cellStyle name="Normal 3 2 2 4 8 2 2 3" xfId="18087" xr:uid="{00000000-0005-0000-0000-00008C460000}"/>
    <cellStyle name="Normal 3 2 2 4 8 2 2 3 2" xfId="18088" xr:uid="{00000000-0005-0000-0000-00008D460000}"/>
    <cellStyle name="Normal 3 2 2 4 8 2 2 4" xfId="18089" xr:uid="{00000000-0005-0000-0000-00008E460000}"/>
    <cellStyle name="Normal 3 2 2 4 8 2 3" xfId="18090" xr:uid="{00000000-0005-0000-0000-00008F460000}"/>
    <cellStyle name="Normal 3 2 2 4 8 2 3 2" xfId="18091" xr:uid="{00000000-0005-0000-0000-000090460000}"/>
    <cellStyle name="Normal 3 2 2 4 8 2 3 2 2" xfId="18092" xr:uid="{00000000-0005-0000-0000-000091460000}"/>
    <cellStyle name="Normal 3 2 2 4 8 2 3 3" xfId="18093" xr:uid="{00000000-0005-0000-0000-000092460000}"/>
    <cellStyle name="Normal 3 2 2 4 8 2 4" xfId="18094" xr:uid="{00000000-0005-0000-0000-000093460000}"/>
    <cellStyle name="Normal 3 2 2 4 8 2 4 2" xfId="18095" xr:uid="{00000000-0005-0000-0000-000094460000}"/>
    <cellStyle name="Normal 3 2 2 4 8 2 5" xfId="18096" xr:uid="{00000000-0005-0000-0000-000095460000}"/>
    <cellStyle name="Normal 3 2 2 4 8 3" xfId="18097" xr:uid="{00000000-0005-0000-0000-000096460000}"/>
    <cellStyle name="Normal 3 2 2 4 8 3 2" xfId="18098" xr:uid="{00000000-0005-0000-0000-000097460000}"/>
    <cellStyle name="Normal 3 2 2 4 8 3 2 2" xfId="18099" xr:uid="{00000000-0005-0000-0000-000098460000}"/>
    <cellStyle name="Normal 3 2 2 4 8 3 2 2 2" xfId="18100" xr:uid="{00000000-0005-0000-0000-000099460000}"/>
    <cellStyle name="Normal 3 2 2 4 8 3 2 3" xfId="18101" xr:uid="{00000000-0005-0000-0000-00009A460000}"/>
    <cellStyle name="Normal 3 2 2 4 8 3 3" xfId="18102" xr:uid="{00000000-0005-0000-0000-00009B460000}"/>
    <cellStyle name="Normal 3 2 2 4 8 3 3 2" xfId="18103" xr:uid="{00000000-0005-0000-0000-00009C460000}"/>
    <cellStyle name="Normal 3 2 2 4 8 3 4" xfId="18104" xr:uid="{00000000-0005-0000-0000-00009D460000}"/>
    <cellStyle name="Normal 3 2 2 4 8 4" xfId="18105" xr:uid="{00000000-0005-0000-0000-00009E460000}"/>
    <cellStyle name="Normal 3 2 2 4 8 4 2" xfId="18106" xr:uid="{00000000-0005-0000-0000-00009F460000}"/>
    <cellStyle name="Normal 3 2 2 4 8 4 2 2" xfId="18107" xr:uid="{00000000-0005-0000-0000-0000A0460000}"/>
    <cellStyle name="Normal 3 2 2 4 8 4 3" xfId="18108" xr:uid="{00000000-0005-0000-0000-0000A1460000}"/>
    <cellStyle name="Normal 3 2 2 4 8 5" xfId="18109" xr:uid="{00000000-0005-0000-0000-0000A2460000}"/>
    <cellStyle name="Normal 3 2 2 4 8 5 2" xfId="18110" xr:uid="{00000000-0005-0000-0000-0000A3460000}"/>
    <cellStyle name="Normal 3 2 2 4 8 6" xfId="18111" xr:uid="{00000000-0005-0000-0000-0000A4460000}"/>
    <cellStyle name="Normal 3 2 2 4 9" xfId="18112" xr:uid="{00000000-0005-0000-0000-0000A5460000}"/>
    <cellStyle name="Normal 3 2 2 4 9 2" xfId="18113" xr:uid="{00000000-0005-0000-0000-0000A6460000}"/>
    <cellStyle name="Normal 3 2 2 4 9 2 2" xfId="18114" xr:uid="{00000000-0005-0000-0000-0000A7460000}"/>
    <cellStyle name="Normal 3 2 2 4 9 2 2 2" xfId="18115" xr:uid="{00000000-0005-0000-0000-0000A8460000}"/>
    <cellStyle name="Normal 3 2 2 4 9 2 2 2 2" xfId="18116" xr:uid="{00000000-0005-0000-0000-0000A9460000}"/>
    <cellStyle name="Normal 3 2 2 4 9 2 2 3" xfId="18117" xr:uid="{00000000-0005-0000-0000-0000AA460000}"/>
    <cellStyle name="Normal 3 2 2 4 9 2 3" xfId="18118" xr:uid="{00000000-0005-0000-0000-0000AB460000}"/>
    <cellStyle name="Normal 3 2 2 4 9 2 3 2" xfId="18119" xr:uid="{00000000-0005-0000-0000-0000AC460000}"/>
    <cellStyle name="Normal 3 2 2 4 9 2 4" xfId="18120" xr:uid="{00000000-0005-0000-0000-0000AD460000}"/>
    <cellStyle name="Normal 3 2 2 4 9 3" xfId="18121" xr:uid="{00000000-0005-0000-0000-0000AE460000}"/>
    <cellStyle name="Normal 3 2 2 4 9 3 2" xfId="18122" xr:uid="{00000000-0005-0000-0000-0000AF460000}"/>
    <cellStyle name="Normal 3 2 2 4 9 3 2 2" xfId="18123" xr:uid="{00000000-0005-0000-0000-0000B0460000}"/>
    <cellStyle name="Normal 3 2 2 4 9 3 3" xfId="18124" xr:uid="{00000000-0005-0000-0000-0000B1460000}"/>
    <cellStyle name="Normal 3 2 2 4 9 4" xfId="18125" xr:uid="{00000000-0005-0000-0000-0000B2460000}"/>
    <cellStyle name="Normal 3 2 2 4 9 4 2" xfId="18126" xr:uid="{00000000-0005-0000-0000-0000B3460000}"/>
    <cellStyle name="Normal 3 2 2 4 9 5" xfId="18127" xr:uid="{00000000-0005-0000-0000-0000B4460000}"/>
    <cellStyle name="Normal 3 2 2 5" xfId="18128" xr:uid="{00000000-0005-0000-0000-0000B5460000}"/>
    <cellStyle name="Normal 3 2 2 5 10" xfId="18129" xr:uid="{00000000-0005-0000-0000-0000B6460000}"/>
    <cellStyle name="Normal 3 2 2 5 2" xfId="18130" xr:uid="{00000000-0005-0000-0000-0000B7460000}"/>
    <cellStyle name="Normal 3 2 2 5 2 2" xfId="18131" xr:uid="{00000000-0005-0000-0000-0000B8460000}"/>
    <cellStyle name="Normal 3 2 2 5 2 2 2" xfId="18132" xr:uid="{00000000-0005-0000-0000-0000B9460000}"/>
    <cellStyle name="Normal 3 2 2 5 2 2 2 2" xfId="18133" xr:uid="{00000000-0005-0000-0000-0000BA460000}"/>
    <cellStyle name="Normal 3 2 2 5 2 2 2 2 2" xfId="18134" xr:uid="{00000000-0005-0000-0000-0000BB460000}"/>
    <cellStyle name="Normal 3 2 2 5 2 2 2 2 2 2" xfId="18135" xr:uid="{00000000-0005-0000-0000-0000BC460000}"/>
    <cellStyle name="Normal 3 2 2 5 2 2 2 2 2 2 2" xfId="18136" xr:uid="{00000000-0005-0000-0000-0000BD460000}"/>
    <cellStyle name="Normal 3 2 2 5 2 2 2 2 2 3" xfId="18137" xr:uid="{00000000-0005-0000-0000-0000BE460000}"/>
    <cellStyle name="Normal 3 2 2 5 2 2 2 2 3" xfId="18138" xr:uid="{00000000-0005-0000-0000-0000BF460000}"/>
    <cellStyle name="Normal 3 2 2 5 2 2 2 2 3 2" xfId="18139" xr:uid="{00000000-0005-0000-0000-0000C0460000}"/>
    <cellStyle name="Normal 3 2 2 5 2 2 2 2 4" xfId="18140" xr:uid="{00000000-0005-0000-0000-0000C1460000}"/>
    <cellStyle name="Normal 3 2 2 5 2 2 2 3" xfId="18141" xr:uid="{00000000-0005-0000-0000-0000C2460000}"/>
    <cellStyle name="Normal 3 2 2 5 2 2 2 3 2" xfId="18142" xr:uid="{00000000-0005-0000-0000-0000C3460000}"/>
    <cellStyle name="Normal 3 2 2 5 2 2 2 3 2 2" xfId="18143" xr:uid="{00000000-0005-0000-0000-0000C4460000}"/>
    <cellStyle name="Normal 3 2 2 5 2 2 2 3 3" xfId="18144" xr:uid="{00000000-0005-0000-0000-0000C5460000}"/>
    <cellStyle name="Normal 3 2 2 5 2 2 2 4" xfId="18145" xr:uid="{00000000-0005-0000-0000-0000C6460000}"/>
    <cellStyle name="Normal 3 2 2 5 2 2 2 4 2" xfId="18146" xr:uid="{00000000-0005-0000-0000-0000C7460000}"/>
    <cellStyle name="Normal 3 2 2 5 2 2 2 5" xfId="18147" xr:uid="{00000000-0005-0000-0000-0000C8460000}"/>
    <cellStyle name="Normal 3 2 2 5 2 2 3" xfId="18148" xr:uid="{00000000-0005-0000-0000-0000C9460000}"/>
    <cellStyle name="Normal 3 2 2 5 2 2 3 2" xfId="18149" xr:uid="{00000000-0005-0000-0000-0000CA460000}"/>
    <cellStyle name="Normal 3 2 2 5 2 2 3 2 2" xfId="18150" xr:uid="{00000000-0005-0000-0000-0000CB460000}"/>
    <cellStyle name="Normal 3 2 2 5 2 2 3 2 2 2" xfId="18151" xr:uid="{00000000-0005-0000-0000-0000CC460000}"/>
    <cellStyle name="Normal 3 2 2 5 2 2 3 2 3" xfId="18152" xr:uid="{00000000-0005-0000-0000-0000CD460000}"/>
    <cellStyle name="Normal 3 2 2 5 2 2 3 3" xfId="18153" xr:uid="{00000000-0005-0000-0000-0000CE460000}"/>
    <cellStyle name="Normal 3 2 2 5 2 2 3 3 2" xfId="18154" xr:uid="{00000000-0005-0000-0000-0000CF460000}"/>
    <cellStyle name="Normal 3 2 2 5 2 2 3 4" xfId="18155" xr:uid="{00000000-0005-0000-0000-0000D0460000}"/>
    <cellStyle name="Normal 3 2 2 5 2 2 4" xfId="18156" xr:uid="{00000000-0005-0000-0000-0000D1460000}"/>
    <cellStyle name="Normal 3 2 2 5 2 2 4 2" xfId="18157" xr:uid="{00000000-0005-0000-0000-0000D2460000}"/>
    <cellStyle name="Normal 3 2 2 5 2 2 4 2 2" xfId="18158" xr:uid="{00000000-0005-0000-0000-0000D3460000}"/>
    <cellStyle name="Normal 3 2 2 5 2 2 4 2 2 2" xfId="18159" xr:uid="{00000000-0005-0000-0000-0000D4460000}"/>
    <cellStyle name="Normal 3 2 2 5 2 2 4 2 3" xfId="18160" xr:uid="{00000000-0005-0000-0000-0000D5460000}"/>
    <cellStyle name="Normal 3 2 2 5 2 2 4 3" xfId="18161" xr:uid="{00000000-0005-0000-0000-0000D6460000}"/>
    <cellStyle name="Normal 3 2 2 5 2 2 4 3 2" xfId="18162" xr:uid="{00000000-0005-0000-0000-0000D7460000}"/>
    <cellStyle name="Normal 3 2 2 5 2 2 4 4" xfId="18163" xr:uid="{00000000-0005-0000-0000-0000D8460000}"/>
    <cellStyle name="Normal 3 2 2 5 2 2 5" xfId="18164" xr:uid="{00000000-0005-0000-0000-0000D9460000}"/>
    <cellStyle name="Normal 3 2 2 5 2 2 5 2" xfId="18165" xr:uid="{00000000-0005-0000-0000-0000DA460000}"/>
    <cellStyle name="Normal 3 2 2 5 2 2 5 2 2" xfId="18166" xr:uid="{00000000-0005-0000-0000-0000DB460000}"/>
    <cellStyle name="Normal 3 2 2 5 2 2 5 3" xfId="18167" xr:uid="{00000000-0005-0000-0000-0000DC460000}"/>
    <cellStyle name="Normal 3 2 2 5 2 2 6" xfId="18168" xr:uid="{00000000-0005-0000-0000-0000DD460000}"/>
    <cellStyle name="Normal 3 2 2 5 2 2 6 2" xfId="18169" xr:uid="{00000000-0005-0000-0000-0000DE460000}"/>
    <cellStyle name="Normal 3 2 2 5 2 2 7" xfId="18170" xr:uid="{00000000-0005-0000-0000-0000DF460000}"/>
    <cellStyle name="Normal 3 2 2 5 2 2 7 2" xfId="18171" xr:uid="{00000000-0005-0000-0000-0000E0460000}"/>
    <cellStyle name="Normal 3 2 2 5 2 2 8" xfId="18172" xr:uid="{00000000-0005-0000-0000-0000E1460000}"/>
    <cellStyle name="Normal 3 2 2 5 2 3" xfId="18173" xr:uid="{00000000-0005-0000-0000-0000E2460000}"/>
    <cellStyle name="Normal 3 2 2 5 2 3 2" xfId="18174" xr:uid="{00000000-0005-0000-0000-0000E3460000}"/>
    <cellStyle name="Normal 3 2 2 5 2 3 2 2" xfId="18175" xr:uid="{00000000-0005-0000-0000-0000E4460000}"/>
    <cellStyle name="Normal 3 2 2 5 2 3 2 2 2" xfId="18176" xr:uid="{00000000-0005-0000-0000-0000E5460000}"/>
    <cellStyle name="Normal 3 2 2 5 2 3 2 2 2 2" xfId="18177" xr:uid="{00000000-0005-0000-0000-0000E6460000}"/>
    <cellStyle name="Normal 3 2 2 5 2 3 2 2 3" xfId="18178" xr:uid="{00000000-0005-0000-0000-0000E7460000}"/>
    <cellStyle name="Normal 3 2 2 5 2 3 2 3" xfId="18179" xr:uid="{00000000-0005-0000-0000-0000E8460000}"/>
    <cellStyle name="Normal 3 2 2 5 2 3 2 3 2" xfId="18180" xr:uid="{00000000-0005-0000-0000-0000E9460000}"/>
    <cellStyle name="Normal 3 2 2 5 2 3 2 4" xfId="18181" xr:uid="{00000000-0005-0000-0000-0000EA460000}"/>
    <cellStyle name="Normal 3 2 2 5 2 3 3" xfId="18182" xr:uid="{00000000-0005-0000-0000-0000EB460000}"/>
    <cellStyle name="Normal 3 2 2 5 2 3 3 2" xfId="18183" xr:uid="{00000000-0005-0000-0000-0000EC460000}"/>
    <cellStyle name="Normal 3 2 2 5 2 3 3 2 2" xfId="18184" xr:uid="{00000000-0005-0000-0000-0000ED460000}"/>
    <cellStyle name="Normal 3 2 2 5 2 3 3 3" xfId="18185" xr:uid="{00000000-0005-0000-0000-0000EE460000}"/>
    <cellStyle name="Normal 3 2 2 5 2 3 4" xfId="18186" xr:uid="{00000000-0005-0000-0000-0000EF460000}"/>
    <cellStyle name="Normal 3 2 2 5 2 3 4 2" xfId="18187" xr:uid="{00000000-0005-0000-0000-0000F0460000}"/>
    <cellStyle name="Normal 3 2 2 5 2 3 5" xfId="18188" xr:uid="{00000000-0005-0000-0000-0000F1460000}"/>
    <cellStyle name="Normal 3 2 2 5 2 4" xfId="18189" xr:uid="{00000000-0005-0000-0000-0000F2460000}"/>
    <cellStyle name="Normal 3 2 2 5 2 4 2" xfId="18190" xr:uid="{00000000-0005-0000-0000-0000F3460000}"/>
    <cellStyle name="Normal 3 2 2 5 2 4 2 2" xfId="18191" xr:uid="{00000000-0005-0000-0000-0000F4460000}"/>
    <cellStyle name="Normal 3 2 2 5 2 4 2 2 2" xfId="18192" xr:uid="{00000000-0005-0000-0000-0000F5460000}"/>
    <cellStyle name="Normal 3 2 2 5 2 4 2 3" xfId="18193" xr:uid="{00000000-0005-0000-0000-0000F6460000}"/>
    <cellStyle name="Normal 3 2 2 5 2 4 3" xfId="18194" xr:uid="{00000000-0005-0000-0000-0000F7460000}"/>
    <cellStyle name="Normal 3 2 2 5 2 4 3 2" xfId="18195" xr:uid="{00000000-0005-0000-0000-0000F8460000}"/>
    <cellStyle name="Normal 3 2 2 5 2 4 4" xfId="18196" xr:uid="{00000000-0005-0000-0000-0000F9460000}"/>
    <cellStyle name="Normal 3 2 2 5 2 5" xfId="18197" xr:uid="{00000000-0005-0000-0000-0000FA460000}"/>
    <cellStyle name="Normal 3 2 2 5 2 5 2" xfId="18198" xr:uid="{00000000-0005-0000-0000-0000FB460000}"/>
    <cellStyle name="Normal 3 2 2 5 2 5 2 2" xfId="18199" xr:uid="{00000000-0005-0000-0000-0000FC460000}"/>
    <cellStyle name="Normal 3 2 2 5 2 5 2 2 2" xfId="18200" xr:uid="{00000000-0005-0000-0000-0000FD460000}"/>
    <cellStyle name="Normal 3 2 2 5 2 5 2 3" xfId="18201" xr:uid="{00000000-0005-0000-0000-0000FE460000}"/>
    <cellStyle name="Normal 3 2 2 5 2 5 3" xfId="18202" xr:uid="{00000000-0005-0000-0000-0000FF460000}"/>
    <cellStyle name="Normal 3 2 2 5 2 5 3 2" xfId="18203" xr:uid="{00000000-0005-0000-0000-000000470000}"/>
    <cellStyle name="Normal 3 2 2 5 2 5 4" xfId="18204" xr:uid="{00000000-0005-0000-0000-000001470000}"/>
    <cellStyle name="Normal 3 2 2 5 2 6" xfId="18205" xr:uid="{00000000-0005-0000-0000-000002470000}"/>
    <cellStyle name="Normal 3 2 2 5 2 6 2" xfId="18206" xr:uid="{00000000-0005-0000-0000-000003470000}"/>
    <cellStyle name="Normal 3 2 2 5 2 6 2 2" xfId="18207" xr:uid="{00000000-0005-0000-0000-000004470000}"/>
    <cellStyle name="Normal 3 2 2 5 2 6 3" xfId="18208" xr:uid="{00000000-0005-0000-0000-000005470000}"/>
    <cellStyle name="Normal 3 2 2 5 2 7" xfId="18209" xr:uid="{00000000-0005-0000-0000-000006470000}"/>
    <cellStyle name="Normal 3 2 2 5 2 7 2" xfId="18210" xr:uid="{00000000-0005-0000-0000-000007470000}"/>
    <cellStyle name="Normal 3 2 2 5 2 8" xfId="18211" xr:uid="{00000000-0005-0000-0000-000008470000}"/>
    <cellStyle name="Normal 3 2 2 5 2 8 2" xfId="18212" xr:uid="{00000000-0005-0000-0000-000009470000}"/>
    <cellStyle name="Normal 3 2 2 5 2 9" xfId="18213" xr:uid="{00000000-0005-0000-0000-00000A470000}"/>
    <cellStyle name="Normal 3 2 2 5 3" xfId="18214" xr:uid="{00000000-0005-0000-0000-00000B470000}"/>
    <cellStyle name="Normal 3 2 2 5 3 2" xfId="18215" xr:uid="{00000000-0005-0000-0000-00000C470000}"/>
    <cellStyle name="Normal 3 2 2 5 3 2 2" xfId="18216" xr:uid="{00000000-0005-0000-0000-00000D470000}"/>
    <cellStyle name="Normal 3 2 2 5 3 2 2 2" xfId="18217" xr:uid="{00000000-0005-0000-0000-00000E470000}"/>
    <cellStyle name="Normal 3 2 2 5 3 2 2 2 2" xfId="18218" xr:uid="{00000000-0005-0000-0000-00000F470000}"/>
    <cellStyle name="Normal 3 2 2 5 3 2 2 2 2 2" xfId="18219" xr:uid="{00000000-0005-0000-0000-000010470000}"/>
    <cellStyle name="Normal 3 2 2 5 3 2 2 2 3" xfId="18220" xr:uid="{00000000-0005-0000-0000-000011470000}"/>
    <cellStyle name="Normal 3 2 2 5 3 2 2 3" xfId="18221" xr:uid="{00000000-0005-0000-0000-000012470000}"/>
    <cellStyle name="Normal 3 2 2 5 3 2 2 3 2" xfId="18222" xr:uid="{00000000-0005-0000-0000-000013470000}"/>
    <cellStyle name="Normal 3 2 2 5 3 2 2 4" xfId="18223" xr:uid="{00000000-0005-0000-0000-000014470000}"/>
    <cellStyle name="Normal 3 2 2 5 3 2 3" xfId="18224" xr:uid="{00000000-0005-0000-0000-000015470000}"/>
    <cellStyle name="Normal 3 2 2 5 3 2 3 2" xfId="18225" xr:uid="{00000000-0005-0000-0000-000016470000}"/>
    <cellStyle name="Normal 3 2 2 5 3 2 3 2 2" xfId="18226" xr:uid="{00000000-0005-0000-0000-000017470000}"/>
    <cellStyle name="Normal 3 2 2 5 3 2 3 3" xfId="18227" xr:uid="{00000000-0005-0000-0000-000018470000}"/>
    <cellStyle name="Normal 3 2 2 5 3 2 4" xfId="18228" xr:uid="{00000000-0005-0000-0000-000019470000}"/>
    <cellStyle name="Normal 3 2 2 5 3 2 4 2" xfId="18229" xr:uid="{00000000-0005-0000-0000-00001A470000}"/>
    <cellStyle name="Normal 3 2 2 5 3 2 5" xfId="18230" xr:uid="{00000000-0005-0000-0000-00001B470000}"/>
    <cellStyle name="Normal 3 2 2 5 3 3" xfId="18231" xr:uid="{00000000-0005-0000-0000-00001C470000}"/>
    <cellStyle name="Normal 3 2 2 5 3 3 2" xfId="18232" xr:uid="{00000000-0005-0000-0000-00001D470000}"/>
    <cellStyle name="Normal 3 2 2 5 3 3 2 2" xfId="18233" xr:uid="{00000000-0005-0000-0000-00001E470000}"/>
    <cellStyle name="Normal 3 2 2 5 3 3 2 2 2" xfId="18234" xr:uid="{00000000-0005-0000-0000-00001F470000}"/>
    <cellStyle name="Normal 3 2 2 5 3 3 2 3" xfId="18235" xr:uid="{00000000-0005-0000-0000-000020470000}"/>
    <cellStyle name="Normal 3 2 2 5 3 3 3" xfId="18236" xr:uid="{00000000-0005-0000-0000-000021470000}"/>
    <cellStyle name="Normal 3 2 2 5 3 3 3 2" xfId="18237" xr:uid="{00000000-0005-0000-0000-000022470000}"/>
    <cellStyle name="Normal 3 2 2 5 3 3 4" xfId="18238" xr:uid="{00000000-0005-0000-0000-000023470000}"/>
    <cellStyle name="Normal 3 2 2 5 3 4" xfId="18239" xr:uid="{00000000-0005-0000-0000-000024470000}"/>
    <cellStyle name="Normal 3 2 2 5 3 4 2" xfId="18240" xr:uid="{00000000-0005-0000-0000-000025470000}"/>
    <cellStyle name="Normal 3 2 2 5 3 4 2 2" xfId="18241" xr:uid="{00000000-0005-0000-0000-000026470000}"/>
    <cellStyle name="Normal 3 2 2 5 3 4 2 2 2" xfId="18242" xr:uid="{00000000-0005-0000-0000-000027470000}"/>
    <cellStyle name="Normal 3 2 2 5 3 4 2 3" xfId="18243" xr:uid="{00000000-0005-0000-0000-000028470000}"/>
    <cellStyle name="Normal 3 2 2 5 3 4 3" xfId="18244" xr:uid="{00000000-0005-0000-0000-000029470000}"/>
    <cellStyle name="Normal 3 2 2 5 3 4 3 2" xfId="18245" xr:uid="{00000000-0005-0000-0000-00002A470000}"/>
    <cellStyle name="Normal 3 2 2 5 3 4 4" xfId="18246" xr:uid="{00000000-0005-0000-0000-00002B470000}"/>
    <cellStyle name="Normal 3 2 2 5 3 5" xfId="18247" xr:uid="{00000000-0005-0000-0000-00002C470000}"/>
    <cellStyle name="Normal 3 2 2 5 3 5 2" xfId="18248" xr:uid="{00000000-0005-0000-0000-00002D470000}"/>
    <cellStyle name="Normal 3 2 2 5 3 5 2 2" xfId="18249" xr:uid="{00000000-0005-0000-0000-00002E470000}"/>
    <cellStyle name="Normal 3 2 2 5 3 5 3" xfId="18250" xr:uid="{00000000-0005-0000-0000-00002F470000}"/>
    <cellStyle name="Normal 3 2 2 5 3 6" xfId="18251" xr:uid="{00000000-0005-0000-0000-000030470000}"/>
    <cellStyle name="Normal 3 2 2 5 3 6 2" xfId="18252" xr:uid="{00000000-0005-0000-0000-000031470000}"/>
    <cellStyle name="Normal 3 2 2 5 3 7" xfId="18253" xr:uid="{00000000-0005-0000-0000-000032470000}"/>
    <cellStyle name="Normal 3 2 2 5 3 7 2" xfId="18254" xr:uid="{00000000-0005-0000-0000-000033470000}"/>
    <cellStyle name="Normal 3 2 2 5 3 8" xfId="18255" xr:uid="{00000000-0005-0000-0000-000034470000}"/>
    <cellStyle name="Normal 3 2 2 5 4" xfId="18256" xr:uid="{00000000-0005-0000-0000-000035470000}"/>
    <cellStyle name="Normal 3 2 2 5 4 2" xfId="18257" xr:uid="{00000000-0005-0000-0000-000036470000}"/>
    <cellStyle name="Normal 3 2 2 5 4 2 2" xfId="18258" xr:uid="{00000000-0005-0000-0000-000037470000}"/>
    <cellStyle name="Normal 3 2 2 5 4 2 2 2" xfId="18259" xr:uid="{00000000-0005-0000-0000-000038470000}"/>
    <cellStyle name="Normal 3 2 2 5 4 2 2 2 2" xfId="18260" xr:uid="{00000000-0005-0000-0000-000039470000}"/>
    <cellStyle name="Normal 3 2 2 5 4 2 2 3" xfId="18261" xr:uid="{00000000-0005-0000-0000-00003A470000}"/>
    <cellStyle name="Normal 3 2 2 5 4 2 3" xfId="18262" xr:uid="{00000000-0005-0000-0000-00003B470000}"/>
    <cellStyle name="Normal 3 2 2 5 4 2 3 2" xfId="18263" xr:uid="{00000000-0005-0000-0000-00003C470000}"/>
    <cellStyle name="Normal 3 2 2 5 4 2 4" xfId="18264" xr:uid="{00000000-0005-0000-0000-00003D470000}"/>
    <cellStyle name="Normal 3 2 2 5 4 3" xfId="18265" xr:uid="{00000000-0005-0000-0000-00003E470000}"/>
    <cellStyle name="Normal 3 2 2 5 4 3 2" xfId="18266" xr:uid="{00000000-0005-0000-0000-00003F470000}"/>
    <cellStyle name="Normal 3 2 2 5 4 3 2 2" xfId="18267" xr:uid="{00000000-0005-0000-0000-000040470000}"/>
    <cellStyle name="Normal 3 2 2 5 4 3 3" xfId="18268" xr:uid="{00000000-0005-0000-0000-000041470000}"/>
    <cellStyle name="Normal 3 2 2 5 4 4" xfId="18269" xr:uid="{00000000-0005-0000-0000-000042470000}"/>
    <cellStyle name="Normal 3 2 2 5 4 4 2" xfId="18270" xr:uid="{00000000-0005-0000-0000-000043470000}"/>
    <cellStyle name="Normal 3 2 2 5 4 5" xfId="18271" xr:uid="{00000000-0005-0000-0000-000044470000}"/>
    <cellStyle name="Normal 3 2 2 5 5" xfId="18272" xr:uid="{00000000-0005-0000-0000-000045470000}"/>
    <cellStyle name="Normal 3 2 2 5 5 2" xfId="18273" xr:uid="{00000000-0005-0000-0000-000046470000}"/>
    <cellStyle name="Normal 3 2 2 5 5 2 2" xfId="18274" xr:uid="{00000000-0005-0000-0000-000047470000}"/>
    <cellStyle name="Normal 3 2 2 5 5 2 2 2" xfId="18275" xr:uid="{00000000-0005-0000-0000-000048470000}"/>
    <cellStyle name="Normal 3 2 2 5 5 2 3" xfId="18276" xr:uid="{00000000-0005-0000-0000-000049470000}"/>
    <cellStyle name="Normal 3 2 2 5 5 3" xfId="18277" xr:uid="{00000000-0005-0000-0000-00004A470000}"/>
    <cellStyle name="Normal 3 2 2 5 5 3 2" xfId="18278" xr:uid="{00000000-0005-0000-0000-00004B470000}"/>
    <cellStyle name="Normal 3 2 2 5 5 4" xfId="18279" xr:uid="{00000000-0005-0000-0000-00004C470000}"/>
    <cellStyle name="Normal 3 2 2 5 6" xfId="18280" xr:uid="{00000000-0005-0000-0000-00004D470000}"/>
    <cellStyle name="Normal 3 2 2 5 6 2" xfId="18281" xr:uid="{00000000-0005-0000-0000-00004E470000}"/>
    <cellStyle name="Normal 3 2 2 5 6 2 2" xfId="18282" xr:uid="{00000000-0005-0000-0000-00004F470000}"/>
    <cellStyle name="Normal 3 2 2 5 6 2 2 2" xfId="18283" xr:uid="{00000000-0005-0000-0000-000050470000}"/>
    <cellStyle name="Normal 3 2 2 5 6 2 3" xfId="18284" xr:uid="{00000000-0005-0000-0000-000051470000}"/>
    <cellStyle name="Normal 3 2 2 5 6 3" xfId="18285" xr:uid="{00000000-0005-0000-0000-000052470000}"/>
    <cellStyle name="Normal 3 2 2 5 6 3 2" xfId="18286" xr:uid="{00000000-0005-0000-0000-000053470000}"/>
    <cellStyle name="Normal 3 2 2 5 6 4" xfId="18287" xr:uid="{00000000-0005-0000-0000-000054470000}"/>
    <cellStyle name="Normal 3 2 2 5 7" xfId="18288" xr:uid="{00000000-0005-0000-0000-000055470000}"/>
    <cellStyle name="Normal 3 2 2 5 7 2" xfId="18289" xr:uid="{00000000-0005-0000-0000-000056470000}"/>
    <cellStyle name="Normal 3 2 2 5 7 2 2" xfId="18290" xr:uid="{00000000-0005-0000-0000-000057470000}"/>
    <cellStyle name="Normal 3 2 2 5 7 3" xfId="18291" xr:uid="{00000000-0005-0000-0000-000058470000}"/>
    <cellStyle name="Normal 3 2 2 5 8" xfId="18292" xr:uid="{00000000-0005-0000-0000-000059470000}"/>
    <cellStyle name="Normal 3 2 2 5 8 2" xfId="18293" xr:uid="{00000000-0005-0000-0000-00005A470000}"/>
    <cellStyle name="Normal 3 2 2 5 9" xfId="18294" xr:uid="{00000000-0005-0000-0000-00005B470000}"/>
    <cellStyle name="Normal 3 2 2 5 9 2" xfId="18295" xr:uid="{00000000-0005-0000-0000-00005C470000}"/>
    <cellStyle name="Normal 3 2 2 6" xfId="18296" xr:uid="{00000000-0005-0000-0000-00005D470000}"/>
    <cellStyle name="Normal 3 2 2 6 10" xfId="18297" xr:uid="{00000000-0005-0000-0000-00005E470000}"/>
    <cellStyle name="Normal 3 2 2 6 2" xfId="18298" xr:uid="{00000000-0005-0000-0000-00005F470000}"/>
    <cellStyle name="Normal 3 2 2 6 2 2" xfId="18299" xr:uid="{00000000-0005-0000-0000-000060470000}"/>
    <cellStyle name="Normal 3 2 2 6 2 2 2" xfId="18300" xr:uid="{00000000-0005-0000-0000-000061470000}"/>
    <cellStyle name="Normal 3 2 2 6 2 2 2 2" xfId="18301" xr:uid="{00000000-0005-0000-0000-000062470000}"/>
    <cellStyle name="Normal 3 2 2 6 2 2 2 2 2" xfId="18302" xr:uid="{00000000-0005-0000-0000-000063470000}"/>
    <cellStyle name="Normal 3 2 2 6 2 2 2 2 2 2" xfId="18303" xr:uid="{00000000-0005-0000-0000-000064470000}"/>
    <cellStyle name="Normal 3 2 2 6 2 2 2 2 2 2 2" xfId="18304" xr:uid="{00000000-0005-0000-0000-000065470000}"/>
    <cellStyle name="Normal 3 2 2 6 2 2 2 2 2 3" xfId="18305" xr:uid="{00000000-0005-0000-0000-000066470000}"/>
    <cellStyle name="Normal 3 2 2 6 2 2 2 2 3" xfId="18306" xr:uid="{00000000-0005-0000-0000-000067470000}"/>
    <cellStyle name="Normal 3 2 2 6 2 2 2 2 3 2" xfId="18307" xr:uid="{00000000-0005-0000-0000-000068470000}"/>
    <cellStyle name="Normal 3 2 2 6 2 2 2 2 4" xfId="18308" xr:uid="{00000000-0005-0000-0000-000069470000}"/>
    <cellStyle name="Normal 3 2 2 6 2 2 2 3" xfId="18309" xr:uid="{00000000-0005-0000-0000-00006A470000}"/>
    <cellStyle name="Normal 3 2 2 6 2 2 2 3 2" xfId="18310" xr:uid="{00000000-0005-0000-0000-00006B470000}"/>
    <cellStyle name="Normal 3 2 2 6 2 2 2 3 2 2" xfId="18311" xr:uid="{00000000-0005-0000-0000-00006C470000}"/>
    <cellStyle name="Normal 3 2 2 6 2 2 2 3 3" xfId="18312" xr:uid="{00000000-0005-0000-0000-00006D470000}"/>
    <cellStyle name="Normal 3 2 2 6 2 2 2 4" xfId="18313" xr:uid="{00000000-0005-0000-0000-00006E470000}"/>
    <cellStyle name="Normal 3 2 2 6 2 2 2 4 2" xfId="18314" xr:uid="{00000000-0005-0000-0000-00006F470000}"/>
    <cellStyle name="Normal 3 2 2 6 2 2 2 5" xfId="18315" xr:uid="{00000000-0005-0000-0000-000070470000}"/>
    <cellStyle name="Normal 3 2 2 6 2 2 3" xfId="18316" xr:uid="{00000000-0005-0000-0000-000071470000}"/>
    <cellStyle name="Normal 3 2 2 6 2 2 3 2" xfId="18317" xr:uid="{00000000-0005-0000-0000-000072470000}"/>
    <cellStyle name="Normal 3 2 2 6 2 2 3 2 2" xfId="18318" xr:uid="{00000000-0005-0000-0000-000073470000}"/>
    <cellStyle name="Normal 3 2 2 6 2 2 3 2 2 2" xfId="18319" xr:uid="{00000000-0005-0000-0000-000074470000}"/>
    <cellStyle name="Normal 3 2 2 6 2 2 3 2 3" xfId="18320" xr:uid="{00000000-0005-0000-0000-000075470000}"/>
    <cellStyle name="Normal 3 2 2 6 2 2 3 3" xfId="18321" xr:uid="{00000000-0005-0000-0000-000076470000}"/>
    <cellStyle name="Normal 3 2 2 6 2 2 3 3 2" xfId="18322" xr:uid="{00000000-0005-0000-0000-000077470000}"/>
    <cellStyle name="Normal 3 2 2 6 2 2 3 4" xfId="18323" xr:uid="{00000000-0005-0000-0000-000078470000}"/>
    <cellStyle name="Normal 3 2 2 6 2 2 4" xfId="18324" xr:uid="{00000000-0005-0000-0000-000079470000}"/>
    <cellStyle name="Normal 3 2 2 6 2 2 4 2" xfId="18325" xr:uid="{00000000-0005-0000-0000-00007A470000}"/>
    <cellStyle name="Normal 3 2 2 6 2 2 4 2 2" xfId="18326" xr:uid="{00000000-0005-0000-0000-00007B470000}"/>
    <cellStyle name="Normal 3 2 2 6 2 2 4 2 2 2" xfId="18327" xr:uid="{00000000-0005-0000-0000-00007C470000}"/>
    <cellStyle name="Normal 3 2 2 6 2 2 4 2 3" xfId="18328" xr:uid="{00000000-0005-0000-0000-00007D470000}"/>
    <cellStyle name="Normal 3 2 2 6 2 2 4 3" xfId="18329" xr:uid="{00000000-0005-0000-0000-00007E470000}"/>
    <cellStyle name="Normal 3 2 2 6 2 2 4 3 2" xfId="18330" xr:uid="{00000000-0005-0000-0000-00007F470000}"/>
    <cellStyle name="Normal 3 2 2 6 2 2 4 4" xfId="18331" xr:uid="{00000000-0005-0000-0000-000080470000}"/>
    <cellStyle name="Normal 3 2 2 6 2 2 5" xfId="18332" xr:uid="{00000000-0005-0000-0000-000081470000}"/>
    <cellStyle name="Normal 3 2 2 6 2 2 5 2" xfId="18333" xr:uid="{00000000-0005-0000-0000-000082470000}"/>
    <cellStyle name="Normal 3 2 2 6 2 2 5 2 2" xfId="18334" xr:uid="{00000000-0005-0000-0000-000083470000}"/>
    <cellStyle name="Normal 3 2 2 6 2 2 5 3" xfId="18335" xr:uid="{00000000-0005-0000-0000-000084470000}"/>
    <cellStyle name="Normal 3 2 2 6 2 2 6" xfId="18336" xr:uid="{00000000-0005-0000-0000-000085470000}"/>
    <cellStyle name="Normal 3 2 2 6 2 2 6 2" xfId="18337" xr:uid="{00000000-0005-0000-0000-000086470000}"/>
    <cellStyle name="Normal 3 2 2 6 2 2 7" xfId="18338" xr:uid="{00000000-0005-0000-0000-000087470000}"/>
    <cellStyle name="Normal 3 2 2 6 2 2 7 2" xfId="18339" xr:uid="{00000000-0005-0000-0000-000088470000}"/>
    <cellStyle name="Normal 3 2 2 6 2 2 8" xfId="18340" xr:uid="{00000000-0005-0000-0000-000089470000}"/>
    <cellStyle name="Normal 3 2 2 6 2 3" xfId="18341" xr:uid="{00000000-0005-0000-0000-00008A470000}"/>
    <cellStyle name="Normal 3 2 2 6 2 3 2" xfId="18342" xr:uid="{00000000-0005-0000-0000-00008B470000}"/>
    <cellStyle name="Normal 3 2 2 6 2 3 2 2" xfId="18343" xr:uid="{00000000-0005-0000-0000-00008C470000}"/>
    <cellStyle name="Normal 3 2 2 6 2 3 2 2 2" xfId="18344" xr:uid="{00000000-0005-0000-0000-00008D470000}"/>
    <cellStyle name="Normal 3 2 2 6 2 3 2 2 2 2" xfId="18345" xr:uid="{00000000-0005-0000-0000-00008E470000}"/>
    <cellStyle name="Normal 3 2 2 6 2 3 2 2 3" xfId="18346" xr:uid="{00000000-0005-0000-0000-00008F470000}"/>
    <cellStyle name="Normal 3 2 2 6 2 3 2 3" xfId="18347" xr:uid="{00000000-0005-0000-0000-000090470000}"/>
    <cellStyle name="Normal 3 2 2 6 2 3 2 3 2" xfId="18348" xr:uid="{00000000-0005-0000-0000-000091470000}"/>
    <cellStyle name="Normal 3 2 2 6 2 3 2 4" xfId="18349" xr:uid="{00000000-0005-0000-0000-000092470000}"/>
    <cellStyle name="Normal 3 2 2 6 2 3 3" xfId="18350" xr:uid="{00000000-0005-0000-0000-000093470000}"/>
    <cellStyle name="Normal 3 2 2 6 2 3 3 2" xfId="18351" xr:uid="{00000000-0005-0000-0000-000094470000}"/>
    <cellStyle name="Normal 3 2 2 6 2 3 3 2 2" xfId="18352" xr:uid="{00000000-0005-0000-0000-000095470000}"/>
    <cellStyle name="Normal 3 2 2 6 2 3 3 3" xfId="18353" xr:uid="{00000000-0005-0000-0000-000096470000}"/>
    <cellStyle name="Normal 3 2 2 6 2 3 4" xfId="18354" xr:uid="{00000000-0005-0000-0000-000097470000}"/>
    <cellStyle name="Normal 3 2 2 6 2 3 4 2" xfId="18355" xr:uid="{00000000-0005-0000-0000-000098470000}"/>
    <cellStyle name="Normal 3 2 2 6 2 3 5" xfId="18356" xr:uid="{00000000-0005-0000-0000-000099470000}"/>
    <cellStyle name="Normal 3 2 2 6 2 4" xfId="18357" xr:uid="{00000000-0005-0000-0000-00009A470000}"/>
    <cellStyle name="Normal 3 2 2 6 2 4 2" xfId="18358" xr:uid="{00000000-0005-0000-0000-00009B470000}"/>
    <cellStyle name="Normal 3 2 2 6 2 4 2 2" xfId="18359" xr:uid="{00000000-0005-0000-0000-00009C470000}"/>
    <cellStyle name="Normal 3 2 2 6 2 4 2 2 2" xfId="18360" xr:uid="{00000000-0005-0000-0000-00009D470000}"/>
    <cellStyle name="Normal 3 2 2 6 2 4 2 3" xfId="18361" xr:uid="{00000000-0005-0000-0000-00009E470000}"/>
    <cellStyle name="Normal 3 2 2 6 2 4 3" xfId="18362" xr:uid="{00000000-0005-0000-0000-00009F470000}"/>
    <cellStyle name="Normal 3 2 2 6 2 4 3 2" xfId="18363" xr:uid="{00000000-0005-0000-0000-0000A0470000}"/>
    <cellStyle name="Normal 3 2 2 6 2 4 4" xfId="18364" xr:uid="{00000000-0005-0000-0000-0000A1470000}"/>
    <cellStyle name="Normal 3 2 2 6 2 5" xfId="18365" xr:uid="{00000000-0005-0000-0000-0000A2470000}"/>
    <cellStyle name="Normal 3 2 2 6 2 5 2" xfId="18366" xr:uid="{00000000-0005-0000-0000-0000A3470000}"/>
    <cellStyle name="Normal 3 2 2 6 2 5 2 2" xfId="18367" xr:uid="{00000000-0005-0000-0000-0000A4470000}"/>
    <cellStyle name="Normal 3 2 2 6 2 5 2 2 2" xfId="18368" xr:uid="{00000000-0005-0000-0000-0000A5470000}"/>
    <cellStyle name="Normal 3 2 2 6 2 5 2 3" xfId="18369" xr:uid="{00000000-0005-0000-0000-0000A6470000}"/>
    <cellStyle name="Normal 3 2 2 6 2 5 3" xfId="18370" xr:uid="{00000000-0005-0000-0000-0000A7470000}"/>
    <cellStyle name="Normal 3 2 2 6 2 5 3 2" xfId="18371" xr:uid="{00000000-0005-0000-0000-0000A8470000}"/>
    <cellStyle name="Normal 3 2 2 6 2 5 4" xfId="18372" xr:uid="{00000000-0005-0000-0000-0000A9470000}"/>
    <cellStyle name="Normal 3 2 2 6 2 6" xfId="18373" xr:uid="{00000000-0005-0000-0000-0000AA470000}"/>
    <cellStyle name="Normal 3 2 2 6 2 6 2" xfId="18374" xr:uid="{00000000-0005-0000-0000-0000AB470000}"/>
    <cellStyle name="Normal 3 2 2 6 2 6 2 2" xfId="18375" xr:uid="{00000000-0005-0000-0000-0000AC470000}"/>
    <cellStyle name="Normal 3 2 2 6 2 6 3" xfId="18376" xr:uid="{00000000-0005-0000-0000-0000AD470000}"/>
    <cellStyle name="Normal 3 2 2 6 2 7" xfId="18377" xr:uid="{00000000-0005-0000-0000-0000AE470000}"/>
    <cellStyle name="Normal 3 2 2 6 2 7 2" xfId="18378" xr:uid="{00000000-0005-0000-0000-0000AF470000}"/>
    <cellStyle name="Normal 3 2 2 6 2 8" xfId="18379" xr:uid="{00000000-0005-0000-0000-0000B0470000}"/>
    <cellStyle name="Normal 3 2 2 6 2 8 2" xfId="18380" xr:uid="{00000000-0005-0000-0000-0000B1470000}"/>
    <cellStyle name="Normal 3 2 2 6 2 9" xfId="18381" xr:uid="{00000000-0005-0000-0000-0000B2470000}"/>
    <cellStyle name="Normal 3 2 2 6 3" xfId="18382" xr:uid="{00000000-0005-0000-0000-0000B3470000}"/>
    <cellStyle name="Normal 3 2 2 6 3 2" xfId="18383" xr:uid="{00000000-0005-0000-0000-0000B4470000}"/>
    <cellStyle name="Normal 3 2 2 6 3 2 2" xfId="18384" xr:uid="{00000000-0005-0000-0000-0000B5470000}"/>
    <cellStyle name="Normal 3 2 2 6 3 2 2 2" xfId="18385" xr:uid="{00000000-0005-0000-0000-0000B6470000}"/>
    <cellStyle name="Normal 3 2 2 6 3 2 2 2 2" xfId="18386" xr:uid="{00000000-0005-0000-0000-0000B7470000}"/>
    <cellStyle name="Normal 3 2 2 6 3 2 2 2 2 2" xfId="18387" xr:uid="{00000000-0005-0000-0000-0000B8470000}"/>
    <cellStyle name="Normal 3 2 2 6 3 2 2 2 3" xfId="18388" xr:uid="{00000000-0005-0000-0000-0000B9470000}"/>
    <cellStyle name="Normal 3 2 2 6 3 2 2 3" xfId="18389" xr:uid="{00000000-0005-0000-0000-0000BA470000}"/>
    <cellStyle name="Normal 3 2 2 6 3 2 2 3 2" xfId="18390" xr:uid="{00000000-0005-0000-0000-0000BB470000}"/>
    <cellStyle name="Normal 3 2 2 6 3 2 2 4" xfId="18391" xr:uid="{00000000-0005-0000-0000-0000BC470000}"/>
    <cellStyle name="Normal 3 2 2 6 3 2 3" xfId="18392" xr:uid="{00000000-0005-0000-0000-0000BD470000}"/>
    <cellStyle name="Normal 3 2 2 6 3 2 3 2" xfId="18393" xr:uid="{00000000-0005-0000-0000-0000BE470000}"/>
    <cellStyle name="Normal 3 2 2 6 3 2 3 2 2" xfId="18394" xr:uid="{00000000-0005-0000-0000-0000BF470000}"/>
    <cellStyle name="Normal 3 2 2 6 3 2 3 3" xfId="18395" xr:uid="{00000000-0005-0000-0000-0000C0470000}"/>
    <cellStyle name="Normal 3 2 2 6 3 2 4" xfId="18396" xr:uid="{00000000-0005-0000-0000-0000C1470000}"/>
    <cellStyle name="Normal 3 2 2 6 3 2 4 2" xfId="18397" xr:uid="{00000000-0005-0000-0000-0000C2470000}"/>
    <cellStyle name="Normal 3 2 2 6 3 2 5" xfId="18398" xr:uid="{00000000-0005-0000-0000-0000C3470000}"/>
    <cellStyle name="Normal 3 2 2 6 3 3" xfId="18399" xr:uid="{00000000-0005-0000-0000-0000C4470000}"/>
    <cellStyle name="Normal 3 2 2 6 3 3 2" xfId="18400" xr:uid="{00000000-0005-0000-0000-0000C5470000}"/>
    <cellStyle name="Normal 3 2 2 6 3 3 2 2" xfId="18401" xr:uid="{00000000-0005-0000-0000-0000C6470000}"/>
    <cellStyle name="Normal 3 2 2 6 3 3 2 2 2" xfId="18402" xr:uid="{00000000-0005-0000-0000-0000C7470000}"/>
    <cellStyle name="Normal 3 2 2 6 3 3 2 3" xfId="18403" xr:uid="{00000000-0005-0000-0000-0000C8470000}"/>
    <cellStyle name="Normal 3 2 2 6 3 3 3" xfId="18404" xr:uid="{00000000-0005-0000-0000-0000C9470000}"/>
    <cellStyle name="Normal 3 2 2 6 3 3 3 2" xfId="18405" xr:uid="{00000000-0005-0000-0000-0000CA470000}"/>
    <cellStyle name="Normal 3 2 2 6 3 3 4" xfId="18406" xr:uid="{00000000-0005-0000-0000-0000CB470000}"/>
    <cellStyle name="Normal 3 2 2 6 3 4" xfId="18407" xr:uid="{00000000-0005-0000-0000-0000CC470000}"/>
    <cellStyle name="Normal 3 2 2 6 3 4 2" xfId="18408" xr:uid="{00000000-0005-0000-0000-0000CD470000}"/>
    <cellStyle name="Normal 3 2 2 6 3 4 2 2" xfId="18409" xr:uid="{00000000-0005-0000-0000-0000CE470000}"/>
    <cellStyle name="Normal 3 2 2 6 3 4 2 2 2" xfId="18410" xr:uid="{00000000-0005-0000-0000-0000CF470000}"/>
    <cellStyle name="Normal 3 2 2 6 3 4 2 3" xfId="18411" xr:uid="{00000000-0005-0000-0000-0000D0470000}"/>
    <cellStyle name="Normal 3 2 2 6 3 4 3" xfId="18412" xr:uid="{00000000-0005-0000-0000-0000D1470000}"/>
    <cellStyle name="Normal 3 2 2 6 3 4 3 2" xfId="18413" xr:uid="{00000000-0005-0000-0000-0000D2470000}"/>
    <cellStyle name="Normal 3 2 2 6 3 4 4" xfId="18414" xr:uid="{00000000-0005-0000-0000-0000D3470000}"/>
    <cellStyle name="Normal 3 2 2 6 3 5" xfId="18415" xr:uid="{00000000-0005-0000-0000-0000D4470000}"/>
    <cellStyle name="Normal 3 2 2 6 3 5 2" xfId="18416" xr:uid="{00000000-0005-0000-0000-0000D5470000}"/>
    <cellStyle name="Normal 3 2 2 6 3 5 2 2" xfId="18417" xr:uid="{00000000-0005-0000-0000-0000D6470000}"/>
    <cellStyle name="Normal 3 2 2 6 3 5 3" xfId="18418" xr:uid="{00000000-0005-0000-0000-0000D7470000}"/>
    <cellStyle name="Normal 3 2 2 6 3 6" xfId="18419" xr:uid="{00000000-0005-0000-0000-0000D8470000}"/>
    <cellStyle name="Normal 3 2 2 6 3 6 2" xfId="18420" xr:uid="{00000000-0005-0000-0000-0000D9470000}"/>
    <cellStyle name="Normal 3 2 2 6 3 7" xfId="18421" xr:uid="{00000000-0005-0000-0000-0000DA470000}"/>
    <cellStyle name="Normal 3 2 2 6 3 7 2" xfId="18422" xr:uid="{00000000-0005-0000-0000-0000DB470000}"/>
    <cellStyle name="Normal 3 2 2 6 3 8" xfId="18423" xr:uid="{00000000-0005-0000-0000-0000DC470000}"/>
    <cellStyle name="Normal 3 2 2 6 4" xfId="18424" xr:uid="{00000000-0005-0000-0000-0000DD470000}"/>
    <cellStyle name="Normal 3 2 2 6 4 2" xfId="18425" xr:uid="{00000000-0005-0000-0000-0000DE470000}"/>
    <cellStyle name="Normal 3 2 2 6 4 2 2" xfId="18426" xr:uid="{00000000-0005-0000-0000-0000DF470000}"/>
    <cellStyle name="Normal 3 2 2 6 4 2 2 2" xfId="18427" xr:uid="{00000000-0005-0000-0000-0000E0470000}"/>
    <cellStyle name="Normal 3 2 2 6 4 2 2 2 2" xfId="18428" xr:uid="{00000000-0005-0000-0000-0000E1470000}"/>
    <cellStyle name="Normal 3 2 2 6 4 2 2 3" xfId="18429" xr:uid="{00000000-0005-0000-0000-0000E2470000}"/>
    <cellStyle name="Normal 3 2 2 6 4 2 3" xfId="18430" xr:uid="{00000000-0005-0000-0000-0000E3470000}"/>
    <cellStyle name="Normal 3 2 2 6 4 2 3 2" xfId="18431" xr:uid="{00000000-0005-0000-0000-0000E4470000}"/>
    <cellStyle name="Normal 3 2 2 6 4 2 4" xfId="18432" xr:uid="{00000000-0005-0000-0000-0000E5470000}"/>
    <cellStyle name="Normal 3 2 2 6 4 3" xfId="18433" xr:uid="{00000000-0005-0000-0000-0000E6470000}"/>
    <cellStyle name="Normal 3 2 2 6 4 3 2" xfId="18434" xr:uid="{00000000-0005-0000-0000-0000E7470000}"/>
    <cellStyle name="Normal 3 2 2 6 4 3 2 2" xfId="18435" xr:uid="{00000000-0005-0000-0000-0000E8470000}"/>
    <cellStyle name="Normal 3 2 2 6 4 3 3" xfId="18436" xr:uid="{00000000-0005-0000-0000-0000E9470000}"/>
    <cellStyle name="Normal 3 2 2 6 4 4" xfId="18437" xr:uid="{00000000-0005-0000-0000-0000EA470000}"/>
    <cellStyle name="Normal 3 2 2 6 4 4 2" xfId="18438" xr:uid="{00000000-0005-0000-0000-0000EB470000}"/>
    <cellStyle name="Normal 3 2 2 6 4 5" xfId="18439" xr:uid="{00000000-0005-0000-0000-0000EC470000}"/>
    <cellStyle name="Normal 3 2 2 6 5" xfId="18440" xr:uid="{00000000-0005-0000-0000-0000ED470000}"/>
    <cellStyle name="Normal 3 2 2 6 5 2" xfId="18441" xr:uid="{00000000-0005-0000-0000-0000EE470000}"/>
    <cellStyle name="Normal 3 2 2 6 5 2 2" xfId="18442" xr:uid="{00000000-0005-0000-0000-0000EF470000}"/>
    <cellStyle name="Normal 3 2 2 6 5 2 2 2" xfId="18443" xr:uid="{00000000-0005-0000-0000-0000F0470000}"/>
    <cellStyle name="Normal 3 2 2 6 5 2 3" xfId="18444" xr:uid="{00000000-0005-0000-0000-0000F1470000}"/>
    <cellStyle name="Normal 3 2 2 6 5 3" xfId="18445" xr:uid="{00000000-0005-0000-0000-0000F2470000}"/>
    <cellStyle name="Normal 3 2 2 6 5 3 2" xfId="18446" xr:uid="{00000000-0005-0000-0000-0000F3470000}"/>
    <cellStyle name="Normal 3 2 2 6 5 4" xfId="18447" xr:uid="{00000000-0005-0000-0000-0000F4470000}"/>
    <cellStyle name="Normal 3 2 2 6 6" xfId="18448" xr:uid="{00000000-0005-0000-0000-0000F5470000}"/>
    <cellStyle name="Normal 3 2 2 6 6 2" xfId="18449" xr:uid="{00000000-0005-0000-0000-0000F6470000}"/>
    <cellStyle name="Normal 3 2 2 6 6 2 2" xfId="18450" xr:uid="{00000000-0005-0000-0000-0000F7470000}"/>
    <cellStyle name="Normal 3 2 2 6 6 2 2 2" xfId="18451" xr:uid="{00000000-0005-0000-0000-0000F8470000}"/>
    <cellStyle name="Normal 3 2 2 6 6 2 3" xfId="18452" xr:uid="{00000000-0005-0000-0000-0000F9470000}"/>
    <cellStyle name="Normal 3 2 2 6 6 3" xfId="18453" xr:uid="{00000000-0005-0000-0000-0000FA470000}"/>
    <cellStyle name="Normal 3 2 2 6 6 3 2" xfId="18454" xr:uid="{00000000-0005-0000-0000-0000FB470000}"/>
    <cellStyle name="Normal 3 2 2 6 6 4" xfId="18455" xr:uid="{00000000-0005-0000-0000-0000FC470000}"/>
    <cellStyle name="Normal 3 2 2 6 7" xfId="18456" xr:uid="{00000000-0005-0000-0000-0000FD470000}"/>
    <cellStyle name="Normal 3 2 2 6 7 2" xfId="18457" xr:uid="{00000000-0005-0000-0000-0000FE470000}"/>
    <cellStyle name="Normal 3 2 2 6 7 2 2" xfId="18458" xr:uid="{00000000-0005-0000-0000-0000FF470000}"/>
    <cellStyle name="Normal 3 2 2 6 7 3" xfId="18459" xr:uid="{00000000-0005-0000-0000-000000480000}"/>
    <cellStyle name="Normal 3 2 2 6 8" xfId="18460" xr:uid="{00000000-0005-0000-0000-000001480000}"/>
    <cellStyle name="Normal 3 2 2 6 8 2" xfId="18461" xr:uid="{00000000-0005-0000-0000-000002480000}"/>
    <cellStyle name="Normal 3 2 2 6 9" xfId="18462" xr:uid="{00000000-0005-0000-0000-000003480000}"/>
    <cellStyle name="Normal 3 2 2 6 9 2" xfId="18463" xr:uid="{00000000-0005-0000-0000-000004480000}"/>
    <cellStyle name="Normal 3 2 2 7" xfId="18464" xr:uid="{00000000-0005-0000-0000-000005480000}"/>
    <cellStyle name="Normal 3 2 2 7 10" xfId="18465" xr:uid="{00000000-0005-0000-0000-000006480000}"/>
    <cellStyle name="Normal 3 2 2 7 2" xfId="18466" xr:uid="{00000000-0005-0000-0000-000007480000}"/>
    <cellStyle name="Normal 3 2 2 7 2 2" xfId="18467" xr:uid="{00000000-0005-0000-0000-000008480000}"/>
    <cellStyle name="Normal 3 2 2 7 2 2 2" xfId="18468" xr:uid="{00000000-0005-0000-0000-000009480000}"/>
    <cellStyle name="Normal 3 2 2 7 2 2 2 2" xfId="18469" xr:uid="{00000000-0005-0000-0000-00000A480000}"/>
    <cellStyle name="Normal 3 2 2 7 2 2 2 2 2" xfId="18470" xr:uid="{00000000-0005-0000-0000-00000B480000}"/>
    <cellStyle name="Normal 3 2 2 7 2 2 2 2 2 2" xfId="18471" xr:uid="{00000000-0005-0000-0000-00000C480000}"/>
    <cellStyle name="Normal 3 2 2 7 2 2 2 2 2 2 2" xfId="18472" xr:uid="{00000000-0005-0000-0000-00000D480000}"/>
    <cellStyle name="Normal 3 2 2 7 2 2 2 2 2 3" xfId="18473" xr:uid="{00000000-0005-0000-0000-00000E480000}"/>
    <cellStyle name="Normal 3 2 2 7 2 2 2 2 3" xfId="18474" xr:uid="{00000000-0005-0000-0000-00000F480000}"/>
    <cellStyle name="Normal 3 2 2 7 2 2 2 2 3 2" xfId="18475" xr:uid="{00000000-0005-0000-0000-000010480000}"/>
    <cellStyle name="Normal 3 2 2 7 2 2 2 2 4" xfId="18476" xr:uid="{00000000-0005-0000-0000-000011480000}"/>
    <cellStyle name="Normal 3 2 2 7 2 2 2 3" xfId="18477" xr:uid="{00000000-0005-0000-0000-000012480000}"/>
    <cellStyle name="Normal 3 2 2 7 2 2 2 3 2" xfId="18478" xr:uid="{00000000-0005-0000-0000-000013480000}"/>
    <cellStyle name="Normal 3 2 2 7 2 2 2 3 2 2" xfId="18479" xr:uid="{00000000-0005-0000-0000-000014480000}"/>
    <cellStyle name="Normal 3 2 2 7 2 2 2 3 3" xfId="18480" xr:uid="{00000000-0005-0000-0000-000015480000}"/>
    <cellStyle name="Normal 3 2 2 7 2 2 2 4" xfId="18481" xr:uid="{00000000-0005-0000-0000-000016480000}"/>
    <cellStyle name="Normal 3 2 2 7 2 2 2 4 2" xfId="18482" xr:uid="{00000000-0005-0000-0000-000017480000}"/>
    <cellStyle name="Normal 3 2 2 7 2 2 2 5" xfId="18483" xr:uid="{00000000-0005-0000-0000-000018480000}"/>
    <cellStyle name="Normal 3 2 2 7 2 2 3" xfId="18484" xr:uid="{00000000-0005-0000-0000-000019480000}"/>
    <cellStyle name="Normal 3 2 2 7 2 2 3 2" xfId="18485" xr:uid="{00000000-0005-0000-0000-00001A480000}"/>
    <cellStyle name="Normal 3 2 2 7 2 2 3 2 2" xfId="18486" xr:uid="{00000000-0005-0000-0000-00001B480000}"/>
    <cellStyle name="Normal 3 2 2 7 2 2 3 2 2 2" xfId="18487" xr:uid="{00000000-0005-0000-0000-00001C480000}"/>
    <cellStyle name="Normal 3 2 2 7 2 2 3 2 3" xfId="18488" xr:uid="{00000000-0005-0000-0000-00001D480000}"/>
    <cellStyle name="Normal 3 2 2 7 2 2 3 3" xfId="18489" xr:uid="{00000000-0005-0000-0000-00001E480000}"/>
    <cellStyle name="Normal 3 2 2 7 2 2 3 3 2" xfId="18490" xr:uid="{00000000-0005-0000-0000-00001F480000}"/>
    <cellStyle name="Normal 3 2 2 7 2 2 3 4" xfId="18491" xr:uid="{00000000-0005-0000-0000-000020480000}"/>
    <cellStyle name="Normal 3 2 2 7 2 2 4" xfId="18492" xr:uid="{00000000-0005-0000-0000-000021480000}"/>
    <cellStyle name="Normal 3 2 2 7 2 2 4 2" xfId="18493" xr:uid="{00000000-0005-0000-0000-000022480000}"/>
    <cellStyle name="Normal 3 2 2 7 2 2 4 2 2" xfId="18494" xr:uid="{00000000-0005-0000-0000-000023480000}"/>
    <cellStyle name="Normal 3 2 2 7 2 2 4 2 2 2" xfId="18495" xr:uid="{00000000-0005-0000-0000-000024480000}"/>
    <cellStyle name="Normal 3 2 2 7 2 2 4 2 3" xfId="18496" xr:uid="{00000000-0005-0000-0000-000025480000}"/>
    <cellStyle name="Normal 3 2 2 7 2 2 4 3" xfId="18497" xr:uid="{00000000-0005-0000-0000-000026480000}"/>
    <cellStyle name="Normal 3 2 2 7 2 2 4 3 2" xfId="18498" xr:uid="{00000000-0005-0000-0000-000027480000}"/>
    <cellStyle name="Normal 3 2 2 7 2 2 4 4" xfId="18499" xr:uid="{00000000-0005-0000-0000-000028480000}"/>
    <cellStyle name="Normal 3 2 2 7 2 2 5" xfId="18500" xr:uid="{00000000-0005-0000-0000-000029480000}"/>
    <cellStyle name="Normal 3 2 2 7 2 2 5 2" xfId="18501" xr:uid="{00000000-0005-0000-0000-00002A480000}"/>
    <cellStyle name="Normal 3 2 2 7 2 2 5 2 2" xfId="18502" xr:uid="{00000000-0005-0000-0000-00002B480000}"/>
    <cellStyle name="Normal 3 2 2 7 2 2 5 3" xfId="18503" xr:uid="{00000000-0005-0000-0000-00002C480000}"/>
    <cellStyle name="Normal 3 2 2 7 2 2 6" xfId="18504" xr:uid="{00000000-0005-0000-0000-00002D480000}"/>
    <cellStyle name="Normal 3 2 2 7 2 2 6 2" xfId="18505" xr:uid="{00000000-0005-0000-0000-00002E480000}"/>
    <cellStyle name="Normal 3 2 2 7 2 2 7" xfId="18506" xr:uid="{00000000-0005-0000-0000-00002F480000}"/>
    <cellStyle name="Normal 3 2 2 7 2 2 7 2" xfId="18507" xr:uid="{00000000-0005-0000-0000-000030480000}"/>
    <cellStyle name="Normal 3 2 2 7 2 2 8" xfId="18508" xr:uid="{00000000-0005-0000-0000-000031480000}"/>
    <cellStyle name="Normal 3 2 2 7 2 3" xfId="18509" xr:uid="{00000000-0005-0000-0000-000032480000}"/>
    <cellStyle name="Normal 3 2 2 7 2 3 2" xfId="18510" xr:uid="{00000000-0005-0000-0000-000033480000}"/>
    <cellStyle name="Normal 3 2 2 7 2 3 2 2" xfId="18511" xr:uid="{00000000-0005-0000-0000-000034480000}"/>
    <cellStyle name="Normal 3 2 2 7 2 3 2 2 2" xfId="18512" xr:uid="{00000000-0005-0000-0000-000035480000}"/>
    <cellStyle name="Normal 3 2 2 7 2 3 2 2 2 2" xfId="18513" xr:uid="{00000000-0005-0000-0000-000036480000}"/>
    <cellStyle name="Normal 3 2 2 7 2 3 2 2 3" xfId="18514" xr:uid="{00000000-0005-0000-0000-000037480000}"/>
    <cellStyle name="Normal 3 2 2 7 2 3 2 3" xfId="18515" xr:uid="{00000000-0005-0000-0000-000038480000}"/>
    <cellStyle name="Normal 3 2 2 7 2 3 2 3 2" xfId="18516" xr:uid="{00000000-0005-0000-0000-000039480000}"/>
    <cellStyle name="Normal 3 2 2 7 2 3 2 4" xfId="18517" xr:uid="{00000000-0005-0000-0000-00003A480000}"/>
    <cellStyle name="Normal 3 2 2 7 2 3 3" xfId="18518" xr:uid="{00000000-0005-0000-0000-00003B480000}"/>
    <cellStyle name="Normal 3 2 2 7 2 3 3 2" xfId="18519" xr:uid="{00000000-0005-0000-0000-00003C480000}"/>
    <cellStyle name="Normal 3 2 2 7 2 3 3 2 2" xfId="18520" xr:uid="{00000000-0005-0000-0000-00003D480000}"/>
    <cellStyle name="Normal 3 2 2 7 2 3 3 3" xfId="18521" xr:uid="{00000000-0005-0000-0000-00003E480000}"/>
    <cellStyle name="Normal 3 2 2 7 2 3 4" xfId="18522" xr:uid="{00000000-0005-0000-0000-00003F480000}"/>
    <cellStyle name="Normal 3 2 2 7 2 3 4 2" xfId="18523" xr:uid="{00000000-0005-0000-0000-000040480000}"/>
    <cellStyle name="Normal 3 2 2 7 2 3 5" xfId="18524" xr:uid="{00000000-0005-0000-0000-000041480000}"/>
    <cellStyle name="Normal 3 2 2 7 2 4" xfId="18525" xr:uid="{00000000-0005-0000-0000-000042480000}"/>
    <cellStyle name="Normal 3 2 2 7 2 4 2" xfId="18526" xr:uid="{00000000-0005-0000-0000-000043480000}"/>
    <cellStyle name="Normal 3 2 2 7 2 4 2 2" xfId="18527" xr:uid="{00000000-0005-0000-0000-000044480000}"/>
    <cellStyle name="Normal 3 2 2 7 2 4 2 2 2" xfId="18528" xr:uid="{00000000-0005-0000-0000-000045480000}"/>
    <cellStyle name="Normal 3 2 2 7 2 4 2 3" xfId="18529" xr:uid="{00000000-0005-0000-0000-000046480000}"/>
    <cellStyle name="Normal 3 2 2 7 2 4 3" xfId="18530" xr:uid="{00000000-0005-0000-0000-000047480000}"/>
    <cellStyle name="Normal 3 2 2 7 2 4 3 2" xfId="18531" xr:uid="{00000000-0005-0000-0000-000048480000}"/>
    <cellStyle name="Normal 3 2 2 7 2 4 4" xfId="18532" xr:uid="{00000000-0005-0000-0000-000049480000}"/>
    <cellStyle name="Normal 3 2 2 7 2 5" xfId="18533" xr:uid="{00000000-0005-0000-0000-00004A480000}"/>
    <cellStyle name="Normal 3 2 2 7 2 5 2" xfId="18534" xr:uid="{00000000-0005-0000-0000-00004B480000}"/>
    <cellStyle name="Normal 3 2 2 7 2 5 2 2" xfId="18535" xr:uid="{00000000-0005-0000-0000-00004C480000}"/>
    <cellStyle name="Normal 3 2 2 7 2 5 2 2 2" xfId="18536" xr:uid="{00000000-0005-0000-0000-00004D480000}"/>
    <cellStyle name="Normal 3 2 2 7 2 5 2 3" xfId="18537" xr:uid="{00000000-0005-0000-0000-00004E480000}"/>
    <cellStyle name="Normal 3 2 2 7 2 5 3" xfId="18538" xr:uid="{00000000-0005-0000-0000-00004F480000}"/>
    <cellStyle name="Normal 3 2 2 7 2 5 3 2" xfId="18539" xr:uid="{00000000-0005-0000-0000-000050480000}"/>
    <cellStyle name="Normal 3 2 2 7 2 5 4" xfId="18540" xr:uid="{00000000-0005-0000-0000-000051480000}"/>
    <cellStyle name="Normal 3 2 2 7 2 6" xfId="18541" xr:uid="{00000000-0005-0000-0000-000052480000}"/>
    <cellStyle name="Normal 3 2 2 7 2 6 2" xfId="18542" xr:uid="{00000000-0005-0000-0000-000053480000}"/>
    <cellStyle name="Normal 3 2 2 7 2 6 2 2" xfId="18543" xr:uid="{00000000-0005-0000-0000-000054480000}"/>
    <cellStyle name="Normal 3 2 2 7 2 6 3" xfId="18544" xr:uid="{00000000-0005-0000-0000-000055480000}"/>
    <cellStyle name="Normal 3 2 2 7 2 7" xfId="18545" xr:uid="{00000000-0005-0000-0000-000056480000}"/>
    <cellStyle name="Normal 3 2 2 7 2 7 2" xfId="18546" xr:uid="{00000000-0005-0000-0000-000057480000}"/>
    <cellStyle name="Normal 3 2 2 7 2 8" xfId="18547" xr:uid="{00000000-0005-0000-0000-000058480000}"/>
    <cellStyle name="Normal 3 2 2 7 2 8 2" xfId="18548" xr:uid="{00000000-0005-0000-0000-000059480000}"/>
    <cellStyle name="Normal 3 2 2 7 2 9" xfId="18549" xr:uid="{00000000-0005-0000-0000-00005A480000}"/>
    <cellStyle name="Normal 3 2 2 7 3" xfId="18550" xr:uid="{00000000-0005-0000-0000-00005B480000}"/>
    <cellStyle name="Normal 3 2 2 7 3 2" xfId="18551" xr:uid="{00000000-0005-0000-0000-00005C480000}"/>
    <cellStyle name="Normal 3 2 2 7 3 2 2" xfId="18552" xr:uid="{00000000-0005-0000-0000-00005D480000}"/>
    <cellStyle name="Normal 3 2 2 7 3 2 2 2" xfId="18553" xr:uid="{00000000-0005-0000-0000-00005E480000}"/>
    <cellStyle name="Normal 3 2 2 7 3 2 2 2 2" xfId="18554" xr:uid="{00000000-0005-0000-0000-00005F480000}"/>
    <cellStyle name="Normal 3 2 2 7 3 2 2 2 2 2" xfId="18555" xr:uid="{00000000-0005-0000-0000-000060480000}"/>
    <cellStyle name="Normal 3 2 2 7 3 2 2 2 3" xfId="18556" xr:uid="{00000000-0005-0000-0000-000061480000}"/>
    <cellStyle name="Normal 3 2 2 7 3 2 2 3" xfId="18557" xr:uid="{00000000-0005-0000-0000-000062480000}"/>
    <cellStyle name="Normal 3 2 2 7 3 2 2 3 2" xfId="18558" xr:uid="{00000000-0005-0000-0000-000063480000}"/>
    <cellStyle name="Normal 3 2 2 7 3 2 2 4" xfId="18559" xr:uid="{00000000-0005-0000-0000-000064480000}"/>
    <cellStyle name="Normal 3 2 2 7 3 2 3" xfId="18560" xr:uid="{00000000-0005-0000-0000-000065480000}"/>
    <cellStyle name="Normal 3 2 2 7 3 2 3 2" xfId="18561" xr:uid="{00000000-0005-0000-0000-000066480000}"/>
    <cellStyle name="Normal 3 2 2 7 3 2 3 2 2" xfId="18562" xr:uid="{00000000-0005-0000-0000-000067480000}"/>
    <cellStyle name="Normal 3 2 2 7 3 2 3 3" xfId="18563" xr:uid="{00000000-0005-0000-0000-000068480000}"/>
    <cellStyle name="Normal 3 2 2 7 3 2 4" xfId="18564" xr:uid="{00000000-0005-0000-0000-000069480000}"/>
    <cellStyle name="Normal 3 2 2 7 3 2 4 2" xfId="18565" xr:uid="{00000000-0005-0000-0000-00006A480000}"/>
    <cellStyle name="Normal 3 2 2 7 3 2 5" xfId="18566" xr:uid="{00000000-0005-0000-0000-00006B480000}"/>
    <cellStyle name="Normal 3 2 2 7 3 3" xfId="18567" xr:uid="{00000000-0005-0000-0000-00006C480000}"/>
    <cellStyle name="Normal 3 2 2 7 3 3 2" xfId="18568" xr:uid="{00000000-0005-0000-0000-00006D480000}"/>
    <cellStyle name="Normal 3 2 2 7 3 3 2 2" xfId="18569" xr:uid="{00000000-0005-0000-0000-00006E480000}"/>
    <cellStyle name="Normal 3 2 2 7 3 3 2 2 2" xfId="18570" xr:uid="{00000000-0005-0000-0000-00006F480000}"/>
    <cellStyle name="Normal 3 2 2 7 3 3 2 3" xfId="18571" xr:uid="{00000000-0005-0000-0000-000070480000}"/>
    <cellStyle name="Normal 3 2 2 7 3 3 3" xfId="18572" xr:uid="{00000000-0005-0000-0000-000071480000}"/>
    <cellStyle name="Normal 3 2 2 7 3 3 3 2" xfId="18573" xr:uid="{00000000-0005-0000-0000-000072480000}"/>
    <cellStyle name="Normal 3 2 2 7 3 3 4" xfId="18574" xr:uid="{00000000-0005-0000-0000-000073480000}"/>
    <cellStyle name="Normal 3 2 2 7 3 4" xfId="18575" xr:uid="{00000000-0005-0000-0000-000074480000}"/>
    <cellStyle name="Normal 3 2 2 7 3 4 2" xfId="18576" xr:uid="{00000000-0005-0000-0000-000075480000}"/>
    <cellStyle name="Normal 3 2 2 7 3 4 2 2" xfId="18577" xr:uid="{00000000-0005-0000-0000-000076480000}"/>
    <cellStyle name="Normal 3 2 2 7 3 4 2 2 2" xfId="18578" xr:uid="{00000000-0005-0000-0000-000077480000}"/>
    <cellStyle name="Normal 3 2 2 7 3 4 2 3" xfId="18579" xr:uid="{00000000-0005-0000-0000-000078480000}"/>
    <cellStyle name="Normal 3 2 2 7 3 4 3" xfId="18580" xr:uid="{00000000-0005-0000-0000-000079480000}"/>
    <cellStyle name="Normal 3 2 2 7 3 4 3 2" xfId="18581" xr:uid="{00000000-0005-0000-0000-00007A480000}"/>
    <cellStyle name="Normal 3 2 2 7 3 4 4" xfId="18582" xr:uid="{00000000-0005-0000-0000-00007B480000}"/>
    <cellStyle name="Normal 3 2 2 7 3 5" xfId="18583" xr:uid="{00000000-0005-0000-0000-00007C480000}"/>
    <cellStyle name="Normal 3 2 2 7 3 5 2" xfId="18584" xr:uid="{00000000-0005-0000-0000-00007D480000}"/>
    <cellStyle name="Normal 3 2 2 7 3 5 2 2" xfId="18585" xr:uid="{00000000-0005-0000-0000-00007E480000}"/>
    <cellStyle name="Normal 3 2 2 7 3 5 3" xfId="18586" xr:uid="{00000000-0005-0000-0000-00007F480000}"/>
    <cellStyle name="Normal 3 2 2 7 3 6" xfId="18587" xr:uid="{00000000-0005-0000-0000-000080480000}"/>
    <cellStyle name="Normal 3 2 2 7 3 6 2" xfId="18588" xr:uid="{00000000-0005-0000-0000-000081480000}"/>
    <cellStyle name="Normal 3 2 2 7 3 7" xfId="18589" xr:uid="{00000000-0005-0000-0000-000082480000}"/>
    <cellStyle name="Normal 3 2 2 7 3 7 2" xfId="18590" xr:uid="{00000000-0005-0000-0000-000083480000}"/>
    <cellStyle name="Normal 3 2 2 7 3 8" xfId="18591" xr:uid="{00000000-0005-0000-0000-000084480000}"/>
    <cellStyle name="Normal 3 2 2 7 4" xfId="18592" xr:uid="{00000000-0005-0000-0000-000085480000}"/>
    <cellStyle name="Normal 3 2 2 7 4 2" xfId="18593" xr:uid="{00000000-0005-0000-0000-000086480000}"/>
    <cellStyle name="Normal 3 2 2 7 4 2 2" xfId="18594" xr:uid="{00000000-0005-0000-0000-000087480000}"/>
    <cellStyle name="Normal 3 2 2 7 4 2 2 2" xfId="18595" xr:uid="{00000000-0005-0000-0000-000088480000}"/>
    <cellStyle name="Normal 3 2 2 7 4 2 2 2 2" xfId="18596" xr:uid="{00000000-0005-0000-0000-000089480000}"/>
    <cellStyle name="Normal 3 2 2 7 4 2 2 3" xfId="18597" xr:uid="{00000000-0005-0000-0000-00008A480000}"/>
    <cellStyle name="Normal 3 2 2 7 4 2 3" xfId="18598" xr:uid="{00000000-0005-0000-0000-00008B480000}"/>
    <cellStyle name="Normal 3 2 2 7 4 2 3 2" xfId="18599" xr:uid="{00000000-0005-0000-0000-00008C480000}"/>
    <cellStyle name="Normal 3 2 2 7 4 2 4" xfId="18600" xr:uid="{00000000-0005-0000-0000-00008D480000}"/>
    <cellStyle name="Normal 3 2 2 7 4 3" xfId="18601" xr:uid="{00000000-0005-0000-0000-00008E480000}"/>
    <cellStyle name="Normal 3 2 2 7 4 3 2" xfId="18602" xr:uid="{00000000-0005-0000-0000-00008F480000}"/>
    <cellStyle name="Normal 3 2 2 7 4 3 2 2" xfId="18603" xr:uid="{00000000-0005-0000-0000-000090480000}"/>
    <cellStyle name="Normal 3 2 2 7 4 3 3" xfId="18604" xr:uid="{00000000-0005-0000-0000-000091480000}"/>
    <cellStyle name="Normal 3 2 2 7 4 4" xfId="18605" xr:uid="{00000000-0005-0000-0000-000092480000}"/>
    <cellStyle name="Normal 3 2 2 7 4 4 2" xfId="18606" xr:uid="{00000000-0005-0000-0000-000093480000}"/>
    <cellStyle name="Normal 3 2 2 7 4 5" xfId="18607" xr:uid="{00000000-0005-0000-0000-000094480000}"/>
    <cellStyle name="Normal 3 2 2 7 5" xfId="18608" xr:uid="{00000000-0005-0000-0000-000095480000}"/>
    <cellStyle name="Normal 3 2 2 7 5 2" xfId="18609" xr:uid="{00000000-0005-0000-0000-000096480000}"/>
    <cellStyle name="Normal 3 2 2 7 5 2 2" xfId="18610" xr:uid="{00000000-0005-0000-0000-000097480000}"/>
    <cellStyle name="Normal 3 2 2 7 5 2 2 2" xfId="18611" xr:uid="{00000000-0005-0000-0000-000098480000}"/>
    <cellStyle name="Normal 3 2 2 7 5 2 3" xfId="18612" xr:uid="{00000000-0005-0000-0000-000099480000}"/>
    <cellStyle name="Normal 3 2 2 7 5 3" xfId="18613" xr:uid="{00000000-0005-0000-0000-00009A480000}"/>
    <cellStyle name="Normal 3 2 2 7 5 3 2" xfId="18614" xr:uid="{00000000-0005-0000-0000-00009B480000}"/>
    <cellStyle name="Normal 3 2 2 7 5 4" xfId="18615" xr:uid="{00000000-0005-0000-0000-00009C480000}"/>
    <cellStyle name="Normal 3 2 2 7 6" xfId="18616" xr:uid="{00000000-0005-0000-0000-00009D480000}"/>
    <cellStyle name="Normal 3 2 2 7 6 2" xfId="18617" xr:uid="{00000000-0005-0000-0000-00009E480000}"/>
    <cellStyle name="Normal 3 2 2 7 6 2 2" xfId="18618" xr:uid="{00000000-0005-0000-0000-00009F480000}"/>
    <cellStyle name="Normal 3 2 2 7 6 2 2 2" xfId="18619" xr:uid="{00000000-0005-0000-0000-0000A0480000}"/>
    <cellStyle name="Normal 3 2 2 7 6 2 3" xfId="18620" xr:uid="{00000000-0005-0000-0000-0000A1480000}"/>
    <cellStyle name="Normal 3 2 2 7 6 3" xfId="18621" xr:uid="{00000000-0005-0000-0000-0000A2480000}"/>
    <cellStyle name="Normal 3 2 2 7 6 3 2" xfId="18622" xr:uid="{00000000-0005-0000-0000-0000A3480000}"/>
    <cellStyle name="Normal 3 2 2 7 6 4" xfId="18623" xr:uid="{00000000-0005-0000-0000-0000A4480000}"/>
    <cellStyle name="Normal 3 2 2 7 7" xfId="18624" xr:uid="{00000000-0005-0000-0000-0000A5480000}"/>
    <cellStyle name="Normal 3 2 2 7 7 2" xfId="18625" xr:uid="{00000000-0005-0000-0000-0000A6480000}"/>
    <cellStyle name="Normal 3 2 2 7 7 2 2" xfId="18626" xr:uid="{00000000-0005-0000-0000-0000A7480000}"/>
    <cellStyle name="Normal 3 2 2 7 7 3" xfId="18627" xr:uid="{00000000-0005-0000-0000-0000A8480000}"/>
    <cellStyle name="Normal 3 2 2 7 8" xfId="18628" xr:uid="{00000000-0005-0000-0000-0000A9480000}"/>
    <cellStyle name="Normal 3 2 2 7 8 2" xfId="18629" xr:uid="{00000000-0005-0000-0000-0000AA480000}"/>
    <cellStyle name="Normal 3 2 2 7 9" xfId="18630" xr:uid="{00000000-0005-0000-0000-0000AB480000}"/>
    <cellStyle name="Normal 3 2 2 7 9 2" xfId="18631" xr:uid="{00000000-0005-0000-0000-0000AC480000}"/>
    <cellStyle name="Normal 3 2 2 8" xfId="18632" xr:uid="{00000000-0005-0000-0000-0000AD480000}"/>
    <cellStyle name="Normal 3 2 2 8 2" xfId="18633" xr:uid="{00000000-0005-0000-0000-0000AE480000}"/>
    <cellStyle name="Normal 3 2 2 8 2 2" xfId="18634" xr:uid="{00000000-0005-0000-0000-0000AF480000}"/>
    <cellStyle name="Normal 3 2 2 8 2 2 2" xfId="18635" xr:uid="{00000000-0005-0000-0000-0000B0480000}"/>
    <cellStyle name="Normal 3 2 2 8 2 2 2 2" xfId="18636" xr:uid="{00000000-0005-0000-0000-0000B1480000}"/>
    <cellStyle name="Normal 3 2 2 8 2 2 2 2 2" xfId="18637" xr:uid="{00000000-0005-0000-0000-0000B2480000}"/>
    <cellStyle name="Normal 3 2 2 8 2 2 2 2 2 2" xfId="18638" xr:uid="{00000000-0005-0000-0000-0000B3480000}"/>
    <cellStyle name="Normal 3 2 2 8 2 2 2 2 3" xfId="18639" xr:uid="{00000000-0005-0000-0000-0000B4480000}"/>
    <cellStyle name="Normal 3 2 2 8 2 2 2 3" xfId="18640" xr:uid="{00000000-0005-0000-0000-0000B5480000}"/>
    <cellStyle name="Normal 3 2 2 8 2 2 2 3 2" xfId="18641" xr:uid="{00000000-0005-0000-0000-0000B6480000}"/>
    <cellStyle name="Normal 3 2 2 8 2 2 2 4" xfId="18642" xr:uid="{00000000-0005-0000-0000-0000B7480000}"/>
    <cellStyle name="Normal 3 2 2 8 2 2 3" xfId="18643" xr:uid="{00000000-0005-0000-0000-0000B8480000}"/>
    <cellStyle name="Normal 3 2 2 8 2 2 3 2" xfId="18644" xr:uid="{00000000-0005-0000-0000-0000B9480000}"/>
    <cellStyle name="Normal 3 2 2 8 2 2 3 2 2" xfId="18645" xr:uid="{00000000-0005-0000-0000-0000BA480000}"/>
    <cellStyle name="Normal 3 2 2 8 2 2 3 3" xfId="18646" xr:uid="{00000000-0005-0000-0000-0000BB480000}"/>
    <cellStyle name="Normal 3 2 2 8 2 2 4" xfId="18647" xr:uid="{00000000-0005-0000-0000-0000BC480000}"/>
    <cellStyle name="Normal 3 2 2 8 2 2 4 2" xfId="18648" xr:uid="{00000000-0005-0000-0000-0000BD480000}"/>
    <cellStyle name="Normal 3 2 2 8 2 2 5" xfId="18649" xr:uid="{00000000-0005-0000-0000-0000BE480000}"/>
    <cellStyle name="Normal 3 2 2 8 2 3" xfId="18650" xr:uid="{00000000-0005-0000-0000-0000BF480000}"/>
    <cellStyle name="Normal 3 2 2 8 2 3 2" xfId="18651" xr:uid="{00000000-0005-0000-0000-0000C0480000}"/>
    <cellStyle name="Normal 3 2 2 8 2 3 2 2" xfId="18652" xr:uid="{00000000-0005-0000-0000-0000C1480000}"/>
    <cellStyle name="Normal 3 2 2 8 2 3 2 2 2" xfId="18653" xr:uid="{00000000-0005-0000-0000-0000C2480000}"/>
    <cellStyle name="Normal 3 2 2 8 2 3 2 3" xfId="18654" xr:uid="{00000000-0005-0000-0000-0000C3480000}"/>
    <cellStyle name="Normal 3 2 2 8 2 3 3" xfId="18655" xr:uid="{00000000-0005-0000-0000-0000C4480000}"/>
    <cellStyle name="Normal 3 2 2 8 2 3 3 2" xfId="18656" xr:uid="{00000000-0005-0000-0000-0000C5480000}"/>
    <cellStyle name="Normal 3 2 2 8 2 3 4" xfId="18657" xr:uid="{00000000-0005-0000-0000-0000C6480000}"/>
    <cellStyle name="Normal 3 2 2 8 2 4" xfId="18658" xr:uid="{00000000-0005-0000-0000-0000C7480000}"/>
    <cellStyle name="Normal 3 2 2 8 2 4 2" xfId="18659" xr:uid="{00000000-0005-0000-0000-0000C8480000}"/>
    <cellStyle name="Normal 3 2 2 8 2 4 2 2" xfId="18660" xr:uid="{00000000-0005-0000-0000-0000C9480000}"/>
    <cellStyle name="Normal 3 2 2 8 2 4 2 2 2" xfId="18661" xr:uid="{00000000-0005-0000-0000-0000CA480000}"/>
    <cellStyle name="Normal 3 2 2 8 2 4 2 3" xfId="18662" xr:uid="{00000000-0005-0000-0000-0000CB480000}"/>
    <cellStyle name="Normal 3 2 2 8 2 4 3" xfId="18663" xr:uid="{00000000-0005-0000-0000-0000CC480000}"/>
    <cellStyle name="Normal 3 2 2 8 2 4 3 2" xfId="18664" xr:uid="{00000000-0005-0000-0000-0000CD480000}"/>
    <cellStyle name="Normal 3 2 2 8 2 4 4" xfId="18665" xr:uid="{00000000-0005-0000-0000-0000CE480000}"/>
    <cellStyle name="Normal 3 2 2 8 2 5" xfId="18666" xr:uid="{00000000-0005-0000-0000-0000CF480000}"/>
    <cellStyle name="Normal 3 2 2 8 2 5 2" xfId="18667" xr:uid="{00000000-0005-0000-0000-0000D0480000}"/>
    <cellStyle name="Normal 3 2 2 8 2 5 2 2" xfId="18668" xr:uid="{00000000-0005-0000-0000-0000D1480000}"/>
    <cellStyle name="Normal 3 2 2 8 2 5 3" xfId="18669" xr:uid="{00000000-0005-0000-0000-0000D2480000}"/>
    <cellStyle name="Normal 3 2 2 8 2 6" xfId="18670" xr:uid="{00000000-0005-0000-0000-0000D3480000}"/>
    <cellStyle name="Normal 3 2 2 8 2 6 2" xfId="18671" xr:uid="{00000000-0005-0000-0000-0000D4480000}"/>
    <cellStyle name="Normal 3 2 2 8 2 7" xfId="18672" xr:uid="{00000000-0005-0000-0000-0000D5480000}"/>
    <cellStyle name="Normal 3 2 2 8 2 7 2" xfId="18673" xr:uid="{00000000-0005-0000-0000-0000D6480000}"/>
    <cellStyle name="Normal 3 2 2 8 2 8" xfId="18674" xr:uid="{00000000-0005-0000-0000-0000D7480000}"/>
    <cellStyle name="Normal 3 2 2 8 3" xfId="18675" xr:uid="{00000000-0005-0000-0000-0000D8480000}"/>
    <cellStyle name="Normal 3 2 2 8 3 2" xfId="18676" xr:uid="{00000000-0005-0000-0000-0000D9480000}"/>
    <cellStyle name="Normal 3 2 2 8 3 2 2" xfId="18677" xr:uid="{00000000-0005-0000-0000-0000DA480000}"/>
    <cellStyle name="Normal 3 2 2 8 3 2 2 2" xfId="18678" xr:uid="{00000000-0005-0000-0000-0000DB480000}"/>
    <cellStyle name="Normal 3 2 2 8 3 2 2 2 2" xfId="18679" xr:uid="{00000000-0005-0000-0000-0000DC480000}"/>
    <cellStyle name="Normal 3 2 2 8 3 2 2 3" xfId="18680" xr:uid="{00000000-0005-0000-0000-0000DD480000}"/>
    <cellStyle name="Normal 3 2 2 8 3 2 3" xfId="18681" xr:uid="{00000000-0005-0000-0000-0000DE480000}"/>
    <cellStyle name="Normal 3 2 2 8 3 2 3 2" xfId="18682" xr:uid="{00000000-0005-0000-0000-0000DF480000}"/>
    <cellStyle name="Normal 3 2 2 8 3 2 4" xfId="18683" xr:uid="{00000000-0005-0000-0000-0000E0480000}"/>
    <cellStyle name="Normal 3 2 2 8 3 3" xfId="18684" xr:uid="{00000000-0005-0000-0000-0000E1480000}"/>
    <cellStyle name="Normal 3 2 2 8 3 3 2" xfId="18685" xr:uid="{00000000-0005-0000-0000-0000E2480000}"/>
    <cellStyle name="Normal 3 2 2 8 3 3 2 2" xfId="18686" xr:uid="{00000000-0005-0000-0000-0000E3480000}"/>
    <cellStyle name="Normal 3 2 2 8 3 3 3" xfId="18687" xr:uid="{00000000-0005-0000-0000-0000E4480000}"/>
    <cellStyle name="Normal 3 2 2 8 3 4" xfId="18688" xr:uid="{00000000-0005-0000-0000-0000E5480000}"/>
    <cellStyle name="Normal 3 2 2 8 3 4 2" xfId="18689" xr:uid="{00000000-0005-0000-0000-0000E6480000}"/>
    <cellStyle name="Normal 3 2 2 8 3 5" xfId="18690" xr:uid="{00000000-0005-0000-0000-0000E7480000}"/>
    <cellStyle name="Normal 3 2 2 8 4" xfId="18691" xr:uid="{00000000-0005-0000-0000-0000E8480000}"/>
    <cellStyle name="Normal 3 2 2 8 4 2" xfId="18692" xr:uid="{00000000-0005-0000-0000-0000E9480000}"/>
    <cellStyle name="Normal 3 2 2 8 4 2 2" xfId="18693" xr:uid="{00000000-0005-0000-0000-0000EA480000}"/>
    <cellStyle name="Normal 3 2 2 8 4 2 2 2" xfId="18694" xr:uid="{00000000-0005-0000-0000-0000EB480000}"/>
    <cellStyle name="Normal 3 2 2 8 4 2 3" xfId="18695" xr:uid="{00000000-0005-0000-0000-0000EC480000}"/>
    <cellStyle name="Normal 3 2 2 8 4 3" xfId="18696" xr:uid="{00000000-0005-0000-0000-0000ED480000}"/>
    <cellStyle name="Normal 3 2 2 8 4 3 2" xfId="18697" xr:uid="{00000000-0005-0000-0000-0000EE480000}"/>
    <cellStyle name="Normal 3 2 2 8 4 4" xfId="18698" xr:uid="{00000000-0005-0000-0000-0000EF480000}"/>
    <cellStyle name="Normal 3 2 2 8 5" xfId="18699" xr:uid="{00000000-0005-0000-0000-0000F0480000}"/>
    <cellStyle name="Normal 3 2 2 8 5 2" xfId="18700" xr:uid="{00000000-0005-0000-0000-0000F1480000}"/>
    <cellStyle name="Normal 3 2 2 8 5 2 2" xfId="18701" xr:uid="{00000000-0005-0000-0000-0000F2480000}"/>
    <cellStyle name="Normal 3 2 2 8 5 2 2 2" xfId="18702" xr:uid="{00000000-0005-0000-0000-0000F3480000}"/>
    <cellStyle name="Normal 3 2 2 8 5 2 3" xfId="18703" xr:uid="{00000000-0005-0000-0000-0000F4480000}"/>
    <cellStyle name="Normal 3 2 2 8 5 3" xfId="18704" xr:uid="{00000000-0005-0000-0000-0000F5480000}"/>
    <cellStyle name="Normal 3 2 2 8 5 3 2" xfId="18705" xr:uid="{00000000-0005-0000-0000-0000F6480000}"/>
    <cellStyle name="Normal 3 2 2 8 5 4" xfId="18706" xr:uid="{00000000-0005-0000-0000-0000F7480000}"/>
    <cellStyle name="Normal 3 2 2 8 6" xfId="18707" xr:uid="{00000000-0005-0000-0000-0000F8480000}"/>
    <cellStyle name="Normal 3 2 2 8 6 2" xfId="18708" xr:uid="{00000000-0005-0000-0000-0000F9480000}"/>
    <cellStyle name="Normal 3 2 2 8 6 2 2" xfId="18709" xr:uid="{00000000-0005-0000-0000-0000FA480000}"/>
    <cellStyle name="Normal 3 2 2 8 6 3" xfId="18710" xr:uid="{00000000-0005-0000-0000-0000FB480000}"/>
    <cellStyle name="Normal 3 2 2 8 7" xfId="18711" xr:uid="{00000000-0005-0000-0000-0000FC480000}"/>
    <cellStyle name="Normal 3 2 2 8 7 2" xfId="18712" xr:uid="{00000000-0005-0000-0000-0000FD480000}"/>
    <cellStyle name="Normal 3 2 2 8 8" xfId="18713" xr:uid="{00000000-0005-0000-0000-0000FE480000}"/>
    <cellStyle name="Normal 3 2 2 8 8 2" xfId="18714" xr:uid="{00000000-0005-0000-0000-0000FF480000}"/>
    <cellStyle name="Normal 3 2 2 8 9" xfId="18715" xr:uid="{00000000-0005-0000-0000-000000490000}"/>
    <cellStyle name="Normal 3 2 2 9" xfId="18716" xr:uid="{00000000-0005-0000-0000-000001490000}"/>
    <cellStyle name="Normal 3 2 2 9 2" xfId="18717" xr:uid="{00000000-0005-0000-0000-000002490000}"/>
    <cellStyle name="Normal 3 2 2 9 2 2" xfId="18718" xr:uid="{00000000-0005-0000-0000-000003490000}"/>
    <cellStyle name="Normal 3 2 2 9 2 2 2" xfId="18719" xr:uid="{00000000-0005-0000-0000-000004490000}"/>
    <cellStyle name="Normal 3 2 2 9 2 2 2 2" xfId="18720" xr:uid="{00000000-0005-0000-0000-000005490000}"/>
    <cellStyle name="Normal 3 2 2 9 2 2 2 2 2" xfId="18721" xr:uid="{00000000-0005-0000-0000-000006490000}"/>
    <cellStyle name="Normal 3 2 2 9 2 2 2 3" xfId="18722" xr:uid="{00000000-0005-0000-0000-000007490000}"/>
    <cellStyle name="Normal 3 2 2 9 2 2 3" xfId="18723" xr:uid="{00000000-0005-0000-0000-000008490000}"/>
    <cellStyle name="Normal 3 2 2 9 2 2 3 2" xfId="18724" xr:uid="{00000000-0005-0000-0000-000009490000}"/>
    <cellStyle name="Normal 3 2 2 9 2 2 4" xfId="18725" xr:uid="{00000000-0005-0000-0000-00000A490000}"/>
    <cellStyle name="Normal 3 2 2 9 2 3" xfId="18726" xr:uid="{00000000-0005-0000-0000-00000B490000}"/>
    <cellStyle name="Normal 3 2 2 9 2 3 2" xfId="18727" xr:uid="{00000000-0005-0000-0000-00000C490000}"/>
    <cellStyle name="Normal 3 2 2 9 2 3 2 2" xfId="18728" xr:uid="{00000000-0005-0000-0000-00000D490000}"/>
    <cellStyle name="Normal 3 2 2 9 2 3 3" xfId="18729" xr:uid="{00000000-0005-0000-0000-00000E490000}"/>
    <cellStyle name="Normal 3 2 2 9 2 4" xfId="18730" xr:uid="{00000000-0005-0000-0000-00000F490000}"/>
    <cellStyle name="Normal 3 2 2 9 2 4 2" xfId="18731" xr:uid="{00000000-0005-0000-0000-000010490000}"/>
    <cellStyle name="Normal 3 2 2 9 2 5" xfId="18732" xr:uid="{00000000-0005-0000-0000-000011490000}"/>
    <cellStyle name="Normal 3 2 2 9 3" xfId="18733" xr:uid="{00000000-0005-0000-0000-000012490000}"/>
    <cellStyle name="Normal 3 2 2 9 3 2" xfId="18734" xr:uid="{00000000-0005-0000-0000-000013490000}"/>
    <cellStyle name="Normal 3 2 2 9 3 2 2" xfId="18735" xr:uid="{00000000-0005-0000-0000-000014490000}"/>
    <cellStyle name="Normal 3 2 2 9 3 2 2 2" xfId="18736" xr:uid="{00000000-0005-0000-0000-000015490000}"/>
    <cellStyle name="Normal 3 2 2 9 3 2 3" xfId="18737" xr:uid="{00000000-0005-0000-0000-000016490000}"/>
    <cellStyle name="Normal 3 2 2 9 3 3" xfId="18738" xr:uid="{00000000-0005-0000-0000-000017490000}"/>
    <cellStyle name="Normal 3 2 2 9 3 3 2" xfId="18739" xr:uid="{00000000-0005-0000-0000-000018490000}"/>
    <cellStyle name="Normal 3 2 2 9 3 4" xfId="18740" xr:uid="{00000000-0005-0000-0000-000019490000}"/>
    <cellStyle name="Normal 3 2 2 9 4" xfId="18741" xr:uid="{00000000-0005-0000-0000-00001A490000}"/>
    <cellStyle name="Normal 3 2 2 9 4 2" xfId="18742" xr:uid="{00000000-0005-0000-0000-00001B490000}"/>
    <cellStyle name="Normal 3 2 2 9 4 2 2" xfId="18743" xr:uid="{00000000-0005-0000-0000-00001C490000}"/>
    <cellStyle name="Normal 3 2 2 9 4 2 2 2" xfId="18744" xr:uid="{00000000-0005-0000-0000-00001D490000}"/>
    <cellStyle name="Normal 3 2 2 9 4 2 3" xfId="18745" xr:uid="{00000000-0005-0000-0000-00001E490000}"/>
    <cellStyle name="Normal 3 2 2 9 4 3" xfId="18746" xr:uid="{00000000-0005-0000-0000-00001F490000}"/>
    <cellStyle name="Normal 3 2 2 9 4 3 2" xfId="18747" xr:uid="{00000000-0005-0000-0000-000020490000}"/>
    <cellStyle name="Normal 3 2 2 9 4 4" xfId="18748" xr:uid="{00000000-0005-0000-0000-000021490000}"/>
    <cellStyle name="Normal 3 2 2 9 5" xfId="18749" xr:uid="{00000000-0005-0000-0000-000022490000}"/>
    <cellStyle name="Normal 3 2 2 9 5 2" xfId="18750" xr:uid="{00000000-0005-0000-0000-000023490000}"/>
    <cellStyle name="Normal 3 2 2 9 5 2 2" xfId="18751" xr:uid="{00000000-0005-0000-0000-000024490000}"/>
    <cellStyle name="Normal 3 2 2 9 5 3" xfId="18752" xr:uid="{00000000-0005-0000-0000-000025490000}"/>
    <cellStyle name="Normal 3 2 2 9 6" xfId="18753" xr:uid="{00000000-0005-0000-0000-000026490000}"/>
    <cellStyle name="Normal 3 2 2 9 6 2" xfId="18754" xr:uid="{00000000-0005-0000-0000-000027490000}"/>
    <cellStyle name="Normal 3 2 2 9 7" xfId="18755" xr:uid="{00000000-0005-0000-0000-000028490000}"/>
    <cellStyle name="Normal 3 2 2 9 7 2" xfId="18756" xr:uid="{00000000-0005-0000-0000-000029490000}"/>
    <cellStyle name="Normal 3 2 2 9 8" xfId="18757" xr:uid="{00000000-0005-0000-0000-00002A490000}"/>
    <cellStyle name="Normal 3 2 2_Sheet1" xfId="18758" xr:uid="{00000000-0005-0000-0000-00002B490000}"/>
    <cellStyle name="Normal 3 2 20" xfId="18759" xr:uid="{00000000-0005-0000-0000-00002C490000}"/>
    <cellStyle name="Normal 3 2 20 2" xfId="18760" xr:uid="{00000000-0005-0000-0000-00002D490000}"/>
    <cellStyle name="Normal 3 2 21" xfId="18761" xr:uid="{00000000-0005-0000-0000-00002E490000}"/>
    <cellStyle name="Normal 3 2 22" xfId="18762" xr:uid="{00000000-0005-0000-0000-00002F490000}"/>
    <cellStyle name="Normal 3 2 3" xfId="18763" xr:uid="{00000000-0005-0000-0000-000030490000}"/>
    <cellStyle name="Normal 3 2 3 10" xfId="18764" xr:uid="{00000000-0005-0000-0000-000031490000}"/>
    <cellStyle name="Normal 3 2 3 10 2" xfId="18765" xr:uid="{00000000-0005-0000-0000-000032490000}"/>
    <cellStyle name="Normal 3 2 3 10 2 2" xfId="18766" xr:uid="{00000000-0005-0000-0000-000033490000}"/>
    <cellStyle name="Normal 3 2 3 10 2 2 2" xfId="18767" xr:uid="{00000000-0005-0000-0000-000034490000}"/>
    <cellStyle name="Normal 3 2 3 10 2 2 2 2" xfId="18768" xr:uid="{00000000-0005-0000-0000-000035490000}"/>
    <cellStyle name="Normal 3 2 3 10 2 2 2 2 2" xfId="18769" xr:uid="{00000000-0005-0000-0000-000036490000}"/>
    <cellStyle name="Normal 3 2 3 10 2 2 2 3" xfId="18770" xr:uid="{00000000-0005-0000-0000-000037490000}"/>
    <cellStyle name="Normal 3 2 3 10 2 2 3" xfId="18771" xr:uid="{00000000-0005-0000-0000-000038490000}"/>
    <cellStyle name="Normal 3 2 3 10 2 2 3 2" xfId="18772" xr:uid="{00000000-0005-0000-0000-000039490000}"/>
    <cellStyle name="Normal 3 2 3 10 2 2 4" xfId="18773" xr:uid="{00000000-0005-0000-0000-00003A490000}"/>
    <cellStyle name="Normal 3 2 3 10 2 3" xfId="18774" xr:uid="{00000000-0005-0000-0000-00003B490000}"/>
    <cellStyle name="Normal 3 2 3 10 2 3 2" xfId="18775" xr:uid="{00000000-0005-0000-0000-00003C490000}"/>
    <cellStyle name="Normal 3 2 3 10 2 3 2 2" xfId="18776" xr:uid="{00000000-0005-0000-0000-00003D490000}"/>
    <cellStyle name="Normal 3 2 3 10 2 3 3" xfId="18777" xr:uid="{00000000-0005-0000-0000-00003E490000}"/>
    <cellStyle name="Normal 3 2 3 10 2 4" xfId="18778" xr:uid="{00000000-0005-0000-0000-00003F490000}"/>
    <cellStyle name="Normal 3 2 3 10 2 4 2" xfId="18779" xr:uid="{00000000-0005-0000-0000-000040490000}"/>
    <cellStyle name="Normal 3 2 3 10 2 5" xfId="18780" xr:uid="{00000000-0005-0000-0000-000041490000}"/>
    <cellStyle name="Normal 3 2 3 10 3" xfId="18781" xr:uid="{00000000-0005-0000-0000-000042490000}"/>
    <cellStyle name="Normal 3 2 3 10 3 2" xfId="18782" xr:uid="{00000000-0005-0000-0000-000043490000}"/>
    <cellStyle name="Normal 3 2 3 10 3 2 2" xfId="18783" xr:uid="{00000000-0005-0000-0000-000044490000}"/>
    <cellStyle name="Normal 3 2 3 10 3 2 2 2" xfId="18784" xr:uid="{00000000-0005-0000-0000-000045490000}"/>
    <cellStyle name="Normal 3 2 3 10 3 2 3" xfId="18785" xr:uid="{00000000-0005-0000-0000-000046490000}"/>
    <cellStyle name="Normal 3 2 3 10 3 3" xfId="18786" xr:uid="{00000000-0005-0000-0000-000047490000}"/>
    <cellStyle name="Normal 3 2 3 10 3 3 2" xfId="18787" xr:uid="{00000000-0005-0000-0000-000048490000}"/>
    <cellStyle name="Normal 3 2 3 10 3 4" xfId="18788" xr:uid="{00000000-0005-0000-0000-000049490000}"/>
    <cellStyle name="Normal 3 2 3 10 4" xfId="18789" xr:uid="{00000000-0005-0000-0000-00004A490000}"/>
    <cellStyle name="Normal 3 2 3 10 4 2" xfId="18790" xr:uid="{00000000-0005-0000-0000-00004B490000}"/>
    <cellStyle name="Normal 3 2 3 10 4 2 2" xfId="18791" xr:uid="{00000000-0005-0000-0000-00004C490000}"/>
    <cellStyle name="Normal 3 2 3 10 4 3" xfId="18792" xr:uid="{00000000-0005-0000-0000-00004D490000}"/>
    <cellStyle name="Normal 3 2 3 10 5" xfId="18793" xr:uid="{00000000-0005-0000-0000-00004E490000}"/>
    <cellStyle name="Normal 3 2 3 10 5 2" xfId="18794" xr:uid="{00000000-0005-0000-0000-00004F490000}"/>
    <cellStyle name="Normal 3 2 3 10 6" xfId="18795" xr:uid="{00000000-0005-0000-0000-000050490000}"/>
    <cellStyle name="Normal 3 2 3 11" xfId="18796" xr:uid="{00000000-0005-0000-0000-000051490000}"/>
    <cellStyle name="Normal 3 2 3 11 2" xfId="18797" xr:uid="{00000000-0005-0000-0000-000052490000}"/>
    <cellStyle name="Normal 3 2 3 11 2 2" xfId="18798" xr:uid="{00000000-0005-0000-0000-000053490000}"/>
    <cellStyle name="Normal 3 2 3 11 2 2 2" xfId="18799" xr:uid="{00000000-0005-0000-0000-000054490000}"/>
    <cellStyle name="Normal 3 2 3 11 2 2 2 2" xfId="18800" xr:uid="{00000000-0005-0000-0000-000055490000}"/>
    <cellStyle name="Normal 3 2 3 11 2 2 2 2 2" xfId="18801" xr:uid="{00000000-0005-0000-0000-000056490000}"/>
    <cellStyle name="Normal 3 2 3 11 2 2 2 3" xfId="18802" xr:uid="{00000000-0005-0000-0000-000057490000}"/>
    <cellStyle name="Normal 3 2 3 11 2 2 3" xfId="18803" xr:uid="{00000000-0005-0000-0000-000058490000}"/>
    <cellStyle name="Normal 3 2 3 11 2 2 3 2" xfId="18804" xr:uid="{00000000-0005-0000-0000-000059490000}"/>
    <cellStyle name="Normal 3 2 3 11 2 2 4" xfId="18805" xr:uid="{00000000-0005-0000-0000-00005A490000}"/>
    <cellStyle name="Normal 3 2 3 11 2 3" xfId="18806" xr:uid="{00000000-0005-0000-0000-00005B490000}"/>
    <cellStyle name="Normal 3 2 3 11 2 3 2" xfId="18807" xr:uid="{00000000-0005-0000-0000-00005C490000}"/>
    <cellStyle name="Normal 3 2 3 11 2 3 2 2" xfId="18808" xr:uid="{00000000-0005-0000-0000-00005D490000}"/>
    <cellStyle name="Normal 3 2 3 11 2 3 3" xfId="18809" xr:uid="{00000000-0005-0000-0000-00005E490000}"/>
    <cellStyle name="Normal 3 2 3 11 2 4" xfId="18810" xr:uid="{00000000-0005-0000-0000-00005F490000}"/>
    <cellStyle name="Normal 3 2 3 11 2 4 2" xfId="18811" xr:uid="{00000000-0005-0000-0000-000060490000}"/>
    <cellStyle name="Normal 3 2 3 11 2 5" xfId="18812" xr:uid="{00000000-0005-0000-0000-000061490000}"/>
    <cellStyle name="Normal 3 2 3 11 3" xfId="18813" xr:uid="{00000000-0005-0000-0000-000062490000}"/>
    <cellStyle name="Normal 3 2 3 11 3 2" xfId="18814" xr:uid="{00000000-0005-0000-0000-000063490000}"/>
    <cellStyle name="Normal 3 2 3 11 3 2 2" xfId="18815" xr:uid="{00000000-0005-0000-0000-000064490000}"/>
    <cellStyle name="Normal 3 2 3 11 3 2 2 2" xfId="18816" xr:uid="{00000000-0005-0000-0000-000065490000}"/>
    <cellStyle name="Normal 3 2 3 11 3 2 3" xfId="18817" xr:uid="{00000000-0005-0000-0000-000066490000}"/>
    <cellStyle name="Normal 3 2 3 11 3 3" xfId="18818" xr:uid="{00000000-0005-0000-0000-000067490000}"/>
    <cellStyle name="Normal 3 2 3 11 3 3 2" xfId="18819" xr:uid="{00000000-0005-0000-0000-000068490000}"/>
    <cellStyle name="Normal 3 2 3 11 3 4" xfId="18820" xr:uid="{00000000-0005-0000-0000-000069490000}"/>
    <cellStyle name="Normal 3 2 3 11 4" xfId="18821" xr:uid="{00000000-0005-0000-0000-00006A490000}"/>
    <cellStyle name="Normal 3 2 3 11 4 2" xfId="18822" xr:uid="{00000000-0005-0000-0000-00006B490000}"/>
    <cellStyle name="Normal 3 2 3 11 4 2 2" xfId="18823" xr:uid="{00000000-0005-0000-0000-00006C490000}"/>
    <cellStyle name="Normal 3 2 3 11 4 3" xfId="18824" xr:uid="{00000000-0005-0000-0000-00006D490000}"/>
    <cellStyle name="Normal 3 2 3 11 5" xfId="18825" xr:uid="{00000000-0005-0000-0000-00006E490000}"/>
    <cellStyle name="Normal 3 2 3 11 5 2" xfId="18826" xr:uid="{00000000-0005-0000-0000-00006F490000}"/>
    <cellStyle name="Normal 3 2 3 11 6" xfId="18827" xr:uid="{00000000-0005-0000-0000-000070490000}"/>
    <cellStyle name="Normal 3 2 3 12" xfId="18828" xr:uid="{00000000-0005-0000-0000-000071490000}"/>
    <cellStyle name="Normal 3 2 3 12 2" xfId="18829" xr:uid="{00000000-0005-0000-0000-000072490000}"/>
    <cellStyle name="Normal 3 2 3 12 2 2" xfId="18830" xr:uid="{00000000-0005-0000-0000-000073490000}"/>
    <cellStyle name="Normal 3 2 3 12 2 2 2" xfId="18831" xr:uid="{00000000-0005-0000-0000-000074490000}"/>
    <cellStyle name="Normal 3 2 3 12 2 2 2 2" xfId="18832" xr:uid="{00000000-0005-0000-0000-000075490000}"/>
    <cellStyle name="Normal 3 2 3 12 2 2 3" xfId="18833" xr:uid="{00000000-0005-0000-0000-000076490000}"/>
    <cellStyle name="Normal 3 2 3 12 2 3" xfId="18834" xr:uid="{00000000-0005-0000-0000-000077490000}"/>
    <cellStyle name="Normal 3 2 3 12 2 3 2" xfId="18835" xr:uid="{00000000-0005-0000-0000-000078490000}"/>
    <cellStyle name="Normal 3 2 3 12 2 4" xfId="18836" xr:uid="{00000000-0005-0000-0000-000079490000}"/>
    <cellStyle name="Normal 3 2 3 12 3" xfId="18837" xr:uid="{00000000-0005-0000-0000-00007A490000}"/>
    <cellStyle name="Normal 3 2 3 12 3 2" xfId="18838" xr:uid="{00000000-0005-0000-0000-00007B490000}"/>
    <cellStyle name="Normal 3 2 3 12 3 2 2" xfId="18839" xr:uid="{00000000-0005-0000-0000-00007C490000}"/>
    <cellStyle name="Normal 3 2 3 12 3 3" xfId="18840" xr:uid="{00000000-0005-0000-0000-00007D490000}"/>
    <cellStyle name="Normal 3 2 3 12 4" xfId="18841" xr:uid="{00000000-0005-0000-0000-00007E490000}"/>
    <cellStyle name="Normal 3 2 3 12 4 2" xfId="18842" xr:uid="{00000000-0005-0000-0000-00007F490000}"/>
    <cellStyle name="Normal 3 2 3 12 5" xfId="18843" xr:uid="{00000000-0005-0000-0000-000080490000}"/>
    <cellStyle name="Normal 3 2 3 13" xfId="18844" xr:uid="{00000000-0005-0000-0000-000081490000}"/>
    <cellStyle name="Normal 3 2 3 13 2" xfId="18845" xr:uid="{00000000-0005-0000-0000-000082490000}"/>
    <cellStyle name="Normal 3 2 3 13 2 2" xfId="18846" xr:uid="{00000000-0005-0000-0000-000083490000}"/>
    <cellStyle name="Normal 3 2 3 13 2 2 2" xfId="18847" xr:uid="{00000000-0005-0000-0000-000084490000}"/>
    <cellStyle name="Normal 3 2 3 13 2 3" xfId="18848" xr:uid="{00000000-0005-0000-0000-000085490000}"/>
    <cellStyle name="Normal 3 2 3 13 3" xfId="18849" xr:uid="{00000000-0005-0000-0000-000086490000}"/>
    <cellStyle name="Normal 3 2 3 13 3 2" xfId="18850" xr:uid="{00000000-0005-0000-0000-000087490000}"/>
    <cellStyle name="Normal 3 2 3 13 4" xfId="18851" xr:uid="{00000000-0005-0000-0000-000088490000}"/>
    <cellStyle name="Normal 3 2 3 14" xfId="18852" xr:uid="{00000000-0005-0000-0000-000089490000}"/>
    <cellStyle name="Normal 3 2 3 14 2" xfId="18853" xr:uid="{00000000-0005-0000-0000-00008A490000}"/>
    <cellStyle name="Normal 3 2 3 14 2 2" xfId="18854" xr:uid="{00000000-0005-0000-0000-00008B490000}"/>
    <cellStyle name="Normal 3 2 3 14 2 2 2" xfId="18855" xr:uid="{00000000-0005-0000-0000-00008C490000}"/>
    <cellStyle name="Normal 3 2 3 14 2 3" xfId="18856" xr:uid="{00000000-0005-0000-0000-00008D490000}"/>
    <cellStyle name="Normal 3 2 3 14 3" xfId="18857" xr:uid="{00000000-0005-0000-0000-00008E490000}"/>
    <cellStyle name="Normal 3 2 3 14 3 2" xfId="18858" xr:uid="{00000000-0005-0000-0000-00008F490000}"/>
    <cellStyle name="Normal 3 2 3 14 4" xfId="18859" xr:uid="{00000000-0005-0000-0000-000090490000}"/>
    <cellStyle name="Normal 3 2 3 15" xfId="18860" xr:uid="{00000000-0005-0000-0000-000091490000}"/>
    <cellStyle name="Normal 3 2 3 15 2" xfId="18861" xr:uid="{00000000-0005-0000-0000-000092490000}"/>
    <cellStyle name="Normal 3 2 3 15 2 2" xfId="18862" xr:uid="{00000000-0005-0000-0000-000093490000}"/>
    <cellStyle name="Normal 3 2 3 15 2 2 2" xfId="18863" xr:uid="{00000000-0005-0000-0000-000094490000}"/>
    <cellStyle name="Normal 3 2 3 15 2 3" xfId="18864" xr:uid="{00000000-0005-0000-0000-000095490000}"/>
    <cellStyle name="Normal 3 2 3 15 3" xfId="18865" xr:uid="{00000000-0005-0000-0000-000096490000}"/>
    <cellStyle name="Normal 3 2 3 15 3 2" xfId="18866" xr:uid="{00000000-0005-0000-0000-000097490000}"/>
    <cellStyle name="Normal 3 2 3 15 4" xfId="18867" xr:uid="{00000000-0005-0000-0000-000098490000}"/>
    <cellStyle name="Normal 3 2 3 16" xfId="18868" xr:uid="{00000000-0005-0000-0000-000099490000}"/>
    <cellStyle name="Normal 3 2 3 16 2" xfId="18869" xr:uid="{00000000-0005-0000-0000-00009A490000}"/>
    <cellStyle name="Normal 3 2 3 16 2 2" xfId="18870" xr:uid="{00000000-0005-0000-0000-00009B490000}"/>
    <cellStyle name="Normal 3 2 3 16 3" xfId="18871" xr:uid="{00000000-0005-0000-0000-00009C490000}"/>
    <cellStyle name="Normal 3 2 3 17" xfId="18872" xr:uid="{00000000-0005-0000-0000-00009D490000}"/>
    <cellStyle name="Normal 3 2 3 17 2" xfId="18873" xr:uid="{00000000-0005-0000-0000-00009E490000}"/>
    <cellStyle name="Normal 3 2 3 18" xfId="18874" xr:uid="{00000000-0005-0000-0000-00009F490000}"/>
    <cellStyle name="Normal 3 2 3 18 2" xfId="18875" xr:uid="{00000000-0005-0000-0000-0000A0490000}"/>
    <cellStyle name="Normal 3 2 3 19" xfId="18876" xr:uid="{00000000-0005-0000-0000-0000A1490000}"/>
    <cellStyle name="Normal 3 2 3 2" xfId="18877" xr:uid="{00000000-0005-0000-0000-0000A2490000}"/>
    <cellStyle name="Normal 3 2 3 2 10" xfId="18878" xr:uid="{00000000-0005-0000-0000-0000A3490000}"/>
    <cellStyle name="Normal 3 2 3 2 10 2" xfId="18879" xr:uid="{00000000-0005-0000-0000-0000A4490000}"/>
    <cellStyle name="Normal 3 2 3 2 10 2 2" xfId="18880" xr:uid="{00000000-0005-0000-0000-0000A5490000}"/>
    <cellStyle name="Normal 3 2 3 2 10 2 2 2" xfId="18881" xr:uid="{00000000-0005-0000-0000-0000A6490000}"/>
    <cellStyle name="Normal 3 2 3 2 10 2 2 2 2" xfId="18882" xr:uid="{00000000-0005-0000-0000-0000A7490000}"/>
    <cellStyle name="Normal 3 2 3 2 10 2 2 2 2 2" xfId="18883" xr:uid="{00000000-0005-0000-0000-0000A8490000}"/>
    <cellStyle name="Normal 3 2 3 2 10 2 2 2 3" xfId="18884" xr:uid="{00000000-0005-0000-0000-0000A9490000}"/>
    <cellStyle name="Normal 3 2 3 2 10 2 2 3" xfId="18885" xr:uid="{00000000-0005-0000-0000-0000AA490000}"/>
    <cellStyle name="Normal 3 2 3 2 10 2 2 3 2" xfId="18886" xr:uid="{00000000-0005-0000-0000-0000AB490000}"/>
    <cellStyle name="Normal 3 2 3 2 10 2 2 4" xfId="18887" xr:uid="{00000000-0005-0000-0000-0000AC490000}"/>
    <cellStyle name="Normal 3 2 3 2 10 2 3" xfId="18888" xr:uid="{00000000-0005-0000-0000-0000AD490000}"/>
    <cellStyle name="Normal 3 2 3 2 10 2 3 2" xfId="18889" xr:uid="{00000000-0005-0000-0000-0000AE490000}"/>
    <cellStyle name="Normal 3 2 3 2 10 2 3 2 2" xfId="18890" xr:uid="{00000000-0005-0000-0000-0000AF490000}"/>
    <cellStyle name="Normal 3 2 3 2 10 2 3 3" xfId="18891" xr:uid="{00000000-0005-0000-0000-0000B0490000}"/>
    <cellStyle name="Normal 3 2 3 2 10 2 4" xfId="18892" xr:uid="{00000000-0005-0000-0000-0000B1490000}"/>
    <cellStyle name="Normal 3 2 3 2 10 2 4 2" xfId="18893" xr:uid="{00000000-0005-0000-0000-0000B2490000}"/>
    <cellStyle name="Normal 3 2 3 2 10 2 5" xfId="18894" xr:uid="{00000000-0005-0000-0000-0000B3490000}"/>
    <cellStyle name="Normal 3 2 3 2 10 3" xfId="18895" xr:uid="{00000000-0005-0000-0000-0000B4490000}"/>
    <cellStyle name="Normal 3 2 3 2 10 3 2" xfId="18896" xr:uid="{00000000-0005-0000-0000-0000B5490000}"/>
    <cellStyle name="Normal 3 2 3 2 10 3 2 2" xfId="18897" xr:uid="{00000000-0005-0000-0000-0000B6490000}"/>
    <cellStyle name="Normal 3 2 3 2 10 3 2 2 2" xfId="18898" xr:uid="{00000000-0005-0000-0000-0000B7490000}"/>
    <cellStyle name="Normal 3 2 3 2 10 3 2 3" xfId="18899" xr:uid="{00000000-0005-0000-0000-0000B8490000}"/>
    <cellStyle name="Normal 3 2 3 2 10 3 3" xfId="18900" xr:uid="{00000000-0005-0000-0000-0000B9490000}"/>
    <cellStyle name="Normal 3 2 3 2 10 3 3 2" xfId="18901" xr:uid="{00000000-0005-0000-0000-0000BA490000}"/>
    <cellStyle name="Normal 3 2 3 2 10 3 4" xfId="18902" xr:uid="{00000000-0005-0000-0000-0000BB490000}"/>
    <cellStyle name="Normal 3 2 3 2 10 4" xfId="18903" xr:uid="{00000000-0005-0000-0000-0000BC490000}"/>
    <cellStyle name="Normal 3 2 3 2 10 4 2" xfId="18904" xr:uid="{00000000-0005-0000-0000-0000BD490000}"/>
    <cellStyle name="Normal 3 2 3 2 10 4 2 2" xfId="18905" xr:uid="{00000000-0005-0000-0000-0000BE490000}"/>
    <cellStyle name="Normal 3 2 3 2 10 4 3" xfId="18906" xr:uid="{00000000-0005-0000-0000-0000BF490000}"/>
    <cellStyle name="Normal 3 2 3 2 10 5" xfId="18907" xr:uid="{00000000-0005-0000-0000-0000C0490000}"/>
    <cellStyle name="Normal 3 2 3 2 10 5 2" xfId="18908" xr:uid="{00000000-0005-0000-0000-0000C1490000}"/>
    <cellStyle name="Normal 3 2 3 2 10 6" xfId="18909" xr:uid="{00000000-0005-0000-0000-0000C2490000}"/>
    <cellStyle name="Normal 3 2 3 2 11" xfId="18910" xr:uid="{00000000-0005-0000-0000-0000C3490000}"/>
    <cellStyle name="Normal 3 2 3 2 11 2" xfId="18911" xr:uid="{00000000-0005-0000-0000-0000C4490000}"/>
    <cellStyle name="Normal 3 2 3 2 11 2 2" xfId="18912" xr:uid="{00000000-0005-0000-0000-0000C5490000}"/>
    <cellStyle name="Normal 3 2 3 2 11 2 2 2" xfId="18913" xr:uid="{00000000-0005-0000-0000-0000C6490000}"/>
    <cellStyle name="Normal 3 2 3 2 11 2 2 2 2" xfId="18914" xr:uid="{00000000-0005-0000-0000-0000C7490000}"/>
    <cellStyle name="Normal 3 2 3 2 11 2 2 3" xfId="18915" xr:uid="{00000000-0005-0000-0000-0000C8490000}"/>
    <cellStyle name="Normal 3 2 3 2 11 2 3" xfId="18916" xr:uid="{00000000-0005-0000-0000-0000C9490000}"/>
    <cellStyle name="Normal 3 2 3 2 11 2 3 2" xfId="18917" xr:uid="{00000000-0005-0000-0000-0000CA490000}"/>
    <cellStyle name="Normal 3 2 3 2 11 2 4" xfId="18918" xr:uid="{00000000-0005-0000-0000-0000CB490000}"/>
    <cellStyle name="Normal 3 2 3 2 11 3" xfId="18919" xr:uid="{00000000-0005-0000-0000-0000CC490000}"/>
    <cellStyle name="Normal 3 2 3 2 11 3 2" xfId="18920" xr:uid="{00000000-0005-0000-0000-0000CD490000}"/>
    <cellStyle name="Normal 3 2 3 2 11 3 2 2" xfId="18921" xr:uid="{00000000-0005-0000-0000-0000CE490000}"/>
    <cellStyle name="Normal 3 2 3 2 11 3 3" xfId="18922" xr:uid="{00000000-0005-0000-0000-0000CF490000}"/>
    <cellStyle name="Normal 3 2 3 2 11 4" xfId="18923" xr:uid="{00000000-0005-0000-0000-0000D0490000}"/>
    <cellStyle name="Normal 3 2 3 2 11 4 2" xfId="18924" xr:uid="{00000000-0005-0000-0000-0000D1490000}"/>
    <cellStyle name="Normal 3 2 3 2 11 5" xfId="18925" xr:uid="{00000000-0005-0000-0000-0000D2490000}"/>
    <cellStyle name="Normal 3 2 3 2 12" xfId="18926" xr:uid="{00000000-0005-0000-0000-0000D3490000}"/>
    <cellStyle name="Normal 3 2 3 2 12 2" xfId="18927" xr:uid="{00000000-0005-0000-0000-0000D4490000}"/>
    <cellStyle name="Normal 3 2 3 2 12 2 2" xfId="18928" xr:uid="{00000000-0005-0000-0000-0000D5490000}"/>
    <cellStyle name="Normal 3 2 3 2 12 2 2 2" xfId="18929" xr:uid="{00000000-0005-0000-0000-0000D6490000}"/>
    <cellStyle name="Normal 3 2 3 2 12 2 3" xfId="18930" xr:uid="{00000000-0005-0000-0000-0000D7490000}"/>
    <cellStyle name="Normal 3 2 3 2 12 3" xfId="18931" xr:uid="{00000000-0005-0000-0000-0000D8490000}"/>
    <cellStyle name="Normal 3 2 3 2 12 3 2" xfId="18932" xr:uid="{00000000-0005-0000-0000-0000D9490000}"/>
    <cellStyle name="Normal 3 2 3 2 12 4" xfId="18933" xr:uid="{00000000-0005-0000-0000-0000DA490000}"/>
    <cellStyle name="Normal 3 2 3 2 13" xfId="18934" xr:uid="{00000000-0005-0000-0000-0000DB490000}"/>
    <cellStyle name="Normal 3 2 3 2 13 2" xfId="18935" xr:uid="{00000000-0005-0000-0000-0000DC490000}"/>
    <cellStyle name="Normal 3 2 3 2 13 2 2" xfId="18936" xr:uid="{00000000-0005-0000-0000-0000DD490000}"/>
    <cellStyle name="Normal 3 2 3 2 13 2 2 2" xfId="18937" xr:uid="{00000000-0005-0000-0000-0000DE490000}"/>
    <cellStyle name="Normal 3 2 3 2 13 2 3" xfId="18938" xr:uid="{00000000-0005-0000-0000-0000DF490000}"/>
    <cellStyle name="Normal 3 2 3 2 13 3" xfId="18939" xr:uid="{00000000-0005-0000-0000-0000E0490000}"/>
    <cellStyle name="Normal 3 2 3 2 13 3 2" xfId="18940" xr:uid="{00000000-0005-0000-0000-0000E1490000}"/>
    <cellStyle name="Normal 3 2 3 2 13 4" xfId="18941" xr:uid="{00000000-0005-0000-0000-0000E2490000}"/>
    <cellStyle name="Normal 3 2 3 2 14" xfId="18942" xr:uid="{00000000-0005-0000-0000-0000E3490000}"/>
    <cellStyle name="Normal 3 2 3 2 14 2" xfId="18943" xr:uid="{00000000-0005-0000-0000-0000E4490000}"/>
    <cellStyle name="Normal 3 2 3 2 14 2 2" xfId="18944" xr:uid="{00000000-0005-0000-0000-0000E5490000}"/>
    <cellStyle name="Normal 3 2 3 2 14 2 2 2" xfId="18945" xr:uid="{00000000-0005-0000-0000-0000E6490000}"/>
    <cellStyle name="Normal 3 2 3 2 14 2 3" xfId="18946" xr:uid="{00000000-0005-0000-0000-0000E7490000}"/>
    <cellStyle name="Normal 3 2 3 2 14 3" xfId="18947" xr:uid="{00000000-0005-0000-0000-0000E8490000}"/>
    <cellStyle name="Normal 3 2 3 2 14 3 2" xfId="18948" xr:uid="{00000000-0005-0000-0000-0000E9490000}"/>
    <cellStyle name="Normal 3 2 3 2 14 4" xfId="18949" xr:uid="{00000000-0005-0000-0000-0000EA490000}"/>
    <cellStyle name="Normal 3 2 3 2 15" xfId="18950" xr:uid="{00000000-0005-0000-0000-0000EB490000}"/>
    <cellStyle name="Normal 3 2 3 2 15 2" xfId="18951" xr:uid="{00000000-0005-0000-0000-0000EC490000}"/>
    <cellStyle name="Normal 3 2 3 2 15 2 2" xfId="18952" xr:uid="{00000000-0005-0000-0000-0000ED490000}"/>
    <cellStyle name="Normal 3 2 3 2 15 3" xfId="18953" xr:uid="{00000000-0005-0000-0000-0000EE490000}"/>
    <cellStyle name="Normal 3 2 3 2 16" xfId="18954" xr:uid="{00000000-0005-0000-0000-0000EF490000}"/>
    <cellStyle name="Normal 3 2 3 2 16 2" xfId="18955" xr:uid="{00000000-0005-0000-0000-0000F0490000}"/>
    <cellStyle name="Normal 3 2 3 2 17" xfId="18956" xr:uid="{00000000-0005-0000-0000-0000F1490000}"/>
    <cellStyle name="Normal 3 2 3 2 17 2" xfId="18957" xr:uid="{00000000-0005-0000-0000-0000F2490000}"/>
    <cellStyle name="Normal 3 2 3 2 18" xfId="18958" xr:uid="{00000000-0005-0000-0000-0000F3490000}"/>
    <cellStyle name="Normal 3 2 3 2 2" xfId="18959" xr:uid="{00000000-0005-0000-0000-0000F4490000}"/>
    <cellStyle name="Normal 3 2 3 2 2 10" xfId="18960" xr:uid="{00000000-0005-0000-0000-0000F5490000}"/>
    <cellStyle name="Normal 3 2 3 2 2 10 2" xfId="18961" xr:uid="{00000000-0005-0000-0000-0000F6490000}"/>
    <cellStyle name="Normal 3 2 3 2 2 10 2 2" xfId="18962" xr:uid="{00000000-0005-0000-0000-0000F7490000}"/>
    <cellStyle name="Normal 3 2 3 2 2 10 2 2 2" xfId="18963" xr:uid="{00000000-0005-0000-0000-0000F8490000}"/>
    <cellStyle name="Normal 3 2 3 2 2 10 2 3" xfId="18964" xr:uid="{00000000-0005-0000-0000-0000F9490000}"/>
    <cellStyle name="Normal 3 2 3 2 2 10 3" xfId="18965" xr:uid="{00000000-0005-0000-0000-0000FA490000}"/>
    <cellStyle name="Normal 3 2 3 2 2 10 3 2" xfId="18966" xr:uid="{00000000-0005-0000-0000-0000FB490000}"/>
    <cellStyle name="Normal 3 2 3 2 2 10 4" xfId="18967" xr:uid="{00000000-0005-0000-0000-0000FC490000}"/>
    <cellStyle name="Normal 3 2 3 2 2 11" xfId="18968" xr:uid="{00000000-0005-0000-0000-0000FD490000}"/>
    <cellStyle name="Normal 3 2 3 2 2 11 2" xfId="18969" xr:uid="{00000000-0005-0000-0000-0000FE490000}"/>
    <cellStyle name="Normal 3 2 3 2 2 11 2 2" xfId="18970" xr:uid="{00000000-0005-0000-0000-0000FF490000}"/>
    <cellStyle name="Normal 3 2 3 2 2 11 2 2 2" xfId="18971" xr:uid="{00000000-0005-0000-0000-0000004A0000}"/>
    <cellStyle name="Normal 3 2 3 2 2 11 2 3" xfId="18972" xr:uid="{00000000-0005-0000-0000-0000014A0000}"/>
    <cellStyle name="Normal 3 2 3 2 2 11 3" xfId="18973" xr:uid="{00000000-0005-0000-0000-0000024A0000}"/>
    <cellStyle name="Normal 3 2 3 2 2 11 3 2" xfId="18974" xr:uid="{00000000-0005-0000-0000-0000034A0000}"/>
    <cellStyle name="Normal 3 2 3 2 2 11 4" xfId="18975" xr:uid="{00000000-0005-0000-0000-0000044A0000}"/>
    <cellStyle name="Normal 3 2 3 2 2 12" xfId="18976" xr:uid="{00000000-0005-0000-0000-0000054A0000}"/>
    <cellStyle name="Normal 3 2 3 2 2 12 2" xfId="18977" xr:uid="{00000000-0005-0000-0000-0000064A0000}"/>
    <cellStyle name="Normal 3 2 3 2 2 12 2 2" xfId="18978" xr:uid="{00000000-0005-0000-0000-0000074A0000}"/>
    <cellStyle name="Normal 3 2 3 2 2 12 2 2 2" xfId="18979" xr:uid="{00000000-0005-0000-0000-0000084A0000}"/>
    <cellStyle name="Normal 3 2 3 2 2 12 2 3" xfId="18980" xr:uid="{00000000-0005-0000-0000-0000094A0000}"/>
    <cellStyle name="Normal 3 2 3 2 2 12 3" xfId="18981" xr:uid="{00000000-0005-0000-0000-00000A4A0000}"/>
    <cellStyle name="Normal 3 2 3 2 2 12 3 2" xfId="18982" xr:uid="{00000000-0005-0000-0000-00000B4A0000}"/>
    <cellStyle name="Normal 3 2 3 2 2 12 4" xfId="18983" xr:uid="{00000000-0005-0000-0000-00000C4A0000}"/>
    <cellStyle name="Normal 3 2 3 2 2 13" xfId="18984" xr:uid="{00000000-0005-0000-0000-00000D4A0000}"/>
    <cellStyle name="Normal 3 2 3 2 2 13 2" xfId="18985" xr:uid="{00000000-0005-0000-0000-00000E4A0000}"/>
    <cellStyle name="Normal 3 2 3 2 2 13 2 2" xfId="18986" xr:uid="{00000000-0005-0000-0000-00000F4A0000}"/>
    <cellStyle name="Normal 3 2 3 2 2 13 3" xfId="18987" xr:uid="{00000000-0005-0000-0000-0000104A0000}"/>
    <cellStyle name="Normal 3 2 3 2 2 14" xfId="18988" xr:uid="{00000000-0005-0000-0000-0000114A0000}"/>
    <cellStyle name="Normal 3 2 3 2 2 14 2" xfId="18989" xr:uid="{00000000-0005-0000-0000-0000124A0000}"/>
    <cellStyle name="Normal 3 2 3 2 2 15" xfId="18990" xr:uid="{00000000-0005-0000-0000-0000134A0000}"/>
    <cellStyle name="Normal 3 2 3 2 2 15 2" xfId="18991" xr:uid="{00000000-0005-0000-0000-0000144A0000}"/>
    <cellStyle name="Normal 3 2 3 2 2 16" xfId="18992" xr:uid="{00000000-0005-0000-0000-0000154A0000}"/>
    <cellStyle name="Normal 3 2 3 2 2 2" xfId="18993" xr:uid="{00000000-0005-0000-0000-0000164A0000}"/>
    <cellStyle name="Normal 3 2 3 2 2 2 10" xfId="18994" xr:uid="{00000000-0005-0000-0000-0000174A0000}"/>
    <cellStyle name="Normal 3 2 3 2 2 2 2" xfId="18995" xr:uid="{00000000-0005-0000-0000-0000184A0000}"/>
    <cellStyle name="Normal 3 2 3 2 2 2 2 2" xfId="18996" xr:uid="{00000000-0005-0000-0000-0000194A0000}"/>
    <cellStyle name="Normal 3 2 3 2 2 2 2 2 2" xfId="18997" xr:uid="{00000000-0005-0000-0000-00001A4A0000}"/>
    <cellStyle name="Normal 3 2 3 2 2 2 2 2 2 2" xfId="18998" xr:uid="{00000000-0005-0000-0000-00001B4A0000}"/>
    <cellStyle name="Normal 3 2 3 2 2 2 2 2 2 2 2" xfId="18999" xr:uid="{00000000-0005-0000-0000-00001C4A0000}"/>
    <cellStyle name="Normal 3 2 3 2 2 2 2 2 2 2 2 2" xfId="19000" xr:uid="{00000000-0005-0000-0000-00001D4A0000}"/>
    <cellStyle name="Normal 3 2 3 2 2 2 2 2 2 2 2 2 2" xfId="19001" xr:uid="{00000000-0005-0000-0000-00001E4A0000}"/>
    <cellStyle name="Normal 3 2 3 2 2 2 2 2 2 2 2 3" xfId="19002" xr:uid="{00000000-0005-0000-0000-00001F4A0000}"/>
    <cellStyle name="Normal 3 2 3 2 2 2 2 2 2 2 3" xfId="19003" xr:uid="{00000000-0005-0000-0000-0000204A0000}"/>
    <cellStyle name="Normal 3 2 3 2 2 2 2 2 2 2 3 2" xfId="19004" xr:uid="{00000000-0005-0000-0000-0000214A0000}"/>
    <cellStyle name="Normal 3 2 3 2 2 2 2 2 2 2 4" xfId="19005" xr:uid="{00000000-0005-0000-0000-0000224A0000}"/>
    <cellStyle name="Normal 3 2 3 2 2 2 2 2 2 3" xfId="19006" xr:uid="{00000000-0005-0000-0000-0000234A0000}"/>
    <cellStyle name="Normal 3 2 3 2 2 2 2 2 2 3 2" xfId="19007" xr:uid="{00000000-0005-0000-0000-0000244A0000}"/>
    <cellStyle name="Normal 3 2 3 2 2 2 2 2 2 3 2 2" xfId="19008" xr:uid="{00000000-0005-0000-0000-0000254A0000}"/>
    <cellStyle name="Normal 3 2 3 2 2 2 2 2 2 3 3" xfId="19009" xr:uid="{00000000-0005-0000-0000-0000264A0000}"/>
    <cellStyle name="Normal 3 2 3 2 2 2 2 2 2 4" xfId="19010" xr:uid="{00000000-0005-0000-0000-0000274A0000}"/>
    <cellStyle name="Normal 3 2 3 2 2 2 2 2 2 4 2" xfId="19011" xr:uid="{00000000-0005-0000-0000-0000284A0000}"/>
    <cellStyle name="Normal 3 2 3 2 2 2 2 2 2 5" xfId="19012" xr:uid="{00000000-0005-0000-0000-0000294A0000}"/>
    <cellStyle name="Normal 3 2 3 2 2 2 2 2 3" xfId="19013" xr:uid="{00000000-0005-0000-0000-00002A4A0000}"/>
    <cellStyle name="Normal 3 2 3 2 2 2 2 2 3 2" xfId="19014" xr:uid="{00000000-0005-0000-0000-00002B4A0000}"/>
    <cellStyle name="Normal 3 2 3 2 2 2 2 2 3 2 2" xfId="19015" xr:uid="{00000000-0005-0000-0000-00002C4A0000}"/>
    <cellStyle name="Normal 3 2 3 2 2 2 2 2 3 2 2 2" xfId="19016" xr:uid="{00000000-0005-0000-0000-00002D4A0000}"/>
    <cellStyle name="Normal 3 2 3 2 2 2 2 2 3 2 3" xfId="19017" xr:uid="{00000000-0005-0000-0000-00002E4A0000}"/>
    <cellStyle name="Normal 3 2 3 2 2 2 2 2 3 3" xfId="19018" xr:uid="{00000000-0005-0000-0000-00002F4A0000}"/>
    <cellStyle name="Normal 3 2 3 2 2 2 2 2 3 3 2" xfId="19019" xr:uid="{00000000-0005-0000-0000-0000304A0000}"/>
    <cellStyle name="Normal 3 2 3 2 2 2 2 2 3 4" xfId="19020" xr:uid="{00000000-0005-0000-0000-0000314A0000}"/>
    <cellStyle name="Normal 3 2 3 2 2 2 2 2 4" xfId="19021" xr:uid="{00000000-0005-0000-0000-0000324A0000}"/>
    <cellStyle name="Normal 3 2 3 2 2 2 2 2 4 2" xfId="19022" xr:uid="{00000000-0005-0000-0000-0000334A0000}"/>
    <cellStyle name="Normal 3 2 3 2 2 2 2 2 4 2 2" xfId="19023" xr:uid="{00000000-0005-0000-0000-0000344A0000}"/>
    <cellStyle name="Normal 3 2 3 2 2 2 2 2 4 2 2 2" xfId="19024" xr:uid="{00000000-0005-0000-0000-0000354A0000}"/>
    <cellStyle name="Normal 3 2 3 2 2 2 2 2 4 2 3" xfId="19025" xr:uid="{00000000-0005-0000-0000-0000364A0000}"/>
    <cellStyle name="Normal 3 2 3 2 2 2 2 2 4 3" xfId="19026" xr:uid="{00000000-0005-0000-0000-0000374A0000}"/>
    <cellStyle name="Normal 3 2 3 2 2 2 2 2 4 3 2" xfId="19027" xr:uid="{00000000-0005-0000-0000-0000384A0000}"/>
    <cellStyle name="Normal 3 2 3 2 2 2 2 2 4 4" xfId="19028" xr:uid="{00000000-0005-0000-0000-0000394A0000}"/>
    <cellStyle name="Normal 3 2 3 2 2 2 2 2 5" xfId="19029" xr:uid="{00000000-0005-0000-0000-00003A4A0000}"/>
    <cellStyle name="Normal 3 2 3 2 2 2 2 2 5 2" xfId="19030" xr:uid="{00000000-0005-0000-0000-00003B4A0000}"/>
    <cellStyle name="Normal 3 2 3 2 2 2 2 2 5 2 2" xfId="19031" xr:uid="{00000000-0005-0000-0000-00003C4A0000}"/>
    <cellStyle name="Normal 3 2 3 2 2 2 2 2 5 3" xfId="19032" xr:uid="{00000000-0005-0000-0000-00003D4A0000}"/>
    <cellStyle name="Normal 3 2 3 2 2 2 2 2 6" xfId="19033" xr:uid="{00000000-0005-0000-0000-00003E4A0000}"/>
    <cellStyle name="Normal 3 2 3 2 2 2 2 2 6 2" xfId="19034" xr:uid="{00000000-0005-0000-0000-00003F4A0000}"/>
    <cellStyle name="Normal 3 2 3 2 2 2 2 2 7" xfId="19035" xr:uid="{00000000-0005-0000-0000-0000404A0000}"/>
    <cellStyle name="Normal 3 2 3 2 2 2 2 2 7 2" xfId="19036" xr:uid="{00000000-0005-0000-0000-0000414A0000}"/>
    <cellStyle name="Normal 3 2 3 2 2 2 2 2 8" xfId="19037" xr:uid="{00000000-0005-0000-0000-0000424A0000}"/>
    <cellStyle name="Normal 3 2 3 2 2 2 2 3" xfId="19038" xr:uid="{00000000-0005-0000-0000-0000434A0000}"/>
    <cellStyle name="Normal 3 2 3 2 2 2 2 3 2" xfId="19039" xr:uid="{00000000-0005-0000-0000-0000444A0000}"/>
    <cellStyle name="Normal 3 2 3 2 2 2 2 3 2 2" xfId="19040" xr:uid="{00000000-0005-0000-0000-0000454A0000}"/>
    <cellStyle name="Normal 3 2 3 2 2 2 2 3 2 2 2" xfId="19041" xr:uid="{00000000-0005-0000-0000-0000464A0000}"/>
    <cellStyle name="Normal 3 2 3 2 2 2 2 3 2 2 2 2" xfId="19042" xr:uid="{00000000-0005-0000-0000-0000474A0000}"/>
    <cellStyle name="Normal 3 2 3 2 2 2 2 3 2 2 3" xfId="19043" xr:uid="{00000000-0005-0000-0000-0000484A0000}"/>
    <cellStyle name="Normal 3 2 3 2 2 2 2 3 2 3" xfId="19044" xr:uid="{00000000-0005-0000-0000-0000494A0000}"/>
    <cellStyle name="Normal 3 2 3 2 2 2 2 3 2 3 2" xfId="19045" xr:uid="{00000000-0005-0000-0000-00004A4A0000}"/>
    <cellStyle name="Normal 3 2 3 2 2 2 2 3 2 4" xfId="19046" xr:uid="{00000000-0005-0000-0000-00004B4A0000}"/>
    <cellStyle name="Normal 3 2 3 2 2 2 2 3 3" xfId="19047" xr:uid="{00000000-0005-0000-0000-00004C4A0000}"/>
    <cellStyle name="Normal 3 2 3 2 2 2 2 3 3 2" xfId="19048" xr:uid="{00000000-0005-0000-0000-00004D4A0000}"/>
    <cellStyle name="Normal 3 2 3 2 2 2 2 3 3 2 2" xfId="19049" xr:uid="{00000000-0005-0000-0000-00004E4A0000}"/>
    <cellStyle name="Normal 3 2 3 2 2 2 2 3 3 3" xfId="19050" xr:uid="{00000000-0005-0000-0000-00004F4A0000}"/>
    <cellStyle name="Normal 3 2 3 2 2 2 2 3 4" xfId="19051" xr:uid="{00000000-0005-0000-0000-0000504A0000}"/>
    <cellStyle name="Normal 3 2 3 2 2 2 2 3 4 2" xfId="19052" xr:uid="{00000000-0005-0000-0000-0000514A0000}"/>
    <cellStyle name="Normal 3 2 3 2 2 2 2 3 5" xfId="19053" xr:uid="{00000000-0005-0000-0000-0000524A0000}"/>
    <cellStyle name="Normal 3 2 3 2 2 2 2 4" xfId="19054" xr:uid="{00000000-0005-0000-0000-0000534A0000}"/>
    <cellStyle name="Normal 3 2 3 2 2 2 2 4 2" xfId="19055" xr:uid="{00000000-0005-0000-0000-0000544A0000}"/>
    <cellStyle name="Normal 3 2 3 2 2 2 2 4 2 2" xfId="19056" xr:uid="{00000000-0005-0000-0000-0000554A0000}"/>
    <cellStyle name="Normal 3 2 3 2 2 2 2 4 2 2 2" xfId="19057" xr:uid="{00000000-0005-0000-0000-0000564A0000}"/>
    <cellStyle name="Normal 3 2 3 2 2 2 2 4 2 3" xfId="19058" xr:uid="{00000000-0005-0000-0000-0000574A0000}"/>
    <cellStyle name="Normal 3 2 3 2 2 2 2 4 3" xfId="19059" xr:uid="{00000000-0005-0000-0000-0000584A0000}"/>
    <cellStyle name="Normal 3 2 3 2 2 2 2 4 3 2" xfId="19060" xr:uid="{00000000-0005-0000-0000-0000594A0000}"/>
    <cellStyle name="Normal 3 2 3 2 2 2 2 4 4" xfId="19061" xr:uid="{00000000-0005-0000-0000-00005A4A0000}"/>
    <cellStyle name="Normal 3 2 3 2 2 2 2 5" xfId="19062" xr:uid="{00000000-0005-0000-0000-00005B4A0000}"/>
    <cellStyle name="Normal 3 2 3 2 2 2 2 5 2" xfId="19063" xr:uid="{00000000-0005-0000-0000-00005C4A0000}"/>
    <cellStyle name="Normal 3 2 3 2 2 2 2 5 2 2" xfId="19064" xr:uid="{00000000-0005-0000-0000-00005D4A0000}"/>
    <cellStyle name="Normal 3 2 3 2 2 2 2 5 2 2 2" xfId="19065" xr:uid="{00000000-0005-0000-0000-00005E4A0000}"/>
    <cellStyle name="Normal 3 2 3 2 2 2 2 5 2 3" xfId="19066" xr:uid="{00000000-0005-0000-0000-00005F4A0000}"/>
    <cellStyle name="Normal 3 2 3 2 2 2 2 5 3" xfId="19067" xr:uid="{00000000-0005-0000-0000-0000604A0000}"/>
    <cellStyle name="Normal 3 2 3 2 2 2 2 5 3 2" xfId="19068" xr:uid="{00000000-0005-0000-0000-0000614A0000}"/>
    <cellStyle name="Normal 3 2 3 2 2 2 2 5 4" xfId="19069" xr:uid="{00000000-0005-0000-0000-0000624A0000}"/>
    <cellStyle name="Normal 3 2 3 2 2 2 2 6" xfId="19070" xr:uid="{00000000-0005-0000-0000-0000634A0000}"/>
    <cellStyle name="Normal 3 2 3 2 2 2 2 6 2" xfId="19071" xr:uid="{00000000-0005-0000-0000-0000644A0000}"/>
    <cellStyle name="Normal 3 2 3 2 2 2 2 6 2 2" xfId="19072" xr:uid="{00000000-0005-0000-0000-0000654A0000}"/>
    <cellStyle name="Normal 3 2 3 2 2 2 2 6 3" xfId="19073" xr:uid="{00000000-0005-0000-0000-0000664A0000}"/>
    <cellStyle name="Normal 3 2 3 2 2 2 2 7" xfId="19074" xr:uid="{00000000-0005-0000-0000-0000674A0000}"/>
    <cellStyle name="Normal 3 2 3 2 2 2 2 7 2" xfId="19075" xr:uid="{00000000-0005-0000-0000-0000684A0000}"/>
    <cellStyle name="Normal 3 2 3 2 2 2 2 8" xfId="19076" xr:uid="{00000000-0005-0000-0000-0000694A0000}"/>
    <cellStyle name="Normal 3 2 3 2 2 2 2 8 2" xfId="19077" xr:uid="{00000000-0005-0000-0000-00006A4A0000}"/>
    <cellStyle name="Normal 3 2 3 2 2 2 2 9" xfId="19078" xr:uid="{00000000-0005-0000-0000-00006B4A0000}"/>
    <cellStyle name="Normal 3 2 3 2 2 2 3" xfId="19079" xr:uid="{00000000-0005-0000-0000-00006C4A0000}"/>
    <cellStyle name="Normal 3 2 3 2 2 2 3 2" xfId="19080" xr:uid="{00000000-0005-0000-0000-00006D4A0000}"/>
    <cellStyle name="Normal 3 2 3 2 2 2 3 2 2" xfId="19081" xr:uid="{00000000-0005-0000-0000-00006E4A0000}"/>
    <cellStyle name="Normal 3 2 3 2 2 2 3 2 2 2" xfId="19082" xr:uid="{00000000-0005-0000-0000-00006F4A0000}"/>
    <cellStyle name="Normal 3 2 3 2 2 2 3 2 2 2 2" xfId="19083" xr:uid="{00000000-0005-0000-0000-0000704A0000}"/>
    <cellStyle name="Normal 3 2 3 2 2 2 3 2 2 2 2 2" xfId="19084" xr:uid="{00000000-0005-0000-0000-0000714A0000}"/>
    <cellStyle name="Normal 3 2 3 2 2 2 3 2 2 2 3" xfId="19085" xr:uid="{00000000-0005-0000-0000-0000724A0000}"/>
    <cellStyle name="Normal 3 2 3 2 2 2 3 2 2 3" xfId="19086" xr:uid="{00000000-0005-0000-0000-0000734A0000}"/>
    <cellStyle name="Normal 3 2 3 2 2 2 3 2 2 3 2" xfId="19087" xr:uid="{00000000-0005-0000-0000-0000744A0000}"/>
    <cellStyle name="Normal 3 2 3 2 2 2 3 2 2 4" xfId="19088" xr:uid="{00000000-0005-0000-0000-0000754A0000}"/>
    <cellStyle name="Normal 3 2 3 2 2 2 3 2 3" xfId="19089" xr:uid="{00000000-0005-0000-0000-0000764A0000}"/>
    <cellStyle name="Normal 3 2 3 2 2 2 3 2 3 2" xfId="19090" xr:uid="{00000000-0005-0000-0000-0000774A0000}"/>
    <cellStyle name="Normal 3 2 3 2 2 2 3 2 3 2 2" xfId="19091" xr:uid="{00000000-0005-0000-0000-0000784A0000}"/>
    <cellStyle name="Normal 3 2 3 2 2 2 3 2 3 3" xfId="19092" xr:uid="{00000000-0005-0000-0000-0000794A0000}"/>
    <cellStyle name="Normal 3 2 3 2 2 2 3 2 4" xfId="19093" xr:uid="{00000000-0005-0000-0000-00007A4A0000}"/>
    <cellStyle name="Normal 3 2 3 2 2 2 3 2 4 2" xfId="19094" xr:uid="{00000000-0005-0000-0000-00007B4A0000}"/>
    <cellStyle name="Normal 3 2 3 2 2 2 3 2 5" xfId="19095" xr:uid="{00000000-0005-0000-0000-00007C4A0000}"/>
    <cellStyle name="Normal 3 2 3 2 2 2 3 3" xfId="19096" xr:uid="{00000000-0005-0000-0000-00007D4A0000}"/>
    <cellStyle name="Normal 3 2 3 2 2 2 3 3 2" xfId="19097" xr:uid="{00000000-0005-0000-0000-00007E4A0000}"/>
    <cellStyle name="Normal 3 2 3 2 2 2 3 3 2 2" xfId="19098" xr:uid="{00000000-0005-0000-0000-00007F4A0000}"/>
    <cellStyle name="Normal 3 2 3 2 2 2 3 3 2 2 2" xfId="19099" xr:uid="{00000000-0005-0000-0000-0000804A0000}"/>
    <cellStyle name="Normal 3 2 3 2 2 2 3 3 2 3" xfId="19100" xr:uid="{00000000-0005-0000-0000-0000814A0000}"/>
    <cellStyle name="Normal 3 2 3 2 2 2 3 3 3" xfId="19101" xr:uid="{00000000-0005-0000-0000-0000824A0000}"/>
    <cellStyle name="Normal 3 2 3 2 2 2 3 3 3 2" xfId="19102" xr:uid="{00000000-0005-0000-0000-0000834A0000}"/>
    <cellStyle name="Normal 3 2 3 2 2 2 3 3 4" xfId="19103" xr:uid="{00000000-0005-0000-0000-0000844A0000}"/>
    <cellStyle name="Normal 3 2 3 2 2 2 3 4" xfId="19104" xr:uid="{00000000-0005-0000-0000-0000854A0000}"/>
    <cellStyle name="Normal 3 2 3 2 2 2 3 4 2" xfId="19105" xr:uid="{00000000-0005-0000-0000-0000864A0000}"/>
    <cellStyle name="Normal 3 2 3 2 2 2 3 4 2 2" xfId="19106" xr:uid="{00000000-0005-0000-0000-0000874A0000}"/>
    <cellStyle name="Normal 3 2 3 2 2 2 3 4 2 2 2" xfId="19107" xr:uid="{00000000-0005-0000-0000-0000884A0000}"/>
    <cellStyle name="Normal 3 2 3 2 2 2 3 4 2 3" xfId="19108" xr:uid="{00000000-0005-0000-0000-0000894A0000}"/>
    <cellStyle name="Normal 3 2 3 2 2 2 3 4 3" xfId="19109" xr:uid="{00000000-0005-0000-0000-00008A4A0000}"/>
    <cellStyle name="Normal 3 2 3 2 2 2 3 4 3 2" xfId="19110" xr:uid="{00000000-0005-0000-0000-00008B4A0000}"/>
    <cellStyle name="Normal 3 2 3 2 2 2 3 4 4" xfId="19111" xr:uid="{00000000-0005-0000-0000-00008C4A0000}"/>
    <cellStyle name="Normal 3 2 3 2 2 2 3 5" xfId="19112" xr:uid="{00000000-0005-0000-0000-00008D4A0000}"/>
    <cellStyle name="Normal 3 2 3 2 2 2 3 5 2" xfId="19113" xr:uid="{00000000-0005-0000-0000-00008E4A0000}"/>
    <cellStyle name="Normal 3 2 3 2 2 2 3 5 2 2" xfId="19114" xr:uid="{00000000-0005-0000-0000-00008F4A0000}"/>
    <cellStyle name="Normal 3 2 3 2 2 2 3 5 3" xfId="19115" xr:uid="{00000000-0005-0000-0000-0000904A0000}"/>
    <cellStyle name="Normal 3 2 3 2 2 2 3 6" xfId="19116" xr:uid="{00000000-0005-0000-0000-0000914A0000}"/>
    <cellStyle name="Normal 3 2 3 2 2 2 3 6 2" xfId="19117" xr:uid="{00000000-0005-0000-0000-0000924A0000}"/>
    <cellStyle name="Normal 3 2 3 2 2 2 3 7" xfId="19118" xr:uid="{00000000-0005-0000-0000-0000934A0000}"/>
    <cellStyle name="Normal 3 2 3 2 2 2 3 7 2" xfId="19119" xr:uid="{00000000-0005-0000-0000-0000944A0000}"/>
    <cellStyle name="Normal 3 2 3 2 2 2 3 8" xfId="19120" xr:uid="{00000000-0005-0000-0000-0000954A0000}"/>
    <cellStyle name="Normal 3 2 3 2 2 2 4" xfId="19121" xr:uid="{00000000-0005-0000-0000-0000964A0000}"/>
    <cellStyle name="Normal 3 2 3 2 2 2 4 2" xfId="19122" xr:uid="{00000000-0005-0000-0000-0000974A0000}"/>
    <cellStyle name="Normal 3 2 3 2 2 2 4 2 2" xfId="19123" xr:uid="{00000000-0005-0000-0000-0000984A0000}"/>
    <cellStyle name="Normal 3 2 3 2 2 2 4 2 2 2" xfId="19124" xr:uid="{00000000-0005-0000-0000-0000994A0000}"/>
    <cellStyle name="Normal 3 2 3 2 2 2 4 2 2 2 2" xfId="19125" xr:uid="{00000000-0005-0000-0000-00009A4A0000}"/>
    <cellStyle name="Normal 3 2 3 2 2 2 4 2 2 3" xfId="19126" xr:uid="{00000000-0005-0000-0000-00009B4A0000}"/>
    <cellStyle name="Normal 3 2 3 2 2 2 4 2 3" xfId="19127" xr:uid="{00000000-0005-0000-0000-00009C4A0000}"/>
    <cellStyle name="Normal 3 2 3 2 2 2 4 2 3 2" xfId="19128" xr:uid="{00000000-0005-0000-0000-00009D4A0000}"/>
    <cellStyle name="Normal 3 2 3 2 2 2 4 2 4" xfId="19129" xr:uid="{00000000-0005-0000-0000-00009E4A0000}"/>
    <cellStyle name="Normal 3 2 3 2 2 2 4 3" xfId="19130" xr:uid="{00000000-0005-0000-0000-00009F4A0000}"/>
    <cellStyle name="Normal 3 2 3 2 2 2 4 3 2" xfId="19131" xr:uid="{00000000-0005-0000-0000-0000A04A0000}"/>
    <cellStyle name="Normal 3 2 3 2 2 2 4 3 2 2" xfId="19132" xr:uid="{00000000-0005-0000-0000-0000A14A0000}"/>
    <cellStyle name="Normal 3 2 3 2 2 2 4 3 3" xfId="19133" xr:uid="{00000000-0005-0000-0000-0000A24A0000}"/>
    <cellStyle name="Normal 3 2 3 2 2 2 4 4" xfId="19134" xr:uid="{00000000-0005-0000-0000-0000A34A0000}"/>
    <cellStyle name="Normal 3 2 3 2 2 2 4 4 2" xfId="19135" xr:uid="{00000000-0005-0000-0000-0000A44A0000}"/>
    <cellStyle name="Normal 3 2 3 2 2 2 4 5" xfId="19136" xr:uid="{00000000-0005-0000-0000-0000A54A0000}"/>
    <cellStyle name="Normal 3 2 3 2 2 2 5" xfId="19137" xr:uid="{00000000-0005-0000-0000-0000A64A0000}"/>
    <cellStyle name="Normal 3 2 3 2 2 2 5 2" xfId="19138" xr:uid="{00000000-0005-0000-0000-0000A74A0000}"/>
    <cellStyle name="Normal 3 2 3 2 2 2 5 2 2" xfId="19139" xr:uid="{00000000-0005-0000-0000-0000A84A0000}"/>
    <cellStyle name="Normal 3 2 3 2 2 2 5 2 2 2" xfId="19140" xr:uid="{00000000-0005-0000-0000-0000A94A0000}"/>
    <cellStyle name="Normal 3 2 3 2 2 2 5 2 3" xfId="19141" xr:uid="{00000000-0005-0000-0000-0000AA4A0000}"/>
    <cellStyle name="Normal 3 2 3 2 2 2 5 3" xfId="19142" xr:uid="{00000000-0005-0000-0000-0000AB4A0000}"/>
    <cellStyle name="Normal 3 2 3 2 2 2 5 3 2" xfId="19143" xr:uid="{00000000-0005-0000-0000-0000AC4A0000}"/>
    <cellStyle name="Normal 3 2 3 2 2 2 5 4" xfId="19144" xr:uid="{00000000-0005-0000-0000-0000AD4A0000}"/>
    <cellStyle name="Normal 3 2 3 2 2 2 6" xfId="19145" xr:uid="{00000000-0005-0000-0000-0000AE4A0000}"/>
    <cellStyle name="Normal 3 2 3 2 2 2 6 2" xfId="19146" xr:uid="{00000000-0005-0000-0000-0000AF4A0000}"/>
    <cellStyle name="Normal 3 2 3 2 2 2 6 2 2" xfId="19147" xr:uid="{00000000-0005-0000-0000-0000B04A0000}"/>
    <cellStyle name="Normal 3 2 3 2 2 2 6 2 2 2" xfId="19148" xr:uid="{00000000-0005-0000-0000-0000B14A0000}"/>
    <cellStyle name="Normal 3 2 3 2 2 2 6 2 3" xfId="19149" xr:uid="{00000000-0005-0000-0000-0000B24A0000}"/>
    <cellStyle name="Normal 3 2 3 2 2 2 6 3" xfId="19150" xr:uid="{00000000-0005-0000-0000-0000B34A0000}"/>
    <cellStyle name="Normal 3 2 3 2 2 2 6 3 2" xfId="19151" xr:uid="{00000000-0005-0000-0000-0000B44A0000}"/>
    <cellStyle name="Normal 3 2 3 2 2 2 6 4" xfId="19152" xr:uid="{00000000-0005-0000-0000-0000B54A0000}"/>
    <cellStyle name="Normal 3 2 3 2 2 2 7" xfId="19153" xr:uid="{00000000-0005-0000-0000-0000B64A0000}"/>
    <cellStyle name="Normal 3 2 3 2 2 2 7 2" xfId="19154" xr:uid="{00000000-0005-0000-0000-0000B74A0000}"/>
    <cellStyle name="Normal 3 2 3 2 2 2 7 2 2" xfId="19155" xr:uid="{00000000-0005-0000-0000-0000B84A0000}"/>
    <cellStyle name="Normal 3 2 3 2 2 2 7 3" xfId="19156" xr:uid="{00000000-0005-0000-0000-0000B94A0000}"/>
    <cellStyle name="Normal 3 2 3 2 2 2 8" xfId="19157" xr:uid="{00000000-0005-0000-0000-0000BA4A0000}"/>
    <cellStyle name="Normal 3 2 3 2 2 2 8 2" xfId="19158" xr:uid="{00000000-0005-0000-0000-0000BB4A0000}"/>
    <cellStyle name="Normal 3 2 3 2 2 2 9" xfId="19159" xr:uid="{00000000-0005-0000-0000-0000BC4A0000}"/>
    <cellStyle name="Normal 3 2 3 2 2 2 9 2" xfId="19160" xr:uid="{00000000-0005-0000-0000-0000BD4A0000}"/>
    <cellStyle name="Normal 3 2 3 2 2 3" xfId="19161" xr:uid="{00000000-0005-0000-0000-0000BE4A0000}"/>
    <cellStyle name="Normal 3 2 3 2 2 3 10" xfId="19162" xr:uid="{00000000-0005-0000-0000-0000BF4A0000}"/>
    <cellStyle name="Normal 3 2 3 2 2 3 2" xfId="19163" xr:uid="{00000000-0005-0000-0000-0000C04A0000}"/>
    <cellStyle name="Normal 3 2 3 2 2 3 2 2" xfId="19164" xr:uid="{00000000-0005-0000-0000-0000C14A0000}"/>
    <cellStyle name="Normal 3 2 3 2 2 3 2 2 2" xfId="19165" xr:uid="{00000000-0005-0000-0000-0000C24A0000}"/>
    <cellStyle name="Normal 3 2 3 2 2 3 2 2 2 2" xfId="19166" xr:uid="{00000000-0005-0000-0000-0000C34A0000}"/>
    <cellStyle name="Normal 3 2 3 2 2 3 2 2 2 2 2" xfId="19167" xr:uid="{00000000-0005-0000-0000-0000C44A0000}"/>
    <cellStyle name="Normal 3 2 3 2 2 3 2 2 2 2 2 2" xfId="19168" xr:uid="{00000000-0005-0000-0000-0000C54A0000}"/>
    <cellStyle name="Normal 3 2 3 2 2 3 2 2 2 2 2 2 2" xfId="19169" xr:uid="{00000000-0005-0000-0000-0000C64A0000}"/>
    <cellStyle name="Normal 3 2 3 2 2 3 2 2 2 2 2 3" xfId="19170" xr:uid="{00000000-0005-0000-0000-0000C74A0000}"/>
    <cellStyle name="Normal 3 2 3 2 2 3 2 2 2 2 3" xfId="19171" xr:uid="{00000000-0005-0000-0000-0000C84A0000}"/>
    <cellStyle name="Normal 3 2 3 2 2 3 2 2 2 2 3 2" xfId="19172" xr:uid="{00000000-0005-0000-0000-0000C94A0000}"/>
    <cellStyle name="Normal 3 2 3 2 2 3 2 2 2 2 4" xfId="19173" xr:uid="{00000000-0005-0000-0000-0000CA4A0000}"/>
    <cellStyle name="Normal 3 2 3 2 2 3 2 2 2 3" xfId="19174" xr:uid="{00000000-0005-0000-0000-0000CB4A0000}"/>
    <cellStyle name="Normal 3 2 3 2 2 3 2 2 2 3 2" xfId="19175" xr:uid="{00000000-0005-0000-0000-0000CC4A0000}"/>
    <cellStyle name="Normal 3 2 3 2 2 3 2 2 2 3 2 2" xfId="19176" xr:uid="{00000000-0005-0000-0000-0000CD4A0000}"/>
    <cellStyle name="Normal 3 2 3 2 2 3 2 2 2 3 3" xfId="19177" xr:uid="{00000000-0005-0000-0000-0000CE4A0000}"/>
    <cellStyle name="Normal 3 2 3 2 2 3 2 2 2 4" xfId="19178" xr:uid="{00000000-0005-0000-0000-0000CF4A0000}"/>
    <cellStyle name="Normal 3 2 3 2 2 3 2 2 2 4 2" xfId="19179" xr:uid="{00000000-0005-0000-0000-0000D04A0000}"/>
    <cellStyle name="Normal 3 2 3 2 2 3 2 2 2 5" xfId="19180" xr:uid="{00000000-0005-0000-0000-0000D14A0000}"/>
    <cellStyle name="Normal 3 2 3 2 2 3 2 2 3" xfId="19181" xr:uid="{00000000-0005-0000-0000-0000D24A0000}"/>
    <cellStyle name="Normal 3 2 3 2 2 3 2 2 3 2" xfId="19182" xr:uid="{00000000-0005-0000-0000-0000D34A0000}"/>
    <cellStyle name="Normal 3 2 3 2 2 3 2 2 3 2 2" xfId="19183" xr:uid="{00000000-0005-0000-0000-0000D44A0000}"/>
    <cellStyle name="Normal 3 2 3 2 2 3 2 2 3 2 2 2" xfId="19184" xr:uid="{00000000-0005-0000-0000-0000D54A0000}"/>
    <cellStyle name="Normal 3 2 3 2 2 3 2 2 3 2 3" xfId="19185" xr:uid="{00000000-0005-0000-0000-0000D64A0000}"/>
    <cellStyle name="Normal 3 2 3 2 2 3 2 2 3 3" xfId="19186" xr:uid="{00000000-0005-0000-0000-0000D74A0000}"/>
    <cellStyle name="Normal 3 2 3 2 2 3 2 2 3 3 2" xfId="19187" xr:uid="{00000000-0005-0000-0000-0000D84A0000}"/>
    <cellStyle name="Normal 3 2 3 2 2 3 2 2 3 4" xfId="19188" xr:uid="{00000000-0005-0000-0000-0000D94A0000}"/>
    <cellStyle name="Normal 3 2 3 2 2 3 2 2 4" xfId="19189" xr:uid="{00000000-0005-0000-0000-0000DA4A0000}"/>
    <cellStyle name="Normal 3 2 3 2 2 3 2 2 4 2" xfId="19190" xr:uid="{00000000-0005-0000-0000-0000DB4A0000}"/>
    <cellStyle name="Normal 3 2 3 2 2 3 2 2 4 2 2" xfId="19191" xr:uid="{00000000-0005-0000-0000-0000DC4A0000}"/>
    <cellStyle name="Normal 3 2 3 2 2 3 2 2 4 2 2 2" xfId="19192" xr:uid="{00000000-0005-0000-0000-0000DD4A0000}"/>
    <cellStyle name="Normal 3 2 3 2 2 3 2 2 4 2 3" xfId="19193" xr:uid="{00000000-0005-0000-0000-0000DE4A0000}"/>
    <cellStyle name="Normal 3 2 3 2 2 3 2 2 4 3" xfId="19194" xr:uid="{00000000-0005-0000-0000-0000DF4A0000}"/>
    <cellStyle name="Normal 3 2 3 2 2 3 2 2 4 3 2" xfId="19195" xr:uid="{00000000-0005-0000-0000-0000E04A0000}"/>
    <cellStyle name="Normal 3 2 3 2 2 3 2 2 4 4" xfId="19196" xr:uid="{00000000-0005-0000-0000-0000E14A0000}"/>
    <cellStyle name="Normal 3 2 3 2 2 3 2 2 5" xfId="19197" xr:uid="{00000000-0005-0000-0000-0000E24A0000}"/>
    <cellStyle name="Normal 3 2 3 2 2 3 2 2 5 2" xfId="19198" xr:uid="{00000000-0005-0000-0000-0000E34A0000}"/>
    <cellStyle name="Normal 3 2 3 2 2 3 2 2 5 2 2" xfId="19199" xr:uid="{00000000-0005-0000-0000-0000E44A0000}"/>
    <cellStyle name="Normal 3 2 3 2 2 3 2 2 5 3" xfId="19200" xr:uid="{00000000-0005-0000-0000-0000E54A0000}"/>
    <cellStyle name="Normal 3 2 3 2 2 3 2 2 6" xfId="19201" xr:uid="{00000000-0005-0000-0000-0000E64A0000}"/>
    <cellStyle name="Normal 3 2 3 2 2 3 2 2 6 2" xfId="19202" xr:uid="{00000000-0005-0000-0000-0000E74A0000}"/>
    <cellStyle name="Normal 3 2 3 2 2 3 2 2 7" xfId="19203" xr:uid="{00000000-0005-0000-0000-0000E84A0000}"/>
    <cellStyle name="Normal 3 2 3 2 2 3 2 2 7 2" xfId="19204" xr:uid="{00000000-0005-0000-0000-0000E94A0000}"/>
    <cellStyle name="Normal 3 2 3 2 2 3 2 2 8" xfId="19205" xr:uid="{00000000-0005-0000-0000-0000EA4A0000}"/>
    <cellStyle name="Normal 3 2 3 2 2 3 2 3" xfId="19206" xr:uid="{00000000-0005-0000-0000-0000EB4A0000}"/>
    <cellStyle name="Normal 3 2 3 2 2 3 2 3 2" xfId="19207" xr:uid="{00000000-0005-0000-0000-0000EC4A0000}"/>
    <cellStyle name="Normal 3 2 3 2 2 3 2 3 2 2" xfId="19208" xr:uid="{00000000-0005-0000-0000-0000ED4A0000}"/>
    <cellStyle name="Normal 3 2 3 2 2 3 2 3 2 2 2" xfId="19209" xr:uid="{00000000-0005-0000-0000-0000EE4A0000}"/>
    <cellStyle name="Normal 3 2 3 2 2 3 2 3 2 2 2 2" xfId="19210" xr:uid="{00000000-0005-0000-0000-0000EF4A0000}"/>
    <cellStyle name="Normal 3 2 3 2 2 3 2 3 2 2 3" xfId="19211" xr:uid="{00000000-0005-0000-0000-0000F04A0000}"/>
    <cellStyle name="Normal 3 2 3 2 2 3 2 3 2 3" xfId="19212" xr:uid="{00000000-0005-0000-0000-0000F14A0000}"/>
    <cellStyle name="Normal 3 2 3 2 2 3 2 3 2 3 2" xfId="19213" xr:uid="{00000000-0005-0000-0000-0000F24A0000}"/>
    <cellStyle name="Normal 3 2 3 2 2 3 2 3 2 4" xfId="19214" xr:uid="{00000000-0005-0000-0000-0000F34A0000}"/>
    <cellStyle name="Normal 3 2 3 2 2 3 2 3 3" xfId="19215" xr:uid="{00000000-0005-0000-0000-0000F44A0000}"/>
    <cellStyle name="Normal 3 2 3 2 2 3 2 3 3 2" xfId="19216" xr:uid="{00000000-0005-0000-0000-0000F54A0000}"/>
    <cellStyle name="Normal 3 2 3 2 2 3 2 3 3 2 2" xfId="19217" xr:uid="{00000000-0005-0000-0000-0000F64A0000}"/>
    <cellStyle name="Normal 3 2 3 2 2 3 2 3 3 3" xfId="19218" xr:uid="{00000000-0005-0000-0000-0000F74A0000}"/>
    <cellStyle name="Normal 3 2 3 2 2 3 2 3 4" xfId="19219" xr:uid="{00000000-0005-0000-0000-0000F84A0000}"/>
    <cellStyle name="Normal 3 2 3 2 2 3 2 3 4 2" xfId="19220" xr:uid="{00000000-0005-0000-0000-0000F94A0000}"/>
    <cellStyle name="Normal 3 2 3 2 2 3 2 3 5" xfId="19221" xr:uid="{00000000-0005-0000-0000-0000FA4A0000}"/>
    <cellStyle name="Normal 3 2 3 2 2 3 2 4" xfId="19222" xr:uid="{00000000-0005-0000-0000-0000FB4A0000}"/>
    <cellStyle name="Normal 3 2 3 2 2 3 2 4 2" xfId="19223" xr:uid="{00000000-0005-0000-0000-0000FC4A0000}"/>
    <cellStyle name="Normal 3 2 3 2 2 3 2 4 2 2" xfId="19224" xr:uid="{00000000-0005-0000-0000-0000FD4A0000}"/>
    <cellStyle name="Normal 3 2 3 2 2 3 2 4 2 2 2" xfId="19225" xr:uid="{00000000-0005-0000-0000-0000FE4A0000}"/>
    <cellStyle name="Normal 3 2 3 2 2 3 2 4 2 3" xfId="19226" xr:uid="{00000000-0005-0000-0000-0000FF4A0000}"/>
    <cellStyle name="Normal 3 2 3 2 2 3 2 4 3" xfId="19227" xr:uid="{00000000-0005-0000-0000-0000004B0000}"/>
    <cellStyle name="Normal 3 2 3 2 2 3 2 4 3 2" xfId="19228" xr:uid="{00000000-0005-0000-0000-0000014B0000}"/>
    <cellStyle name="Normal 3 2 3 2 2 3 2 4 4" xfId="19229" xr:uid="{00000000-0005-0000-0000-0000024B0000}"/>
    <cellStyle name="Normal 3 2 3 2 2 3 2 5" xfId="19230" xr:uid="{00000000-0005-0000-0000-0000034B0000}"/>
    <cellStyle name="Normal 3 2 3 2 2 3 2 5 2" xfId="19231" xr:uid="{00000000-0005-0000-0000-0000044B0000}"/>
    <cellStyle name="Normal 3 2 3 2 2 3 2 5 2 2" xfId="19232" xr:uid="{00000000-0005-0000-0000-0000054B0000}"/>
    <cellStyle name="Normal 3 2 3 2 2 3 2 5 2 2 2" xfId="19233" xr:uid="{00000000-0005-0000-0000-0000064B0000}"/>
    <cellStyle name="Normal 3 2 3 2 2 3 2 5 2 3" xfId="19234" xr:uid="{00000000-0005-0000-0000-0000074B0000}"/>
    <cellStyle name="Normal 3 2 3 2 2 3 2 5 3" xfId="19235" xr:uid="{00000000-0005-0000-0000-0000084B0000}"/>
    <cellStyle name="Normal 3 2 3 2 2 3 2 5 3 2" xfId="19236" xr:uid="{00000000-0005-0000-0000-0000094B0000}"/>
    <cellStyle name="Normal 3 2 3 2 2 3 2 5 4" xfId="19237" xr:uid="{00000000-0005-0000-0000-00000A4B0000}"/>
    <cellStyle name="Normal 3 2 3 2 2 3 2 6" xfId="19238" xr:uid="{00000000-0005-0000-0000-00000B4B0000}"/>
    <cellStyle name="Normal 3 2 3 2 2 3 2 6 2" xfId="19239" xr:uid="{00000000-0005-0000-0000-00000C4B0000}"/>
    <cellStyle name="Normal 3 2 3 2 2 3 2 6 2 2" xfId="19240" xr:uid="{00000000-0005-0000-0000-00000D4B0000}"/>
    <cellStyle name="Normal 3 2 3 2 2 3 2 6 3" xfId="19241" xr:uid="{00000000-0005-0000-0000-00000E4B0000}"/>
    <cellStyle name="Normal 3 2 3 2 2 3 2 7" xfId="19242" xr:uid="{00000000-0005-0000-0000-00000F4B0000}"/>
    <cellStyle name="Normal 3 2 3 2 2 3 2 7 2" xfId="19243" xr:uid="{00000000-0005-0000-0000-0000104B0000}"/>
    <cellStyle name="Normal 3 2 3 2 2 3 2 8" xfId="19244" xr:uid="{00000000-0005-0000-0000-0000114B0000}"/>
    <cellStyle name="Normal 3 2 3 2 2 3 2 8 2" xfId="19245" xr:uid="{00000000-0005-0000-0000-0000124B0000}"/>
    <cellStyle name="Normal 3 2 3 2 2 3 2 9" xfId="19246" xr:uid="{00000000-0005-0000-0000-0000134B0000}"/>
    <cellStyle name="Normal 3 2 3 2 2 3 3" xfId="19247" xr:uid="{00000000-0005-0000-0000-0000144B0000}"/>
    <cellStyle name="Normal 3 2 3 2 2 3 3 2" xfId="19248" xr:uid="{00000000-0005-0000-0000-0000154B0000}"/>
    <cellStyle name="Normal 3 2 3 2 2 3 3 2 2" xfId="19249" xr:uid="{00000000-0005-0000-0000-0000164B0000}"/>
    <cellStyle name="Normal 3 2 3 2 2 3 3 2 2 2" xfId="19250" xr:uid="{00000000-0005-0000-0000-0000174B0000}"/>
    <cellStyle name="Normal 3 2 3 2 2 3 3 2 2 2 2" xfId="19251" xr:uid="{00000000-0005-0000-0000-0000184B0000}"/>
    <cellStyle name="Normal 3 2 3 2 2 3 3 2 2 2 2 2" xfId="19252" xr:uid="{00000000-0005-0000-0000-0000194B0000}"/>
    <cellStyle name="Normal 3 2 3 2 2 3 3 2 2 2 3" xfId="19253" xr:uid="{00000000-0005-0000-0000-00001A4B0000}"/>
    <cellStyle name="Normal 3 2 3 2 2 3 3 2 2 3" xfId="19254" xr:uid="{00000000-0005-0000-0000-00001B4B0000}"/>
    <cellStyle name="Normal 3 2 3 2 2 3 3 2 2 3 2" xfId="19255" xr:uid="{00000000-0005-0000-0000-00001C4B0000}"/>
    <cellStyle name="Normal 3 2 3 2 2 3 3 2 2 4" xfId="19256" xr:uid="{00000000-0005-0000-0000-00001D4B0000}"/>
    <cellStyle name="Normal 3 2 3 2 2 3 3 2 3" xfId="19257" xr:uid="{00000000-0005-0000-0000-00001E4B0000}"/>
    <cellStyle name="Normal 3 2 3 2 2 3 3 2 3 2" xfId="19258" xr:uid="{00000000-0005-0000-0000-00001F4B0000}"/>
    <cellStyle name="Normal 3 2 3 2 2 3 3 2 3 2 2" xfId="19259" xr:uid="{00000000-0005-0000-0000-0000204B0000}"/>
    <cellStyle name="Normal 3 2 3 2 2 3 3 2 3 3" xfId="19260" xr:uid="{00000000-0005-0000-0000-0000214B0000}"/>
    <cellStyle name="Normal 3 2 3 2 2 3 3 2 4" xfId="19261" xr:uid="{00000000-0005-0000-0000-0000224B0000}"/>
    <cellStyle name="Normal 3 2 3 2 2 3 3 2 4 2" xfId="19262" xr:uid="{00000000-0005-0000-0000-0000234B0000}"/>
    <cellStyle name="Normal 3 2 3 2 2 3 3 2 5" xfId="19263" xr:uid="{00000000-0005-0000-0000-0000244B0000}"/>
    <cellStyle name="Normal 3 2 3 2 2 3 3 3" xfId="19264" xr:uid="{00000000-0005-0000-0000-0000254B0000}"/>
    <cellStyle name="Normal 3 2 3 2 2 3 3 3 2" xfId="19265" xr:uid="{00000000-0005-0000-0000-0000264B0000}"/>
    <cellStyle name="Normal 3 2 3 2 2 3 3 3 2 2" xfId="19266" xr:uid="{00000000-0005-0000-0000-0000274B0000}"/>
    <cellStyle name="Normal 3 2 3 2 2 3 3 3 2 2 2" xfId="19267" xr:uid="{00000000-0005-0000-0000-0000284B0000}"/>
    <cellStyle name="Normal 3 2 3 2 2 3 3 3 2 3" xfId="19268" xr:uid="{00000000-0005-0000-0000-0000294B0000}"/>
    <cellStyle name="Normal 3 2 3 2 2 3 3 3 3" xfId="19269" xr:uid="{00000000-0005-0000-0000-00002A4B0000}"/>
    <cellStyle name="Normal 3 2 3 2 2 3 3 3 3 2" xfId="19270" xr:uid="{00000000-0005-0000-0000-00002B4B0000}"/>
    <cellStyle name="Normal 3 2 3 2 2 3 3 3 4" xfId="19271" xr:uid="{00000000-0005-0000-0000-00002C4B0000}"/>
    <cellStyle name="Normal 3 2 3 2 2 3 3 4" xfId="19272" xr:uid="{00000000-0005-0000-0000-00002D4B0000}"/>
    <cellStyle name="Normal 3 2 3 2 2 3 3 4 2" xfId="19273" xr:uid="{00000000-0005-0000-0000-00002E4B0000}"/>
    <cellStyle name="Normal 3 2 3 2 2 3 3 4 2 2" xfId="19274" xr:uid="{00000000-0005-0000-0000-00002F4B0000}"/>
    <cellStyle name="Normal 3 2 3 2 2 3 3 4 2 2 2" xfId="19275" xr:uid="{00000000-0005-0000-0000-0000304B0000}"/>
    <cellStyle name="Normal 3 2 3 2 2 3 3 4 2 3" xfId="19276" xr:uid="{00000000-0005-0000-0000-0000314B0000}"/>
    <cellStyle name="Normal 3 2 3 2 2 3 3 4 3" xfId="19277" xr:uid="{00000000-0005-0000-0000-0000324B0000}"/>
    <cellStyle name="Normal 3 2 3 2 2 3 3 4 3 2" xfId="19278" xr:uid="{00000000-0005-0000-0000-0000334B0000}"/>
    <cellStyle name="Normal 3 2 3 2 2 3 3 4 4" xfId="19279" xr:uid="{00000000-0005-0000-0000-0000344B0000}"/>
    <cellStyle name="Normal 3 2 3 2 2 3 3 5" xfId="19280" xr:uid="{00000000-0005-0000-0000-0000354B0000}"/>
    <cellStyle name="Normal 3 2 3 2 2 3 3 5 2" xfId="19281" xr:uid="{00000000-0005-0000-0000-0000364B0000}"/>
    <cellStyle name="Normal 3 2 3 2 2 3 3 5 2 2" xfId="19282" xr:uid="{00000000-0005-0000-0000-0000374B0000}"/>
    <cellStyle name="Normal 3 2 3 2 2 3 3 5 3" xfId="19283" xr:uid="{00000000-0005-0000-0000-0000384B0000}"/>
    <cellStyle name="Normal 3 2 3 2 2 3 3 6" xfId="19284" xr:uid="{00000000-0005-0000-0000-0000394B0000}"/>
    <cellStyle name="Normal 3 2 3 2 2 3 3 6 2" xfId="19285" xr:uid="{00000000-0005-0000-0000-00003A4B0000}"/>
    <cellStyle name="Normal 3 2 3 2 2 3 3 7" xfId="19286" xr:uid="{00000000-0005-0000-0000-00003B4B0000}"/>
    <cellStyle name="Normal 3 2 3 2 2 3 3 7 2" xfId="19287" xr:uid="{00000000-0005-0000-0000-00003C4B0000}"/>
    <cellStyle name="Normal 3 2 3 2 2 3 3 8" xfId="19288" xr:uid="{00000000-0005-0000-0000-00003D4B0000}"/>
    <cellStyle name="Normal 3 2 3 2 2 3 4" xfId="19289" xr:uid="{00000000-0005-0000-0000-00003E4B0000}"/>
    <cellStyle name="Normal 3 2 3 2 2 3 4 2" xfId="19290" xr:uid="{00000000-0005-0000-0000-00003F4B0000}"/>
    <cellStyle name="Normal 3 2 3 2 2 3 4 2 2" xfId="19291" xr:uid="{00000000-0005-0000-0000-0000404B0000}"/>
    <cellStyle name="Normal 3 2 3 2 2 3 4 2 2 2" xfId="19292" xr:uid="{00000000-0005-0000-0000-0000414B0000}"/>
    <cellStyle name="Normal 3 2 3 2 2 3 4 2 2 2 2" xfId="19293" xr:uid="{00000000-0005-0000-0000-0000424B0000}"/>
    <cellStyle name="Normal 3 2 3 2 2 3 4 2 2 3" xfId="19294" xr:uid="{00000000-0005-0000-0000-0000434B0000}"/>
    <cellStyle name="Normal 3 2 3 2 2 3 4 2 3" xfId="19295" xr:uid="{00000000-0005-0000-0000-0000444B0000}"/>
    <cellStyle name="Normal 3 2 3 2 2 3 4 2 3 2" xfId="19296" xr:uid="{00000000-0005-0000-0000-0000454B0000}"/>
    <cellStyle name="Normal 3 2 3 2 2 3 4 2 4" xfId="19297" xr:uid="{00000000-0005-0000-0000-0000464B0000}"/>
    <cellStyle name="Normal 3 2 3 2 2 3 4 3" xfId="19298" xr:uid="{00000000-0005-0000-0000-0000474B0000}"/>
    <cellStyle name="Normal 3 2 3 2 2 3 4 3 2" xfId="19299" xr:uid="{00000000-0005-0000-0000-0000484B0000}"/>
    <cellStyle name="Normal 3 2 3 2 2 3 4 3 2 2" xfId="19300" xr:uid="{00000000-0005-0000-0000-0000494B0000}"/>
    <cellStyle name="Normal 3 2 3 2 2 3 4 3 3" xfId="19301" xr:uid="{00000000-0005-0000-0000-00004A4B0000}"/>
    <cellStyle name="Normal 3 2 3 2 2 3 4 4" xfId="19302" xr:uid="{00000000-0005-0000-0000-00004B4B0000}"/>
    <cellStyle name="Normal 3 2 3 2 2 3 4 4 2" xfId="19303" xr:uid="{00000000-0005-0000-0000-00004C4B0000}"/>
    <cellStyle name="Normal 3 2 3 2 2 3 4 5" xfId="19304" xr:uid="{00000000-0005-0000-0000-00004D4B0000}"/>
    <cellStyle name="Normal 3 2 3 2 2 3 5" xfId="19305" xr:uid="{00000000-0005-0000-0000-00004E4B0000}"/>
    <cellStyle name="Normal 3 2 3 2 2 3 5 2" xfId="19306" xr:uid="{00000000-0005-0000-0000-00004F4B0000}"/>
    <cellStyle name="Normal 3 2 3 2 2 3 5 2 2" xfId="19307" xr:uid="{00000000-0005-0000-0000-0000504B0000}"/>
    <cellStyle name="Normal 3 2 3 2 2 3 5 2 2 2" xfId="19308" xr:uid="{00000000-0005-0000-0000-0000514B0000}"/>
    <cellStyle name="Normal 3 2 3 2 2 3 5 2 3" xfId="19309" xr:uid="{00000000-0005-0000-0000-0000524B0000}"/>
    <cellStyle name="Normal 3 2 3 2 2 3 5 3" xfId="19310" xr:uid="{00000000-0005-0000-0000-0000534B0000}"/>
    <cellStyle name="Normal 3 2 3 2 2 3 5 3 2" xfId="19311" xr:uid="{00000000-0005-0000-0000-0000544B0000}"/>
    <cellStyle name="Normal 3 2 3 2 2 3 5 4" xfId="19312" xr:uid="{00000000-0005-0000-0000-0000554B0000}"/>
    <cellStyle name="Normal 3 2 3 2 2 3 6" xfId="19313" xr:uid="{00000000-0005-0000-0000-0000564B0000}"/>
    <cellStyle name="Normal 3 2 3 2 2 3 6 2" xfId="19314" xr:uid="{00000000-0005-0000-0000-0000574B0000}"/>
    <cellStyle name="Normal 3 2 3 2 2 3 6 2 2" xfId="19315" xr:uid="{00000000-0005-0000-0000-0000584B0000}"/>
    <cellStyle name="Normal 3 2 3 2 2 3 6 2 2 2" xfId="19316" xr:uid="{00000000-0005-0000-0000-0000594B0000}"/>
    <cellStyle name="Normal 3 2 3 2 2 3 6 2 3" xfId="19317" xr:uid="{00000000-0005-0000-0000-00005A4B0000}"/>
    <cellStyle name="Normal 3 2 3 2 2 3 6 3" xfId="19318" xr:uid="{00000000-0005-0000-0000-00005B4B0000}"/>
    <cellStyle name="Normal 3 2 3 2 2 3 6 3 2" xfId="19319" xr:uid="{00000000-0005-0000-0000-00005C4B0000}"/>
    <cellStyle name="Normal 3 2 3 2 2 3 6 4" xfId="19320" xr:uid="{00000000-0005-0000-0000-00005D4B0000}"/>
    <cellStyle name="Normal 3 2 3 2 2 3 7" xfId="19321" xr:uid="{00000000-0005-0000-0000-00005E4B0000}"/>
    <cellStyle name="Normal 3 2 3 2 2 3 7 2" xfId="19322" xr:uid="{00000000-0005-0000-0000-00005F4B0000}"/>
    <cellStyle name="Normal 3 2 3 2 2 3 7 2 2" xfId="19323" xr:uid="{00000000-0005-0000-0000-0000604B0000}"/>
    <cellStyle name="Normal 3 2 3 2 2 3 7 3" xfId="19324" xr:uid="{00000000-0005-0000-0000-0000614B0000}"/>
    <cellStyle name="Normal 3 2 3 2 2 3 8" xfId="19325" xr:uid="{00000000-0005-0000-0000-0000624B0000}"/>
    <cellStyle name="Normal 3 2 3 2 2 3 8 2" xfId="19326" xr:uid="{00000000-0005-0000-0000-0000634B0000}"/>
    <cellStyle name="Normal 3 2 3 2 2 3 9" xfId="19327" xr:uid="{00000000-0005-0000-0000-0000644B0000}"/>
    <cellStyle name="Normal 3 2 3 2 2 3 9 2" xfId="19328" xr:uid="{00000000-0005-0000-0000-0000654B0000}"/>
    <cellStyle name="Normal 3 2 3 2 2 4" xfId="19329" xr:uid="{00000000-0005-0000-0000-0000664B0000}"/>
    <cellStyle name="Normal 3 2 3 2 2 4 10" xfId="19330" xr:uid="{00000000-0005-0000-0000-0000674B0000}"/>
    <cellStyle name="Normal 3 2 3 2 2 4 2" xfId="19331" xr:uid="{00000000-0005-0000-0000-0000684B0000}"/>
    <cellStyle name="Normal 3 2 3 2 2 4 2 2" xfId="19332" xr:uid="{00000000-0005-0000-0000-0000694B0000}"/>
    <cellStyle name="Normal 3 2 3 2 2 4 2 2 2" xfId="19333" xr:uid="{00000000-0005-0000-0000-00006A4B0000}"/>
    <cellStyle name="Normal 3 2 3 2 2 4 2 2 2 2" xfId="19334" xr:uid="{00000000-0005-0000-0000-00006B4B0000}"/>
    <cellStyle name="Normal 3 2 3 2 2 4 2 2 2 2 2" xfId="19335" xr:uid="{00000000-0005-0000-0000-00006C4B0000}"/>
    <cellStyle name="Normal 3 2 3 2 2 4 2 2 2 2 2 2" xfId="19336" xr:uid="{00000000-0005-0000-0000-00006D4B0000}"/>
    <cellStyle name="Normal 3 2 3 2 2 4 2 2 2 2 2 2 2" xfId="19337" xr:uid="{00000000-0005-0000-0000-00006E4B0000}"/>
    <cellStyle name="Normal 3 2 3 2 2 4 2 2 2 2 2 3" xfId="19338" xr:uid="{00000000-0005-0000-0000-00006F4B0000}"/>
    <cellStyle name="Normal 3 2 3 2 2 4 2 2 2 2 3" xfId="19339" xr:uid="{00000000-0005-0000-0000-0000704B0000}"/>
    <cellStyle name="Normal 3 2 3 2 2 4 2 2 2 2 3 2" xfId="19340" xr:uid="{00000000-0005-0000-0000-0000714B0000}"/>
    <cellStyle name="Normal 3 2 3 2 2 4 2 2 2 2 4" xfId="19341" xr:uid="{00000000-0005-0000-0000-0000724B0000}"/>
    <cellStyle name="Normal 3 2 3 2 2 4 2 2 2 3" xfId="19342" xr:uid="{00000000-0005-0000-0000-0000734B0000}"/>
    <cellStyle name="Normal 3 2 3 2 2 4 2 2 2 3 2" xfId="19343" xr:uid="{00000000-0005-0000-0000-0000744B0000}"/>
    <cellStyle name="Normal 3 2 3 2 2 4 2 2 2 3 2 2" xfId="19344" xr:uid="{00000000-0005-0000-0000-0000754B0000}"/>
    <cellStyle name="Normal 3 2 3 2 2 4 2 2 2 3 3" xfId="19345" xr:uid="{00000000-0005-0000-0000-0000764B0000}"/>
    <cellStyle name="Normal 3 2 3 2 2 4 2 2 2 4" xfId="19346" xr:uid="{00000000-0005-0000-0000-0000774B0000}"/>
    <cellStyle name="Normal 3 2 3 2 2 4 2 2 2 4 2" xfId="19347" xr:uid="{00000000-0005-0000-0000-0000784B0000}"/>
    <cellStyle name="Normal 3 2 3 2 2 4 2 2 2 5" xfId="19348" xr:uid="{00000000-0005-0000-0000-0000794B0000}"/>
    <cellStyle name="Normal 3 2 3 2 2 4 2 2 3" xfId="19349" xr:uid="{00000000-0005-0000-0000-00007A4B0000}"/>
    <cellStyle name="Normal 3 2 3 2 2 4 2 2 3 2" xfId="19350" xr:uid="{00000000-0005-0000-0000-00007B4B0000}"/>
    <cellStyle name="Normal 3 2 3 2 2 4 2 2 3 2 2" xfId="19351" xr:uid="{00000000-0005-0000-0000-00007C4B0000}"/>
    <cellStyle name="Normal 3 2 3 2 2 4 2 2 3 2 2 2" xfId="19352" xr:uid="{00000000-0005-0000-0000-00007D4B0000}"/>
    <cellStyle name="Normal 3 2 3 2 2 4 2 2 3 2 3" xfId="19353" xr:uid="{00000000-0005-0000-0000-00007E4B0000}"/>
    <cellStyle name="Normal 3 2 3 2 2 4 2 2 3 3" xfId="19354" xr:uid="{00000000-0005-0000-0000-00007F4B0000}"/>
    <cellStyle name="Normal 3 2 3 2 2 4 2 2 3 3 2" xfId="19355" xr:uid="{00000000-0005-0000-0000-0000804B0000}"/>
    <cellStyle name="Normal 3 2 3 2 2 4 2 2 3 4" xfId="19356" xr:uid="{00000000-0005-0000-0000-0000814B0000}"/>
    <cellStyle name="Normal 3 2 3 2 2 4 2 2 4" xfId="19357" xr:uid="{00000000-0005-0000-0000-0000824B0000}"/>
    <cellStyle name="Normal 3 2 3 2 2 4 2 2 4 2" xfId="19358" xr:uid="{00000000-0005-0000-0000-0000834B0000}"/>
    <cellStyle name="Normal 3 2 3 2 2 4 2 2 4 2 2" xfId="19359" xr:uid="{00000000-0005-0000-0000-0000844B0000}"/>
    <cellStyle name="Normal 3 2 3 2 2 4 2 2 4 2 2 2" xfId="19360" xr:uid="{00000000-0005-0000-0000-0000854B0000}"/>
    <cellStyle name="Normal 3 2 3 2 2 4 2 2 4 2 3" xfId="19361" xr:uid="{00000000-0005-0000-0000-0000864B0000}"/>
    <cellStyle name="Normal 3 2 3 2 2 4 2 2 4 3" xfId="19362" xr:uid="{00000000-0005-0000-0000-0000874B0000}"/>
    <cellStyle name="Normal 3 2 3 2 2 4 2 2 4 3 2" xfId="19363" xr:uid="{00000000-0005-0000-0000-0000884B0000}"/>
    <cellStyle name="Normal 3 2 3 2 2 4 2 2 4 4" xfId="19364" xr:uid="{00000000-0005-0000-0000-0000894B0000}"/>
    <cellStyle name="Normal 3 2 3 2 2 4 2 2 5" xfId="19365" xr:uid="{00000000-0005-0000-0000-00008A4B0000}"/>
    <cellStyle name="Normal 3 2 3 2 2 4 2 2 5 2" xfId="19366" xr:uid="{00000000-0005-0000-0000-00008B4B0000}"/>
    <cellStyle name="Normal 3 2 3 2 2 4 2 2 5 2 2" xfId="19367" xr:uid="{00000000-0005-0000-0000-00008C4B0000}"/>
    <cellStyle name="Normal 3 2 3 2 2 4 2 2 5 3" xfId="19368" xr:uid="{00000000-0005-0000-0000-00008D4B0000}"/>
    <cellStyle name="Normal 3 2 3 2 2 4 2 2 6" xfId="19369" xr:uid="{00000000-0005-0000-0000-00008E4B0000}"/>
    <cellStyle name="Normal 3 2 3 2 2 4 2 2 6 2" xfId="19370" xr:uid="{00000000-0005-0000-0000-00008F4B0000}"/>
    <cellStyle name="Normal 3 2 3 2 2 4 2 2 7" xfId="19371" xr:uid="{00000000-0005-0000-0000-0000904B0000}"/>
    <cellStyle name="Normal 3 2 3 2 2 4 2 2 7 2" xfId="19372" xr:uid="{00000000-0005-0000-0000-0000914B0000}"/>
    <cellStyle name="Normal 3 2 3 2 2 4 2 2 8" xfId="19373" xr:uid="{00000000-0005-0000-0000-0000924B0000}"/>
    <cellStyle name="Normal 3 2 3 2 2 4 2 3" xfId="19374" xr:uid="{00000000-0005-0000-0000-0000934B0000}"/>
    <cellStyle name="Normal 3 2 3 2 2 4 2 3 2" xfId="19375" xr:uid="{00000000-0005-0000-0000-0000944B0000}"/>
    <cellStyle name="Normal 3 2 3 2 2 4 2 3 2 2" xfId="19376" xr:uid="{00000000-0005-0000-0000-0000954B0000}"/>
    <cellStyle name="Normal 3 2 3 2 2 4 2 3 2 2 2" xfId="19377" xr:uid="{00000000-0005-0000-0000-0000964B0000}"/>
    <cellStyle name="Normal 3 2 3 2 2 4 2 3 2 2 2 2" xfId="19378" xr:uid="{00000000-0005-0000-0000-0000974B0000}"/>
    <cellStyle name="Normal 3 2 3 2 2 4 2 3 2 2 3" xfId="19379" xr:uid="{00000000-0005-0000-0000-0000984B0000}"/>
    <cellStyle name="Normal 3 2 3 2 2 4 2 3 2 3" xfId="19380" xr:uid="{00000000-0005-0000-0000-0000994B0000}"/>
    <cellStyle name="Normal 3 2 3 2 2 4 2 3 2 3 2" xfId="19381" xr:uid="{00000000-0005-0000-0000-00009A4B0000}"/>
    <cellStyle name="Normal 3 2 3 2 2 4 2 3 2 4" xfId="19382" xr:uid="{00000000-0005-0000-0000-00009B4B0000}"/>
    <cellStyle name="Normal 3 2 3 2 2 4 2 3 3" xfId="19383" xr:uid="{00000000-0005-0000-0000-00009C4B0000}"/>
    <cellStyle name="Normal 3 2 3 2 2 4 2 3 3 2" xfId="19384" xr:uid="{00000000-0005-0000-0000-00009D4B0000}"/>
    <cellStyle name="Normal 3 2 3 2 2 4 2 3 3 2 2" xfId="19385" xr:uid="{00000000-0005-0000-0000-00009E4B0000}"/>
    <cellStyle name="Normal 3 2 3 2 2 4 2 3 3 3" xfId="19386" xr:uid="{00000000-0005-0000-0000-00009F4B0000}"/>
    <cellStyle name="Normal 3 2 3 2 2 4 2 3 4" xfId="19387" xr:uid="{00000000-0005-0000-0000-0000A04B0000}"/>
    <cellStyle name="Normal 3 2 3 2 2 4 2 3 4 2" xfId="19388" xr:uid="{00000000-0005-0000-0000-0000A14B0000}"/>
    <cellStyle name="Normal 3 2 3 2 2 4 2 3 5" xfId="19389" xr:uid="{00000000-0005-0000-0000-0000A24B0000}"/>
    <cellStyle name="Normal 3 2 3 2 2 4 2 4" xfId="19390" xr:uid="{00000000-0005-0000-0000-0000A34B0000}"/>
    <cellStyle name="Normal 3 2 3 2 2 4 2 4 2" xfId="19391" xr:uid="{00000000-0005-0000-0000-0000A44B0000}"/>
    <cellStyle name="Normal 3 2 3 2 2 4 2 4 2 2" xfId="19392" xr:uid="{00000000-0005-0000-0000-0000A54B0000}"/>
    <cellStyle name="Normal 3 2 3 2 2 4 2 4 2 2 2" xfId="19393" xr:uid="{00000000-0005-0000-0000-0000A64B0000}"/>
    <cellStyle name="Normal 3 2 3 2 2 4 2 4 2 3" xfId="19394" xr:uid="{00000000-0005-0000-0000-0000A74B0000}"/>
    <cellStyle name="Normal 3 2 3 2 2 4 2 4 3" xfId="19395" xr:uid="{00000000-0005-0000-0000-0000A84B0000}"/>
    <cellStyle name="Normal 3 2 3 2 2 4 2 4 3 2" xfId="19396" xr:uid="{00000000-0005-0000-0000-0000A94B0000}"/>
    <cellStyle name="Normal 3 2 3 2 2 4 2 4 4" xfId="19397" xr:uid="{00000000-0005-0000-0000-0000AA4B0000}"/>
    <cellStyle name="Normal 3 2 3 2 2 4 2 5" xfId="19398" xr:uid="{00000000-0005-0000-0000-0000AB4B0000}"/>
    <cellStyle name="Normal 3 2 3 2 2 4 2 5 2" xfId="19399" xr:uid="{00000000-0005-0000-0000-0000AC4B0000}"/>
    <cellStyle name="Normal 3 2 3 2 2 4 2 5 2 2" xfId="19400" xr:uid="{00000000-0005-0000-0000-0000AD4B0000}"/>
    <cellStyle name="Normal 3 2 3 2 2 4 2 5 2 2 2" xfId="19401" xr:uid="{00000000-0005-0000-0000-0000AE4B0000}"/>
    <cellStyle name="Normal 3 2 3 2 2 4 2 5 2 3" xfId="19402" xr:uid="{00000000-0005-0000-0000-0000AF4B0000}"/>
    <cellStyle name="Normal 3 2 3 2 2 4 2 5 3" xfId="19403" xr:uid="{00000000-0005-0000-0000-0000B04B0000}"/>
    <cellStyle name="Normal 3 2 3 2 2 4 2 5 3 2" xfId="19404" xr:uid="{00000000-0005-0000-0000-0000B14B0000}"/>
    <cellStyle name="Normal 3 2 3 2 2 4 2 5 4" xfId="19405" xr:uid="{00000000-0005-0000-0000-0000B24B0000}"/>
    <cellStyle name="Normal 3 2 3 2 2 4 2 6" xfId="19406" xr:uid="{00000000-0005-0000-0000-0000B34B0000}"/>
    <cellStyle name="Normal 3 2 3 2 2 4 2 6 2" xfId="19407" xr:uid="{00000000-0005-0000-0000-0000B44B0000}"/>
    <cellStyle name="Normal 3 2 3 2 2 4 2 6 2 2" xfId="19408" xr:uid="{00000000-0005-0000-0000-0000B54B0000}"/>
    <cellStyle name="Normal 3 2 3 2 2 4 2 6 3" xfId="19409" xr:uid="{00000000-0005-0000-0000-0000B64B0000}"/>
    <cellStyle name="Normal 3 2 3 2 2 4 2 7" xfId="19410" xr:uid="{00000000-0005-0000-0000-0000B74B0000}"/>
    <cellStyle name="Normal 3 2 3 2 2 4 2 7 2" xfId="19411" xr:uid="{00000000-0005-0000-0000-0000B84B0000}"/>
    <cellStyle name="Normal 3 2 3 2 2 4 2 8" xfId="19412" xr:uid="{00000000-0005-0000-0000-0000B94B0000}"/>
    <cellStyle name="Normal 3 2 3 2 2 4 2 8 2" xfId="19413" xr:uid="{00000000-0005-0000-0000-0000BA4B0000}"/>
    <cellStyle name="Normal 3 2 3 2 2 4 2 9" xfId="19414" xr:uid="{00000000-0005-0000-0000-0000BB4B0000}"/>
    <cellStyle name="Normal 3 2 3 2 2 4 3" xfId="19415" xr:uid="{00000000-0005-0000-0000-0000BC4B0000}"/>
    <cellStyle name="Normal 3 2 3 2 2 4 3 2" xfId="19416" xr:uid="{00000000-0005-0000-0000-0000BD4B0000}"/>
    <cellStyle name="Normal 3 2 3 2 2 4 3 2 2" xfId="19417" xr:uid="{00000000-0005-0000-0000-0000BE4B0000}"/>
    <cellStyle name="Normal 3 2 3 2 2 4 3 2 2 2" xfId="19418" xr:uid="{00000000-0005-0000-0000-0000BF4B0000}"/>
    <cellStyle name="Normal 3 2 3 2 2 4 3 2 2 2 2" xfId="19419" xr:uid="{00000000-0005-0000-0000-0000C04B0000}"/>
    <cellStyle name="Normal 3 2 3 2 2 4 3 2 2 2 2 2" xfId="19420" xr:uid="{00000000-0005-0000-0000-0000C14B0000}"/>
    <cellStyle name="Normal 3 2 3 2 2 4 3 2 2 2 3" xfId="19421" xr:uid="{00000000-0005-0000-0000-0000C24B0000}"/>
    <cellStyle name="Normal 3 2 3 2 2 4 3 2 2 3" xfId="19422" xr:uid="{00000000-0005-0000-0000-0000C34B0000}"/>
    <cellStyle name="Normal 3 2 3 2 2 4 3 2 2 3 2" xfId="19423" xr:uid="{00000000-0005-0000-0000-0000C44B0000}"/>
    <cellStyle name="Normal 3 2 3 2 2 4 3 2 2 4" xfId="19424" xr:uid="{00000000-0005-0000-0000-0000C54B0000}"/>
    <cellStyle name="Normal 3 2 3 2 2 4 3 2 3" xfId="19425" xr:uid="{00000000-0005-0000-0000-0000C64B0000}"/>
    <cellStyle name="Normal 3 2 3 2 2 4 3 2 3 2" xfId="19426" xr:uid="{00000000-0005-0000-0000-0000C74B0000}"/>
    <cellStyle name="Normal 3 2 3 2 2 4 3 2 3 2 2" xfId="19427" xr:uid="{00000000-0005-0000-0000-0000C84B0000}"/>
    <cellStyle name="Normal 3 2 3 2 2 4 3 2 3 3" xfId="19428" xr:uid="{00000000-0005-0000-0000-0000C94B0000}"/>
    <cellStyle name="Normal 3 2 3 2 2 4 3 2 4" xfId="19429" xr:uid="{00000000-0005-0000-0000-0000CA4B0000}"/>
    <cellStyle name="Normal 3 2 3 2 2 4 3 2 4 2" xfId="19430" xr:uid="{00000000-0005-0000-0000-0000CB4B0000}"/>
    <cellStyle name="Normal 3 2 3 2 2 4 3 2 5" xfId="19431" xr:uid="{00000000-0005-0000-0000-0000CC4B0000}"/>
    <cellStyle name="Normal 3 2 3 2 2 4 3 3" xfId="19432" xr:uid="{00000000-0005-0000-0000-0000CD4B0000}"/>
    <cellStyle name="Normal 3 2 3 2 2 4 3 3 2" xfId="19433" xr:uid="{00000000-0005-0000-0000-0000CE4B0000}"/>
    <cellStyle name="Normal 3 2 3 2 2 4 3 3 2 2" xfId="19434" xr:uid="{00000000-0005-0000-0000-0000CF4B0000}"/>
    <cellStyle name="Normal 3 2 3 2 2 4 3 3 2 2 2" xfId="19435" xr:uid="{00000000-0005-0000-0000-0000D04B0000}"/>
    <cellStyle name="Normal 3 2 3 2 2 4 3 3 2 3" xfId="19436" xr:uid="{00000000-0005-0000-0000-0000D14B0000}"/>
    <cellStyle name="Normal 3 2 3 2 2 4 3 3 3" xfId="19437" xr:uid="{00000000-0005-0000-0000-0000D24B0000}"/>
    <cellStyle name="Normal 3 2 3 2 2 4 3 3 3 2" xfId="19438" xr:uid="{00000000-0005-0000-0000-0000D34B0000}"/>
    <cellStyle name="Normal 3 2 3 2 2 4 3 3 4" xfId="19439" xr:uid="{00000000-0005-0000-0000-0000D44B0000}"/>
    <cellStyle name="Normal 3 2 3 2 2 4 3 4" xfId="19440" xr:uid="{00000000-0005-0000-0000-0000D54B0000}"/>
    <cellStyle name="Normal 3 2 3 2 2 4 3 4 2" xfId="19441" xr:uid="{00000000-0005-0000-0000-0000D64B0000}"/>
    <cellStyle name="Normal 3 2 3 2 2 4 3 4 2 2" xfId="19442" xr:uid="{00000000-0005-0000-0000-0000D74B0000}"/>
    <cellStyle name="Normal 3 2 3 2 2 4 3 4 2 2 2" xfId="19443" xr:uid="{00000000-0005-0000-0000-0000D84B0000}"/>
    <cellStyle name="Normal 3 2 3 2 2 4 3 4 2 3" xfId="19444" xr:uid="{00000000-0005-0000-0000-0000D94B0000}"/>
    <cellStyle name="Normal 3 2 3 2 2 4 3 4 3" xfId="19445" xr:uid="{00000000-0005-0000-0000-0000DA4B0000}"/>
    <cellStyle name="Normal 3 2 3 2 2 4 3 4 3 2" xfId="19446" xr:uid="{00000000-0005-0000-0000-0000DB4B0000}"/>
    <cellStyle name="Normal 3 2 3 2 2 4 3 4 4" xfId="19447" xr:uid="{00000000-0005-0000-0000-0000DC4B0000}"/>
    <cellStyle name="Normal 3 2 3 2 2 4 3 5" xfId="19448" xr:uid="{00000000-0005-0000-0000-0000DD4B0000}"/>
    <cellStyle name="Normal 3 2 3 2 2 4 3 5 2" xfId="19449" xr:uid="{00000000-0005-0000-0000-0000DE4B0000}"/>
    <cellStyle name="Normal 3 2 3 2 2 4 3 5 2 2" xfId="19450" xr:uid="{00000000-0005-0000-0000-0000DF4B0000}"/>
    <cellStyle name="Normal 3 2 3 2 2 4 3 5 3" xfId="19451" xr:uid="{00000000-0005-0000-0000-0000E04B0000}"/>
    <cellStyle name="Normal 3 2 3 2 2 4 3 6" xfId="19452" xr:uid="{00000000-0005-0000-0000-0000E14B0000}"/>
    <cellStyle name="Normal 3 2 3 2 2 4 3 6 2" xfId="19453" xr:uid="{00000000-0005-0000-0000-0000E24B0000}"/>
    <cellStyle name="Normal 3 2 3 2 2 4 3 7" xfId="19454" xr:uid="{00000000-0005-0000-0000-0000E34B0000}"/>
    <cellStyle name="Normal 3 2 3 2 2 4 3 7 2" xfId="19455" xr:uid="{00000000-0005-0000-0000-0000E44B0000}"/>
    <cellStyle name="Normal 3 2 3 2 2 4 3 8" xfId="19456" xr:uid="{00000000-0005-0000-0000-0000E54B0000}"/>
    <cellStyle name="Normal 3 2 3 2 2 4 4" xfId="19457" xr:uid="{00000000-0005-0000-0000-0000E64B0000}"/>
    <cellStyle name="Normal 3 2 3 2 2 4 4 2" xfId="19458" xr:uid="{00000000-0005-0000-0000-0000E74B0000}"/>
    <cellStyle name="Normal 3 2 3 2 2 4 4 2 2" xfId="19459" xr:uid="{00000000-0005-0000-0000-0000E84B0000}"/>
    <cellStyle name="Normal 3 2 3 2 2 4 4 2 2 2" xfId="19460" xr:uid="{00000000-0005-0000-0000-0000E94B0000}"/>
    <cellStyle name="Normal 3 2 3 2 2 4 4 2 2 2 2" xfId="19461" xr:uid="{00000000-0005-0000-0000-0000EA4B0000}"/>
    <cellStyle name="Normal 3 2 3 2 2 4 4 2 2 3" xfId="19462" xr:uid="{00000000-0005-0000-0000-0000EB4B0000}"/>
    <cellStyle name="Normal 3 2 3 2 2 4 4 2 3" xfId="19463" xr:uid="{00000000-0005-0000-0000-0000EC4B0000}"/>
    <cellStyle name="Normal 3 2 3 2 2 4 4 2 3 2" xfId="19464" xr:uid="{00000000-0005-0000-0000-0000ED4B0000}"/>
    <cellStyle name="Normal 3 2 3 2 2 4 4 2 4" xfId="19465" xr:uid="{00000000-0005-0000-0000-0000EE4B0000}"/>
    <cellStyle name="Normal 3 2 3 2 2 4 4 3" xfId="19466" xr:uid="{00000000-0005-0000-0000-0000EF4B0000}"/>
    <cellStyle name="Normal 3 2 3 2 2 4 4 3 2" xfId="19467" xr:uid="{00000000-0005-0000-0000-0000F04B0000}"/>
    <cellStyle name="Normal 3 2 3 2 2 4 4 3 2 2" xfId="19468" xr:uid="{00000000-0005-0000-0000-0000F14B0000}"/>
    <cellStyle name="Normal 3 2 3 2 2 4 4 3 3" xfId="19469" xr:uid="{00000000-0005-0000-0000-0000F24B0000}"/>
    <cellStyle name="Normal 3 2 3 2 2 4 4 4" xfId="19470" xr:uid="{00000000-0005-0000-0000-0000F34B0000}"/>
    <cellStyle name="Normal 3 2 3 2 2 4 4 4 2" xfId="19471" xr:uid="{00000000-0005-0000-0000-0000F44B0000}"/>
    <cellStyle name="Normal 3 2 3 2 2 4 4 5" xfId="19472" xr:uid="{00000000-0005-0000-0000-0000F54B0000}"/>
    <cellStyle name="Normal 3 2 3 2 2 4 5" xfId="19473" xr:uid="{00000000-0005-0000-0000-0000F64B0000}"/>
    <cellStyle name="Normal 3 2 3 2 2 4 5 2" xfId="19474" xr:uid="{00000000-0005-0000-0000-0000F74B0000}"/>
    <cellStyle name="Normal 3 2 3 2 2 4 5 2 2" xfId="19475" xr:uid="{00000000-0005-0000-0000-0000F84B0000}"/>
    <cellStyle name="Normal 3 2 3 2 2 4 5 2 2 2" xfId="19476" xr:uid="{00000000-0005-0000-0000-0000F94B0000}"/>
    <cellStyle name="Normal 3 2 3 2 2 4 5 2 3" xfId="19477" xr:uid="{00000000-0005-0000-0000-0000FA4B0000}"/>
    <cellStyle name="Normal 3 2 3 2 2 4 5 3" xfId="19478" xr:uid="{00000000-0005-0000-0000-0000FB4B0000}"/>
    <cellStyle name="Normal 3 2 3 2 2 4 5 3 2" xfId="19479" xr:uid="{00000000-0005-0000-0000-0000FC4B0000}"/>
    <cellStyle name="Normal 3 2 3 2 2 4 5 4" xfId="19480" xr:uid="{00000000-0005-0000-0000-0000FD4B0000}"/>
    <cellStyle name="Normal 3 2 3 2 2 4 6" xfId="19481" xr:uid="{00000000-0005-0000-0000-0000FE4B0000}"/>
    <cellStyle name="Normal 3 2 3 2 2 4 6 2" xfId="19482" xr:uid="{00000000-0005-0000-0000-0000FF4B0000}"/>
    <cellStyle name="Normal 3 2 3 2 2 4 6 2 2" xfId="19483" xr:uid="{00000000-0005-0000-0000-0000004C0000}"/>
    <cellStyle name="Normal 3 2 3 2 2 4 6 2 2 2" xfId="19484" xr:uid="{00000000-0005-0000-0000-0000014C0000}"/>
    <cellStyle name="Normal 3 2 3 2 2 4 6 2 3" xfId="19485" xr:uid="{00000000-0005-0000-0000-0000024C0000}"/>
    <cellStyle name="Normal 3 2 3 2 2 4 6 3" xfId="19486" xr:uid="{00000000-0005-0000-0000-0000034C0000}"/>
    <cellStyle name="Normal 3 2 3 2 2 4 6 3 2" xfId="19487" xr:uid="{00000000-0005-0000-0000-0000044C0000}"/>
    <cellStyle name="Normal 3 2 3 2 2 4 6 4" xfId="19488" xr:uid="{00000000-0005-0000-0000-0000054C0000}"/>
    <cellStyle name="Normal 3 2 3 2 2 4 7" xfId="19489" xr:uid="{00000000-0005-0000-0000-0000064C0000}"/>
    <cellStyle name="Normal 3 2 3 2 2 4 7 2" xfId="19490" xr:uid="{00000000-0005-0000-0000-0000074C0000}"/>
    <cellStyle name="Normal 3 2 3 2 2 4 7 2 2" xfId="19491" xr:uid="{00000000-0005-0000-0000-0000084C0000}"/>
    <cellStyle name="Normal 3 2 3 2 2 4 7 3" xfId="19492" xr:uid="{00000000-0005-0000-0000-0000094C0000}"/>
    <cellStyle name="Normal 3 2 3 2 2 4 8" xfId="19493" xr:uid="{00000000-0005-0000-0000-00000A4C0000}"/>
    <cellStyle name="Normal 3 2 3 2 2 4 8 2" xfId="19494" xr:uid="{00000000-0005-0000-0000-00000B4C0000}"/>
    <cellStyle name="Normal 3 2 3 2 2 4 9" xfId="19495" xr:uid="{00000000-0005-0000-0000-00000C4C0000}"/>
    <cellStyle name="Normal 3 2 3 2 2 4 9 2" xfId="19496" xr:uid="{00000000-0005-0000-0000-00000D4C0000}"/>
    <cellStyle name="Normal 3 2 3 2 2 5" xfId="19497" xr:uid="{00000000-0005-0000-0000-00000E4C0000}"/>
    <cellStyle name="Normal 3 2 3 2 2 5 2" xfId="19498" xr:uid="{00000000-0005-0000-0000-00000F4C0000}"/>
    <cellStyle name="Normal 3 2 3 2 2 5 2 2" xfId="19499" xr:uid="{00000000-0005-0000-0000-0000104C0000}"/>
    <cellStyle name="Normal 3 2 3 2 2 5 2 2 2" xfId="19500" xr:uid="{00000000-0005-0000-0000-0000114C0000}"/>
    <cellStyle name="Normal 3 2 3 2 2 5 2 2 2 2" xfId="19501" xr:uid="{00000000-0005-0000-0000-0000124C0000}"/>
    <cellStyle name="Normal 3 2 3 2 2 5 2 2 2 2 2" xfId="19502" xr:uid="{00000000-0005-0000-0000-0000134C0000}"/>
    <cellStyle name="Normal 3 2 3 2 2 5 2 2 2 2 2 2" xfId="19503" xr:uid="{00000000-0005-0000-0000-0000144C0000}"/>
    <cellStyle name="Normal 3 2 3 2 2 5 2 2 2 2 3" xfId="19504" xr:uid="{00000000-0005-0000-0000-0000154C0000}"/>
    <cellStyle name="Normal 3 2 3 2 2 5 2 2 2 3" xfId="19505" xr:uid="{00000000-0005-0000-0000-0000164C0000}"/>
    <cellStyle name="Normal 3 2 3 2 2 5 2 2 2 3 2" xfId="19506" xr:uid="{00000000-0005-0000-0000-0000174C0000}"/>
    <cellStyle name="Normal 3 2 3 2 2 5 2 2 2 4" xfId="19507" xr:uid="{00000000-0005-0000-0000-0000184C0000}"/>
    <cellStyle name="Normal 3 2 3 2 2 5 2 2 3" xfId="19508" xr:uid="{00000000-0005-0000-0000-0000194C0000}"/>
    <cellStyle name="Normal 3 2 3 2 2 5 2 2 3 2" xfId="19509" xr:uid="{00000000-0005-0000-0000-00001A4C0000}"/>
    <cellStyle name="Normal 3 2 3 2 2 5 2 2 3 2 2" xfId="19510" xr:uid="{00000000-0005-0000-0000-00001B4C0000}"/>
    <cellStyle name="Normal 3 2 3 2 2 5 2 2 3 3" xfId="19511" xr:uid="{00000000-0005-0000-0000-00001C4C0000}"/>
    <cellStyle name="Normal 3 2 3 2 2 5 2 2 4" xfId="19512" xr:uid="{00000000-0005-0000-0000-00001D4C0000}"/>
    <cellStyle name="Normal 3 2 3 2 2 5 2 2 4 2" xfId="19513" xr:uid="{00000000-0005-0000-0000-00001E4C0000}"/>
    <cellStyle name="Normal 3 2 3 2 2 5 2 2 5" xfId="19514" xr:uid="{00000000-0005-0000-0000-00001F4C0000}"/>
    <cellStyle name="Normal 3 2 3 2 2 5 2 3" xfId="19515" xr:uid="{00000000-0005-0000-0000-0000204C0000}"/>
    <cellStyle name="Normal 3 2 3 2 2 5 2 3 2" xfId="19516" xr:uid="{00000000-0005-0000-0000-0000214C0000}"/>
    <cellStyle name="Normal 3 2 3 2 2 5 2 3 2 2" xfId="19517" xr:uid="{00000000-0005-0000-0000-0000224C0000}"/>
    <cellStyle name="Normal 3 2 3 2 2 5 2 3 2 2 2" xfId="19518" xr:uid="{00000000-0005-0000-0000-0000234C0000}"/>
    <cellStyle name="Normal 3 2 3 2 2 5 2 3 2 3" xfId="19519" xr:uid="{00000000-0005-0000-0000-0000244C0000}"/>
    <cellStyle name="Normal 3 2 3 2 2 5 2 3 3" xfId="19520" xr:uid="{00000000-0005-0000-0000-0000254C0000}"/>
    <cellStyle name="Normal 3 2 3 2 2 5 2 3 3 2" xfId="19521" xr:uid="{00000000-0005-0000-0000-0000264C0000}"/>
    <cellStyle name="Normal 3 2 3 2 2 5 2 3 4" xfId="19522" xr:uid="{00000000-0005-0000-0000-0000274C0000}"/>
    <cellStyle name="Normal 3 2 3 2 2 5 2 4" xfId="19523" xr:uid="{00000000-0005-0000-0000-0000284C0000}"/>
    <cellStyle name="Normal 3 2 3 2 2 5 2 4 2" xfId="19524" xr:uid="{00000000-0005-0000-0000-0000294C0000}"/>
    <cellStyle name="Normal 3 2 3 2 2 5 2 4 2 2" xfId="19525" xr:uid="{00000000-0005-0000-0000-00002A4C0000}"/>
    <cellStyle name="Normal 3 2 3 2 2 5 2 4 2 2 2" xfId="19526" xr:uid="{00000000-0005-0000-0000-00002B4C0000}"/>
    <cellStyle name="Normal 3 2 3 2 2 5 2 4 2 3" xfId="19527" xr:uid="{00000000-0005-0000-0000-00002C4C0000}"/>
    <cellStyle name="Normal 3 2 3 2 2 5 2 4 3" xfId="19528" xr:uid="{00000000-0005-0000-0000-00002D4C0000}"/>
    <cellStyle name="Normal 3 2 3 2 2 5 2 4 3 2" xfId="19529" xr:uid="{00000000-0005-0000-0000-00002E4C0000}"/>
    <cellStyle name="Normal 3 2 3 2 2 5 2 4 4" xfId="19530" xr:uid="{00000000-0005-0000-0000-00002F4C0000}"/>
    <cellStyle name="Normal 3 2 3 2 2 5 2 5" xfId="19531" xr:uid="{00000000-0005-0000-0000-0000304C0000}"/>
    <cellStyle name="Normal 3 2 3 2 2 5 2 5 2" xfId="19532" xr:uid="{00000000-0005-0000-0000-0000314C0000}"/>
    <cellStyle name="Normal 3 2 3 2 2 5 2 5 2 2" xfId="19533" xr:uid="{00000000-0005-0000-0000-0000324C0000}"/>
    <cellStyle name="Normal 3 2 3 2 2 5 2 5 3" xfId="19534" xr:uid="{00000000-0005-0000-0000-0000334C0000}"/>
    <cellStyle name="Normal 3 2 3 2 2 5 2 6" xfId="19535" xr:uid="{00000000-0005-0000-0000-0000344C0000}"/>
    <cellStyle name="Normal 3 2 3 2 2 5 2 6 2" xfId="19536" xr:uid="{00000000-0005-0000-0000-0000354C0000}"/>
    <cellStyle name="Normal 3 2 3 2 2 5 2 7" xfId="19537" xr:uid="{00000000-0005-0000-0000-0000364C0000}"/>
    <cellStyle name="Normal 3 2 3 2 2 5 2 7 2" xfId="19538" xr:uid="{00000000-0005-0000-0000-0000374C0000}"/>
    <cellStyle name="Normal 3 2 3 2 2 5 2 8" xfId="19539" xr:uid="{00000000-0005-0000-0000-0000384C0000}"/>
    <cellStyle name="Normal 3 2 3 2 2 5 3" xfId="19540" xr:uid="{00000000-0005-0000-0000-0000394C0000}"/>
    <cellStyle name="Normal 3 2 3 2 2 5 3 2" xfId="19541" xr:uid="{00000000-0005-0000-0000-00003A4C0000}"/>
    <cellStyle name="Normal 3 2 3 2 2 5 3 2 2" xfId="19542" xr:uid="{00000000-0005-0000-0000-00003B4C0000}"/>
    <cellStyle name="Normal 3 2 3 2 2 5 3 2 2 2" xfId="19543" xr:uid="{00000000-0005-0000-0000-00003C4C0000}"/>
    <cellStyle name="Normal 3 2 3 2 2 5 3 2 2 2 2" xfId="19544" xr:uid="{00000000-0005-0000-0000-00003D4C0000}"/>
    <cellStyle name="Normal 3 2 3 2 2 5 3 2 2 3" xfId="19545" xr:uid="{00000000-0005-0000-0000-00003E4C0000}"/>
    <cellStyle name="Normal 3 2 3 2 2 5 3 2 3" xfId="19546" xr:uid="{00000000-0005-0000-0000-00003F4C0000}"/>
    <cellStyle name="Normal 3 2 3 2 2 5 3 2 3 2" xfId="19547" xr:uid="{00000000-0005-0000-0000-0000404C0000}"/>
    <cellStyle name="Normal 3 2 3 2 2 5 3 2 4" xfId="19548" xr:uid="{00000000-0005-0000-0000-0000414C0000}"/>
    <cellStyle name="Normal 3 2 3 2 2 5 3 3" xfId="19549" xr:uid="{00000000-0005-0000-0000-0000424C0000}"/>
    <cellStyle name="Normal 3 2 3 2 2 5 3 3 2" xfId="19550" xr:uid="{00000000-0005-0000-0000-0000434C0000}"/>
    <cellStyle name="Normal 3 2 3 2 2 5 3 3 2 2" xfId="19551" xr:uid="{00000000-0005-0000-0000-0000444C0000}"/>
    <cellStyle name="Normal 3 2 3 2 2 5 3 3 3" xfId="19552" xr:uid="{00000000-0005-0000-0000-0000454C0000}"/>
    <cellStyle name="Normal 3 2 3 2 2 5 3 4" xfId="19553" xr:uid="{00000000-0005-0000-0000-0000464C0000}"/>
    <cellStyle name="Normal 3 2 3 2 2 5 3 4 2" xfId="19554" xr:uid="{00000000-0005-0000-0000-0000474C0000}"/>
    <cellStyle name="Normal 3 2 3 2 2 5 3 5" xfId="19555" xr:uid="{00000000-0005-0000-0000-0000484C0000}"/>
    <cellStyle name="Normal 3 2 3 2 2 5 4" xfId="19556" xr:uid="{00000000-0005-0000-0000-0000494C0000}"/>
    <cellStyle name="Normal 3 2 3 2 2 5 4 2" xfId="19557" xr:uid="{00000000-0005-0000-0000-00004A4C0000}"/>
    <cellStyle name="Normal 3 2 3 2 2 5 4 2 2" xfId="19558" xr:uid="{00000000-0005-0000-0000-00004B4C0000}"/>
    <cellStyle name="Normal 3 2 3 2 2 5 4 2 2 2" xfId="19559" xr:uid="{00000000-0005-0000-0000-00004C4C0000}"/>
    <cellStyle name="Normal 3 2 3 2 2 5 4 2 3" xfId="19560" xr:uid="{00000000-0005-0000-0000-00004D4C0000}"/>
    <cellStyle name="Normal 3 2 3 2 2 5 4 3" xfId="19561" xr:uid="{00000000-0005-0000-0000-00004E4C0000}"/>
    <cellStyle name="Normal 3 2 3 2 2 5 4 3 2" xfId="19562" xr:uid="{00000000-0005-0000-0000-00004F4C0000}"/>
    <cellStyle name="Normal 3 2 3 2 2 5 4 4" xfId="19563" xr:uid="{00000000-0005-0000-0000-0000504C0000}"/>
    <cellStyle name="Normal 3 2 3 2 2 5 5" xfId="19564" xr:uid="{00000000-0005-0000-0000-0000514C0000}"/>
    <cellStyle name="Normal 3 2 3 2 2 5 5 2" xfId="19565" xr:uid="{00000000-0005-0000-0000-0000524C0000}"/>
    <cellStyle name="Normal 3 2 3 2 2 5 5 2 2" xfId="19566" xr:uid="{00000000-0005-0000-0000-0000534C0000}"/>
    <cellStyle name="Normal 3 2 3 2 2 5 5 2 2 2" xfId="19567" xr:uid="{00000000-0005-0000-0000-0000544C0000}"/>
    <cellStyle name="Normal 3 2 3 2 2 5 5 2 3" xfId="19568" xr:uid="{00000000-0005-0000-0000-0000554C0000}"/>
    <cellStyle name="Normal 3 2 3 2 2 5 5 3" xfId="19569" xr:uid="{00000000-0005-0000-0000-0000564C0000}"/>
    <cellStyle name="Normal 3 2 3 2 2 5 5 3 2" xfId="19570" xr:uid="{00000000-0005-0000-0000-0000574C0000}"/>
    <cellStyle name="Normal 3 2 3 2 2 5 5 4" xfId="19571" xr:uid="{00000000-0005-0000-0000-0000584C0000}"/>
    <cellStyle name="Normal 3 2 3 2 2 5 6" xfId="19572" xr:uid="{00000000-0005-0000-0000-0000594C0000}"/>
    <cellStyle name="Normal 3 2 3 2 2 5 6 2" xfId="19573" xr:uid="{00000000-0005-0000-0000-00005A4C0000}"/>
    <cellStyle name="Normal 3 2 3 2 2 5 6 2 2" xfId="19574" xr:uid="{00000000-0005-0000-0000-00005B4C0000}"/>
    <cellStyle name="Normal 3 2 3 2 2 5 6 3" xfId="19575" xr:uid="{00000000-0005-0000-0000-00005C4C0000}"/>
    <cellStyle name="Normal 3 2 3 2 2 5 7" xfId="19576" xr:uid="{00000000-0005-0000-0000-00005D4C0000}"/>
    <cellStyle name="Normal 3 2 3 2 2 5 7 2" xfId="19577" xr:uid="{00000000-0005-0000-0000-00005E4C0000}"/>
    <cellStyle name="Normal 3 2 3 2 2 5 8" xfId="19578" xr:uid="{00000000-0005-0000-0000-00005F4C0000}"/>
    <cellStyle name="Normal 3 2 3 2 2 5 8 2" xfId="19579" xr:uid="{00000000-0005-0000-0000-0000604C0000}"/>
    <cellStyle name="Normal 3 2 3 2 2 5 9" xfId="19580" xr:uid="{00000000-0005-0000-0000-0000614C0000}"/>
    <cellStyle name="Normal 3 2 3 2 2 6" xfId="19581" xr:uid="{00000000-0005-0000-0000-0000624C0000}"/>
    <cellStyle name="Normal 3 2 3 2 2 6 2" xfId="19582" xr:uid="{00000000-0005-0000-0000-0000634C0000}"/>
    <cellStyle name="Normal 3 2 3 2 2 6 2 2" xfId="19583" xr:uid="{00000000-0005-0000-0000-0000644C0000}"/>
    <cellStyle name="Normal 3 2 3 2 2 6 2 2 2" xfId="19584" xr:uid="{00000000-0005-0000-0000-0000654C0000}"/>
    <cellStyle name="Normal 3 2 3 2 2 6 2 2 2 2" xfId="19585" xr:uid="{00000000-0005-0000-0000-0000664C0000}"/>
    <cellStyle name="Normal 3 2 3 2 2 6 2 2 2 2 2" xfId="19586" xr:uid="{00000000-0005-0000-0000-0000674C0000}"/>
    <cellStyle name="Normal 3 2 3 2 2 6 2 2 2 3" xfId="19587" xr:uid="{00000000-0005-0000-0000-0000684C0000}"/>
    <cellStyle name="Normal 3 2 3 2 2 6 2 2 3" xfId="19588" xr:uid="{00000000-0005-0000-0000-0000694C0000}"/>
    <cellStyle name="Normal 3 2 3 2 2 6 2 2 3 2" xfId="19589" xr:uid="{00000000-0005-0000-0000-00006A4C0000}"/>
    <cellStyle name="Normal 3 2 3 2 2 6 2 2 4" xfId="19590" xr:uid="{00000000-0005-0000-0000-00006B4C0000}"/>
    <cellStyle name="Normal 3 2 3 2 2 6 2 3" xfId="19591" xr:uid="{00000000-0005-0000-0000-00006C4C0000}"/>
    <cellStyle name="Normal 3 2 3 2 2 6 2 3 2" xfId="19592" xr:uid="{00000000-0005-0000-0000-00006D4C0000}"/>
    <cellStyle name="Normal 3 2 3 2 2 6 2 3 2 2" xfId="19593" xr:uid="{00000000-0005-0000-0000-00006E4C0000}"/>
    <cellStyle name="Normal 3 2 3 2 2 6 2 3 3" xfId="19594" xr:uid="{00000000-0005-0000-0000-00006F4C0000}"/>
    <cellStyle name="Normal 3 2 3 2 2 6 2 4" xfId="19595" xr:uid="{00000000-0005-0000-0000-0000704C0000}"/>
    <cellStyle name="Normal 3 2 3 2 2 6 2 4 2" xfId="19596" xr:uid="{00000000-0005-0000-0000-0000714C0000}"/>
    <cellStyle name="Normal 3 2 3 2 2 6 2 5" xfId="19597" xr:uid="{00000000-0005-0000-0000-0000724C0000}"/>
    <cellStyle name="Normal 3 2 3 2 2 6 3" xfId="19598" xr:uid="{00000000-0005-0000-0000-0000734C0000}"/>
    <cellStyle name="Normal 3 2 3 2 2 6 3 2" xfId="19599" xr:uid="{00000000-0005-0000-0000-0000744C0000}"/>
    <cellStyle name="Normal 3 2 3 2 2 6 3 2 2" xfId="19600" xr:uid="{00000000-0005-0000-0000-0000754C0000}"/>
    <cellStyle name="Normal 3 2 3 2 2 6 3 2 2 2" xfId="19601" xr:uid="{00000000-0005-0000-0000-0000764C0000}"/>
    <cellStyle name="Normal 3 2 3 2 2 6 3 2 3" xfId="19602" xr:uid="{00000000-0005-0000-0000-0000774C0000}"/>
    <cellStyle name="Normal 3 2 3 2 2 6 3 3" xfId="19603" xr:uid="{00000000-0005-0000-0000-0000784C0000}"/>
    <cellStyle name="Normal 3 2 3 2 2 6 3 3 2" xfId="19604" xr:uid="{00000000-0005-0000-0000-0000794C0000}"/>
    <cellStyle name="Normal 3 2 3 2 2 6 3 4" xfId="19605" xr:uid="{00000000-0005-0000-0000-00007A4C0000}"/>
    <cellStyle name="Normal 3 2 3 2 2 6 4" xfId="19606" xr:uid="{00000000-0005-0000-0000-00007B4C0000}"/>
    <cellStyle name="Normal 3 2 3 2 2 6 4 2" xfId="19607" xr:uid="{00000000-0005-0000-0000-00007C4C0000}"/>
    <cellStyle name="Normal 3 2 3 2 2 6 4 2 2" xfId="19608" xr:uid="{00000000-0005-0000-0000-00007D4C0000}"/>
    <cellStyle name="Normal 3 2 3 2 2 6 4 2 2 2" xfId="19609" xr:uid="{00000000-0005-0000-0000-00007E4C0000}"/>
    <cellStyle name="Normal 3 2 3 2 2 6 4 2 3" xfId="19610" xr:uid="{00000000-0005-0000-0000-00007F4C0000}"/>
    <cellStyle name="Normal 3 2 3 2 2 6 4 3" xfId="19611" xr:uid="{00000000-0005-0000-0000-0000804C0000}"/>
    <cellStyle name="Normal 3 2 3 2 2 6 4 3 2" xfId="19612" xr:uid="{00000000-0005-0000-0000-0000814C0000}"/>
    <cellStyle name="Normal 3 2 3 2 2 6 4 4" xfId="19613" xr:uid="{00000000-0005-0000-0000-0000824C0000}"/>
    <cellStyle name="Normal 3 2 3 2 2 6 5" xfId="19614" xr:uid="{00000000-0005-0000-0000-0000834C0000}"/>
    <cellStyle name="Normal 3 2 3 2 2 6 5 2" xfId="19615" xr:uid="{00000000-0005-0000-0000-0000844C0000}"/>
    <cellStyle name="Normal 3 2 3 2 2 6 5 2 2" xfId="19616" xr:uid="{00000000-0005-0000-0000-0000854C0000}"/>
    <cellStyle name="Normal 3 2 3 2 2 6 5 3" xfId="19617" xr:uid="{00000000-0005-0000-0000-0000864C0000}"/>
    <cellStyle name="Normal 3 2 3 2 2 6 6" xfId="19618" xr:uid="{00000000-0005-0000-0000-0000874C0000}"/>
    <cellStyle name="Normal 3 2 3 2 2 6 6 2" xfId="19619" xr:uid="{00000000-0005-0000-0000-0000884C0000}"/>
    <cellStyle name="Normal 3 2 3 2 2 6 7" xfId="19620" xr:uid="{00000000-0005-0000-0000-0000894C0000}"/>
    <cellStyle name="Normal 3 2 3 2 2 6 7 2" xfId="19621" xr:uid="{00000000-0005-0000-0000-00008A4C0000}"/>
    <cellStyle name="Normal 3 2 3 2 2 6 8" xfId="19622" xr:uid="{00000000-0005-0000-0000-00008B4C0000}"/>
    <cellStyle name="Normal 3 2 3 2 2 7" xfId="19623" xr:uid="{00000000-0005-0000-0000-00008C4C0000}"/>
    <cellStyle name="Normal 3 2 3 2 2 7 2" xfId="19624" xr:uid="{00000000-0005-0000-0000-00008D4C0000}"/>
    <cellStyle name="Normal 3 2 3 2 2 7 2 2" xfId="19625" xr:uid="{00000000-0005-0000-0000-00008E4C0000}"/>
    <cellStyle name="Normal 3 2 3 2 2 7 2 2 2" xfId="19626" xr:uid="{00000000-0005-0000-0000-00008F4C0000}"/>
    <cellStyle name="Normal 3 2 3 2 2 7 2 2 2 2" xfId="19627" xr:uid="{00000000-0005-0000-0000-0000904C0000}"/>
    <cellStyle name="Normal 3 2 3 2 2 7 2 2 2 2 2" xfId="19628" xr:uid="{00000000-0005-0000-0000-0000914C0000}"/>
    <cellStyle name="Normal 3 2 3 2 2 7 2 2 2 3" xfId="19629" xr:uid="{00000000-0005-0000-0000-0000924C0000}"/>
    <cellStyle name="Normal 3 2 3 2 2 7 2 2 3" xfId="19630" xr:uid="{00000000-0005-0000-0000-0000934C0000}"/>
    <cellStyle name="Normal 3 2 3 2 2 7 2 2 3 2" xfId="19631" xr:uid="{00000000-0005-0000-0000-0000944C0000}"/>
    <cellStyle name="Normal 3 2 3 2 2 7 2 2 4" xfId="19632" xr:uid="{00000000-0005-0000-0000-0000954C0000}"/>
    <cellStyle name="Normal 3 2 3 2 2 7 2 3" xfId="19633" xr:uid="{00000000-0005-0000-0000-0000964C0000}"/>
    <cellStyle name="Normal 3 2 3 2 2 7 2 3 2" xfId="19634" xr:uid="{00000000-0005-0000-0000-0000974C0000}"/>
    <cellStyle name="Normal 3 2 3 2 2 7 2 3 2 2" xfId="19635" xr:uid="{00000000-0005-0000-0000-0000984C0000}"/>
    <cellStyle name="Normal 3 2 3 2 2 7 2 3 3" xfId="19636" xr:uid="{00000000-0005-0000-0000-0000994C0000}"/>
    <cellStyle name="Normal 3 2 3 2 2 7 2 4" xfId="19637" xr:uid="{00000000-0005-0000-0000-00009A4C0000}"/>
    <cellStyle name="Normal 3 2 3 2 2 7 2 4 2" xfId="19638" xr:uid="{00000000-0005-0000-0000-00009B4C0000}"/>
    <cellStyle name="Normal 3 2 3 2 2 7 2 5" xfId="19639" xr:uid="{00000000-0005-0000-0000-00009C4C0000}"/>
    <cellStyle name="Normal 3 2 3 2 2 7 3" xfId="19640" xr:uid="{00000000-0005-0000-0000-00009D4C0000}"/>
    <cellStyle name="Normal 3 2 3 2 2 7 3 2" xfId="19641" xr:uid="{00000000-0005-0000-0000-00009E4C0000}"/>
    <cellStyle name="Normal 3 2 3 2 2 7 3 2 2" xfId="19642" xr:uid="{00000000-0005-0000-0000-00009F4C0000}"/>
    <cellStyle name="Normal 3 2 3 2 2 7 3 2 2 2" xfId="19643" xr:uid="{00000000-0005-0000-0000-0000A04C0000}"/>
    <cellStyle name="Normal 3 2 3 2 2 7 3 2 3" xfId="19644" xr:uid="{00000000-0005-0000-0000-0000A14C0000}"/>
    <cellStyle name="Normal 3 2 3 2 2 7 3 3" xfId="19645" xr:uid="{00000000-0005-0000-0000-0000A24C0000}"/>
    <cellStyle name="Normal 3 2 3 2 2 7 3 3 2" xfId="19646" xr:uid="{00000000-0005-0000-0000-0000A34C0000}"/>
    <cellStyle name="Normal 3 2 3 2 2 7 3 4" xfId="19647" xr:uid="{00000000-0005-0000-0000-0000A44C0000}"/>
    <cellStyle name="Normal 3 2 3 2 2 7 4" xfId="19648" xr:uid="{00000000-0005-0000-0000-0000A54C0000}"/>
    <cellStyle name="Normal 3 2 3 2 2 7 4 2" xfId="19649" xr:uid="{00000000-0005-0000-0000-0000A64C0000}"/>
    <cellStyle name="Normal 3 2 3 2 2 7 4 2 2" xfId="19650" xr:uid="{00000000-0005-0000-0000-0000A74C0000}"/>
    <cellStyle name="Normal 3 2 3 2 2 7 4 3" xfId="19651" xr:uid="{00000000-0005-0000-0000-0000A84C0000}"/>
    <cellStyle name="Normal 3 2 3 2 2 7 5" xfId="19652" xr:uid="{00000000-0005-0000-0000-0000A94C0000}"/>
    <cellStyle name="Normal 3 2 3 2 2 7 5 2" xfId="19653" xr:uid="{00000000-0005-0000-0000-0000AA4C0000}"/>
    <cellStyle name="Normal 3 2 3 2 2 7 6" xfId="19654" xr:uid="{00000000-0005-0000-0000-0000AB4C0000}"/>
    <cellStyle name="Normal 3 2 3 2 2 8" xfId="19655" xr:uid="{00000000-0005-0000-0000-0000AC4C0000}"/>
    <cellStyle name="Normal 3 2 3 2 2 8 2" xfId="19656" xr:uid="{00000000-0005-0000-0000-0000AD4C0000}"/>
    <cellStyle name="Normal 3 2 3 2 2 8 2 2" xfId="19657" xr:uid="{00000000-0005-0000-0000-0000AE4C0000}"/>
    <cellStyle name="Normal 3 2 3 2 2 8 2 2 2" xfId="19658" xr:uid="{00000000-0005-0000-0000-0000AF4C0000}"/>
    <cellStyle name="Normal 3 2 3 2 2 8 2 2 2 2" xfId="19659" xr:uid="{00000000-0005-0000-0000-0000B04C0000}"/>
    <cellStyle name="Normal 3 2 3 2 2 8 2 2 2 2 2" xfId="19660" xr:uid="{00000000-0005-0000-0000-0000B14C0000}"/>
    <cellStyle name="Normal 3 2 3 2 2 8 2 2 2 3" xfId="19661" xr:uid="{00000000-0005-0000-0000-0000B24C0000}"/>
    <cellStyle name="Normal 3 2 3 2 2 8 2 2 3" xfId="19662" xr:uid="{00000000-0005-0000-0000-0000B34C0000}"/>
    <cellStyle name="Normal 3 2 3 2 2 8 2 2 3 2" xfId="19663" xr:uid="{00000000-0005-0000-0000-0000B44C0000}"/>
    <cellStyle name="Normal 3 2 3 2 2 8 2 2 4" xfId="19664" xr:uid="{00000000-0005-0000-0000-0000B54C0000}"/>
    <cellStyle name="Normal 3 2 3 2 2 8 2 3" xfId="19665" xr:uid="{00000000-0005-0000-0000-0000B64C0000}"/>
    <cellStyle name="Normal 3 2 3 2 2 8 2 3 2" xfId="19666" xr:uid="{00000000-0005-0000-0000-0000B74C0000}"/>
    <cellStyle name="Normal 3 2 3 2 2 8 2 3 2 2" xfId="19667" xr:uid="{00000000-0005-0000-0000-0000B84C0000}"/>
    <cellStyle name="Normal 3 2 3 2 2 8 2 3 3" xfId="19668" xr:uid="{00000000-0005-0000-0000-0000B94C0000}"/>
    <cellStyle name="Normal 3 2 3 2 2 8 2 4" xfId="19669" xr:uid="{00000000-0005-0000-0000-0000BA4C0000}"/>
    <cellStyle name="Normal 3 2 3 2 2 8 2 4 2" xfId="19670" xr:uid="{00000000-0005-0000-0000-0000BB4C0000}"/>
    <cellStyle name="Normal 3 2 3 2 2 8 2 5" xfId="19671" xr:uid="{00000000-0005-0000-0000-0000BC4C0000}"/>
    <cellStyle name="Normal 3 2 3 2 2 8 3" xfId="19672" xr:uid="{00000000-0005-0000-0000-0000BD4C0000}"/>
    <cellStyle name="Normal 3 2 3 2 2 8 3 2" xfId="19673" xr:uid="{00000000-0005-0000-0000-0000BE4C0000}"/>
    <cellStyle name="Normal 3 2 3 2 2 8 3 2 2" xfId="19674" xr:uid="{00000000-0005-0000-0000-0000BF4C0000}"/>
    <cellStyle name="Normal 3 2 3 2 2 8 3 2 2 2" xfId="19675" xr:uid="{00000000-0005-0000-0000-0000C04C0000}"/>
    <cellStyle name="Normal 3 2 3 2 2 8 3 2 3" xfId="19676" xr:uid="{00000000-0005-0000-0000-0000C14C0000}"/>
    <cellStyle name="Normal 3 2 3 2 2 8 3 3" xfId="19677" xr:uid="{00000000-0005-0000-0000-0000C24C0000}"/>
    <cellStyle name="Normal 3 2 3 2 2 8 3 3 2" xfId="19678" xr:uid="{00000000-0005-0000-0000-0000C34C0000}"/>
    <cellStyle name="Normal 3 2 3 2 2 8 3 4" xfId="19679" xr:uid="{00000000-0005-0000-0000-0000C44C0000}"/>
    <cellStyle name="Normal 3 2 3 2 2 8 4" xfId="19680" xr:uid="{00000000-0005-0000-0000-0000C54C0000}"/>
    <cellStyle name="Normal 3 2 3 2 2 8 4 2" xfId="19681" xr:uid="{00000000-0005-0000-0000-0000C64C0000}"/>
    <cellStyle name="Normal 3 2 3 2 2 8 4 2 2" xfId="19682" xr:uid="{00000000-0005-0000-0000-0000C74C0000}"/>
    <cellStyle name="Normal 3 2 3 2 2 8 4 3" xfId="19683" xr:uid="{00000000-0005-0000-0000-0000C84C0000}"/>
    <cellStyle name="Normal 3 2 3 2 2 8 5" xfId="19684" xr:uid="{00000000-0005-0000-0000-0000C94C0000}"/>
    <cellStyle name="Normal 3 2 3 2 2 8 5 2" xfId="19685" xr:uid="{00000000-0005-0000-0000-0000CA4C0000}"/>
    <cellStyle name="Normal 3 2 3 2 2 8 6" xfId="19686" xr:uid="{00000000-0005-0000-0000-0000CB4C0000}"/>
    <cellStyle name="Normal 3 2 3 2 2 9" xfId="19687" xr:uid="{00000000-0005-0000-0000-0000CC4C0000}"/>
    <cellStyle name="Normal 3 2 3 2 2 9 2" xfId="19688" xr:uid="{00000000-0005-0000-0000-0000CD4C0000}"/>
    <cellStyle name="Normal 3 2 3 2 2 9 2 2" xfId="19689" xr:uid="{00000000-0005-0000-0000-0000CE4C0000}"/>
    <cellStyle name="Normal 3 2 3 2 2 9 2 2 2" xfId="19690" xr:uid="{00000000-0005-0000-0000-0000CF4C0000}"/>
    <cellStyle name="Normal 3 2 3 2 2 9 2 2 2 2" xfId="19691" xr:uid="{00000000-0005-0000-0000-0000D04C0000}"/>
    <cellStyle name="Normal 3 2 3 2 2 9 2 2 3" xfId="19692" xr:uid="{00000000-0005-0000-0000-0000D14C0000}"/>
    <cellStyle name="Normal 3 2 3 2 2 9 2 3" xfId="19693" xr:uid="{00000000-0005-0000-0000-0000D24C0000}"/>
    <cellStyle name="Normal 3 2 3 2 2 9 2 3 2" xfId="19694" xr:uid="{00000000-0005-0000-0000-0000D34C0000}"/>
    <cellStyle name="Normal 3 2 3 2 2 9 2 4" xfId="19695" xr:uid="{00000000-0005-0000-0000-0000D44C0000}"/>
    <cellStyle name="Normal 3 2 3 2 2 9 3" xfId="19696" xr:uid="{00000000-0005-0000-0000-0000D54C0000}"/>
    <cellStyle name="Normal 3 2 3 2 2 9 3 2" xfId="19697" xr:uid="{00000000-0005-0000-0000-0000D64C0000}"/>
    <cellStyle name="Normal 3 2 3 2 2 9 3 2 2" xfId="19698" xr:uid="{00000000-0005-0000-0000-0000D74C0000}"/>
    <cellStyle name="Normal 3 2 3 2 2 9 3 3" xfId="19699" xr:uid="{00000000-0005-0000-0000-0000D84C0000}"/>
    <cellStyle name="Normal 3 2 3 2 2 9 4" xfId="19700" xr:uid="{00000000-0005-0000-0000-0000D94C0000}"/>
    <cellStyle name="Normal 3 2 3 2 2 9 4 2" xfId="19701" xr:uid="{00000000-0005-0000-0000-0000DA4C0000}"/>
    <cellStyle name="Normal 3 2 3 2 2 9 5" xfId="19702" xr:uid="{00000000-0005-0000-0000-0000DB4C0000}"/>
    <cellStyle name="Normal 3 2 3 2 3" xfId="19703" xr:uid="{00000000-0005-0000-0000-0000DC4C0000}"/>
    <cellStyle name="Normal 3 2 3 2 3 10" xfId="19704" xr:uid="{00000000-0005-0000-0000-0000DD4C0000}"/>
    <cellStyle name="Normal 3 2 3 2 3 2" xfId="19705" xr:uid="{00000000-0005-0000-0000-0000DE4C0000}"/>
    <cellStyle name="Normal 3 2 3 2 3 2 2" xfId="19706" xr:uid="{00000000-0005-0000-0000-0000DF4C0000}"/>
    <cellStyle name="Normal 3 2 3 2 3 2 2 2" xfId="19707" xr:uid="{00000000-0005-0000-0000-0000E04C0000}"/>
    <cellStyle name="Normal 3 2 3 2 3 2 2 2 2" xfId="19708" xr:uid="{00000000-0005-0000-0000-0000E14C0000}"/>
    <cellStyle name="Normal 3 2 3 2 3 2 2 2 2 2" xfId="19709" xr:uid="{00000000-0005-0000-0000-0000E24C0000}"/>
    <cellStyle name="Normal 3 2 3 2 3 2 2 2 2 2 2" xfId="19710" xr:uid="{00000000-0005-0000-0000-0000E34C0000}"/>
    <cellStyle name="Normal 3 2 3 2 3 2 2 2 2 2 2 2" xfId="19711" xr:uid="{00000000-0005-0000-0000-0000E44C0000}"/>
    <cellStyle name="Normal 3 2 3 2 3 2 2 2 2 2 3" xfId="19712" xr:uid="{00000000-0005-0000-0000-0000E54C0000}"/>
    <cellStyle name="Normal 3 2 3 2 3 2 2 2 2 3" xfId="19713" xr:uid="{00000000-0005-0000-0000-0000E64C0000}"/>
    <cellStyle name="Normal 3 2 3 2 3 2 2 2 2 3 2" xfId="19714" xr:uid="{00000000-0005-0000-0000-0000E74C0000}"/>
    <cellStyle name="Normal 3 2 3 2 3 2 2 2 2 4" xfId="19715" xr:uid="{00000000-0005-0000-0000-0000E84C0000}"/>
    <cellStyle name="Normal 3 2 3 2 3 2 2 2 3" xfId="19716" xr:uid="{00000000-0005-0000-0000-0000E94C0000}"/>
    <cellStyle name="Normal 3 2 3 2 3 2 2 2 3 2" xfId="19717" xr:uid="{00000000-0005-0000-0000-0000EA4C0000}"/>
    <cellStyle name="Normal 3 2 3 2 3 2 2 2 3 2 2" xfId="19718" xr:uid="{00000000-0005-0000-0000-0000EB4C0000}"/>
    <cellStyle name="Normal 3 2 3 2 3 2 2 2 3 3" xfId="19719" xr:uid="{00000000-0005-0000-0000-0000EC4C0000}"/>
    <cellStyle name="Normal 3 2 3 2 3 2 2 2 4" xfId="19720" xr:uid="{00000000-0005-0000-0000-0000ED4C0000}"/>
    <cellStyle name="Normal 3 2 3 2 3 2 2 2 4 2" xfId="19721" xr:uid="{00000000-0005-0000-0000-0000EE4C0000}"/>
    <cellStyle name="Normal 3 2 3 2 3 2 2 2 5" xfId="19722" xr:uid="{00000000-0005-0000-0000-0000EF4C0000}"/>
    <cellStyle name="Normal 3 2 3 2 3 2 2 3" xfId="19723" xr:uid="{00000000-0005-0000-0000-0000F04C0000}"/>
    <cellStyle name="Normal 3 2 3 2 3 2 2 3 2" xfId="19724" xr:uid="{00000000-0005-0000-0000-0000F14C0000}"/>
    <cellStyle name="Normal 3 2 3 2 3 2 2 3 2 2" xfId="19725" xr:uid="{00000000-0005-0000-0000-0000F24C0000}"/>
    <cellStyle name="Normal 3 2 3 2 3 2 2 3 2 2 2" xfId="19726" xr:uid="{00000000-0005-0000-0000-0000F34C0000}"/>
    <cellStyle name="Normal 3 2 3 2 3 2 2 3 2 3" xfId="19727" xr:uid="{00000000-0005-0000-0000-0000F44C0000}"/>
    <cellStyle name="Normal 3 2 3 2 3 2 2 3 3" xfId="19728" xr:uid="{00000000-0005-0000-0000-0000F54C0000}"/>
    <cellStyle name="Normal 3 2 3 2 3 2 2 3 3 2" xfId="19729" xr:uid="{00000000-0005-0000-0000-0000F64C0000}"/>
    <cellStyle name="Normal 3 2 3 2 3 2 2 3 4" xfId="19730" xr:uid="{00000000-0005-0000-0000-0000F74C0000}"/>
    <cellStyle name="Normal 3 2 3 2 3 2 2 4" xfId="19731" xr:uid="{00000000-0005-0000-0000-0000F84C0000}"/>
    <cellStyle name="Normal 3 2 3 2 3 2 2 4 2" xfId="19732" xr:uid="{00000000-0005-0000-0000-0000F94C0000}"/>
    <cellStyle name="Normal 3 2 3 2 3 2 2 4 2 2" xfId="19733" xr:uid="{00000000-0005-0000-0000-0000FA4C0000}"/>
    <cellStyle name="Normal 3 2 3 2 3 2 2 4 2 2 2" xfId="19734" xr:uid="{00000000-0005-0000-0000-0000FB4C0000}"/>
    <cellStyle name="Normal 3 2 3 2 3 2 2 4 2 3" xfId="19735" xr:uid="{00000000-0005-0000-0000-0000FC4C0000}"/>
    <cellStyle name="Normal 3 2 3 2 3 2 2 4 3" xfId="19736" xr:uid="{00000000-0005-0000-0000-0000FD4C0000}"/>
    <cellStyle name="Normal 3 2 3 2 3 2 2 4 3 2" xfId="19737" xr:uid="{00000000-0005-0000-0000-0000FE4C0000}"/>
    <cellStyle name="Normal 3 2 3 2 3 2 2 4 4" xfId="19738" xr:uid="{00000000-0005-0000-0000-0000FF4C0000}"/>
    <cellStyle name="Normal 3 2 3 2 3 2 2 5" xfId="19739" xr:uid="{00000000-0005-0000-0000-0000004D0000}"/>
    <cellStyle name="Normal 3 2 3 2 3 2 2 5 2" xfId="19740" xr:uid="{00000000-0005-0000-0000-0000014D0000}"/>
    <cellStyle name="Normal 3 2 3 2 3 2 2 5 2 2" xfId="19741" xr:uid="{00000000-0005-0000-0000-0000024D0000}"/>
    <cellStyle name="Normal 3 2 3 2 3 2 2 5 3" xfId="19742" xr:uid="{00000000-0005-0000-0000-0000034D0000}"/>
    <cellStyle name="Normal 3 2 3 2 3 2 2 6" xfId="19743" xr:uid="{00000000-0005-0000-0000-0000044D0000}"/>
    <cellStyle name="Normal 3 2 3 2 3 2 2 6 2" xfId="19744" xr:uid="{00000000-0005-0000-0000-0000054D0000}"/>
    <cellStyle name="Normal 3 2 3 2 3 2 2 7" xfId="19745" xr:uid="{00000000-0005-0000-0000-0000064D0000}"/>
    <cellStyle name="Normal 3 2 3 2 3 2 2 7 2" xfId="19746" xr:uid="{00000000-0005-0000-0000-0000074D0000}"/>
    <cellStyle name="Normal 3 2 3 2 3 2 2 8" xfId="19747" xr:uid="{00000000-0005-0000-0000-0000084D0000}"/>
    <cellStyle name="Normal 3 2 3 2 3 2 3" xfId="19748" xr:uid="{00000000-0005-0000-0000-0000094D0000}"/>
    <cellStyle name="Normal 3 2 3 2 3 2 3 2" xfId="19749" xr:uid="{00000000-0005-0000-0000-00000A4D0000}"/>
    <cellStyle name="Normal 3 2 3 2 3 2 3 2 2" xfId="19750" xr:uid="{00000000-0005-0000-0000-00000B4D0000}"/>
    <cellStyle name="Normal 3 2 3 2 3 2 3 2 2 2" xfId="19751" xr:uid="{00000000-0005-0000-0000-00000C4D0000}"/>
    <cellStyle name="Normal 3 2 3 2 3 2 3 2 2 2 2" xfId="19752" xr:uid="{00000000-0005-0000-0000-00000D4D0000}"/>
    <cellStyle name="Normal 3 2 3 2 3 2 3 2 2 3" xfId="19753" xr:uid="{00000000-0005-0000-0000-00000E4D0000}"/>
    <cellStyle name="Normal 3 2 3 2 3 2 3 2 3" xfId="19754" xr:uid="{00000000-0005-0000-0000-00000F4D0000}"/>
    <cellStyle name="Normal 3 2 3 2 3 2 3 2 3 2" xfId="19755" xr:uid="{00000000-0005-0000-0000-0000104D0000}"/>
    <cellStyle name="Normal 3 2 3 2 3 2 3 2 4" xfId="19756" xr:uid="{00000000-0005-0000-0000-0000114D0000}"/>
    <cellStyle name="Normal 3 2 3 2 3 2 3 3" xfId="19757" xr:uid="{00000000-0005-0000-0000-0000124D0000}"/>
    <cellStyle name="Normal 3 2 3 2 3 2 3 3 2" xfId="19758" xr:uid="{00000000-0005-0000-0000-0000134D0000}"/>
    <cellStyle name="Normal 3 2 3 2 3 2 3 3 2 2" xfId="19759" xr:uid="{00000000-0005-0000-0000-0000144D0000}"/>
    <cellStyle name="Normal 3 2 3 2 3 2 3 3 3" xfId="19760" xr:uid="{00000000-0005-0000-0000-0000154D0000}"/>
    <cellStyle name="Normal 3 2 3 2 3 2 3 4" xfId="19761" xr:uid="{00000000-0005-0000-0000-0000164D0000}"/>
    <cellStyle name="Normal 3 2 3 2 3 2 3 4 2" xfId="19762" xr:uid="{00000000-0005-0000-0000-0000174D0000}"/>
    <cellStyle name="Normal 3 2 3 2 3 2 3 5" xfId="19763" xr:uid="{00000000-0005-0000-0000-0000184D0000}"/>
    <cellStyle name="Normal 3 2 3 2 3 2 4" xfId="19764" xr:uid="{00000000-0005-0000-0000-0000194D0000}"/>
    <cellStyle name="Normal 3 2 3 2 3 2 4 2" xfId="19765" xr:uid="{00000000-0005-0000-0000-00001A4D0000}"/>
    <cellStyle name="Normal 3 2 3 2 3 2 4 2 2" xfId="19766" xr:uid="{00000000-0005-0000-0000-00001B4D0000}"/>
    <cellStyle name="Normal 3 2 3 2 3 2 4 2 2 2" xfId="19767" xr:uid="{00000000-0005-0000-0000-00001C4D0000}"/>
    <cellStyle name="Normal 3 2 3 2 3 2 4 2 3" xfId="19768" xr:uid="{00000000-0005-0000-0000-00001D4D0000}"/>
    <cellStyle name="Normal 3 2 3 2 3 2 4 3" xfId="19769" xr:uid="{00000000-0005-0000-0000-00001E4D0000}"/>
    <cellStyle name="Normal 3 2 3 2 3 2 4 3 2" xfId="19770" xr:uid="{00000000-0005-0000-0000-00001F4D0000}"/>
    <cellStyle name="Normal 3 2 3 2 3 2 4 4" xfId="19771" xr:uid="{00000000-0005-0000-0000-0000204D0000}"/>
    <cellStyle name="Normal 3 2 3 2 3 2 5" xfId="19772" xr:uid="{00000000-0005-0000-0000-0000214D0000}"/>
    <cellStyle name="Normal 3 2 3 2 3 2 5 2" xfId="19773" xr:uid="{00000000-0005-0000-0000-0000224D0000}"/>
    <cellStyle name="Normal 3 2 3 2 3 2 5 2 2" xfId="19774" xr:uid="{00000000-0005-0000-0000-0000234D0000}"/>
    <cellStyle name="Normal 3 2 3 2 3 2 5 2 2 2" xfId="19775" xr:uid="{00000000-0005-0000-0000-0000244D0000}"/>
    <cellStyle name="Normal 3 2 3 2 3 2 5 2 3" xfId="19776" xr:uid="{00000000-0005-0000-0000-0000254D0000}"/>
    <cellStyle name="Normal 3 2 3 2 3 2 5 3" xfId="19777" xr:uid="{00000000-0005-0000-0000-0000264D0000}"/>
    <cellStyle name="Normal 3 2 3 2 3 2 5 3 2" xfId="19778" xr:uid="{00000000-0005-0000-0000-0000274D0000}"/>
    <cellStyle name="Normal 3 2 3 2 3 2 5 4" xfId="19779" xr:uid="{00000000-0005-0000-0000-0000284D0000}"/>
    <cellStyle name="Normal 3 2 3 2 3 2 6" xfId="19780" xr:uid="{00000000-0005-0000-0000-0000294D0000}"/>
    <cellStyle name="Normal 3 2 3 2 3 2 6 2" xfId="19781" xr:uid="{00000000-0005-0000-0000-00002A4D0000}"/>
    <cellStyle name="Normal 3 2 3 2 3 2 6 2 2" xfId="19782" xr:uid="{00000000-0005-0000-0000-00002B4D0000}"/>
    <cellStyle name="Normal 3 2 3 2 3 2 6 3" xfId="19783" xr:uid="{00000000-0005-0000-0000-00002C4D0000}"/>
    <cellStyle name="Normal 3 2 3 2 3 2 7" xfId="19784" xr:uid="{00000000-0005-0000-0000-00002D4D0000}"/>
    <cellStyle name="Normal 3 2 3 2 3 2 7 2" xfId="19785" xr:uid="{00000000-0005-0000-0000-00002E4D0000}"/>
    <cellStyle name="Normal 3 2 3 2 3 2 8" xfId="19786" xr:uid="{00000000-0005-0000-0000-00002F4D0000}"/>
    <cellStyle name="Normal 3 2 3 2 3 2 8 2" xfId="19787" xr:uid="{00000000-0005-0000-0000-0000304D0000}"/>
    <cellStyle name="Normal 3 2 3 2 3 2 9" xfId="19788" xr:uid="{00000000-0005-0000-0000-0000314D0000}"/>
    <cellStyle name="Normal 3 2 3 2 3 3" xfId="19789" xr:uid="{00000000-0005-0000-0000-0000324D0000}"/>
    <cellStyle name="Normal 3 2 3 2 3 3 2" xfId="19790" xr:uid="{00000000-0005-0000-0000-0000334D0000}"/>
    <cellStyle name="Normal 3 2 3 2 3 3 2 2" xfId="19791" xr:uid="{00000000-0005-0000-0000-0000344D0000}"/>
    <cellStyle name="Normal 3 2 3 2 3 3 2 2 2" xfId="19792" xr:uid="{00000000-0005-0000-0000-0000354D0000}"/>
    <cellStyle name="Normal 3 2 3 2 3 3 2 2 2 2" xfId="19793" xr:uid="{00000000-0005-0000-0000-0000364D0000}"/>
    <cellStyle name="Normal 3 2 3 2 3 3 2 2 2 2 2" xfId="19794" xr:uid="{00000000-0005-0000-0000-0000374D0000}"/>
    <cellStyle name="Normal 3 2 3 2 3 3 2 2 2 3" xfId="19795" xr:uid="{00000000-0005-0000-0000-0000384D0000}"/>
    <cellStyle name="Normal 3 2 3 2 3 3 2 2 3" xfId="19796" xr:uid="{00000000-0005-0000-0000-0000394D0000}"/>
    <cellStyle name="Normal 3 2 3 2 3 3 2 2 3 2" xfId="19797" xr:uid="{00000000-0005-0000-0000-00003A4D0000}"/>
    <cellStyle name="Normal 3 2 3 2 3 3 2 2 4" xfId="19798" xr:uid="{00000000-0005-0000-0000-00003B4D0000}"/>
    <cellStyle name="Normal 3 2 3 2 3 3 2 3" xfId="19799" xr:uid="{00000000-0005-0000-0000-00003C4D0000}"/>
    <cellStyle name="Normal 3 2 3 2 3 3 2 3 2" xfId="19800" xr:uid="{00000000-0005-0000-0000-00003D4D0000}"/>
    <cellStyle name="Normal 3 2 3 2 3 3 2 3 2 2" xfId="19801" xr:uid="{00000000-0005-0000-0000-00003E4D0000}"/>
    <cellStyle name="Normal 3 2 3 2 3 3 2 3 3" xfId="19802" xr:uid="{00000000-0005-0000-0000-00003F4D0000}"/>
    <cellStyle name="Normal 3 2 3 2 3 3 2 4" xfId="19803" xr:uid="{00000000-0005-0000-0000-0000404D0000}"/>
    <cellStyle name="Normal 3 2 3 2 3 3 2 4 2" xfId="19804" xr:uid="{00000000-0005-0000-0000-0000414D0000}"/>
    <cellStyle name="Normal 3 2 3 2 3 3 2 5" xfId="19805" xr:uid="{00000000-0005-0000-0000-0000424D0000}"/>
    <cellStyle name="Normal 3 2 3 2 3 3 3" xfId="19806" xr:uid="{00000000-0005-0000-0000-0000434D0000}"/>
    <cellStyle name="Normal 3 2 3 2 3 3 3 2" xfId="19807" xr:uid="{00000000-0005-0000-0000-0000444D0000}"/>
    <cellStyle name="Normal 3 2 3 2 3 3 3 2 2" xfId="19808" xr:uid="{00000000-0005-0000-0000-0000454D0000}"/>
    <cellStyle name="Normal 3 2 3 2 3 3 3 2 2 2" xfId="19809" xr:uid="{00000000-0005-0000-0000-0000464D0000}"/>
    <cellStyle name="Normal 3 2 3 2 3 3 3 2 3" xfId="19810" xr:uid="{00000000-0005-0000-0000-0000474D0000}"/>
    <cellStyle name="Normal 3 2 3 2 3 3 3 3" xfId="19811" xr:uid="{00000000-0005-0000-0000-0000484D0000}"/>
    <cellStyle name="Normal 3 2 3 2 3 3 3 3 2" xfId="19812" xr:uid="{00000000-0005-0000-0000-0000494D0000}"/>
    <cellStyle name="Normal 3 2 3 2 3 3 3 4" xfId="19813" xr:uid="{00000000-0005-0000-0000-00004A4D0000}"/>
    <cellStyle name="Normal 3 2 3 2 3 3 4" xfId="19814" xr:uid="{00000000-0005-0000-0000-00004B4D0000}"/>
    <cellStyle name="Normal 3 2 3 2 3 3 4 2" xfId="19815" xr:uid="{00000000-0005-0000-0000-00004C4D0000}"/>
    <cellStyle name="Normal 3 2 3 2 3 3 4 2 2" xfId="19816" xr:uid="{00000000-0005-0000-0000-00004D4D0000}"/>
    <cellStyle name="Normal 3 2 3 2 3 3 4 2 2 2" xfId="19817" xr:uid="{00000000-0005-0000-0000-00004E4D0000}"/>
    <cellStyle name="Normal 3 2 3 2 3 3 4 2 3" xfId="19818" xr:uid="{00000000-0005-0000-0000-00004F4D0000}"/>
    <cellStyle name="Normal 3 2 3 2 3 3 4 3" xfId="19819" xr:uid="{00000000-0005-0000-0000-0000504D0000}"/>
    <cellStyle name="Normal 3 2 3 2 3 3 4 3 2" xfId="19820" xr:uid="{00000000-0005-0000-0000-0000514D0000}"/>
    <cellStyle name="Normal 3 2 3 2 3 3 4 4" xfId="19821" xr:uid="{00000000-0005-0000-0000-0000524D0000}"/>
    <cellStyle name="Normal 3 2 3 2 3 3 5" xfId="19822" xr:uid="{00000000-0005-0000-0000-0000534D0000}"/>
    <cellStyle name="Normal 3 2 3 2 3 3 5 2" xfId="19823" xr:uid="{00000000-0005-0000-0000-0000544D0000}"/>
    <cellStyle name="Normal 3 2 3 2 3 3 5 2 2" xfId="19824" xr:uid="{00000000-0005-0000-0000-0000554D0000}"/>
    <cellStyle name="Normal 3 2 3 2 3 3 5 3" xfId="19825" xr:uid="{00000000-0005-0000-0000-0000564D0000}"/>
    <cellStyle name="Normal 3 2 3 2 3 3 6" xfId="19826" xr:uid="{00000000-0005-0000-0000-0000574D0000}"/>
    <cellStyle name="Normal 3 2 3 2 3 3 6 2" xfId="19827" xr:uid="{00000000-0005-0000-0000-0000584D0000}"/>
    <cellStyle name="Normal 3 2 3 2 3 3 7" xfId="19828" xr:uid="{00000000-0005-0000-0000-0000594D0000}"/>
    <cellStyle name="Normal 3 2 3 2 3 3 7 2" xfId="19829" xr:uid="{00000000-0005-0000-0000-00005A4D0000}"/>
    <cellStyle name="Normal 3 2 3 2 3 3 8" xfId="19830" xr:uid="{00000000-0005-0000-0000-00005B4D0000}"/>
    <cellStyle name="Normal 3 2 3 2 3 4" xfId="19831" xr:uid="{00000000-0005-0000-0000-00005C4D0000}"/>
    <cellStyle name="Normal 3 2 3 2 3 4 2" xfId="19832" xr:uid="{00000000-0005-0000-0000-00005D4D0000}"/>
    <cellStyle name="Normal 3 2 3 2 3 4 2 2" xfId="19833" xr:uid="{00000000-0005-0000-0000-00005E4D0000}"/>
    <cellStyle name="Normal 3 2 3 2 3 4 2 2 2" xfId="19834" xr:uid="{00000000-0005-0000-0000-00005F4D0000}"/>
    <cellStyle name="Normal 3 2 3 2 3 4 2 2 2 2" xfId="19835" xr:uid="{00000000-0005-0000-0000-0000604D0000}"/>
    <cellStyle name="Normal 3 2 3 2 3 4 2 2 3" xfId="19836" xr:uid="{00000000-0005-0000-0000-0000614D0000}"/>
    <cellStyle name="Normal 3 2 3 2 3 4 2 3" xfId="19837" xr:uid="{00000000-0005-0000-0000-0000624D0000}"/>
    <cellStyle name="Normal 3 2 3 2 3 4 2 3 2" xfId="19838" xr:uid="{00000000-0005-0000-0000-0000634D0000}"/>
    <cellStyle name="Normal 3 2 3 2 3 4 2 4" xfId="19839" xr:uid="{00000000-0005-0000-0000-0000644D0000}"/>
    <cellStyle name="Normal 3 2 3 2 3 4 3" xfId="19840" xr:uid="{00000000-0005-0000-0000-0000654D0000}"/>
    <cellStyle name="Normal 3 2 3 2 3 4 3 2" xfId="19841" xr:uid="{00000000-0005-0000-0000-0000664D0000}"/>
    <cellStyle name="Normal 3 2 3 2 3 4 3 2 2" xfId="19842" xr:uid="{00000000-0005-0000-0000-0000674D0000}"/>
    <cellStyle name="Normal 3 2 3 2 3 4 3 3" xfId="19843" xr:uid="{00000000-0005-0000-0000-0000684D0000}"/>
    <cellStyle name="Normal 3 2 3 2 3 4 4" xfId="19844" xr:uid="{00000000-0005-0000-0000-0000694D0000}"/>
    <cellStyle name="Normal 3 2 3 2 3 4 4 2" xfId="19845" xr:uid="{00000000-0005-0000-0000-00006A4D0000}"/>
    <cellStyle name="Normal 3 2 3 2 3 4 5" xfId="19846" xr:uid="{00000000-0005-0000-0000-00006B4D0000}"/>
    <cellStyle name="Normal 3 2 3 2 3 5" xfId="19847" xr:uid="{00000000-0005-0000-0000-00006C4D0000}"/>
    <cellStyle name="Normal 3 2 3 2 3 5 2" xfId="19848" xr:uid="{00000000-0005-0000-0000-00006D4D0000}"/>
    <cellStyle name="Normal 3 2 3 2 3 5 2 2" xfId="19849" xr:uid="{00000000-0005-0000-0000-00006E4D0000}"/>
    <cellStyle name="Normal 3 2 3 2 3 5 2 2 2" xfId="19850" xr:uid="{00000000-0005-0000-0000-00006F4D0000}"/>
    <cellStyle name="Normal 3 2 3 2 3 5 2 3" xfId="19851" xr:uid="{00000000-0005-0000-0000-0000704D0000}"/>
    <cellStyle name="Normal 3 2 3 2 3 5 3" xfId="19852" xr:uid="{00000000-0005-0000-0000-0000714D0000}"/>
    <cellStyle name="Normal 3 2 3 2 3 5 3 2" xfId="19853" xr:uid="{00000000-0005-0000-0000-0000724D0000}"/>
    <cellStyle name="Normal 3 2 3 2 3 5 4" xfId="19854" xr:uid="{00000000-0005-0000-0000-0000734D0000}"/>
    <cellStyle name="Normal 3 2 3 2 3 6" xfId="19855" xr:uid="{00000000-0005-0000-0000-0000744D0000}"/>
    <cellStyle name="Normal 3 2 3 2 3 6 2" xfId="19856" xr:uid="{00000000-0005-0000-0000-0000754D0000}"/>
    <cellStyle name="Normal 3 2 3 2 3 6 2 2" xfId="19857" xr:uid="{00000000-0005-0000-0000-0000764D0000}"/>
    <cellStyle name="Normal 3 2 3 2 3 6 2 2 2" xfId="19858" xr:uid="{00000000-0005-0000-0000-0000774D0000}"/>
    <cellStyle name="Normal 3 2 3 2 3 6 2 3" xfId="19859" xr:uid="{00000000-0005-0000-0000-0000784D0000}"/>
    <cellStyle name="Normal 3 2 3 2 3 6 3" xfId="19860" xr:uid="{00000000-0005-0000-0000-0000794D0000}"/>
    <cellStyle name="Normal 3 2 3 2 3 6 3 2" xfId="19861" xr:uid="{00000000-0005-0000-0000-00007A4D0000}"/>
    <cellStyle name="Normal 3 2 3 2 3 6 4" xfId="19862" xr:uid="{00000000-0005-0000-0000-00007B4D0000}"/>
    <cellStyle name="Normal 3 2 3 2 3 7" xfId="19863" xr:uid="{00000000-0005-0000-0000-00007C4D0000}"/>
    <cellStyle name="Normal 3 2 3 2 3 7 2" xfId="19864" xr:uid="{00000000-0005-0000-0000-00007D4D0000}"/>
    <cellStyle name="Normal 3 2 3 2 3 7 2 2" xfId="19865" xr:uid="{00000000-0005-0000-0000-00007E4D0000}"/>
    <cellStyle name="Normal 3 2 3 2 3 7 3" xfId="19866" xr:uid="{00000000-0005-0000-0000-00007F4D0000}"/>
    <cellStyle name="Normal 3 2 3 2 3 8" xfId="19867" xr:uid="{00000000-0005-0000-0000-0000804D0000}"/>
    <cellStyle name="Normal 3 2 3 2 3 8 2" xfId="19868" xr:uid="{00000000-0005-0000-0000-0000814D0000}"/>
    <cellStyle name="Normal 3 2 3 2 3 9" xfId="19869" xr:uid="{00000000-0005-0000-0000-0000824D0000}"/>
    <cellStyle name="Normal 3 2 3 2 3 9 2" xfId="19870" xr:uid="{00000000-0005-0000-0000-0000834D0000}"/>
    <cellStyle name="Normal 3 2 3 2 4" xfId="19871" xr:uid="{00000000-0005-0000-0000-0000844D0000}"/>
    <cellStyle name="Normal 3 2 3 2 4 10" xfId="19872" xr:uid="{00000000-0005-0000-0000-0000854D0000}"/>
    <cellStyle name="Normal 3 2 3 2 4 2" xfId="19873" xr:uid="{00000000-0005-0000-0000-0000864D0000}"/>
    <cellStyle name="Normal 3 2 3 2 4 2 2" xfId="19874" xr:uid="{00000000-0005-0000-0000-0000874D0000}"/>
    <cellStyle name="Normal 3 2 3 2 4 2 2 2" xfId="19875" xr:uid="{00000000-0005-0000-0000-0000884D0000}"/>
    <cellStyle name="Normal 3 2 3 2 4 2 2 2 2" xfId="19876" xr:uid="{00000000-0005-0000-0000-0000894D0000}"/>
    <cellStyle name="Normal 3 2 3 2 4 2 2 2 2 2" xfId="19877" xr:uid="{00000000-0005-0000-0000-00008A4D0000}"/>
    <cellStyle name="Normal 3 2 3 2 4 2 2 2 2 2 2" xfId="19878" xr:uid="{00000000-0005-0000-0000-00008B4D0000}"/>
    <cellStyle name="Normal 3 2 3 2 4 2 2 2 2 2 2 2" xfId="19879" xr:uid="{00000000-0005-0000-0000-00008C4D0000}"/>
    <cellStyle name="Normal 3 2 3 2 4 2 2 2 2 2 3" xfId="19880" xr:uid="{00000000-0005-0000-0000-00008D4D0000}"/>
    <cellStyle name="Normal 3 2 3 2 4 2 2 2 2 3" xfId="19881" xr:uid="{00000000-0005-0000-0000-00008E4D0000}"/>
    <cellStyle name="Normal 3 2 3 2 4 2 2 2 2 3 2" xfId="19882" xr:uid="{00000000-0005-0000-0000-00008F4D0000}"/>
    <cellStyle name="Normal 3 2 3 2 4 2 2 2 2 4" xfId="19883" xr:uid="{00000000-0005-0000-0000-0000904D0000}"/>
    <cellStyle name="Normal 3 2 3 2 4 2 2 2 3" xfId="19884" xr:uid="{00000000-0005-0000-0000-0000914D0000}"/>
    <cellStyle name="Normal 3 2 3 2 4 2 2 2 3 2" xfId="19885" xr:uid="{00000000-0005-0000-0000-0000924D0000}"/>
    <cellStyle name="Normal 3 2 3 2 4 2 2 2 3 2 2" xfId="19886" xr:uid="{00000000-0005-0000-0000-0000934D0000}"/>
    <cellStyle name="Normal 3 2 3 2 4 2 2 2 3 3" xfId="19887" xr:uid="{00000000-0005-0000-0000-0000944D0000}"/>
    <cellStyle name="Normal 3 2 3 2 4 2 2 2 4" xfId="19888" xr:uid="{00000000-0005-0000-0000-0000954D0000}"/>
    <cellStyle name="Normal 3 2 3 2 4 2 2 2 4 2" xfId="19889" xr:uid="{00000000-0005-0000-0000-0000964D0000}"/>
    <cellStyle name="Normal 3 2 3 2 4 2 2 2 5" xfId="19890" xr:uid="{00000000-0005-0000-0000-0000974D0000}"/>
    <cellStyle name="Normal 3 2 3 2 4 2 2 3" xfId="19891" xr:uid="{00000000-0005-0000-0000-0000984D0000}"/>
    <cellStyle name="Normal 3 2 3 2 4 2 2 3 2" xfId="19892" xr:uid="{00000000-0005-0000-0000-0000994D0000}"/>
    <cellStyle name="Normal 3 2 3 2 4 2 2 3 2 2" xfId="19893" xr:uid="{00000000-0005-0000-0000-00009A4D0000}"/>
    <cellStyle name="Normal 3 2 3 2 4 2 2 3 2 2 2" xfId="19894" xr:uid="{00000000-0005-0000-0000-00009B4D0000}"/>
    <cellStyle name="Normal 3 2 3 2 4 2 2 3 2 3" xfId="19895" xr:uid="{00000000-0005-0000-0000-00009C4D0000}"/>
    <cellStyle name="Normal 3 2 3 2 4 2 2 3 3" xfId="19896" xr:uid="{00000000-0005-0000-0000-00009D4D0000}"/>
    <cellStyle name="Normal 3 2 3 2 4 2 2 3 3 2" xfId="19897" xr:uid="{00000000-0005-0000-0000-00009E4D0000}"/>
    <cellStyle name="Normal 3 2 3 2 4 2 2 3 4" xfId="19898" xr:uid="{00000000-0005-0000-0000-00009F4D0000}"/>
    <cellStyle name="Normal 3 2 3 2 4 2 2 4" xfId="19899" xr:uid="{00000000-0005-0000-0000-0000A04D0000}"/>
    <cellStyle name="Normal 3 2 3 2 4 2 2 4 2" xfId="19900" xr:uid="{00000000-0005-0000-0000-0000A14D0000}"/>
    <cellStyle name="Normal 3 2 3 2 4 2 2 4 2 2" xfId="19901" xr:uid="{00000000-0005-0000-0000-0000A24D0000}"/>
    <cellStyle name="Normal 3 2 3 2 4 2 2 4 2 2 2" xfId="19902" xr:uid="{00000000-0005-0000-0000-0000A34D0000}"/>
    <cellStyle name="Normal 3 2 3 2 4 2 2 4 2 3" xfId="19903" xr:uid="{00000000-0005-0000-0000-0000A44D0000}"/>
    <cellStyle name="Normal 3 2 3 2 4 2 2 4 3" xfId="19904" xr:uid="{00000000-0005-0000-0000-0000A54D0000}"/>
    <cellStyle name="Normal 3 2 3 2 4 2 2 4 3 2" xfId="19905" xr:uid="{00000000-0005-0000-0000-0000A64D0000}"/>
    <cellStyle name="Normal 3 2 3 2 4 2 2 4 4" xfId="19906" xr:uid="{00000000-0005-0000-0000-0000A74D0000}"/>
    <cellStyle name="Normal 3 2 3 2 4 2 2 5" xfId="19907" xr:uid="{00000000-0005-0000-0000-0000A84D0000}"/>
    <cellStyle name="Normal 3 2 3 2 4 2 2 5 2" xfId="19908" xr:uid="{00000000-0005-0000-0000-0000A94D0000}"/>
    <cellStyle name="Normal 3 2 3 2 4 2 2 5 2 2" xfId="19909" xr:uid="{00000000-0005-0000-0000-0000AA4D0000}"/>
    <cellStyle name="Normal 3 2 3 2 4 2 2 5 3" xfId="19910" xr:uid="{00000000-0005-0000-0000-0000AB4D0000}"/>
    <cellStyle name="Normal 3 2 3 2 4 2 2 6" xfId="19911" xr:uid="{00000000-0005-0000-0000-0000AC4D0000}"/>
    <cellStyle name="Normal 3 2 3 2 4 2 2 6 2" xfId="19912" xr:uid="{00000000-0005-0000-0000-0000AD4D0000}"/>
    <cellStyle name="Normal 3 2 3 2 4 2 2 7" xfId="19913" xr:uid="{00000000-0005-0000-0000-0000AE4D0000}"/>
    <cellStyle name="Normal 3 2 3 2 4 2 2 7 2" xfId="19914" xr:uid="{00000000-0005-0000-0000-0000AF4D0000}"/>
    <cellStyle name="Normal 3 2 3 2 4 2 2 8" xfId="19915" xr:uid="{00000000-0005-0000-0000-0000B04D0000}"/>
    <cellStyle name="Normal 3 2 3 2 4 2 3" xfId="19916" xr:uid="{00000000-0005-0000-0000-0000B14D0000}"/>
    <cellStyle name="Normal 3 2 3 2 4 2 3 2" xfId="19917" xr:uid="{00000000-0005-0000-0000-0000B24D0000}"/>
    <cellStyle name="Normal 3 2 3 2 4 2 3 2 2" xfId="19918" xr:uid="{00000000-0005-0000-0000-0000B34D0000}"/>
    <cellStyle name="Normal 3 2 3 2 4 2 3 2 2 2" xfId="19919" xr:uid="{00000000-0005-0000-0000-0000B44D0000}"/>
    <cellStyle name="Normal 3 2 3 2 4 2 3 2 2 2 2" xfId="19920" xr:uid="{00000000-0005-0000-0000-0000B54D0000}"/>
    <cellStyle name="Normal 3 2 3 2 4 2 3 2 2 3" xfId="19921" xr:uid="{00000000-0005-0000-0000-0000B64D0000}"/>
    <cellStyle name="Normal 3 2 3 2 4 2 3 2 3" xfId="19922" xr:uid="{00000000-0005-0000-0000-0000B74D0000}"/>
    <cellStyle name="Normal 3 2 3 2 4 2 3 2 3 2" xfId="19923" xr:uid="{00000000-0005-0000-0000-0000B84D0000}"/>
    <cellStyle name="Normal 3 2 3 2 4 2 3 2 4" xfId="19924" xr:uid="{00000000-0005-0000-0000-0000B94D0000}"/>
    <cellStyle name="Normal 3 2 3 2 4 2 3 3" xfId="19925" xr:uid="{00000000-0005-0000-0000-0000BA4D0000}"/>
    <cellStyle name="Normal 3 2 3 2 4 2 3 3 2" xfId="19926" xr:uid="{00000000-0005-0000-0000-0000BB4D0000}"/>
    <cellStyle name="Normal 3 2 3 2 4 2 3 3 2 2" xfId="19927" xr:uid="{00000000-0005-0000-0000-0000BC4D0000}"/>
    <cellStyle name="Normal 3 2 3 2 4 2 3 3 3" xfId="19928" xr:uid="{00000000-0005-0000-0000-0000BD4D0000}"/>
    <cellStyle name="Normal 3 2 3 2 4 2 3 4" xfId="19929" xr:uid="{00000000-0005-0000-0000-0000BE4D0000}"/>
    <cellStyle name="Normal 3 2 3 2 4 2 3 4 2" xfId="19930" xr:uid="{00000000-0005-0000-0000-0000BF4D0000}"/>
    <cellStyle name="Normal 3 2 3 2 4 2 3 5" xfId="19931" xr:uid="{00000000-0005-0000-0000-0000C04D0000}"/>
    <cellStyle name="Normal 3 2 3 2 4 2 4" xfId="19932" xr:uid="{00000000-0005-0000-0000-0000C14D0000}"/>
    <cellStyle name="Normal 3 2 3 2 4 2 4 2" xfId="19933" xr:uid="{00000000-0005-0000-0000-0000C24D0000}"/>
    <cellStyle name="Normal 3 2 3 2 4 2 4 2 2" xfId="19934" xr:uid="{00000000-0005-0000-0000-0000C34D0000}"/>
    <cellStyle name="Normal 3 2 3 2 4 2 4 2 2 2" xfId="19935" xr:uid="{00000000-0005-0000-0000-0000C44D0000}"/>
    <cellStyle name="Normal 3 2 3 2 4 2 4 2 3" xfId="19936" xr:uid="{00000000-0005-0000-0000-0000C54D0000}"/>
    <cellStyle name="Normal 3 2 3 2 4 2 4 3" xfId="19937" xr:uid="{00000000-0005-0000-0000-0000C64D0000}"/>
    <cellStyle name="Normal 3 2 3 2 4 2 4 3 2" xfId="19938" xr:uid="{00000000-0005-0000-0000-0000C74D0000}"/>
    <cellStyle name="Normal 3 2 3 2 4 2 4 4" xfId="19939" xr:uid="{00000000-0005-0000-0000-0000C84D0000}"/>
    <cellStyle name="Normal 3 2 3 2 4 2 5" xfId="19940" xr:uid="{00000000-0005-0000-0000-0000C94D0000}"/>
    <cellStyle name="Normal 3 2 3 2 4 2 5 2" xfId="19941" xr:uid="{00000000-0005-0000-0000-0000CA4D0000}"/>
    <cellStyle name="Normal 3 2 3 2 4 2 5 2 2" xfId="19942" xr:uid="{00000000-0005-0000-0000-0000CB4D0000}"/>
    <cellStyle name="Normal 3 2 3 2 4 2 5 2 2 2" xfId="19943" xr:uid="{00000000-0005-0000-0000-0000CC4D0000}"/>
    <cellStyle name="Normal 3 2 3 2 4 2 5 2 3" xfId="19944" xr:uid="{00000000-0005-0000-0000-0000CD4D0000}"/>
    <cellStyle name="Normal 3 2 3 2 4 2 5 3" xfId="19945" xr:uid="{00000000-0005-0000-0000-0000CE4D0000}"/>
    <cellStyle name="Normal 3 2 3 2 4 2 5 3 2" xfId="19946" xr:uid="{00000000-0005-0000-0000-0000CF4D0000}"/>
    <cellStyle name="Normal 3 2 3 2 4 2 5 4" xfId="19947" xr:uid="{00000000-0005-0000-0000-0000D04D0000}"/>
    <cellStyle name="Normal 3 2 3 2 4 2 6" xfId="19948" xr:uid="{00000000-0005-0000-0000-0000D14D0000}"/>
    <cellStyle name="Normal 3 2 3 2 4 2 6 2" xfId="19949" xr:uid="{00000000-0005-0000-0000-0000D24D0000}"/>
    <cellStyle name="Normal 3 2 3 2 4 2 6 2 2" xfId="19950" xr:uid="{00000000-0005-0000-0000-0000D34D0000}"/>
    <cellStyle name="Normal 3 2 3 2 4 2 6 3" xfId="19951" xr:uid="{00000000-0005-0000-0000-0000D44D0000}"/>
    <cellStyle name="Normal 3 2 3 2 4 2 7" xfId="19952" xr:uid="{00000000-0005-0000-0000-0000D54D0000}"/>
    <cellStyle name="Normal 3 2 3 2 4 2 7 2" xfId="19953" xr:uid="{00000000-0005-0000-0000-0000D64D0000}"/>
    <cellStyle name="Normal 3 2 3 2 4 2 8" xfId="19954" xr:uid="{00000000-0005-0000-0000-0000D74D0000}"/>
    <cellStyle name="Normal 3 2 3 2 4 2 8 2" xfId="19955" xr:uid="{00000000-0005-0000-0000-0000D84D0000}"/>
    <cellStyle name="Normal 3 2 3 2 4 2 9" xfId="19956" xr:uid="{00000000-0005-0000-0000-0000D94D0000}"/>
    <cellStyle name="Normal 3 2 3 2 4 3" xfId="19957" xr:uid="{00000000-0005-0000-0000-0000DA4D0000}"/>
    <cellStyle name="Normal 3 2 3 2 4 3 2" xfId="19958" xr:uid="{00000000-0005-0000-0000-0000DB4D0000}"/>
    <cellStyle name="Normal 3 2 3 2 4 3 2 2" xfId="19959" xr:uid="{00000000-0005-0000-0000-0000DC4D0000}"/>
    <cellStyle name="Normal 3 2 3 2 4 3 2 2 2" xfId="19960" xr:uid="{00000000-0005-0000-0000-0000DD4D0000}"/>
    <cellStyle name="Normal 3 2 3 2 4 3 2 2 2 2" xfId="19961" xr:uid="{00000000-0005-0000-0000-0000DE4D0000}"/>
    <cellStyle name="Normal 3 2 3 2 4 3 2 2 2 2 2" xfId="19962" xr:uid="{00000000-0005-0000-0000-0000DF4D0000}"/>
    <cellStyle name="Normal 3 2 3 2 4 3 2 2 2 3" xfId="19963" xr:uid="{00000000-0005-0000-0000-0000E04D0000}"/>
    <cellStyle name="Normal 3 2 3 2 4 3 2 2 3" xfId="19964" xr:uid="{00000000-0005-0000-0000-0000E14D0000}"/>
    <cellStyle name="Normal 3 2 3 2 4 3 2 2 3 2" xfId="19965" xr:uid="{00000000-0005-0000-0000-0000E24D0000}"/>
    <cellStyle name="Normal 3 2 3 2 4 3 2 2 4" xfId="19966" xr:uid="{00000000-0005-0000-0000-0000E34D0000}"/>
    <cellStyle name="Normal 3 2 3 2 4 3 2 3" xfId="19967" xr:uid="{00000000-0005-0000-0000-0000E44D0000}"/>
    <cellStyle name="Normal 3 2 3 2 4 3 2 3 2" xfId="19968" xr:uid="{00000000-0005-0000-0000-0000E54D0000}"/>
    <cellStyle name="Normal 3 2 3 2 4 3 2 3 2 2" xfId="19969" xr:uid="{00000000-0005-0000-0000-0000E64D0000}"/>
    <cellStyle name="Normal 3 2 3 2 4 3 2 3 3" xfId="19970" xr:uid="{00000000-0005-0000-0000-0000E74D0000}"/>
    <cellStyle name="Normal 3 2 3 2 4 3 2 4" xfId="19971" xr:uid="{00000000-0005-0000-0000-0000E84D0000}"/>
    <cellStyle name="Normal 3 2 3 2 4 3 2 4 2" xfId="19972" xr:uid="{00000000-0005-0000-0000-0000E94D0000}"/>
    <cellStyle name="Normal 3 2 3 2 4 3 2 5" xfId="19973" xr:uid="{00000000-0005-0000-0000-0000EA4D0000}"/>
    <cellStyle name="Normal 3 2 3 2 4 3 3" xfId="19974" xr:uid="{00000000-0005-0000-0000-0000EB4D0000}"/>
    <cellStyle name="Normal 3 2 3 2 4 3 3 2" xfId="19975" xr:uid="{00000000-0005-0000-0000-0000EC4D0000}"/>
    <cellStyle name="Normal 3 2 3 2 4 3 3 2 2" xfId="19976" xr:uid="{00000000-0005-0000-0000-0000ED4D0000}"/>
    <cellStyle name="Normal 3 2 3 2 4 3 3 2 2 2" xfId="19977" xr:uid="{00000000-0005-0000-0000-0000EE4D0000}"/>
    <cellStyle name="Normal 3 2 3 2 4 3 3 2 3" xfId="19978" xr:uid="{00000000-0005-0000-0000-0000EF4D0000}"/>
    <cellStyle name="Normal 3 2 3 2 4 3 3 3" xfId="19979" xr:uid="{00000000-0005-0000-0000-0000F04D0000}"/>
    <cellStyle name="Normal 3 2 3 2 4 3 3 3 2" xfId="19980" xr:uid="{00000000-0005-0000-0000-0000F14D0000}"/>
    <cellStyle name="Normal 3 2 3 2 4 3 3 4" xfId="19981" xr:uid="{00000000-0005-0000-0000-0000F24D0000}"/>
    <cellStyle name="Normal 3 2 3 2 4 3 4" xfId="19982" xr:uid="{00000000-0005-0000-0000-0000F34D0000}"/>
    <cellStyle name="Normal 3 2 3 2 4 3 4 2" xfId="19983" xr:uid="{00000000-0005-0000-0000-0000F44D0000}"/>
    <cellStyle name="Normal 3 2 3 2 4 3 4 2 2" xfId="19984" xr:uid="{00000000-0005-0000-0000-0000F54D0000}"/>
    <cellStyle name="Normal 3 2 3 2 4 3 4 2 2 2" xfId="19985" xr:uid="{00000000-0005-0000-0000-0000F64D0000}"/>
    <cellStyle name="Normal 3 2 3 2 4 3 4 2 3" xfId="19986" xr:uid="{00000000-0005-0000-0000-0000F74D0000}"/>
    <cellStyle name="Normal 3 2 3 2 4 3 4 3" xfId="19987" xr:uid="{00000000-0005-0000-0000-0000F84D0000}"/>
    <cellStyle name="Normal 3 2 3 2 4 3 4 3 2" xfId="19988" xr:uid="{00000000-0005-0000-0000-0000F94D0000}"/>
    <cellStyle name="Normal 3 2 3 2 4 3 4 4" xfId="19989" xr:uid="{00000000-0005-0000-0000-0000FA4D0000}"/>
    <cellStyle name="Normal 3 2 3 2 4 3 5" xfId="19990" xr:uid="{00000000-0005-0000-0000-0000FB4D0000}"/>
    <cellStyle name="Normal 3 2 3 2 4 3 5 2" xfId="19991" xr:uid="{00000000-0005-0000-0000-0000FC4D0000}"/>
    <cellStyle name="Normal 3 2 3 2 4 3 5 2 2" xfId="19992" xr:uid="{00000000-0005-0000-0000-0000FD4D0000}"/>
    <cellStyle name="Normal 3 2 3 2 4 3 5 3" xfId="19993" xr:uid="{00000000-0005-0000-0000-0000FE4D0000}"/>
    <cellStyle name="Normal 3 2 3 2 4 3 6" xfId="19994" xr:uid="{00000000-0005-0000-0000-0000FF4D0000}"/>
    <cellStyle name="Normal 3 2 3 2 4 3 6 2" xfId="19995" xr:uid="{00000000-0005-0000-0000-0000004E0000}"/>
    <cellStyle name="Normal 3 2 3 2 4 3 7" xfId="19996" xr:uid="{00000000-0005-0000-0000-0000014E0000}"/>
    <cellStyle name="Normal 3 2 3 2 4 3 7 2" xfId="19997" xr:uid="{00000000-0005-0000-0000-0000024E0000}"/>
    <cellStyle name="Normal 3 2 3 2 4 3 8" xfId="19998" xr:uid="{00000000-0005-0000-0000-0000034E0000}"/>
    <cellStyle name="Normal 3 2 3 2 4 4" xfId="19999" xr:uid="{00000000-0005-0000-0000-0000044E0000}"/>
    <cellStyle name="Normal 3 2 3 2 4 4 2" xfId="20000" xr:uid="{00000000-0005-0000-0000-0000054E0000}"/>
    <cellStyle name="Normal 3 2 3 2 4 4 2 2" xfId="20001" xr:uid="{00000000-0005-0000-0000-0000064E0000}"/>
    <cellStyle name="Normal 3 2 3 2 4 4 2 2 2" xfId="20002" xr:uid="{00000000-0005-0000-0000-0000074E0000}"/>
    <cellStyle name="Normal 3 2 3 2 4 4 2 2 2 2" xfId="20003" xr:uid="{00000000-0005-0000-0000-0000084E0000}"/>
    <cellStyle name="Normal 3 2 3 2 4 4 2 2 3" xfId="20004" xr:uid="{00000000-0005-0000-0000-0000094E0000}"/>
    <cellStyle name="Normal 3 2 3 2 4 4 2 3" xfId="20005" xr:uid="{00000000-0005-0000-0000-00000A4E0000}"/>
    <cellStyle name="Normal 3 2 3 2 4 4 2 3 2" xfId="20006" xr:uid="{00000000-0005-0000-0000-00000B4E0000}"/>
    <cellStyle name="Normal 3 2 3 2 4 4 2 4" xfId="20007" xr:uid="{00000000-0005-0000-0000-00000C4E0000}"/>
    <cellStyle name="Normal 3 2 3 2 4 4 3" xfId="20008" xr:uid="{00000000-0005-0000-0000-00000D4E0000}"/>
    <cellStyle name="Normal 3 2 3 2 4 4 3 2" xfId="20009" xr:uid="{00000000-0005-0000-0000-00000E4E0000}"/>
    <cellStyle name="Normal 3 2 3 2 4 4 3 2 2" xfId="20010" xr:uid="{00000000-0005-0000-0000-00000F4E0000}"/>
    <cellStyle name="Normal 3 2 3 2 4 4 3 3" xfId="20011" xr:uid="{00000000-0005-0000-0000-0000104E0000}"/>
    <cellStyle name="Normal 3 2 3 2 4 4 4" xfId="20012" xr:uid="{00000000-0005-0000-0000-0000114E0000}"/>
    <cellStyle name="Normal 3 2 3 2 4 4 4 2" xfId="20013" xr:uid="{00000000-0005-0000-0000-0000124E0000}"/>
    <cellStyle name="Normal 3 2 3 2 4 4 5" xfId="20014" xr:uid="{00000000-0005-0000-0000-0000134E0000}"/>
    <cellStyle name="Normal 3 2 3 2 4 5" xfId="20015" xr:uid="{00000000-0005-0000-0000-0000144E0000}"/>
    <cellStyle name="Normal 3 2 3 2 4 5 2" xfId="20016" xr:uid="{00000000-0005-0000-0000-0000154E0000}"/>
    <cellStyle name="Normal 3 2 3 2 4 5 2 2" xfId="20017" xr:uid="{00000000-0005-0000-0000-0000164E0000}"/>
    <cellStyle name="Normal 3 2 3 2 4 5 2 2 2" xfId="20018" xr:uid="{00000000-0005-0000-0000-0000174E0000}"/>
    <cellStyle name="Normal 3 2 3 2 4 5 2 3" xfId="20019" xr:uid="{00000000-0005-0000-0000-0000184E0000}"/>
    <cellStyle name="Normal 3 2 3 2 4 5 3" xfId="20020" xr:uid="{00000000-0005-0000-0000-0000194E0000}"/>
    <cellStyle name="Normal 3 2 3 2 4 5 3 2" xfId="20021" xr:uid="{00000000-0005-0000-0000-00001A4E0000}"/>
    <cellStyle name="Normal 3 2 3 2 4 5 4" xfId="20022" xr:uid="{00000000-0005-0000-0000-00001B4E0000}"/>
    <cellStyle name="Normal 3 2 3 2 4 6" xfId="20023" xr:uid="{00000000-0005-0000-0000-00001C4E0000}"/>
    <cellStyle name="Normal 3 2 3 2 4 6 2" xfId="20024" xr:uid="{00000000-0005-0000-0000-00001D4E0000}"/>
    <cellStyle name="Normal 3 2 3 2 4 6 2 2" xfId="20025" xr:uid="{00000000-0005-0000-0000-00001E4E0000}"/>
    <cellStyle name="Normal 3 2 3 2 4 6 2 2 2" xfId="20026" xr:uid="{00000000-0005-0000-0000-00001F4E0000}"/>
    <cellStyle name="Normal 3 2 3 2 4 6 2 3" xfId="20027" xr:uid="{00000000-0005-0000-0000-0000204E0000}"/>
    <cellStyle name="Normal 3 2 3 2 4 6 3" xfId="20028" xr:uid="{00000000-0005-0000-0000-0000214E0000}"/>
    <cellStyle name="Normal 3 2 3 2 4 6 3 2" xfId="20029" xr:uid="{00000000-0005-0000-0000-0000224E0000}"/>
    <cellStyle name="Normal 3 2 3 2 4 6 4" xfId="20030" xr:uid="{00000000-0005-0000-0000-0000234E0000}"/>
    <cellStyle name="Normal 3 2 3 2 4 7" xfId="20031" xr:uid="{00000000-0005-0000-0000-0000244E0000}"/>
    <cellStyle name="Normal 3 2 3 2 4 7 2" xfId="20032" xr:uid="{00000000-0005-0000-0000-0000254E0000}"/>
    <cellStyle name="Normal 3 2 3 2 4 7 2 2" xfId="20033" xr:uid="{00000000-0005-0000-0000-0000264E0000}"/>
    <cellStyle name="Normal 3 2 3 2 4 7 3" xfId="20034" xr:uid="{00000000-0005-0000-0000-0000274E0000}"/>
    <cellStyle name="Normal 3 2 3 2 4 8" xfId="20035" xr:uid="{00000000-0005-0000-0000-0000284E0000}"/>
    <cellStyle name="Normal 3 2 3 2 4 8 2" xfId="20036" xr:uid="{00000000-0005-0000-0000-0000294E0000}"/>
    <cellStyle name="Normal 3 2 3 2 4 9" xfId="20037" xr:uid="{00000000-0005-0000-0000-00002A4E0000}"/>
    <cellStyle name="Normal 3 2 3 2 4 9 2" xfId="20038" xr:uid="{00000000-0005-0000-0000-00002B4E0000}"/>
    <cellStyle name="Normal 3 2 3 2 5" xfId="20039" xr:uid="{00000000-0005-0000-0000-00002C4E0000}"/>
    <cellStyle name="Normal 3 2 3 2 5 10" xfId="20040" xr:uid="{00000000-0005-0000-0000-00002D4E0000}"/>
    <cellStyle name="Normal 3 2 3 2 5 2" xfId="20041" xr:uid="{00000000-0005-0000-0000-00002E4E0000}"/>
    <cellStyle name="Normal 3 2 3 2 5 2 2" xfId="20042" xr:uid="{00000000-0005-0000-0000-00002F4E0000}"/>
    <cellStyle name="Normal 3 2 3 2 5 2 2 2" xfId="20043" xr:uid="{00000000-0005-0000-0000-0000304E0000}"/>
    <cellStyle name="Normal 3 2 3 2 5 2 2 2 2" xfId="20044" xr:uid="{00000000-0005-0000-0000-0000314E0000}"/>
    <cellStyle name="Normal 3 2 3 2 5 2 2 2 2 2" xfId="20045" xr:uid="{00000000-0005-0000-0000-0000324E0000}"/>
    <cellStyle name="Normal 3 2 3 2 5 2 2 2 2 2 2" xfId="20046" xr:uid="{00000000-0005-0000-0000-0000334E0000}"/>
    <cellStyle name="Normal 3 2 3 2 5 2 2 2 2 2 2 2" xfId="20047" xr:uid="{00000000-0005-0000-0000-0000344E0000}"/>
    <cellStyle name="Normal 3 2 3 2 5 2 2 2 2 2 3" xfId="20048" xr:uid="{00000000-0005-0000-0000-0000354E0000}"/>
    <cellStyle name="Normal 3 2 3 2 5 2 2 2 2 3" xfId="20049" xr:uid="{00000000-0005-0000-0000-0000364E0000}"/>
    <cellStyle name="Normal 3 2 3 2 5 2 2 2 2 3 2" xfId="20050" xr:uid="{00000000-0005-0000-0000-0000374E0000}"/>
    <cellStyle name="Normal 3 2 3 2 5 2 2 2 2 4" xfId="20051" xr:uid="{00000000-0005-0000-0000-0000384E0000}"/>
    <cellStyle name="Normal 3 2 3 2 5 2 2 2 3" xfId="20052" xr:uid="{00000000-0005-0000-0000-0000394E0000}"/>
    <cellStyle name="Normal 3 2 3 2 5 2 2 2 3 2" xfId="20053" xr:uid="{00000000-0005-0000-0000-00003A4E0000}"/>
    <cellStyle name="Normal 3 2 3 2 5 2 2 2 3 2 2" xfId="20054" xr:uid="{00000000-0005-0000-0000-00003B4E0000}"/>
    <cellStyle name="Normal 3 2 3 2 5 2 2 2 3 3" xfId="20055" xr:uid="{00000000-0005-0000-0000-00003C4E0000}"/>
    <cellStyle name="Normal 3 2 3 2 5 2 2 2 4" xfId="20056" xr:uid="{00000000-0005-0000-0000-00003D4E0000}"/>
    <cellStyle name="Normal 3 2 3 2 5 2 2 2 4 2" xfId="20057" xr:uid="{00000000-0005-0000-0000-00003E4E0000}"/>
    <cellStyle name="Normal 3 2 3 2 5 2 2 2 5" xfId="20058" xr:uid="{00000000-0005-0000-0000-00003F4E0000}"/>
    <cellStyle name="Normal 3 2 3 2 5 2 2 3" xfId="20059" xr:uid="{00000000-0005-0000-0000-0000404E0000}"/>
    <cellStyle name="Normal 3 2 3 2 5 2 2 3 2" xfId="20060" xr:uid="{00000000-0005-0000-0000-0000414E0000}"/>
    <cellStyle name="Normal 3 2 3 2 5 2 2 3 2 2" xfId="20061" xr:uid="{00000000-0005-0000-0000-0000424E0000}"/>
    <cellStyle name="Normal 3 2 3 2 5 2 2 3 2 2 2" xfId="20062" xr:uid="{00000000-0005-0000-0000-0000434E0000}"/>
    <cellStyle name="Normal 3 2 3 2 5 2 2 3 2 3" xfId="20063" xr:uid="{00000000-0005-0000-0000-0000444E0000}"/>
    <cellStyle name="Normal 3 2 3 2 5 2 2 3 3" xfId="20064" xr:uid="{00000000-0005-0000-0000-0000454E0000}"/>
    <cellStyle name="Normal 3 2 3 2 5 2 2 3 3 2" xfId="20065" xr:uid="{00000000-0005-0000-0000-0000464E0000}"/>
    <cellStyle name="Normal 3 2 3 2 5 2 2 3 4" xfId="20066" xr:uid="{00000000-0005-0000-0000-0000474E0000}"/>
    <cellStyle name="Normal 3 2 3 2 5 2 2 4" xfId="20067" xr:uid="{00000000-0005-0000-0000-0000484E0000}"/>
    <cellStyle name="Normal 3 2 3 2 5 2 2 4 2" xfId="20068" xr:uid="{00000000-0005-0000-0000-0000494E0000}"/>
    <cellStyle name="Normal 3 2 3 2 5 2 2 4 2 2" xfId="20069" xr:uid="{00000000-0005-0000-0000-00004A4E0000}"/>
    <cellStyle name="Normal 3 2 3 2 5 2 2 4 2 2 2" xfId="20070" xr:uid="{00000000-0005-0000-0000-00004B4E0000}"/>
    <cellStyle name="Normal 3 2 3 2 5 2 2 4 2 3" xfId="20071" xr:uid="{00000000-0005-0000-0000-00004C4E0000}"/>
    <cellStyle name="Normal 3 2 3 2 5 2 2 4 3" xfId="20072" xr:uid="{00000000-0005-0000-0000-00004D4E0000}"/>
    <cellStyle name="Normal 3 2 3 2 5 2 2 4 3 2" xfId="20073" xr:uid="{00000000-0005-0000-0000-00004E4E0000}"/>
    <cellStyle name="Normal 3 2 3 2 5 2 2 4 4" xfId="20074" xr:uid="{00000000-0005-0000-0000-00004F4E0000}"/>
    <cellStyle name="Normal 3 2 3 2 5 2 2 5" xfId="20075" xr:uid="{00000000-0005-0000-0000-0000504E0000}"/>
    <cellStyle name="Normal 3 2 3 2 5 2 2 5 2" xfId="20076" xr:uid="{00000000-0005-0000-0000-0000514E0000}"/>
    <cellStyle name="Normal 3 2 3 2 5 2 2 5 2 2" xfId="20077" xr:uid="{00000000-0005-0000-0000-0000524E0000}"/>
    <cellStyle name="Normal 3 2 3 2 5 2 2 5 3" xfId="20078" xr:uid="{00000000-0005-0000-0000-0000534E0000}"/>
    <cellStyle name="Normal 3 2 3 2 5 2 2 6" xfId="20079" xr:uid="{00000000-0005-0000-0000-0000544E0000}"/>
    <cellStyle name="Normal 3 2 3 2 5 2 2 6 2" xfId="20080" xr:uid="{00000000-0005-0000-0000-0000554E0000}"/>
    <cellStyle name="Normal 3 2 3 2 5 2 2 7" xfId="20081" xr:uid="{00000000-0005-0000-0000-0000564E0000}"/>
    <cellStyle name="Normal 3 2 3 2 5 2 2 7 2" xfId="20082" xr:uid="{00000000-0005-0000-0000-0000574E0000}"/>
    <cellStyle name="Normal 3 2 3 2 5 2 2 8" xfId="20083" xr:uid="{00000000-0005-0000-0000-0000584E0000}"/>
    <cellStyle name="Normal 3 2 3 2 5 2 3" xfId="20084" xr:uid="{00000000-0005-0000-0000-0000594E0000}"/>
    <cellStyle name="Normal 3 2 3 2 5 2 3 2" xfId="20085" xr:uid="{00000000-0005-0000-0000-00005A4E0000}"/>
    <cellStyle name="Normal 3 2 3 2 5 2 3 2 2" xfId="20086" xr:uid="{00000000-0005-0000-0000-00005B4E0000}"/>
    <cellStyle name="Normal 3 2 3 2 5 2 3 2 2 2" xfId="20087" xr:uid="{00000000-0005-0000-0000-00005C4E0000}"/>
    <cellStyle name="Normal 3 2 3 2 5 2 3 2 2 2 2" xfId="20088" xr:uid="{00000000-0005-0000-0000-00005D4E0000}"/>
    <cellStyle name="Normal 3 2 3 2 5 2 3 2 2 3" xfId="20089" xr:uid="{00000000-0005-0000-0000-00005E4E0000}"/>
    <cellStyle name="Normal 3 2 3 2 5 2 3 2 3" xfId="20090" xr:uid="{00000000-0005-0000-0000-00005F4E0000}"/>
    <cellStyle name="Normal 3 2 3 2 5 2 3 2 3 2" xfId="20091" xr:uid="{00000000-0005-0000-0000-0000604E0000}"/>
    <cellStyle name="Normal 3 2 3 2 5 2 3 2 4" xfId="20092" xr:uid="{00000000-0005-0000-0000-0000614E0000}"/>
    <cellStyle name="Normal 3 2 3 2 5 2 3 3" xfId="20093" xr:uid="{00000000-0005-0000-0000-0000624E0000}"/>
    <cellStyle name="Normal 3 2 3 2 5 2 3 3 2" xfId="20094" xr:uid="{00000000-0005-0000-0000-0000634E0000}"/>
    <cellStyle name="Normal 3 2 3 2 5 2 3 3 2 2" xfId="20095" xr:uid="{00000000-0005-0000-0000-0000644E0000}"/>
    <cellStyle name="Normal 3 2 3 2 5 2 3 3 3" xfId="20096" xr:uid="{00000000-0005-0000-0000-0000654E0000}"/>
    <cellStyle name="Normal 3 2 3 2 5 2 3 4" xfId="20097" xr:uid="{00000000-0005-0000-0000-0000664E0000}"/>
    <cellStyle name="Normal 3 2 3 2 5 2 3 4 2" xfId="20098" xr:uid="{00000000-0005-0000-0000-0000674E0000}"/>
    <cellStyle name="Normal 3 2 3 2 5 2 3 5" xfId="20099" xr:uid="{00000000-0005-0000-0000-0000684E0000}"/>
    <cellStyle name="Normal 3 2 3 2 5 2 4" xfId="20100" xr:uid="{00000000-0005-0000-0000-0000694E0000}"/>
    <cellStyle name="Normal 3 2 3 2 5 2 4 2" xfId="20101" xr:uid="{00000000-0005-0000-0000-00006A4E0000}"/>
    <cellStyle name="Normal 3 2 3 2 5 2 4 2 2" xfId="20102" xr:uid="{00000000-0005-0000-0000-00006B4E0000}"/>
    <cellStyle name="Normal 3 2 3 2 5 2 4 2 2 2" xfId="20103" xr:uid="{00000000-0005-0000-0000-00006C4E0000}"/>
    <cellStyle name="Normal 3 2 3 2 5 2 4 2 3" xfId="20104" xr:uid="{00000000-0005-0000-0000-00006D4E0000}"/>
    <cellStyle name="Normal 3 2 3 2 5 2 4 3" xfId="20105" xr:uid="{00000000-0005-0000-0000-00006E4E0000}"/>
    <cellStyle name="Normal 3 2 3 2 5 2 4 3 2" xfId="20106" xr:uid="{00000000-0005-0000-0000-00006F4E0000}"/>
    <cellStyle name="Normal 3 2 3 2 5 2 4 4" xfId="20107" xr:uid="{00000000-0005-0000-0000-0000704E0000}"/>
    <cellStyle name="Normal 3 2 3 2 5 2 5" xfId="20108" xr:uid="{00000000-0005-0000-0000-0000714E0000}"/>
    <cellStyle name="Normal 3 2 3 2 5 2 5 2" xfId="20109" xr:uid="{00000000-0005-0000-0000-0000724E0000}"/>
    <cellStyle name="Normal 3 2 3 2 5 2 5 2 2" xfId="20110" xr:uid="{00000000-0005-0000-0000-0000734E0000}"/>
    <cellStyle name="Normal 3 2 3 2 5 2 5 2 2 2" xfId="20111" xr:uid="{00000000-0005-0000-0000-0000744E0000}"/>
    <cellStyle name="Normal 3 2 3 2 5 2 5 2 3" xfId="20112" xr:uid="{00000000-0005-0000-0000-0000754E0000}"/>
    <cellStyle name="Normal 3 2 3 2 5 2 5 3" xfId="20113" xr:uid="{00000000-0005-0000-0000-0000764E0000}"/>
    <cellStyle name="Normal 3 2 3 2 5 2 5 3 2" xfId="20114" xr:uid="{00000000-0005-0000-0000-0000774E0000}"/>
    <cellStyle name="Normal 3 2 3 2 5 2 5 4" xfId="20115" xr:uid="{00000000-0005-0000-0000-0000784E0000}"/>
    <cellStyle name="Normal 3 2 3 2 5 2 6" xfId="20116" xr:uid="{00000000-0005-0000-0000-0000794E0000}"/>
    <cellStyle name="Normal 3 2 3 2 5 2 6 2" xfId="20117" xr:uid="{00000000-0005-0000-0000-00007A4E0000}"/>
    <cellStyle name="Normal 3 2 3 2 5 2 6 2 2" xfId="20118" xr:uid="{00000000-0005-0000-0000-00007B4E0000}"/>
    <cellStyle name="Normal 3 2 3 2 5 2 6 3" xfId="20119" xr:uid="{00000000-0005-0000-0000-00007C4E0000}"/>
    <cellStyle name="Normal 3 2 3 2 5 2 7" xfId="20120" xr:uid="{00000000-0005-0000-0000-00007D4E0000}"/>
    <cellStyle name="Normal 3 2 3 2 5 2 7 2" xfId="20121" xr:uid="{00000000-0005-0000-0000-00007E4E0000}"/>
    <cellStyle name="Normal 3 2 3 2 5 2 8" xfId="20122" xr:uid="{00000000-0005-0000-0000-00007F4E0000}"/>
    <cellStyle name="Normal 3 2 3 2 5 2 8 2" xfId="20123" xr:uid="{00000000-0005-0000-0000-0000804E0000}"/>
    <cellStyle name="Normal 3 2 3 2 5 2 9" xfId="20124" xr:uid="{00000000-0005-0000-0000-0000814E0000}"/>
    <cellStyle name="Normal 3 2 3 2 5 3" xfId="20125" xr:uid="{00000000-0005-0000-0000-0000824E0000}"/>
    <cellStyle name="Normal 3 2 3 2 5 3 2" xfId="20126" xr:uid="{00000000-0005-0000-0000-0000834E0000}"/>
    <cellStyle name="Normal 3 2 3 2 5 3 2 2" xfId="20127" xr:uid="{00000000-0005-0000-0000-0000844E0000}"/>
    <cellStyle name="Normal 3 2 3 2 5 3 2 2 2" xfId="20128" xr:uid="{00000000-0005-0000-0000-0000854E0000}"/>
    <cellStyle name="Normal 3 2 3 2 5 3 2 2 2 2" xfId="20129" xr:uid="{00000000-0005-0000-0000-0000864E0000}"/>
    <cellStyle name="Normal 3 2 3 2 5 3 2 2 2 2 2" xfId="20130" xr:uid="{00000000-0005-0000-0000-0000874E0000}"/>
    <cellStyle name="Normal 3 2 3 2 5 3 2 2 2 3" xfId="20131" xr:uid="{00000000-0005-0000-0000-0000884E0000}"/>
    <cellStyle name="Normal 3 2 3 2 5 3 2 2 3" xfId="20132" xr:uid="{00000000-0005-0000-0000-0000894E0000}"/>
    <cellStyle name="Normal 3 2 3 2 5 3 2 2 3 2" xfId="20133" xr:uid="{00000000-0005-0000-0000-00008A4E0000}"/>
    <cellStyle name="Normal 3 2 3 2 5 3 2 2 4" xfId="20134" xr:uid="{00000000-0005-0000-0000-00008B4E0000}"/>
    <cellStyle name="Normal 3 2 3 2 5 3 2 3" xfId="20135" xr:uid="{00000000-0005-0000-0000-00008C4E0000}"/>
    <cellStyle name="Normal 3 2 3 2 5 3 2 3 2" xfId="20136" xr:uid="{00000000-0005-0000-0000-00008D4E0000}"/>
    <cellStyle name="Normal 3 2 3 2 5 3 2 3 2 2" xfId="20137" xr:uid="{00000000-0005-0000-0000-00008E4E0000}"/>
    <cellStyle name="Normal 3 2 3 2 5 3 2 3 3" xfId="20138" xr:uid="{00000000-0005-0000-0000-00008F4E0000}"/>
    <cellStyle name="Normal 3 2 3 2 5 3 2 4" xfId="20139" xr:uid="{00000000-0005-0000-0000-0000904E0000}"/>
    <cellStyle name="Normal 3 2 3 2 5 3 2 4 2" xfId="20140" xr:uid="{00000000-0005-0000-0000-0000914E0000}"/>
    <cellStyle name="Normal 3 2 3 2 5 3 2 5" xfId="20141" xr:uid="{00000000-0005-0000-0000-0000924E0000}"/>
    <cellStyle name="Normal 3 2 3 2 5 3 3" xfId="20142" xr:uid="{00000000-0005-0000-0000-0000934E0000}"/>
    <cellStyle name="Normal 3 2 3 2 5 3 3 2" xfId="20143" xr:uid="{00000000-0005-0000-0000-0000944E0000}"/>
    <cellStyle name="Normal 3 2 3 2 5 3 3 2 2" xfId="20144" xr:uid="{00000000-0005-0000-0000-0000954E0000}"/>
    <cellStyle name="Normal 3 2 3 2 5 3 3 2 2 2" xfId="20145" xr:uid="{00000000-0005-0000-0000-0000964E0000}"/>
    <cellStyle name="Normal 3 2 3 2 5 3 3 2 3" xfId="20146" xr:uid="{00000000-0005-0000-0000-0000974E0000}"/>
    <cellStyle name="Normal 3 2 3 2 5 3 3 3" xfId="20147" xr:uid="{00000000-0005-0000-0000-0000984E0000}"/>
    <cellStyle name="Normal 3 2 3 2 5 3 3 3 2" xfId="20148" xr:uid="{00000000-0005-0000-0000-0000994E0000}"/>
    <cellStyle name="Normal 3 2 3 2 5 3 3 4" xfId="20149" xr:uid="{00000000-0005-0000-0000-00009A4E0000}"/>
    <cellStyle name="Normal 3 2 3 2 5 3 4" xfId="20150" xr:uid="{00000000-0005-0000-0000-00009B4E0000}"/>
    <cellStyle name="Normal 3 2 3 2 5 3 4 2" xfId="20151" xr:uid="{00000000-0005-0000-0000-00009C4E0000}"/>
    <cellStyle name="Normal 3 2 3 2 5 3 4 2 2" xfId="20152" xr:uid="{00000000-0005-0000-0000-00009D4E0000}"/>
    <cellStyle name="Normal 3 2 3 2 5 3 4 2 2 2" xfId="20153" xr:uid="{00000000-0005-0000-0000-00009E4E0000}"/>
    <cellStyle name="Normal 3 2 3 2 5 3 4 2 3" xfId="20154" xr:uid="{00000000-0005-0000-0000-00009F4E0000}"/>
    <cellStyle name="Normal 3 2 3 2 5 3 4 3" xfId="20155" xr:uid="{00000000-0005-0000-0000-0000A04E0000}"/>
    <cellStyle name="Normal 3 2 3 2 5 3 4 3 2" xfId="20156" xr:uid="{00000000-0005-0000-0000-0000A14E0000}"/>
    <cellStyle name="Normal 3 2 3 2 5 3 4 4" xfId="20157" xr:uid="{00000000-0005-0000-0000-0000A24E0000}"/>
    <cellStyle name="Normal 3 2 3 2 5 3 5" xfId="20158" xr:uid="{00000000-0005-0000-0000-0000A34E0000}"/>
    <cellStyle name="Normal 3 2 3 2 5 3 5 2" xfId="20159" xr:uid="{00000000-0005-0000-0000-0000A44E0000}"/>
    <cellStyle name="Normal 3 2 3 2 5 3 5 2 2" xfId="20160" xr:uid="{00000000-0005-0000-0000-0000A54E0000}"/>
    <cellStyle name="Normal 3 2 3 2 5 3 5 3" xfId="20161" xr:uid="{00000000-0005-0000-0000-0000A64E0000}"/>
    <cellStyle name="Normal 3 2 3 2 5 3 6" xfId="20162" xr:uid="{00000000-0005-0000-0000-0000A74E0000}"/>
    <cellStyle name="Normal 3 2 3 2 5 3 6 2" xfId="20163" xr:uid="{00000000-0005-0000-0000-0000A84E0000}"/>
    <cellStyle name="Normal 3 2 3 2 5 3 7" xfId="20164" xr:uid="{00000000-0005-0000-0000-0000A94E0000}"/>
    <cellStyle name="Normal 3 2 3 2 5 3 7 2" xfId="20165" xr:uid="{00000000-0005-0000-0000-0000AA4E0000}"/>
    <cellStyle name="Normal 3 2 3 2 5 3 8" xfId="20166" xr:uid="{00000000-0005-0000-0000-0000AB4E0000}"/>
    <cellStyle name="Normal 3 2 3 2 5 4" xfId="20167" xr:uid="{00000000-0005-0000-0000-0000AC4E0000}"/>
    <cellStyle name="Normal 3 2 3 2 5 4 2" xfId="20168" xr:uid="{00000000-0005-0000-0000-0000AD4E0000}"/>
    <cellStyle name="Normal 3 2 3 2 5 4 2 2" xfId="20169" xr:uid="{00000000-0005-0000-0000-0000AE4E0000}"/>
    <cellStyle name="Normal 3 2 3 2 5 4 2 2 2" xfId="20170" xr:uid="{00000000-0005-0000-0000-0000AF4E0000}"/>
    <cellStyle name="Normal 3 2 3 2 5 4 2 2 2 2" xfId="20171" xr:uid="{00000000-0005-0000-0000-0000B04E0000}"/>
    <cellStyle name="Normal 3 2 3 2 5 4 2 2 3" xfId="20172" xr:uid="{00000000-0005-0000-0000-0000B14E0000}"/>
    <cellStyle name="Normal 3 2 3 2 5 4 2 3" xfId="20173" xr:uid="{00000000-0005-0000-0000-0000B24E0000}"/>
    <cellStyle name="Normal 3 2 3 2 5 4 2 3 2" xfId="20174" xr:uid="{00000000-0005-0000-0000-0000B34E0000}"/>
    <cellStyle name="Normal 3 2 3 2 5 4 2 4" xfId="20175" xr:uid="{00000000-0005-0000-0000-0000B44E0000}"/>
    <cellStyle name="Normal 3 2 3 2 5 4 3" xfId="20176" xr:uid="{00000000-0005-0000-0000-0000B54E0000}"/>
    <cellStyle name="Normal 3 2 3 2 5 4 3 2" xfId="20177" xr:uid="{00000000-0005-0000-0000-0000B64E0000}"/>
    <cellStyle name="Normal 3 2 3 2 5 4 3 2 2" xfId="20178" xr:uid="{00000000-0005-0000-0000-0000B74E0000}"/>
    <cellStyle name="Normal 3 2 3 2 5 4 3 3" xfId="20179" xr:uid="{00000000-0005-0000-0000-0000B84E0000}"/>
    <cellStyle name="Normal 3 2 3 2 5 4 4" xfId="20180" xr:uid="{00000000-0005-0000-0000-0000B94E0000}"/>
    <cellStyle name="Normal 3 2 3 2 5 4 4 2" xfId="20181" xr:uid="{00000000-0005-0000-0000-0000BA4E0000}"/>
    <cellStyle name="Normal 3 2 3 2 5 4 5" xfId="20182" xr:uid="{00000000-0005-0000-0000-0000BB4E0000}"/>
    <cellStyle name="Normal 3 2 3 2 5 5" xfId="20183" xr:uid="{00000000-0005-0000-0000-0000BC4E0000}"/>
    <cellStyle name="Normal 3 2 3 2 5 5 2" xfId="20184" xr:uid="{00000000-0005-0000-0000-0000BD4E0000}"/>
    <cellStyle name="Normal 3 2 3 2 5 5 2 2" xfId="20185" xr:uid="{00000000-0005-0000-0000-0000BE4E0000}"/>
    <cellStyle name="Normal 3 2 3 2 5 5 2 2 2" xfId="20186" xr:uid="{00000000-0005-0000-0000-0000BF4E0000}"/>
    <cellStyle name="Normal 3 2 3 2 5 5 2 3" xfId="20187" xr:uid="{00000000-0005-0000-0000-0000C04E0000}"/>
    <cellStyle name="Normal 3 2 3 2 5 5 3" xfId="20188" xr:uid="{00000000-0005-0000-0000-0000C14E0000}"/>
    <cellStyle name="Normal 3 2 3 2 5 5 3 2" xfId="20189" xr:uid="{00000000-0005-0000-0000-0000C24E0000}"/>
    <cellStyle name="Normal 3 2 3 2 5 5 4" xfId="20190" xr:uid="{00000000-0005-0000-0000-0000C34E0000}"/>
    <cellStyle name="Normal 3 2 3 2 5 6" xfId="20191" xr:uid="{00000000-0005-0000-0000-0000C44E0000}"/>
    <cellStyle name="Normal 3 2 3 2 5 6 2" xfId="20192" xr:uid="{00000000-0005-0000-0000-0000C54E0000}"/>
    <cellStyle name="Normal 3 2 3 2 5 6 2 2" xfId="20193" xr:uid="{00000000-0005-0000-0000-0000C64E0000}"/>
    <cellStyle name="Normal 3 2 3 2 5 6 2 2 2" xfId="20194" xr:uid="{00000000-0005-0000-0000-0000C74E0000}"/>
    <cellStyle name="Normal 3 2 3 2 5 6 2 3" xfId="20195" xr:uid="{00000000-0005-0000-0000-0000C84E0000}"/>
    <cellStyle name="Normal 3 2 3 2 5 6 3" xfId="20196" xr:uid="{00000000-0005-0000-0000-0000C94E0000}"/>
    <cellStyle name="Normal 3 2 3 2 5 6 3 2" xfId="20197" xr:uid="{00000000-0005-0000-0000-0000CA4E0000}"/>
    <cellStyle name="Normal 3 2 3 2 5 6 4" xfId="20198" xr:uid="{00000000-0005-0000-0000-0000CB4E0000}"/>
    <cellStyle name="Normal 3 2 3 2 5 7" xfId="20199" xr:uid="{00000000-0005-0000-0000-0000CC4E0000}"/>
    <cellStyle name="Normal 3 2 3 2 5 7 2" xfId="20200" xr:uid="{00000000-0005-0000-0000-0000CD4E0000}"/>
    <cellStyle name="Normal 3 2 3 2 5 7 2 2" xfId="20201" xr:uid="{00000000-0005-0000-0000-0000CE4E0000}"/>
    <cellStyle name="Normal 3 2 3 2 5 7 3" xfId="20202" xr:uid="{00000000-0005-0000-0000-0000CF4E0000}"/>
    <cellStyle name="Normal 3 2 3 2 5 8" xfId="20203" xr:uid="{00000000-0005-0000-0000-0000D04E0000}"/>
    <cellStyle name="Normal 3 2 3 2 5 8 2" xfId="20204" xr:uid="{00000000-0005-0000-0000-0000D14E0000}"/>
    <cellStyle name="Normal 3 2 3 2 5 9" xfId="20205" xr:uid="{00000000-0005-0000-0000-0000D24E0000}"/>
    <cellStyle name="Normal 3 2 3 2 5 9 2" xfId="20206" xr:uid="{00000000-0005-0000-0000-0000D34E0000}"/>
    <cellStyle name="Normal 3 2 3 2 6" xfId="20207" xr:uid="{00000000-0005-0000-0000-0000D44E0000}"/>
    <cellStyle name="Normal 3 2 3 2 6 2" xfId="20208" xr:uid="{00000000-0005-0000-0000-0000D54E0000}"/>
    <cellStyle name="Normal 3 2 3 2 6 2 2" xfId="20209" xr:uid="{00000000-0005-0000-0000-0000D64E0000}"/>
    <cellStyle name="Normal 3 2 3 2 6 2 2 2" xfId="20210" xr:uid="{00000000-0005-0000-0000-0000D74E0000}"/>
    <cellStyle name="Normal 3 2 3 2 6 2 2 2 2" xfId="20211" xr:uid="{00000000-0005-0000-0000-0000D84E0000}"/>
    <cellStyle name="Normal 3 2 3 2 6 2 2 2 2 2" xfId="20212" xr:uid="{00000000-0005-0000-0000-0000D94E0000}"/>
    <cellStyle name="Normal 3 2 3 2 6 2 2 2 2 2 2" xfId="20213" xr:uid="{00000000-0005-0000-0000-0000DA4E0000}"/>
    <cellStyle name="Normal 3 2 3 2 6 2 2 2 2 3" xfId="20214" xr:uid="{00000000-0005-0000-0000-0000DB4E0000}"/>
    <cellStyle name="Normal 3 2 3 2 6 2 2 2 3" xfId="20215" xr:uid="{00000000-0005-0000-0000-0000DC4E0000}"/>
    <cellStyle name="Normal 3 2 3 2 6 2 2 2 3 2" xfId="20216" xr:uid="{00000000-0005-0000-0000-0000DD4E0000}"/>
    <cellStyle name="Normal 3 2 3 2 6 2 2 2 4" xfId="20217" xr:uid="{00000000-0005-0000-0000-0000DE4E0000}"/>
    <cellStyle name="Normal 3 2 3 2 6 2 2 3" xfId="20218" xr:uid="{00000000-0005-0000-0000-0000DF4E0000}"/>
    <cellStyle name="Normal 3 2 3 2 6 2 2 3 2" xfId="20219" xr:uid="{00000000-0005-0000-0000-0000E04E0000}"/>
    <cellStyle name="Normal 3 2 3 2 6 2 2 3 2 2" xfId="20220" xr:uid="{00000000-0005-0000-0000-0000E14E0000}"/>
    <cellStyle name="Normal 3 2 3 2 6 2 2 3 3" xfId="20221" xr:uid="{00000000-0005-0000-0000-0000E24E0000}"/>
    <cellStyle name="Normal 3 2 3 2 6 2 2 4" xfId="20222" xr:uid="{00000000-0005-0000-0000-0000E34E0000}"/>
    <cellStyle name="Normal 3 2 3 2 6 2 2 4 2" xfId="20223" xr:uid="{00000000-0005-0000-0000-0000E44E0000}"/>
    <cellStyle name="Normal 3 2 3 2 6 2 2 5" xfId="20224" xr:uid="{00000000-0005-0000-0000-0000E54E0000}"/>
    <cellStyle name="Normal 3 2 3 2 6 2 3" xfId="20225" xr:uid="{00000000-0005-0000-0000-0000E64E0000}"/>
    <cellStyle name="Normal 3 2 3 2 6 2 3 2" xfId="20226" xr:uid="{00000000-0005-0000-0000-0000E74E0000}"/>
    <cellStyle name="Normal 3 2 3 2 6 2 3 2 2" xfId="20227" xr:uid="{00000000-0005-0000-0000-0000E84E0000}"/>
    <cellStyle name="Normal 3 2 3 2 6 2 3 2 2 2" xfId="20228" xr:uid="{00000000-0005-0000-0000-0000E94E0000}"/>
    <cellStyle name="Normal 3 2 3 2 6 2 3 2 3" xfId="20229" xr:uid="{00000000-0005-0000-0000-0000EA4E0000}"/>
    <cellStyle name="Normal 3 2 3 2 6 2 3 3" xfId="20230" xr:uid="{00000000-0005-0000-0000-0000EB4E0000}"/>
    <cellStyle name="Normal 3 2 3 2 6 2 3 3 2" xfId="20231" xr:uid="{00000000-0005-0000-0000-0000EC4E0000}"/>
    <cellStyle name="Normal 3 2 3 2 6 2 3 4" xfId="20232" xr:uid="{00000000-0005-0000-0000-0000ED4E0000}"/>
    <cellStyle name="Normal 3 2 3 2 6 2 4" xfId="20233" xr:uid="{00000000-0005-0000-0000-0000EE4E0000}"/>
    <cellStyle name="Normal 3 2 3 2 6 2 4 2" xfId="20234" xr:uid="{00000000-0005-0000-0000-0000EF4E0000}"/>
    <cellStyle name="Normal 3 2 3 2 6 2 4 2 2" xfId="20235" xr:uid="{00000000-0005-0000-0000-0000F04E0000}"/>
    <cellStyle name="Normal 3 2 3 2 6 2 4 2 2 2" xfId="20236" xr:uid="{00000000-0005-0000-0000-0000F14E0000}"/>
    <cellStyle name="Normal 3 2 3 2 6 2 4 2 3" xfId="20237" xr:uid="{00000000-0005-0000-0000-0000F24E0000}"/>
    <cellStyle name="Normal 3 2 3 2 6 2 4 3" xfId="20238" xr:uid="{00000000-0005-0000-0000-0000F34E0000}"/>
    <cellStyle name="Normal 3 2 3 2 6 2 4 3 2" xfId="20239" xr:uid="{00000000-0005-0000-0000-0000F44E0000}"/>
    <cellStyle name="Normal 3 2 3 2 6 2 4 4" xfId="20240" xr:uid="{00000000-0005-0000-0000-0000F54E0000}"/>
    <cellStyle name="Normal 3 2 3 2 6 2 5" xfId="20241" xr:uid="{00000000-0005-0000-0000-0000F64E0000}"/>
    <cellStyle name="Normal 3 2 3 2 6 2 5 2" xfId="20242" xr:uid="{00000000-0005-0000-0000-0000F74E0000}"/>
    <cellStyle name="Normal 3 2 3 2 6 2 5 2 2" xfId="20243" xr:uid="{00000000-0005-0000-0000-0000F84E0000}"/>
    <cellStyle name="Normal 3 2 3 2 6 2 5 3" xfId="20244" xr:uid="{00000000-0005-0000-0000-0000F94E0000}"/>
    <cellStyle name="Normal 3 2 3 2 6 2 6" xfId="20245" xr:uid="{00000000-0005-0000-0000-0000FA4E0000}"/>
    <cellStyle name="Normal 3 2 3 2 6 2 6 2" xfId="20246" xr:uid="{00000000-0005-0000-0000-0000FB4E0000}"/>
    <cellStyle name="Normal 3 2 3 2 6 2 7" xfId="20247" xr:uid="{00000000-0005-0000-0000-0000FC4E0000}"/>
    <cellStyle name="Normal 3 2 3 2 6 2 7 2" xfId="20248" xr:uid="{00000000-0005-0000-0000-0000FD4E0000}"/>
    <cellStyle name="Normal 3 2 3 2 6 2 8" xfId="20249" xr:uid="{00000000-0005-0000-0000-0000FE4E0000}"/>
    <cellStyle name="Normal 3 2 3 2 6 3" xfId="20250" xr:uid="{00000000-0005-0000-0000-0000FF4E0000}"/>
    <cellStyle name="Normal 3 2 3 2 6 3 2" xfId="20251" xr:uid="{00000000-0005-0000-0000-0000004F0000}"/>
    <cellStyle name="Normal 3 2 3 2 6 3 2 2" xfId="20252" xr:uid="{00000000-0005-0000-0000-0000014F0000}"/>
    <cellStyle name="Normal 3 2 3 2 6 3 2 2 2" xfId="20253" xr:uid="{00000000-0005-0000-0000-0000024F0000}"/>
    <cellStyle name="Normal 3 2 3 2 6 3 2 2 2 2" xfId="20254" xr:uid="{00000000-0005-0000-0000-0000034F0000}"/>
    <cellStyle name="Normal 3 2 3 2 6 3 2 2 3" xfId="20255" xr:uid="{00000000-0005-0000-0000-0000044F0000}"/>
    <cellStyle name="Normal 3 2 3 2 6 3 2 3" xfId="20256" xr:uid="{00000000-0005-0000-0000-0000054F0000}"/>
    <cellStyle name="Normal 3 2 3 2 6 3 2 3 2" xfId="20257" xr:uid="{00000000-0005-0000-0000-0000064F0000}"/>
    <cellStyle name="Normal 3 2 3 2 6 3 2 4" xfId="20258" xr:uid="{00000000-0005-0000-0000-0000074F0000}"/>
    <cellStyle name="Normal 3 2 3 2 6 3 3" xfId="20259" xr:uid="{00000000-0005-0000-0000-0000084F0000}"/>
    <cellStyle name="Normal 3 2 3 2 6 3 3 2" xfId="20260" xr:uid="{00000000-0005-0000-0000-0000094F0000}"/>
    <cellStyle name="Normal 3 2 3 2 6 3 3 2 2" xfId="20261" xr:uid="{00000000-0005-0000-0000-00000A4F0000}"/>
    <cellStyle name="Normal 3 2 3 2 6 3 3 3" xfId="20262" xr:uid="{00000000-0005-0000-0000-00000B4F0000}"/>
    <cellStyle name="Normal 3 2 3 2 6 3 4" xfId="20263" xr:uid="{00000000-0005-0000-0000-00000C4F0000}"/>
    <cellStyle name="Normal 3 2 3 2 6 3 4 2" xfId="20264" xr:uid="{00000000-0005-0000-0000-00000D4F0000}"/>
    <cellStyle name="Normal 3 2 3 2 6 3 5" xfId="20265" xr:uid="{00000000-0005-0000-0000-00000E4F0000}"/>
    <cellStyle name="Normal 3 2 3 2 6 4" xfId="20266" xr:uid="{00000000-0005-0000-0000-00000F4F0000}"/>
    <cellStyle name="Normal 3 2 3 2 6 4 2" xfId="20267" xr:uid="{00000000-0005-0000-0000-0000104F0000}"/>
    <cellStyle name="Normal 3 2 3 2 6 4 2 2" xfId="20268" xr:uid="{00000000-0005-0000-0000-0000114F0000}"/>
    <cellStyle name="Normal 3 2 3 2 6 4 2 2 2" xfId="20269" xr:uid="{00000000-0005-0000-0000-0000124F0000}"/>
    <cellStyle name="Normal 3 2 3 2 6 4 2 3" xfId="20270" xr:uid="{00000000-0005-0000-0000-0000134F0000}"/>
    <cellStyle name="Normal 3 2 3 2 6 4 3" xfId="20271" xr:uid="{00000000-0005-0000-0000-0000144F0000}"/>
    <cellStyle name="Normal 3 2 3 2 6 4 3 2" xfId="20272" xr:uid="{00000000-0005-0000-0000-0000154F0000}"/>
    <cellStyle name="Normal 3 2 3 2 6 4 4" xfId="20273" xr:uid="{00000000-0005-0000-0000-0000164F0000}"/>
    <cellStyle name="Normal 3 2 3 2 6 5" xfId="20274" xr:uid="{00000000-0005-0000-0000-0000174F0000}"/>
    <cellStyle name="Normal 3 2 3 2 6 5 2" xfId="20275" xr:uid="{00000000-0005-0000-0000-0000184F0000}"/>
    <cellStyle name="Normal 3 2 3 2 6 5 2 2" xfId="20276" xr:uid="{00000000-0005-0000-0000-0000194F0000}"/>
    <cellStyle name="Normal 3 2 3 2 6 5 2 2 2" xfId="20277" xr:uid="{00000000-0005-0000-0000-00001A4F0000}"/>
    <cellStyle name="Normal 3 2 3 2 6 5 2 3" xfId="20278" xr:uid="{00000000-0005-0000-0000-00001B4F0000}"/>
    <cellStyle name="Normal 3 2 3 2 6 5 3" xfId="20279" xr:uid="{00000000-0005-0000-0000-00001C4F0000}"/>
    <cellStyle name="Normal 3 2 3 2 6 5 3 2" xfId="20280" xr:uid="{00000000-0005-0000-0000-00001D4F0000}"/>
    <cellStyle name="Normal 3 2 3 2 6 5 4" xfId="20281" xr:uid="{00000000-0005-0000-0000-00001E4F0000}"/>
    <cellStyle name="Normal 3 2 3 2 6 6" xfId="20282" xr:uid="{00000000-0005-0000-0000-00001F4F0000}"/>
    <cellStyle name="Normal 3 2 3 2 6 6 2" xfId="20283" xr:uid="{00000000-0005-0000-0000-0000204F0000}"/>
    <cellStyle name="Normal 3 2 3 2 6 6 2 2" xfId="20284" xr:uid="{00000000-0005-0000-0000-0000214F0000}"/>
    <cellStyle name="Normal 3 2 3 2 6 6 3" xfId="20285" xr:uid="{00000000-0005-0000-0000-0000224F0000}"/>
    <cellStyle name="Normal 3 2 3 2 6 7" xfId="20286" xr:uid="{00000000-0005-0000-0000-0000234F0000}"/>
    <cellStyle name="Normal 3 2 3 2 6 7 2" xfId="20287" xr:uid="{00000000-0005-0000-0000-0000244F0000}"/>
    <cellStyle name="Normal 3 2 3 2 6 8" xfId="20288" xr:uid="{00000000-0005-0000-0000-0000254F0000}"/>
    <cellStyle name="Normal 3 2 3 2 6 8 2" xfId="20289" xr:uid="{00000000-0005-0000-0000-0000264F0000}"/>
    <cellStyle name="Normal 3 2 3 2 6 9" xfId="20290" xr:uid="{00000000-0005-0000-0000-0000274F0000}"/>
    <cellStyle name="Normal 3 2 3 2 7" xfId="20291" xr:uid="{00000000-0005-0000-0000-0000284F0000}"/>
    <cellStyle name="Normal 3 2 3 2 7 2" xfId="20292" xr:uid="{00000000-0005-0000-0000-0000294F0000}"/>
    <cellStyle name="Normal 3 2 3 2 7 2 2" xfId="20293" xr:uid="{00000000-0005-0000-0000-00002A4F0000}"/>
    <cellStyle name="Normal 3 2 3 2 7 2 2 2" xfId="20294" xr:uid="{00000000-0005-0000-0000-00002B4F0000}"/>
    <cellStyle name="Normal 3 2 3 2 7 2 2 2 2" xfId="20295" xr:uid="{00000000-0005-0000-0000-00002C4F0000}"/>
    <cellStyle name="Normal 3 2 3 2 7 2 2 2 2 2" xfId="20296" xr:uid="{00000000-0005-0000-0000-00002D4F0000}"/>
    <cellStyle name="Normal 3 2 3 2 7 2 2 2 3" xfId="20297" xr:uid="{00000000-0005-0000-0000-00002E4F0000}"/>
    <cellStyle name="Normal 3 2 3 2 7 2 2 3" xfId="20298" xr:uid="{00000000-0005-0000-0000-00002F4F0000}"/>
    <cellStyle name="Normal 3 2 3 2 7 2 2 3 2" xfId="20299" xr:uid="{00000000-0005-0000-0000-0000304F0000}"/>
    <cellStyle name="Normal 3 2 3 2 7 2 2 4" xfId="20300" xr:uid="{00000000-0005-0000-0000-0000314F0000}"/>
    <cellStyle name="Normal 3 2 3 2 7 2 3" xfId="20301" xr:uid="{00000000-0005-0000-0000-0000324F0000}"/>
    <cellStyle name="Normal 3 2 3 2 7 2 3 2" xfId="20302" xr:uid="{00000000-0005-0000-0000-0000334F0000}"/>
    <cellStyle name="Normal 3 2 3 2 7 2 3 2 2" xfId="20303" xr:uid="{00000000-0005-0000-0000-0000344F0000}"/>
    <cellStyle name="Normal 3 2 3 2 7 2 3 3" xfId="20304" xr:uid="{00000000-0005-0000-0000-0000354F0000}"/>
    <cellStyle name="Normal 3 2 3 2 7 2 4" xfId="20305" xr:uid="{00000000-0005-0000-0000-0000364F0000}"/>
    <cellStyle name="Normal 3 2 3 2 7 2 4 2" xfId="20306" xr:uid="{00000000-0005-0000-0000-0000374F0000}"/>
    <cellStyle name="Normal 3 2 3 2 7 2 5" xfId="20307" xr:uid="{00000000-0005-0000-0000-0000384F0000}"/>
    <cellStyle name="Normal 3 2 3 2 7 3" xfId="20308" xr:uid="{00000000-0005-0000-0000-0000394F0000}"/>
    <cellStyle name="Normal 3 2 3 2 7 3 2" xfId="20309" xr:uid="{00000000-0005-0000-0000-00003A4F0000}"/>
    <cellStyle name="Normal 3 2 3 2 7 3 2 2" xfId="20310" xr:uid="{00000000-0005-0000-0000-00003B4F0000}"/>
    <cellStyle name="Normal 3 2 3 2 7 3 2 2 2" xfId="20311" xr:uid="{00000000-0005-0000-0000-00003C4F0000}"/>
    <cellStyle name="Normal 3 2 3 2 7 3 2 3" xfId="20312" xr:uid="{00000000-0005-0000-0000-00003D4F0000}"/>
    <cellStyle name="Normal 3 2 3 2 7 3 3" xfId="20313" xr:uid="{00000000-0005-0000-0000-00003E4F0000}"/>
    <cellStyle name="Normal 3 2 3 2 7 3 3 2" xfId="20314" xr:uid="{00000000-0005-0000-0000-00003F4F0000}"/>
    <cellStyle name="Normal 3 2 3 2 7 3 4" xfId="20315" xr:uid="{00000000-0005-0000-0000-0000404F0000}"/>
    <cellStyle name="Normal 3 2 3 2 7 4" xfId="20316" xr:uid="{00000000-0005-0000-0000-0000414F0000}"/>
    <cellStyle name="Normal 3 2 3 2 7 4 2" xfId="20317" xr:uid="{00000000-0005-0000-0000-0000424F0000}"/>
    <cellStyle name="Normal 3 2 3 2 7 4 2 2" xfId="20318" xr:uid="{00000000-0005-0000-0000-0000434F0000}"/>
    <cellStyle name="Normal 3 2 3 2 7 4 2 2 2" xfId="20319" xr:uid="{00000000-0005-0000-0000-0000444F0000}"/>
    <cellStyle name="Normal 3 2 3 2 7 4 2 3" xfId="20320" xr:uid="{00000000-0005-0000-0000-0000454F0000}"/>
    <cellStyle name="Normal 3 2 3 2 7 4 3" xfId="20321" xr:uid="{00000000-0005-0000-0000-0000464F0000}"/>
    <cellStyle name="Normal 3 2 3 2 7 4 3 2" xfId="20322" xr:uid="{00000000-0005-0000-0000-0000474F0000}"/>
    <cellStyle name="Normal 3 2 3 2 7 4 4" xfId="20323" xr:uid="{00000000-0005-0000-0000-0000484F0000}"/>
    <cellStyle name="Normal 3 2 3 2 7 5" xfId="20324" xr:uid="{00000000-0005-0000-0000-0000494F0000}"/>
    <cellStyle name="Normal 3 2 3 2 7 5 2" xfId="20325" xr:uid="{00000000-0005-0000-0000-00004A4F0000}"/>
    <cellStyle name="Normal 3 2 3 2 7 5 2 2" xfId="20326" xr:uid="{00000000-0005-0000-0000-00004B4F0000}"/>
    <cellStyle name="Normal 3 2 3 2 7 5 3" xfId="20327" xr:uid="{00000000-0005-0000-0000-00004C4F0000}"/>
    <cellStyle name="Normal 3 2 3 2 7 6" xfId="20328" xr:uid="{00000000-0005-0000-0000-00004D4F0000}"/>
    <cellStyle name="Normal 3 2 3 2 7 6 2" xfId="20329" xr:uid="{00000000-0005-0000-0000-00004E4F0000}"/>
    <cellStyle name="Normal 3 2 3 2 7 7" xfId="20330" xr:uid="{00000000-0005-0000-0000-00004F4F0000}"/>
    <cellStyle name="Normal 3 2 3 2 7 7 2" xfId="20331" xr:uid="{00000000-0005-0000-0000-0000504F0000}"/>
    <cellStyle name="Normal 3 2 3 2 7 8" xfId="20332" xr:uid="{00000000-0005-0000-0000-0000514F0000}"/>
    <cellStyle name="Normal 3 2 3 2 8" xfId="20333" xr:uid="{00000000-0005-0000-0000-0000524F0000}"/>
    <cellStyle name="Normal 3 2 3 2 8 2" xfId="20334" xr:uid="{00000000-0005-0000-0000-0000534F0000}"/>
    <cellStyle name="Normal 3 2 3 2 8 2 2" xfId="20335" xr:uid="{00000000-0005-0000-0000-0000544F0000}"/>
    <cellStyle name="Normal 3 2 3 2 8 2 2 2" xfId="20336" xr:uid="{00000000-0005-0000-0000-0000554F0000}"/>
    <cellStyle name="Normal 3 2 3 2 8 2 2 2 2" xfId="20337" xr:uid="{00000000-0005-0000-0000-0000564F0000}"/>
    <cellStyle name="Normal 3 2 3 2 8 2 2 2 2 2" xfId="20338" xr:uid="{00000000-0005-0000-0000-0000574F0000}"/>
    <cellStyle name="Normal 3 2 3 2 8 2 2 2 3" xfId="20339" xr:uid="{00000000-0005-0000-0000-0000584F0000}"/>
    <cellStyle name="Normal 3 2 3 2 8 2 2 3" xfId="20340" xr:uid="{00000000-0005-0000-0000-0000594F0000}"/>
    <cellStyle name="Normal 3 2 3 2 8 2 2 3 2" xfId="20341" xr:uid="{00000000-0005-0000-0000-00005A4F0000}"/>
    <cellStyle name="Normal 3 2 3 2 8 2 2 4" xfId="20342" xr:uid="{00000000-0005-0000-0000-00005B4F0000}"/>
    <cellStyle name="Normal 3 2 3 2 8 2 3" xfId="20343" xr:uid="{00000000-0005-0000-0000-00005C4F0000}"/>
    <cellStyle name="Normal 3 2 3 2 8 2 3 2" xfId="20344" xr:uid="{00000000-0005-0000-0000-00005D4F0000}"/>
    <cellStyle name="Normal 3 2 3 2 8 2 3 2 2" xfId="20345" xr:uid="{00000000-0005-0000-0000-00005E4F0000}"/>
    <cellStyle name="Normal 3 2 3 2 8 2 3 3" xfId="20346" xr:uid="{00000000-0005-0000-0000-00005F4F0000}"/>
    <cellStyle name="Normal 3 2 3 2 8 2 4" xfId="20347" xr:uid="{00000000-0005-0000-0000-0000604F0000}"/>
    <cellStyle name="Normal 3 2 3 2 8 2 4 2" xfId="20348" xr:uid="{00000000-0005-0000-0000-0000614F0000}"/>
    <cellStyle name="Normal 3 2 3 2 8 2 5" xfId="20349" xr:uid="{00000000-0005-0000-0000-0000624F0000}"/>
    <cellStyle name="Normal 3 2 3 2 8 3" xfId="20350" xr:uid="{00000000-0005-0000-0000-0000634F0000}"/>
    <cellStyle name="Normal 3 2 3 2 8 3 2" xfId="20351" xr:uid="{00000000-0005-0000-0000-0000644F0000}"/>
    <cellStyle name="Normal 3 2 3 2 8 3 2 2" xfId="20352" xr:uid="{00000000-0005-0000-0000-0000654F0000}"/>
    <cellStyle name="Normal 3 2 3 2 8 3 2 2 2" xfId="20353" xr:uid="{00000000-0005-0000-0000-0000664F0000}"/>
    <cellStyle name="Normal 3 2 3 2 8 3 2 3" xfId="20354" xr:uid="{00000000-0005-0000-0000-0000674F0000}"/>
    <cellStyle name="Normal 3 2 3 2 8 3 3" xfId="20355" xr:uid="{00000000-0005-0000-0000-0000684F0000}"/>
    <cellStyle name="Normal 3 2 3 2 8 3 3 2" xfId="20356" xr:uid="{00000000-0005-0000-0000-0000694F0000}"/>
    <cellStyle name="Normal 3 2 3 2 8 3 4" xfId="20357" xr:uid="{00000000-0005-0000-0000-00006A4F0000}"/>
    <cellStyle name="Normal 3 2 3 2 8 4" xfId="20358" xr:uid="{00000000-0005-0000-0000-00006B4F0000}"/>
    <cellStyle name="Normal 3 2 3 2 8 4 2" xfId="20359" xr:uid="{00000000-0005-0000-0000-00006C4F0000}"/>
    <cellStyle name="Normal 3 2 3 2 8 4 2 2" xfId="20360" xr:uid="{00000000-0005-0000-0000-00006D4F0000}"/>
    <cellStyle name="Normal 3 2 3 2 8 4 2 2 2" xfId="20361" xr:uid="{00000000-0005-0000-0000-00006E4F0000}"/>
    <cellStyle name="Normal 3 2 3 2 8 4 2 3" xfId="20362" xr:uid="{00000000-0005-0000-0000-00006F4F0000}"/>
    <cellStyle name="Normal 3 2 3 2 8 4 3" xfId="20363" xr:uid="{00000000-0005-0000-0000-0000704F0000}"/>
    <cellStyle name="Normal 3 2 3 2 8 4 3 2" xfId="20364" xr:uid="{00000000-0005-0000-0000-0000714F0000}"/>
    <cellStyle name="Normal 3 2 3 2 8 4 4" xfId="20365" xr:uid="{00000000-0005-0000-0000-0000724F0000}"/>
    <cellStyle name="Normal 3 2 3 2 8 5" xfId="20366" xr:uid="{00000000-0005-0000-0000-0000734F0000}"/>
    <cellStyle name="Normal 3 2 3 2 8 5 2" xfId="20367" xr:uid="{00000000-0005-0000-0000-0000744F0000}"/>
    <cellStyle name="Normal 3 2 3 2 8 5 2 2" xfId="20368" xr:uid="{00000000-0005-0000-0000-0000754F0000}"/>
    <cellStyle name="Normal 3 2 3 2 8 5 3" xfId="20369" xr:uid="{00000000-0005-0000-0000-0000764F0000}"/>
    <cellStyle name="Normal 3 2 3 2 8 6" xfId="20370" xr:uid="{00000000-0005-0000-0000-0000774F0000}"/>
    <cellStyle name="Normal 3 2 3 2 8 6 2" xfId="20371" xr:uid="{00000000-0005-0000-0000-0000784F0000}"/>
    <cellStyle name="Normal 3 2 3 2 8 7" xfId="20372" xr:uid="{00000000-0005-0000-0000-0000794F0000}"/>
    <cellStyle name="Normal 3 2 3 2 8 7 2" xfId="20373" xr:uid="{00000000-0005-0000-0000-00007A4F0000}"/>
    <cellStyle name="Normal 3 2 3 2 8 8" xfId="20374" xr:uid="{00000000-0005-0000-0000-00007B4F0000}"/>
    <cellStyle name="Normal 3 2 3 2 9" xfId="20375" xr:uid="{00000000-0005-0000-0000-00007C4F0000}"/>
    <cellStyle name="Normal 3 2 3 2 9 2" xfId="20376" xr:uid="{00000000-0005-0000-0000-00007D4F0000}"/>
    <cellStyle name="Normal 3 2 3 2 9 2 2" xfId="20377" xr:uid="{00000000-0005-0000-0000-00007E4F0000}"/>
    <cellStyle name="Normal 3 2 3 2 9 2 2 2" xfId="20378" xr:uid="{00000000-0005-0000-0000-00007F4F0000}"/>
    <cellStyle name="Normal 3 2 3 2 9 2 2 2 2" xfId="20379" xr:uid="{00000000-0005-0000-0000-0000804F0000}"/>
    <cellStyle name="Normal 3 2 3 2 9 2 2 2 2 2" xfId="20380" xr:uid="{00000000-0005-0000-0000-0000814F0000}"/>
    <cellStyle name="Normal 3 2 3 2 9 2 2 2 3" xfId="20381" xr:uid="{00000000-0005-0000-0000-0000824F0000}"/>
    <cellStyle name="Normal 3 2 3 2 9 2 2 3" xfId="20382" xr:uid="{00000000-0005-0000-0000-0000834F0000}"/>
    <cellStyle name="Normal 3 2 3 2 9 2 2 3 2" xfId="20383" xr:uid="{00000000-0005-0000-0000-0000844F0000}"/>
    <cellStyle name="Normal 3 2 3 2 9 2 2 4" xfId="20384" xr:uid="{00000000-0005-0000-0000-0000854F0000}"/>
    <cellStyle name="Normal 3 2 3 2 9 2 3" xfId="20385" xr:uid="{00000000-0005-0000-0000-0000864F0000}"/>
    <cellStyle name="Normal 3 2 3 2 9 2 3 2" xfId="20386" xr:uid="{00000000-0005-0000-0000-0000874F0000}"/>
    <cellStyle name="Normal 3 2 3 2 9 2 3 2 2" xfId="20387" xr:uid="{00000000-0005-0000-0000-0000884F0000}"/>
    <cellStyle name="Normal 3 2 3 2 9 2 3 3" xfId="20388" xr:uid="{00000000-0005-0000-0000-0000894F0000}"/>
    <cellStyle name="Normal 3 2 3 2 9 2 4" xfId="20389" xr:uid="{00000000-0005-0000-0000-00008A4F0000}"/>
    <cellStyle name="Normal 3 2 3 2 9 2 4 2" xfId="20390" xr:uid="{00000000-0005-0000-0000-00008B4F0000}"/>
    <cellStyle name="Normal 3 2 3 2 9 2 5" xfId="20391" xr:uid="{00000000-0005-0000-0000-00008C4F0000}"/>
    <cellStyle name="Normal 3 2 3 2 9 3" xfId="20392" xr:uid="{00000000-0005-0000-0000-00008D4F0000}"/>
    <cellStyle name="Normal 3 2 3 2 9 3 2" xfId="20393" xr:uid="{00000000-0005-0000-0000-00008E4F0000}"/>
    <cellStyle name="Normal 3 2 3 2 9 3 2 2" xfId="20394" xr:uid="{00000000-0005-0000-0000-00008F4F0000}"/>
    <cellStyle name="Normal 3 2 3 2 9 3 2 2 2" xfId="20395" xr:uid="{00000000-0005-0000-0000-0000904F0000}"/>
    <cellStyle name="Normal 3 2 3 2 9 3 2 3" xfId="20396" xr:uid="{00000000-0005-0000-0000-0000914F0000}"/>
    <cellStyle name="Normal 3 2 3 2 9 3 3" xfId="20397" xr:uid="{00000000-0005-0000-0000-0000924F0000}"/>
    <cellStyle name="Normal 3 2 3 2 9 3 3 2" xfId="20398" xr:uid="{00000000-0005-0000-0000-0000934F0000}"/>
    <cellStyle name="Normal 3 2 3 2 9 3 4" xfId="20399" xr:uid="{00000000-0005-0000-0000-0000944F0000}"/>
    <cellStyle name="Normal 3 2 3 2 9 4" xfId="20400" xr:uid="{00000000-0005-0000-0000-0000954F0000}"/>
    <cellStyle name="Normal 3 2 3 2 9 4 2" xfId="20401" xr:uid="{00000000-0005-0000-0000-0000964F0000}"/>
    <cellStyle name="Normal 3 2 3 2 9 4 2 2" xfId="20402" xr:uid="{00000000-0005-0000-0000-0000974F0000}"/>
    <cellStyle name="Normal 3 2 3 2 9 4 3" xfId="20403" xr:uid="{00000000-0005-0000-0000-0000984F0000}"/>
    <cellStyle name="Normal 3 2 3 2 9 5" xfId="20404" xr:uid="{00000000-0005-0000-0000-0000994F0000}"/>
    <cellStyle name="Normal 3 2 3 2 9 5 2" xfId="20405" xr:uid="{00000000-0005-0000-0000-00009A4F0000}"/>
    <cellStyle name="Normal 3 2 3 2 9 6" xfId="20406" xr:uid="{00000000-0005-0000-0000-00009B4F0000}"/>
    <cellStyle name="Normal 3 2 3 3" xfId="20407" xr:uid="{00000000-0005-0000-0000-00009C4F0000}"/>
    <cellStyle name="Normal 3 2 3 3 10" xfId="20408" xr:uid="{00000000-0005-0000-0000-00009D4F0000}"/>
    <cellStyle name="Normal 3 2 3 3 10 2" xfId="20409" xr:uid="{00000000-0005-0000-0000-00009E4F0000}"/>
    <cellStyle name="Normal 3 2 3 3 10 2 2" xfId="20410" xr:uid="{00000000-0005-0000-0000-00009F4F0000}"/>
    <cellStyle name="Normal 3 2 3 3 10 2 2 2" xfId="20411" xr:uid="{00000000-0005-0000-0000-0000A04F0000}"/>
    <cellStyle name="Normal 3 2 3 3 10 2 3" xfId="20412" xr:uid="{00000000-0005-0000-0000-0000A14F0000}"/>
    <cellStyle name="Normal 3 2 3 3 10 3" xfId="20413" xr:uid="{00000000-0005-0000-0000-0000A24F0000}"/>
    <cellStyle name="Normal 3 2 3 3 10 3 2" xfId="20414" xr:uid="{00000000-0005-0000-0000-0000A34F0000}"/>
    <cellStyle name="Normal 3 2 3 3 10 4" xfId="20415" xr:uid="{00000000-0005-0000-0000-0000A44F0000}"/>
    <cellStyle name="Normal 3 2 3 3 11" xfId="20416" xr:uid="{00000000-0005-0000-0000-0000A54F0000}"/>
    <cellStyle name="Normal 3 2 3 3 11 2" xfId="20417" xr:uid="{00000000-0005-0000-0000-0000A64F0000}"/>
    <cellStyle name="Normal 3 2 3 3 11 2 2" xfId="20418" xr:uid="{00000000-0005-0000-0000-0000A74F0000}"/>
    <cellStyle name="Normal 3 2 3 3 11 2 2 2" xfId="20419" xr:uid="{00000000-0005-0000-0000-0000A84F0000}"/>
    <cellStyle name="Normal 3 2 3 3 11 2 3" xfId="20420" xr:uid="{00000000-0005-0000-0000-0000A94F0000}"/>
    <cellStyle name="Normal 3 2 3 3 11 3" xfId="20421" xr:uid="{00000000-0005-0000-0000-0000AA4F0000}"/>
    <cellStyle name="Normal 3 2 3 3 11 3 2" xfId="20422" xr:uid="{00000000-0005-0000-0000-0000AB4F0000}"/>
    <cellStyle name="Normal 3 2 3 3 11 4" xfId="20423" xr:uid="{00000000-0005-0000-0000-0000AC4F0000}"/>
    <cellStyle name="Normal 3 2 3 3 12" xfId="20424" xr:uid="{00000000-0005-0000-0000-0000AD4F0000}"/>
    <cellStyle name="Normal 3 2 3 3 12 2" xfId="20425" xr:uid="{00000000-0005-0000-0000-0000AE4F0000}"/>
    <cellStyle name="Normal 3 2 3 3 12 2 2" xfId="20426" xr:uid="{00000000-0005-0000-0000-0000AF4F0000}"/>
    <cellStyle name="Normal 3 2 3 3 12 2 2 2" xfId="20427" xr:uid="{00000000-0005-0000-0000-0000B04F0000}"/>
    <cellStyle name="Normal 3 2 3 3 12 2 3" xfId="20428" xr:uid="{00000000-0005-0000-0000-0000B14F0000}"/>
    <cellStyle name="Normal 3 2 3 3 12 3" xfId="20429" xr:uid="{00000000-0005-0000-0000-0000B24F0000}"/>
    <cellStyle name="Normal 3 2 3 3 12 3 2" xfId="20430" xr:uid="{00000000-0005-0000-0000-0000B34F0000}"/>
    <cellStyle name="Normal 3 2 3 3 12 4" xfId="20431" xr:uid="{00000000-0005-0000-0000-0000B44F0000}"/>
    <cellStyle name="Normal 3 2 3 3 13" xfId="20432" xr:uid="{00000000-0005-0000-0000-0000B54F0000}"/>
    <cellStyle name="Normal 3 2 3 3 13 2" xfId="20433" xr:uid="{00000000-0005-0000-0000-0000B64F0000}"/>
    <cellStyle name="Normal 3 2 3 3 13 2 2" xfId="20434" xr:uid="{00000000-0005-0000-0000-0000B74F0000}"/>
    <cellStyle name="Normal 3 2 3 3 13 3" xfId="20435" xr:uid="{00000000-0005-0000-0000-0000B84F0000}"/>
    <cellStyle name="Normal 3 2 3 3 14" xfId="20436" xr:uid="{00000000-0005-0000-0000-0000B94F0000}"/>
    <cellStyle name="Normal 3 2 3 3 14 2" xfId="20437" xr:uid="{00000000-0005-0000-0000-0000BA4F0000}"/>
    <cellStyle name="Normal 3 2 3 3 15" xfId="20438" xr:uid="{00000000-0005-0000-0000-0000BB4F0000}"/>
    <cellStyle name="Normal 3 2 3 3 15 2" xfId="20439" xr:uid="{00000000-0005-0000-0000-0000BC4F0000}"/>
    <cellStyle name="Normal 3 2 3 3 16" xfId="20440" xr:uid="{00000000-0005-0000-0000-0000BD4F0000}"/>
    <cellStyle name="Normal 3 2 3 3 2" xfId="20441" xr:uid="{00000000-0005-0000-0000-0000BE4F0000}"/>
    <cellStyle name="Normal 3 2 3 3 2 10" xfId="20442" xr:uid="{00000000-0005-0000-0000-0000BF4F0000}"/>
    <cellStyle name="Normal 3 2 3 3 2 2" xfId="20443" xr:uid="{00000000-0005-0000-0000-0000C04F0000}"/>
    <cellStyle name="Normal 3 2 3 3 2 2 2" xfId="20444" xr:uid="{00000000-0005-0000-0000-0000C14F0000}"/>
    <cellStyle name="Normal 3 2 3 3 2 2 2 2" xfId="20445" xr:uid="{00000000-0005-0000-0000-0000C24F0000}"/>
    <cellStyle name="Normal 3 2 3 3 2 2 2 2 2" xfId="20446" xr:uid="{00000000-0005-0000-0000-0000C34F0000}"/>
    <cellStyle name="Normal 3 2 3 3 2 2 2 2 2 2" xfId="20447" xr:uid="{00000000-0005-0000-0000-0000C44F0000}"/>
    <cellStyle name="Normal 3 2 3 3 2 2 2 2 2 2 2" xfId="20448" xr:uid="{00000000-0005-0000-0000-0000C54F0000}"/>
    <cellStyle name="Normal 3 2 3 3 2 2 2 2 2 2 2 2" xfId="20449" xr:uid="{00000000-0005-0000-0000-0000C64F0000}"/>
    <cellStyle name="Normal 3 2 3 3 2 2 2 2 2 2 3" xfId="20450" xr:uid="{00000000-0005-0000-0000-0000C74F0000}"/>
    <cellStyle name="Normal 3 2 3 3 2 2 2 2 2 3" xfId="20451" xr:uid="{00000000-0005-0000-0000-0000C84F0000}"/>
    <cellStyle name="Normal 3 2 3 3 2 2 2 2 2 3 2" xfId="20452" xr:uid="{00000000-0005-0000-0000-0000C94F0000}"/>
    <cellStyle name="Normal 3 2 3 3 2 2 2 2 2 4" xfId="20453" xr:uid="{00000000-0005-0000-0000-0000CA4F0000}"/>
    <cellStyle name="Normal 3 2 3 3 2 2 2 2 3" xfId="20454" xr:uid="{00000000-0005-0000-0000-0000CB4F0000}"/>
    <cellStyle name="Normal 3 2 3 3 2 2 2 2 3 2" xfId="20455" xr:uid="{00000000-0005-0000-0000-0000CC4F0000}"/>
    <cellStyle name="Normal 3 2 3 3 2 2 2 2 3 2 2" xfId="20456" xr:uid="{00000000-0005-0000-0000-0000CD4F0000}"/>
    <cellStyle name="Normal 3 2 3 3 2 2 2 2 3 3" xfId="20457" xr:uid="{00000000-0005-0000-0000-0000CE4F0000}"/>
    <cellStyle name="Normal 3 2 3 3 2 2 2 2 4" xfId="20458" xr:uid="{00000000-0005-0000-0000-0000CF4F0000}"/>
    <cellStyle name="Normal 3 2 3 3 2 2 2 2 4 2" xfId="20459" xr:uid="{00000000-0005-0000-0000-0000D04F0000}"/>
    <cellStyle name="Normal 3 2 3 3 2 2 2 2 5" xfId="20460" xr:uid="{00000000-0005-0000-0000-0000D14F0000}"/>
    <cellStyle name="Normal 3 2 3 3 2 2 2 3" xfId="20461" xr:uid="{00000000-0005-0000-0000-0000D24F0000}"/>
    <cellStyle name="Normal 3 2 3 3 2 2 2 3 2" xfId="20462" xr:uid="{00000000-0005-0000-0000-0000D34F0000}"/>
    <cellStyle name="Normal 3 2 3 3 2 2 2 3 2 2" xfId="20463" xr:uid="{00000000-0005-0000-0000-0000D44F0000}"/>
    <cellStyle name="Normal 3 2 3 3 2 2 2 3 2 2 2" xfId="20464" xr:uid="{00000000-0005-0000-0000-0000D54F0000}"/>
    <cellStyle name="Normal 3 2 3 3 2 2 2 3 2 3" xfId="20465" xr:uid="{00000000-0005-0000-0000-0000D64F0000}"/>
    <cellStyle name="Normal 3 2 3 3 2 2 2 3 3" xfId="20466" xr:uid="{00000000-0005-0000-0000-0000D74F0000}"/>
    <cellStyle name="Normal 3 2 3 3 2 2 2 3 3 2" xfId="20467" xr:uid="{00000000-0005-0000-0000-0000D84F0000}"/>
    <cellStyle name="Normal 3 2 3 3 2 2 2 3 4" xfId="20468" xr:uid="{00000000-0005-0000-0000-0000D94F0000}"/>
    <cellStyle name="Normal 3 2 3 3 2 2 2 4" xfId="20469" xr:uid="{00000000-0005-0000-0000-0000DA4F0000}"/>
    <cellStyle name="Normal 3 2 3 3 2 2 2 4 2" xfId="20470" xr:uid="{00000000-0005-0000-0000-0000DB4F0000}"/>
    <cellStyle name="Normal 3 2 3 3 2 2 2 4 2 2" xfId="20471" xr:uid="{00000000-0005-0000-0000-0000DC4F0000}"/>
    <cellStyle name="Normal 3 2 3 3 2 2 2 4 2 2 2" xfId="20472" xr:uid="{00000000-0005-0000-0000-0000DD4F0000}"/>
    <cellStyle name="Normal 3 2 3 3 2 2 2 4 2 3" xfId="20473" xr:uid="{00000000-0005-0000-0000-0000DE4F0000}"/>
    <cellStyle name="Normal 3 2 3 3 2 2 2 4 3" xfId="20474" xr:uid="{00000000-0005-0000-0000-0000DF4F0000}"/>
    <cellStyle name="Normal 3 2 3 3 2 2 2 4 3 2" xfId="20475" xr:uid="{00000000-0005-0000-0000-0000E04F0000}"/>
    <cellStyle name="Normal 3 2 3 3 2 2 2 4 4" xfId="20476" xr:uid="{00000000-0005-0000-0000-0000E14F0000}"/>
    <cellStyle name="Normal 3 2 3 3 2 2 2 5" xfId="20477" xr:uid="{00000000-0005-0000-0000-0000E24F0000}"/>
    <cellStyle name="Normal 3 2 3 3 2 2 2 5 2" xfId="20478" xr:uid="{00000000-0005-0000-0000-0000E34F0000}"/>
    <cellStyle name="Normal 3 2 3 3 2 2 2 5 2 2" xfId="20479" xr:uid="{00000000-0005-0000-0000-0000E44F0000}"/>
    <cellStyle name="Normal 3 2 3 3 2 2 2 5 3" xfId="20480" xr:uid="{00000000-0005-0000-0000-0000E54F0000}"/>
    <cellStyle name="Normal 3 2 3 3 2 2 2 6" xfId="20481" xr:uid="{00000000-0005-0000-0000-0000E64F0000}"/>
    <cellStyle name="Normal 3 2 3 3 2 2 2 6 2" xfId="20482" xr:uid="{00000000-0005-0000-0000-0000E74F0000}"/>
    <cellStyle name="Normal 3 2 3 3 2 2 2 7" xfId="20483" xr:uid="{00000000-0005-0000-0000-0000E84F0000}"/>
    <cellStyle name="Normal 3 2 3 3 2 2 2 7 2" xfId="20484" xr:uid="{00000000-0005-0000-0000-0000E94F0000}"/>
    <cellStyle name="Normal 3 2 3 3 2 2 2 8" xfId="20485" xr:uid="{00000000-0005-0000-0000-0000EA4F0000}"/>
    <cellStyle name="Normal 3 2 3 3 2 2 3" xfId="20486" xr:uid="{00000000-0005-0000-0000-0000EB4F0000}"/>
    <cellStyle name="Normal 3 2 3 3 2 2 3 2" xfId="20487" xr:uid="{00000000-0005-0000-0000-0000EC4F0000}"/>
    <cellStyle name="Normal 3 2 3 3 2 2 3 2 2" xfId="20488" xr:uid="{00000000-0005-0000-0000-0000ED4F0000}"/>
    <cellStyle name="Normal 3 2 3 3 2 2 3 2 2 2" xfId="20489" xr:uid="{00000000-0005-0000-0000-0000EE4F0000}"/>
    <cellStyle name="Normal 3 2 3 3 2 2 3 2 2 2 2" xfId="20490" xr:uid="{00000000-0005-0000-0000-0000EF4F0000}"/>
    <cellStyle name="Normal 3 2 3 3 2 2 3 2 2 3" xfId="20491" xr:uid="{00000000-0005-0000-0000-0000F04F0000}"/>
    <cellStyle name="Normal 3 2 3 3 2 2 3 2 3" xfId="20492" xr:uid="{00000000-0005-0000-0000-0000F14F0000}"/>
    <cellStyle name="Normal 3 2 3 3 2 2 3 2 3 2" xfId="20493" xr:uid="{00000000-0005-0000-0000-0000F24F0000}"/>
    <cellStyle name="Normal 3 2 3 3 2 2 3 2 4" xfId="20494" xr:uid="{00000000-0005-0000-0000-0000F34F0000}"/>
    <cellStyle name="Normal 3 2 3 3 2 2 3 3" xfId="20495" xr:uid="{00000000-0005-0000-0000-0000F44F0000}"/>
    <cellStyle name="Normal 3 2 3 3 2 2 3 3 2" xfId="20496" xr:uid="{00000000-0005-0000-0000-0000F54F0000}"/>
    <cellStyle name="Normal 3 2 3 3 2 2 3 3 2 2" xfId="20497" xr:uid="{00000000-0005-0000-0000-0000F64F0000}"/>
    <cellStyle name="Normal 3 2 3 3 2 2 3 3 3" xfId="20498" xr:uid="{00000000-0005-0000-0000-0000F74F0000}"/>
    <cellStyle name="Normal 3 2 3 3 2 2 3 4" xfId="20499" xr:uid="{00000000-0005-0000-0000-0000F84F0000}"/>
    <cellStyle name="Normal 3 2 3 3 2 2 3 4 2" xfId="20500" xr:uid="{00000000-0005-0000-0000-0000F94F0000}"/>
    <cellStyle name="Normal 3 2 3 3 2 2 3 5" xfId="20501" xr:uid="{00000000-0005-0000-0000-0000FA4F0000}"/>
    <cellStyle name="Normal 3 2 3 3 2 2 4" xfId="20502" xr:uid="{00000000-0005-0000-0000-0000FB4F0000}"/>
    <cellStyle name="Normal 3 2 3 3 2 2 4 2" xfId="20503" xr:uid="{00000000-0005-0000-0000-0000FC4F0000}"/>
    <cellStyle name="Normal 3 2 3 3 2 2 4 2 2" xfId="20504" xr:uid="{00000000-0005-0000-0000-0000FD4F0000}"/>
    <cellStyle name="Normal 3 2 3 3 2 2 4 2 2 2" xfId="20505" xr:uid="{00000000-0005-0000-0000-0000FE4F0000}"/>
    <cellStyle name="Normal 3 2 3 3 2 2 4 2 3" xfId="20506" xr:uid="{00000000-0005-0000-0000-0000FF4F0000}"/>
    <cellStyle name="Normal 3 2 3 3 2 2 4 3" xfId="20507" xr:uid="{00000000-0005-0000-0000-000000500000}"/>
    <cellStyle name="Normal 3 2 3 3 2 2 4 3 2" xfId="20508" xr:uid="{00000000-0005-0000-0000-000001500000}"/>
    <cellStyle name="Normal 3 2 3 3 2 2 4 4" xfId="20509" xr:uid="{00000000-0005-0000-0000-000002500000}"/>
    <cellStyle name="Normal 3 2 3 3 2 2 5" xfId="20510" xr:uid="{00000000-0005-0000-0000-000003500000}"/>
    <cellStyle name="Normal 3 2 3 3 2 2 5 2" xfId="20511" xr:uid="{00000000-0005-0000-0000-000004500000}"/>
    <cellStyle name="Normal 3 2 3 3 2 2 5 2 2" xfId="20512" xr:uid="{00000000-0005-0000-0000-000005500000}"/>
    <cellStyle name="Normal 3 2 3 3 2 2 5 2 2 2" xfId="20513" xr:uid="{00000000-0005-0000-0000-000006500000}"/>
    <cellStyle name="Normal 3 2 3 3 2 2 5 2 3" xfId="20514" xr:uid="{00000000-0005-0000-0000-000007500000}"/>
    <cellStyle name="Normal 3 2 3 3 2 2 5 3" xfId="20515" xr:uid="{00000000-0005-0000-0000-000008500000}"/>
    <cellStyle name="Normal 3 2 3 3 2 2 5 3 2" xfId="20516" xr:uid="{00000000-0005-0000-0000-000009500000}"/>
    <cellStyle name="Normal 3 2 3 3 2 2 5 4" xfId="20517" xr:uid="{00000000-0005-0000-0000-00000A500000}"/>
    <cellStyle name="Normal 3 2 3 3 2 2 6" xfId="20518" xr:uid="{00000000-0005-0000-0000-00000B500000}"/>
    <cellStyle name="Normal 3 2 3 3 2 2 6 2" xfId="20519" xr:uid="{00000000-0005-0000-0000-00000C500000}"/>
    <cellStyle name="Normal 3 2 3 3 2 2 6 2 2" xfId="20520" xr:uid="{00000000-0005-0000-0000-00000D500000}"/>
    <cellStyle name="Normal 3 2 3 3 2 2 6 3" xfId="20521" xr:uid="{00000000-0005-0000-0000-00000E500000}"/>
    <cellStyle name="Normal 3 2 3 3 2 2 7" xfId="20522" xr:uid="{00000000-0005-0000-0000-00000F500000}"/>
    <cellStyle name="Normal 3 2 3 3 2 2 7 2" xfId="20523" xr:uid="{00000000-0005-0000-0000-000010500000}"/>
    <cellStyle name="Normal 3 2 3 3 2 2 8" xfId="20524" xr:uid="{00000000-0005-0000-0000-000011500000}"/>
    <cellStyle name="Normal 3 2 3 3 2 2 8 2" xfId="20525" xr:uid="{00000000-0005-0000-0000-000012500000}"/>
    <cellStyle name="Normal 3 2 3 3 2 2 9" xfId="20526" xr:uid="{00000000-0005-0000-0000-000013500000}"/>
    <cellStyle name="Normal 3 2 3 3 2 3" xfId="20527" xr:uid="{00000000-0005-0000-0000-000014500000}"/>
    <cellStyle name="Normal 3 2 3 3 2 3 2" xfId="20528" xr:uid="{00000000-0005-0000-0000-000015500000}"/>
    <cellStyle name="Normal 3 2 3 3 2 3 2 2" xfId="20529" xr:uid="{00000000-0005-0000-0000-000016500000}"/>
    <cellStyle name="Normal 3 2 3 3 2 3 2 2 2" xfId="20530" xr:uid="{00000000-0005-0000-0000-000017500000}"/>
    <cellStyle name="Normal 3 2 3 3 2 3 2 2 2 2" xfId="20531" xr:uid="{00000000-0005-0000-0000-000018500000}"/>
    <cellStyle name="Normal 3 2 3 3 2 3 2 2 2 2 2" xfId="20532" xr:uid="{00000000-0005-0000-0000-000019500000}"/>
    <cellStyle name="Normal 3 2 3 3 2 3 2 2 2 3" xfId="20533" xr:uid="{00000000-0005-0000-0000-00001A500000}"/>
    <cellStyle name="Normal 3 2 3 3 2 3 2 2 3" xfId="20534" xr:uid="{00000000-0005-0000-0000-00001B500000}"/>
    <cellStyle name="Normal 3 2 3 3 2 3 2 2 3 2" xfId="20535" xr:uid="{00000000-0005-0000-0000-00001C500000}"/>
    <cellStyle name="Normal 3 2 3 3 2 3 2 2 4" xfId="20536" xr:uid="{00000000-0005-0000-0000-00001D500000}"/>
    <cellStyle name="Normal 3 2 3 3 2 3 2 3" xfId="20537" xr:uid="{00000000-0005-0000-0000-00001E500000}"/>
    <cellStyle name="Normal 3 2 3 3 2 3 2 3 2" xfId="20538" xr:uid="{00000000-0005-0000-0000-00001F500000}"/>
    <cellStyle name="Normal 3 2 3 3 2 3 2 3 2 2" xfId="20539" xr:uid="{00000000-0005-0000-0000-000020500000}"/>
    <cellStyle name="Normal 3 2 3 3 2 3 2 3 3" xfId="20540" xr:uid="{00000000-0005-0000-0000-000021500000}"/>
    <cellStyle name="Normal 3 2 3 3 2 3 2 4" xfId="20541" xr:uid="{00000000-0005-0000-0000-000022500000}"/>
    <cellStyle name="Normal 3 2 3 3 2 3 2 4 2" xfId="20542" xr:uid="{00000000-0005-0000-0000-000023500000}"/>
    <cellStyle name="Normal 3 2 3 3 2 3 2 5" xfId="20543" xr:uid="{00000000-0005-0000-0000-000024500000}"/>
    <cellStyle name="Normal 3 2 3 3 2 3 3" xfId="20544" xr:uid="{00000000-0005-0000-0000-000025500000}"/>
    <cellStyle name="Normal 3 2 3 3 2 3 3 2" xfId="20545" xr:uid="{00000000-0005-0000-0000-000026500000}"/>
    <cellStyle name="Normal 3 2 3 3 2 3 3 2 2" xfId="20546" xr:uid="{00000000-0005-0000-0000-000027500000}"/>
    <cellStyle name="Normal 3 2 3 3 2 3 3 2 2 2" xfId="20547" xr:uid="{00000000-0005-0000-0000-000028500000}"/>
    <cellStyle name="Normal 3 2 3 3 2 3 3 2 3" xfId="20548" xr:uid="{00000000-0005-0000-0000-000029500000}"/>
    <cellStyle name="Normal 3 2 3 3 2 3 3 3" xfId="20549" xr:uid="{00000000-0005-0000-0000-00002A500000}"/>
    <cellStyle name="Normal 3 2 3 3 2 3 3 3 2" xfId="20550" xr:uid="{00000000-0005-0000-0000-00002B500000}"/>
    <cellStyle name="Normal 3 2 3 3 2 3 3 4" xfId="20551" xr:uid="{00000000-0005-0000-0000-00002C500000}"/>
    <cellStyle name="Normal 3 2 3 3 2 3 4" xfId="20552" xr:uid="{00000000-0005-0000-0000-00002D500000}"/>
    <cellStyle name="Normal 3 2 3 3 2 3 4 2" xfId="20553" xr:uid="{00000000-0005-0000-0000-00002E500000}"/>
    <cellStyle name="Normal 3 2 3 3 2 3 4 2 2" xfId="20554" xr:uid="{00000000-0005-0000-0000-00002F500000}"/>
    <cellStyle name="Normal 3 2 3 3 2 3 4 2 2 2" xfId="20555" xr:uid="{00000000-0005-0000-0000-000030500000}"/>
    <cellStyle name="Normal 3 2 3 3 2 3 4 2 3" xfId="20556" xr:uid="{00000000-0005-0000-0000-000031500000}"/>
    <cellStyle name="Normal 3 2 3 3 2 3 4 3" xfId="20557" xr:uid="{00000000-0005-0000-0000-000032500000}"/>
    <cellStyle name="Normal 3 2 3 3 2 3 4 3 2" xfId="20558" xr:uid="{00000000-0005-0000-0000-000033500000}"/>
    <cellStyle name="Normal 3 2 3 3 2 3 4 4" xfId="20559" xr:uid="{00000000-0005-0000-0000-000034500000}"/>
    <cellStyle name="Normal 3 2 3 3 2 3 5" xfId="20560" xr:uid="{00000000-0005-0000-0000-000035500000}"/>
    <cellStyle name="Normal 3 2 3 3 2 3 5 2" xfId="20561" xr:uid="{00000000-0005-0000-0000-000036500000}"/>
    <cellStyle name="Normal 3 2 3 3 2 3 5 2 2" xfId="20562" xr:uid="{00000000-0005-0000-0000-000037500000}"/>
    <cellStyle name="Normal 3 2 3 3 2 3 5 3" xfId="20563" xr:uid="{00000000-0005-0000-0000-000038500000}"/>
    <cellStyle name="Normal 3 2 3 3 2 3 6" xfId="20564" xr:uid="{00000000-0005-0000-0000-000039500000}"/>
    <cellStyle name="Normal 3 2 3 3 2 3 6 2" xfId="20565" xr:uid="{00000000-0005-0000-0000-00003A500000}"/>
    <cellStyle name="Normal 3 2 3 3 2 3 7" xfId="20566" xr:uid="{00000000-0005-0000-0000-00003B500000}"/>
    <cellStyle name="Normal 3 2 3 3 2 3 7 2" xfId="20567" xr:uid="{00000000-0005-0000-0000-00003C500000}"/>
    <cellStyle name="Normal 3 2 3 3 2 3 8" xfId="20568" xr:uid="{00000000-0005-0000-0000-00003D500000}"/>
    <cellStyle name="Normal 3 2 3 3 2 4" xfId="20569" xr:uid="{00000000-0005-0000-0000-00003E500000}"/>
    <cellStyle name="Normal 3 2 3 3 2 4 2" xfId="20570" xr:uid="{00000000-0005-0000-0000-00003F500000}"/>
    <cellStyle name="Normal 3 2 3 3 2 4 2 2" xfId="20571" xr:uid="{00000000-0005-0000-0000-000040500000}"/>
    <cellStyle name="Normal 3 2 3 3 2 4 2 2 2" xfId="20572" xr:uid="{00000000-0005-0000-0000-000041500000}"/>
    <cellStyle name="Normal 3 2 3 3 2 4 2 2 2 2" xfId="20573" xr:uid="{00000000-0005-0000-0000-000042500000}"/>
    <cellStyle name="Normal 3 2 3 3 2 4 2 2 3" xfId="20574" xr:uid="{00000000-0005-0000-0000-000043500000}"/>
    <cellStyle name="Normal 3 2 3 3 2 4 2 3" xfId="20575" xr:uid="{00000000-0005-0000-0000-000044500000}"/>
    <cellStyle name="Normal 3 2 3 3 2 4 2 3 2" xfId="20576" xr:uid="{00000000-0005-0000-0000-000045500000}"/>
    <cellStyle name="Normal 3 2 3 3 2 4 2 4" xfId="20577" xr:uid="{00000000-0005-0000-0000-000046500000}"/>
    <cellStyle name="Normal 3 2 3 3 2 4 3" xfId="20578" xr:uid="{00000000-0005-0000-0000-000047500000}"/>
    <cellStyle name="Normal 3 2 3 3 2 4 3 2" xfId="20579" xr:uid="{00000000-0005-0000-0000-000048500000}"/>
    <cellStyle name="Normal 3 2 3 3 2 4 3 2 2" xfId="20580" xr:uid="{00000000-0005-0000-0000-000049500000}"/>
    <cellStyle name="Normal 3 2 3 3 2 4 3 3" xfId="20581" xr:uid="{00000000-0005-0000-0000-00004A500000}"/>
    <cellStyle name="Normal 3 2 3 3 2 4 4" xfId="20582" xr:uid="{00000000-0005-0000-0000-00004B500000}"/>
    <cellStyle name="Normal 3 2 3 3 2 4 4 2" xfId="20583" xr:uid="{00000000-0005-0000-0000-00004C500000}"/>
    <cellStyle name="Normal 3 2 3 3 2 4 5" xfId="20584" xr:uid="{00000000-0005-0000-0000-00004D500000}"/>
    <cellStyle name="Normal 3 2 3 3 2 5" xfId="20585" xr:uid="{00000000-0005-0000-0000-00004E500000}"/>
    <cellStyle name="Normal 3 2 3 3 2 5 2" xfId="20586" xr:uid="{00000000-0005-0000-0000-00004F500000}"/>
    <cellStyle name="Normal 3 2 3 3 2 5 2 2" xfId="20587" xr:uid="{00000000-0005-0000-0000-000050500000}"/>
    <cellStyle name="Normal 3 2 3 3 2 5 2 2 2" xfId="20588" xr:uid="{00000000-0005-0000-0000-000051500000}"/>
    <cellStyle name="Normal 3 2 3 3 2 5 2 3" xfId="20589" xr:uid="{00000000-0005-0000-0000-000052500000}"/>
    <cellStyle name="Normal 3 2 3 3 2 5 3" xfId="20590" xr:uid="{00000000-0005-0000-0000-000053500000}"/>
    <cellStyle name="Normal 3 2 3 3 2 5 3 2" xfId="20591" xr:uid="{00000000-0005-0000-0000-000054500000}"/>
    <cellStyle name="Normal 3 2 3 3 2 5 4" xfId="20592" xr:uid="{00000000-0005-0000-0000-000055500000}"/>
    <cellStyle name="Normal 3 2 3 3 2 6" xfId="20593" xr:uid="{00000000-0005-0000-0000-000056500000}"/>
    <cellStyle name="Normal 3 2 3 3 2 6 2" xfId="20594" xr:uid="{00000000-0005-0000-0000-000057500000}"/>
    <cellStyle name="Normal 3 2 3 3 2 6 2 2" xfId="20595" xr:uid="{00000000-0005-0000-0000-000058500000}"/>
    <cellStyle name="Normal 3 2 3 3 2 6 2 2 2" xfId="20596" xr:uid="{00000000-0005-0000-0000-000059500000}"/>
    <cellStyle name="Normal 3 2 3 3 2 6 2 3" xfId="20597" xr:uid="{00000000-0005-0000-0000-00005A500000}"/>
    <cellStyle name="Normal 3 2 3 3 2 6 3" xfId="20598" xr:uid="{00000000-0005-0000-0000-00005B500000}"/>
    <cellStyle name="Normal 3 2 3 3 2 6 3 2" xfId="20599" xr:uid="{00000000-0005-0000-0000-00005C500000}"/>
    <cellStyle name="Normal 3 2 3 3 2 6 4" xfId="20600" xr:uid="{00000000-0005-0000-0000-00005D500000}"/>
    <cellStyle name="Normal 3 2 3 3 2 7" xfId="20601" xr:uid="{00000000-0005-0000-0000-00005E500000}"/>
    <cellStyle name="Normal 3 2 3 3 2 7 2" xfId="20602" xr:uid="{00000000-0005-0000-0000-00005F500000}"/>
    <cellStyle name="Normal 3 2 3 3 2 7 2 2" xfId="20603" xr:uid="{00000000-0005-0000-0000-000060500000}"/>
    <cellStyle name="Normal 3 2 3 3 2 7 3" xfId="20604" xr:uid="{00000000-0005-0000-0000-000061500000}"/>
    <cellStyle name="Normal 3 2 3 3 2 8" xfId="20605" xr:uid="{00000000-0005-0000-0000-000062500000}"/>
    <cellStyle name="Normal 3 2 3 3 2 8 2" xfId="20606" xr:uid="{00000000-0005-0000-0000-000063500000}"/>
    <cellStyle name="Normal 3 2 3 3 2 9" xfId="20607" xr:uid="{00000000-0005-0000-0000-000064500000}"/>
    <cellStyle name="Normal 3 2 3 3 2 9 2" xfId="20608" xr:uid="{00000000-0005-0000-0000-000065500000}"/>
    <cellStyle name="Normal 3 2 3 3 3" xfId="20609" xr:uid="{00000000-0005-0000-0000-000066500000}"/>
    <cellStyle name="Normal 3 2 3 3 3 10" xfId="20610" xr:uid="{00000000-0005-0000-0000-000067500000}"/>
    <cellStyle name="Normal 3 2 3 3 3 2" xfId="20611" xr:uid="{00000000-0005-0000-0000-000068500000}"/>
    <cellStyle name="Normal 3 2 3 3 3 2 2" xfId="20612" xr:uid="{00000000-0005-0000-0000-000069500000}"/>
    <cellStyle name="Normal 3 2 3 3 3 2 2 2" xfId="20613" xr:uid="{00000000-0005-0000-0000-00006A500000}"/>
    <cellStyle name="Normal 3 2 3 3 3 2 2 2 2" xfId="20614" xr:uid="{00000000-0005-0000-0000-00006B500000}"/>
    <cellStyle name="Normal 3 2 3 3 3 2 2 2 2 2" xfId="20615" xr:uid="{00000000-0005-0000-0000-00006C500000}"/>
    <cellStyle name="Normal 3 2 3 3 3 2 2 2 2 2 2" xfId="20616" xr:uid="{00000000-0005-0000-0000-00006D500000}"/>
    <cellStyle name="Normal 3 2 3 3 3 2 2 2 2 2 2 2" xfId="20617" xr:uid="{00000000-0005-0000-0000-00006E500000}"/>
    <cellStyle name="Normal 3 2 3 3 3 2 2 2 2 2 3" xfId="20618" xr:uid="{00000000-0005-0000-0000-00006F500000}"/>
    <cellStyle name="Normal 3 2 3 3 3 2 2 2 2 3" xfId="20619" xr:uid="{00000000-0005-0000-0000-000070500000}"/>
    <cellStyle name="Normal 3 2 3 3 3 2 2 2 2 3 2" xfId="20620" xr:uid="{00000000-0005-0000-0000-000071500000}"/>
    <cellStyle name="Normal 3 2 3 3 3 2 2 2 2 4" xfId="20621" xr:uid="{00000000-0005-0000-0000-000072500000}"/>
    <cellStyle name="Normal 3 2 3 3 3 2 2 2 3" xfId="20622" xr:uid="{00000000-0005-0000-0000-000073500000}"/>
    <cellStyle name="Normal 3 2 3 3 3 2 2 2 3 2" xfId="20623" xr:uid="{00000000-0005-0000-0000-000074500000}"/>
    <cellStyle name="Normal 3 2 3 3 3 2 2 2 3 2 2" xfId="20624" xr:uid="{00000000-0005-0000-0000-000075500000}"/>
    <cellStyle name="Normal 3 2 3 3 3 2 2 2 3 3" xfId="20625" xr:uid="{00000000-0005-0000-0000-000076500000}"/>
    <cellStyle name="Normal 3 2 3 3 3 2 2 2 4" xfId="20626" xr:uid="{00000000-0005-0000-0000-000077500000}"/>
    <cellStyle name="Normal 3 2 3 3 3 2 2 2 4 2" xfId="20627" xr:uid="{00000000-0005-0000-0000-000078500000}"/>
    <cellStyle name="Normal 3 2 3 3 3 2 2 2 5" xfId="20628" xr:uid="{00000000-0005-0000-0000-000079500000}"/>
    <cellStyle name="Normal 3 2 3 3 3 2 2 3" xfId="20629" xr:uid="{00000000-0005-0000-0000-00007A500000}"/>
    <cellStyle name="Normal 3 2 3 3 3 2 2 3 2" xfId="20630" xr:uid="{00000000-0005-0000-0000-00007B500000}"/>
    <cellStyle name="Normal 3 2 3 3 3 2 2 3 2 2" xfId="20631" xr:uid="{00000000-0005-0000-0000-00007C500000}"/>
    <cellStyle name="Normal 3 2 3 3 3 2 2 3 2 2 2" xfId="20632" xr:uid="{00000000-0005-0000-0000-00007D500000}"/>
    <cellStyle name="Normal 3 2 3 3 3 2 2 3 2 3" xfId="20633" xr:uid="{00000000-0005-0000-0000-00007E500000}"/>
    <cellStyle name="Normal 3 2 3 3 3 2 2 3 3" xfId="20634" xr:uid="{00000000-0005-0000-0000-00007F500000}"/>
    <cellStyle name="Normal 3 2 3 3 3 2 2 3 3 2" xfId="20635" xr:uid="{00000000-0005-0000-0000-000080500000}"/>
    <cellStyle name="Normal 3 2 3 3 3 2 2 3 4" xfId="20636" xr:uid="{00000000-0005-0000-0000-000081500000}"/>
    <cellStyle name="Normal 3 2 3 3 3 2 2 4" xfId="20637" xr:uid="{00000000-0005-0000-0000-000082500000}"/>
    <cellStyle name="Normal 3 2 3 3 3 2 2 4 2" xfId="20638" xr:uid="{00000000-0005-0000-0000-000083500000}"/>
    <cellStyle name="Normal 3 2 3 3 3 2 2 4 2 2" xfId="20639" xr:uid="{00000000-0005-0000-0000-000084500000}"/>
    <cellStyle name="Normal 3 2 3 3 3 2 2 4 2 2 2" xfId="20640" xr:uid="{00000000-0005-0000-0000-000085500000}"/>
    <cellStyle name="Normal 3 2 3 3 3 2 2 4 2 3" xfId="20641" xr:uid="{00000000-0005-0000-0000-000086500000}"/>
    <cellStyle name="Normal 3 2 3 3 3 2 2 4 3" xfId="20642" xr:uid="{00000000-0005-0000-0000-000087500000}"/>
    <cellStyle name="Normal 3 2 3 3 3 2 2 4 3 2" xfId="20643" xr:uid="{00000000-0005-0000-0000-000088500000}"/>
    <cellStyle name="Normal 3 2 3 3 3 2 2 4 4" xfId="20644" xr:uid="{00000000-0005-0000-0000-000089500000}"/>
    <cellStyle name="Normal 3 2 3 3 3 2 2 5" xfId="20645" xr:uid="{00000000-0005-0000-0000-00008A500000}"/>
    <cellStyle name="Normal 3 2 3 3 3 2 2 5 2" xfId="20646" xr:uid="{00000000-0005-0000-0000-00008B500000}"/>
    <cellStyle name="Normal 3 2 3 3 3 2 2 5 2 2" xfId="20647" xr:uid="{00000000-0005-0000-0000-00008C500000}"/>
    <cellStyle name="Normal 3 2 3 3 3 2 2 5 3" xfId="20648" xr:uid="{00000000-0005-0000-0000-00008D500000}"/>
    <cellStyle name="Normal 3 2 3 3 3 2 2 6" xfId="20649" xr:uid="{00000000-0005-0000-0000-00008E500000}"/>
    <cellStyle name="Normal 3 2 3 3 3 2 2 6 2" xfId="20650" xr:uid="{00000000-0005-0000-0000-00008F500000}"/>
    <cellStyle name="Normal 3 2 3 3 3 2 2 7" xfId="20651" xr:uid="{00000000-0005-0000-0000-000090500000}"/>
    <cellStyle name="Normal 3 2 3 3 3 2 2 7 2" xfId="20652" xr:uid="{00000000-0005-0000-0000-000091500000}"/>
    <cellStyle name="Normal 3 2 3 3 3 2 2 8" xfId="20653" xr:uid="{00000000-0005-0000-0000-000092500000}"/>
    <cellStyle name="Normal 3 2 3 3 3 2 3" xfId="20654" xr:uid="{00000000-0005-0000-0000-000093500000}"/>
    <cellStyle name="Normal 3 2 3 3 3 2 3 2" xfId="20655" xr:uid="{00000000-0005-0000-0000-000094500000}"/>
    <cellStyle name="Normal 3 2 3 3 3 2 3 2 2" xfId="20656" xr:uid="{00000000-0005-0000-0000-000095500000}"/>
    <cellStyle name="Normal 3 2 3 3 3 2 3 2 2 2" xfId="20657" xr:uid="{00000000-0005-0000-0000-000096500000}"/>
    <cellStyle name="Normal 3 2 3 3 3 2 3 2 2 2 2" xfId="20658" xr:uid="{00000000-0005-0000-0000-000097500000}"/>
    <cellStyle name="Normal 3 2 3 3 3 2 3 2 2 3" xfId="20659" xr:uid="{00000000-0005-0000-0000-000098500000}"/>
    <cellStyle name="Normal 3 2 3 3 3 2 3 2 3" xfId="20660" xr:uid="{00000000-0005-0000-0000-000099500000}"/>
    <cellStyle name="Normal 3 2 3 3 3 2 3 2 3 2" xfId="20661" xr:uid="{00000000-0005-0000-0000-00009A500000}"/>
    <cellStyle name="Normal 3 2 3 3 3 2 3 2 4" xfId="20662" xr:uid="{00000000-0005-0000-0000-00009B500000}"/>
    <cellStyle name="Normal 3 2 3 3 3 2 3 3" xfId="20663" xr:uid="{00000000-0005-0000-0000-00009C500000}"/>
    <cellStyle name="Normal 3 2 3 3 3 2 3 3 2" xfId="20664" xr:uid="{00000000-0005-0000-0000-00009D500000}"/>
    <cellStyle name="Normal 3 2 3 3 3 2 3 3 2 2" xfId="20665" xr:uid="{00000000-0005-0000-0000-00009E500000}"/>
    <cellStyle name="Normal 3 2 3 3 3 2 3 3 3" xfId="20666" xr:uid="{00000000-0005-0000-0000-00009F500000}"/>
    <cellStyle name="Normal 3 2 3 3 3 2 3 4" xfId="20667" xr:uid="{00000000-0005-0000-0000-0000A0500000}"/>
    <cellStyle name="Normal 3 2 3 3 3 2 3 4 2" xfId="20668" xr:uid="{00000000-0005-0000-0000-0000A1500000}"/>
    <cellStyle name="Normal 3 2 3 3 3 2 3 5" xfId="20669" xr:uid="{00000000-0005-0000-0000-0000A2500000}"/>
    <cellStyle name="Normal 3 2 3 3 3 2 4" xfId="20670" xr:uid="{00000000-0005-0000-0000-0000A3500000}"/>
    <cellStyle name="Normal 3 2 3 3 3 2 4 2" xfId="20671" xr:uid="{00000000-0005-0000-0000-0000A4500000}"/>
    <cellStyle name="Normal 3 2 3 3 3 2 4 2 2" xfId="20672" xr:uid="{00000000-0005-0000-0000-0000A5500000}"/>
    <cellStyle name="Normal 3 2 3 3 3 2 4 2 2 2" xfId="20673" xr:uid="{00000000-0005-0000-0000-0000A6500000}"/>
    <cellStyle name="Normal 3 2 3 3 3 2 4 2 3" xfId="20674" xr:uid="{00000000-0005-0000-0000-0000A7500000}"/>
    <cellStyle name="Normal 3 2 3 3 3 2 4 3" xfId="20675" xr:uid="{00000000-0005-0000-0000-0000A8500000}"/>
    <cellStyle name="Normal 3 2 3 3 3 2 4 3 2" xfId="20676" xr:uid="{00000000-0005-0000-0000-0000A9500000}"/>
    <cellStyle name="Normal 3 2 3 3 3 2 4 4" xfId="20677" xr:uid="{00000000-0005-0000-0000-0000AA500000}"/>
    <cellStyle name="Normal 3 2 3 3 3 2 5" xfId="20678" xr:uid="{00000000-0005-0000-0000-0000AB500000}"/>
    <cellStyle name="Normal 3 2 3 3 3 2 5 2" xfId="20679" xr:uid="{00000000-0005-0000-0000-0000AC500000}"/>
    <cellStyle name="Normal 3 2 3 3 3 2 5 2 2" xfId="20680" xr:uid="{00000000-0005-0000-0000-0000AD500000}"/>
    <cellStyle name="Normal 3 2 3 3 3 2 5 2 2 2" xfId="20681" xr:uid="{00000000-0005-0000-0000-0000AE500000}"/>
    <cellStyle name="Normal 3 2 3 3 3 2 5 2 3" xfId="20682" xr:uid="{00000000-0005-0000-0000-0000AF500000}"/>
    <cellStyle name="Normal 3 2 3 3 3 2 5 3" xfId="20683" xr:uid="{00000000-0005-0000-0000-0000B0500000}"/>
    <cellStyle name="Normal 3 2 3 3 3 2 5 3 2" xfId="20684" xr:uid="{00000000-0005-0000-0000-0000B1500000}"/>
    <cellStyle name="Normal 3 2 3 3 3 2 5 4" xfId="20685" xr:uid="{00000000-0005-0000-0000-0000B2500000}"/>
    <cellStyle name="Normal 3 2 3 3 3 2 6" xfId="20686" xr:uid="{00000000-0005-0000-0000-0000B3500000}"/>
    <cellStyle name="Normal 3 2 3 3 3 2 6 2" xfId="20687" xr:uid="{00000000-0005-0000-0000-0000B4500000}"/>
    <cellStyle name="Normal 3 2 3 3 3 2 6 2 2" xfId="20688" xr:uid="{00000000-0005-0000-0000-0000B5500000}"/>
    <cellStyle name="Normal 3 2 3 3 3 2 6 3" xfId="20689" xr:uid="{00000000-0005-0000-0000-0000B6500000}"/>
    <cellStyle name="Normal 3 2 3 3 3 2 7" xfId="20690" xr:uid="{00000000-0005-0000-0000-0000B7500000}"/>
    <cellStyle name="Normal 3 2 3 3 3 2 7 2" xfId="20691" xr:uid="{00000000-0005-0000-0000-0000B8500000}"/>
    <cellStyle name="Normal 3 2 3 3 3 2 8" xfId="20692" xr:uid="{00000000-0005-0000-0000-0000B9500000}"/>
    <cellStyle name="Normal 3 2 3 3 3 2 8 2" xfId="20693" xr:uid="{00000000-0005-0000-0000-0000BA500000}"/>
    <cellStyle name="Normal 3 2 3 3 3 2 9" xfId="20694" xr:uid="{00000000-0005-0000-0000-0000BB500000}"/>
    <cellStyle name="Normal 3 2 3 3 3 3" xfId="20695" xr:uid="{00000000-0005-0000-0000-0000BC500000}"/>
    <cellStyle name="Normal 3 2 3 3 3 3 2" xfId="20696" xr:uid="{00000000-0005-0000-0000-0000BD500000}"/>
    <cellStyle name="Normal 3 2 3 3 3 3 2 2" xfId="20697" xr:uid="{00000000-0005-0000-0000-0000BE500000}"/>
    <cellStyle name="Normal 3 2 3 3 3 3 2 2 2" xfId="20698" xr:uid="{00000000-0005-0000-0000-0000BF500000}"/>
    <cellStyle name="Normal 3 2 3 3 3 3 2 2 2 2" xfId="20699" xr:uid="{00000000-0005-0000-0000-0000C0500000}"/>
    <cellStyle name="Normal 3 2 3 3 3 3 2 2 2 2 2" xfId="20700" xr:uid="{00000000-0005-0000-0000-0000C1500000}"/>
    <cellStyle name="Normal 3 2 3 3 3 3 2 2 2 3" xfId="20701" xr:uid="{00000000-0005-0000-0000-0000C2500000}"/>
    <cellStyle name="Normal 3 2 3 3 3 3 2 2 3" xfId="20702" xr:uid="{00000000-0005-0000-0000-0000C3500000}"/>
    <cellStyle name="Normal 3 2 3 3 3 3 2 2 3 2" xfId="20703" xr:uid="{00000000-0005-0000-0000-0000C4500000}"/>
    <cellStyle name="Normal 3 2 3 3 3 3 2 2 4" xfId="20704" xr:uid="{00000000-0005-0000-0000-0000C5500000}"/>
    <cellStyle name="Normal 3 2 3 3 3 3 2 3" xfId="20705" xr:uid="{00000000-0005-0000-0000-0000C6500000}"/>
    <cellStyle name="Normal 3 2 3 3 3 3 2 3 2" xfId="20706" xr:uid="{00000000-0005-0000-0000-0000C7500000}"/>
    <cellStyle name="Normal 3 2 3 3 3 3 2 3 2 2" xfId="20707" xr:uid="{00000000-0005-0000-0000-0000C8500000}"/>
    <cellStyle name="Normal 3 2 3 3 3 3 2 3 3" xfId="20708" xr:uid="{00000000-0005-0000-0000-0000C9500000}"/>
    <cellStyle name="Normal 3 2 3 3 3 3 2 4" xfId="20709" xr:uid="{00000000-0005-0000-0000-0000CA500000}"/>
    <cellStyle name="Normal 3 2 3 3 3 3 2 4 2" xfId="20710" xr:uid="{00000000-0005-0000-0000-0000CB500000}"/>
    <cellStyle name="Normal 3 2 3 3 3 3 2 5" xfId="20711" xr:uid="{00000000-0005-0000-0000-0000CC500000}"/>
    <cellStyle name="Normal 3 2 3 3 3 3 3" xfId="20712" xr:uid="{00000000-0005-0000-0000-0000CD500000}"/>
    <cellStyle name="Normal 3 2 3 3 3 3 3 2" xfId="20713" xr:uid="{00000000-0005-0000-0000-0000CE500000}"/>
    <cellStyle name="Normal 3 2 3 3 3 3 3 2 2" xfId="20714" xr:uid="{00000000-0005-0000-0000-0000CF500000}"/>
    <cellStyle name="Normal 3 2 3 3 3 3 3 2 2 2" xfId="20715" xr:uid="{00000000-0005-0000-0000-0000D0500000}"/>
    <cellStyle name="Normal 3 2 3 3 3 3 3 2 3" xfId="20716" xr:uid="{00000000-0005-0000-0000-0000D1500000}"/>
    <cellStyle name="Normal 3 2 3 3 3 3 3 3" xfId="20717" xr:uid="{00000000-0005-0000-0000-0000D2500000}"/>
    <cellStyle name="Normal 3 2 3 3 3 3 3 3 2" xfId="20718" xr:uid="{00000000-0005-0000-0000-0000D3500000}"/>
    <cellStyle name="Normal 3 2 3 3 3 3 3 4" xfId="20719" xr:uid="{00000000-0005-0000-0000-0000D4500000}"/>
    <cellStyle name="Normal 3 2 3 3 3 3 4" xfId="20720" xr:uid="{00000000-0005-0000-0000-0000D5500000}"/>
    <cellStyle name="Normal 3 2 3 3 3 3 4 2" xfId="20721" xr:uid="{00000000-0005-0000-0000-0000D6500000}"/>
    <cellStyle name="Normal 3 2 3 3 3 3 4 2 2" xfId="20722" xr:uid="{00000000-0005-0000-0000-0000D7500000}"/>
    <cellStyle name="Normal 3 2 3 3 3 3 4 2 2 2" xfId="20723" xr:uid="{00000000-0005-0000-0000-0000D8500000}"/>
    <cellStyle name="Normal 3 2 3 3 3 3 4 2 3" xfId="20724" xr:uid="{00000000-0005-0000-0000-0000D9500000}"/>
    <cellStyle name="Normal 3 2 3 3 3 3 4 3" xfId="20725" xr:uid="{00000000-0005-0000-0000-0000DA500000}"/>
    <cellStyle name="Normal 3 2 3 3 3 3 4 3 2" xfId="20726" xr:uid="{00000000-0005-0000-0000-0000DB500000}"/>
    <cellStyle name="Normal 3 2 3 3 3 3 4 4" xfId="20727" xr:uid="{00000000-0005-0000-0000-0000DC500000}"/>
    <cellStyle name="Normal 3 2 3 3 3 3 5" xfId="20728" xr:uid="{00000000-0005-0000-0000-0000DD500000}"/>
    <cellStyle name="Normal 3 2 3 3 3 3 5 2" xfId="20729" xr:uid="{00000000-0005-0000-0000-0000DE500000}"/>
    <cellStyle name="Normal 3 2 3 3 3 3 5 2 2" xfId="20730" xr:uid="{00000000-0005-0000-0000-0000DF500000}"/>
    <cellStyle name="Normal 3 2 3 3 3 3 5 3" xfId="20731" xr:uid="{00000000-0005-0000-0000-0000E0500000}"/>
    <cellStyle name="Normal 3 2 3 3 3 3 6" xfId="20732" xr:uid="{00000000-0005-0000-0000-0000E1500000}"/>
    <cellStyle name="Normal 3 2 3 3 3 3 6 2" xfId="20733" xr:uid="{00000000-0005-0000-0000-0000E2500000}"/>
    <cellStyle name="Normal 3 2 3 3 3 3 7" xfId="20734" xr:uid="{00000000-0005-0000-0000-0000E3500000}"/>
    <cellStyle name="Normal 3 2 3 3 3 3 7 2" xfId="20735" xr:uid="{00000000-0005-0000-0000-0000E4500000}"/>
    <cellStyle name="Normal 3 2 3 3 3 3 8" xfId="20736" xr:uid="{00000000-0005-0000-0000-0000E5500000}"/>
    <cellStyle name="Normal 3 2 3 3 3 4" xfId="20737" xr:uid="{00000000-0005-0000-0000-0000E6500000}"/>
    <cellStyle name="Normal 3 2 3 3 3 4 2" xfId="20738" xr:uid="{00000000-0005-0000-0000-0000E7500000}"/>
    <cellStyle name="Normal 3 2 3 3 3 4 2 2" xfId="20739" xr:uid="{00000000-0005-0000-0000-0000E8500000}"/>
    <cellStyle name="Normal 3 2 3 3 3 4 2 2 2" xfId="20740" xr:uid="{00000000-0005-0000-0000-0000E9500000}"/>
    <cellStyle name="Normal 3 2 3 3 3 4 2 2 2 2" xfId="20741" xr:uid="{00000000-0005-0000-0000-0000EA500000}"/>
    <cellStyle name="Normal 3 2 3 3 3 4 2 2 3" xfId="20742" xr:uid="{00000000-0005-0000-0000-0000EB500000}"/>
    <cellStyle name="Normal 3 2 3 3 3 4 2 3" xfId="20743" xr:uid="{00000000-0005-0000-0000-0000EC500000}"/>
    <cellStyle name="Normal 3 2 3 3 3 4 2 3 2" xfId="20744" xr:uid="{00000000-0005-0000-0000-0000ED500000}"/>
    <cellStyle name="Normal 3 2 3 3 3 4 2 4" xfId="20745" xr:uid="{00000000-0005-0000-0000-0000EE500000}"/>
    <cellStyle name="Normal 3 2 3 3 3 4 3" xfId="20746" xr:uid="{00000000-0005-0000-0000-0000EF500000}"/>
    <cellStyle name="Normal 3 2 3 3 3 4 3 2" xfId="20747" xr:uid="{00000000-0005-0000-0000-0000F0500000}"/>
    <cellStyle name="Normal 3 2 3 3 3 4 3 2 2" xfId="20748" xr:uid="{00000000-0005-0000-0000-0000F1500000}"/>
    <cellStyle name="Normal 3 2 3 3 3 4 3 3" xfId="20749" xr:uid="{00000000-0005-0000-0000-0000F2500000}"/>
    <cellStyle name="Normal 3 2 3 3 3 4 4" xfId="20750" xr:uid="{00000000-0005-0000-0000-0000F3500000}"/>
    <cellStyle name="Normal 3 2 3 3 3 4 4 2" xfId="20751" xr:uid="{00000000-0005-0000-0000-0000F4500000}"/>
    <cellStyle name="Normal 3 2 3 3 3 4 5" xfId="20752" xr:uid="{00000000-0005-0000-0000-0000F5500000}"/>
    <cellStyle name="Normal 3 2 3 3 3 5" xfId="20753" xr:uid="{00000000-0005-0000-0000-0000F6500000}"/>
    <cellStyle name="Normal 3 2 3 3 3 5 2" xfId="20754" xr:uid="{00000000-0005-0000-0000-0000F7500000}"/>
    <cellStyle name="Normal 3 2 3 3 3 5 2 2" xfId="20755" xr:uid="{00000000-0005-0000-0000-0000F8500000}"/>
    <cellStyle name="Normal 3 2 3 3 3 5 2 2 2" xfId="20756" xr:uid="{00000000-0005-0000-0000-0000F9500000}"/>
    <cellStyle name="Normal 3 2 3 3 3 5 2 3" xfId="20757" xr:uid="{00000000-0005-0000-0000-0000FA500000}"/>
    <cellStyle name="Normal 3 2 3 3 3 5 3" xfId="20758" xr:uid="{00000000-0005-0000-0000-0000FB500000}"/>
    <cellStyle name="Normal 3 2 3 3 3 5 3 2" xfId="20759" xr:uid="{00000000-0005-0000-0000-0000FC500000}"/>
    <cellStyle name="Normal 3 2 3 3 3 5 4" xfId="20760" xr:uid="{00000000-0005-0000-0000-0000FD500000}"/>
    <cellStyle name="Normal 3 2 3 3 3 6" xfId="20761" xr:uid="{00000000-0005-0000-0000-0000FE500000}"/>
    <cellStyle name="Normal 3 2 3 3 3 6 2" xfId="20762" xr:uid="{00000000-0005-0000-0000-0000FF500000}"/>
    <cellStyle name="Normal 3 2 3 3 3 6 2 2" xfId="20763" xr:uid="{00000000-0005-0000-0000-000000510000}"/>
    <cellStyle name="Normal 3 2 3 3 3 6 2 2 2" xfId="20764" xr:uid="{00000000-0005-0000-0000-000001510000}"/>
    <cellStyle name="Normal 3 2 3 3 3 6 2 3" xfId="20765" xr:uid="{00000000-0005-0000-0000-000002510000}"/>
    <cellStyle name="Normal 3 2 3 3 3 6 3" xfId="20766" xr:uid="{00000000-0005-0000-0000-000003510000}"/>
    <cellStyle name="Normal 3 2 3 3 3 6 3 2" xfId="20767" xr:uid="{00000000-0005-0000-0000-000004510000}"/>
    <cellStyle name="Normal 3 2 3 3 3 6 4" xfId="20768" xr:uid="{00000000-0005-0000-0000-000005510000}"/>
    <cellStyle name="Normal 3 2 3 3 3 7" xfId="20769" xr:uid="{00000000-0005-0000-0000-000006510000}"/>
    <cellStyle name="Normal 3 2 3 3 3 7 2" xfId="20770" xr:uid="{00000000-0005-0000-0000-000007510000}"/>
    <cellStyle name="Normal 3 2 3 3 3 7 2 2" xfId="20771" xr:uid="{00000000-0005-0000-0000-000008510000}"/>
    <cellStyle name="Normal 3 2 3 3 3 7 3" xfId="20772" xr:uid="{00000000-0005-0000-0000-000009510000}"/>
    <cellStyle name="Normal 3 2 3 3 3 8" xfId="20773" xr:uid="{00000000-0005-0000-0000-00000A510000}"/>
    <cellStyle name="Normal 3 2 3 3 3 8 2" xfId="20774" xr:uid="{00000000-0005-0000-0000-00000B510000}"/>
    <cellStyle name="Normal 3 2 3 3 3 9" xfId="20775" xr:uid="{00000000-0005-0000-0000-00000C510000}"/>
    <cellStyle name="Normal 3 2 3 3 3 9 2" xfId="20776" xr:uid="{00000000-0005-0000-0000-00000D510000}"/>
    <cellStyle name="Normal 3 2 3 3 4" xfId="20777" xr:uid="{00000000-0005-0000-0000-00000E510000}"/>
    <cellStyle name="Normal 3 2 3 3 4 10" xfId="20778" xr:uid="{00000000-0005-0000-0000-00000F510000}"/>
    <cellStyle name="Normal 3 2 3 3 4 2" xfId="20779" xr:uid="{00000000-0005-0000-0000-000010510000}"/>
    <cellStyle name="Normal 3 2 3 3 4 2 2" xfId="20780" xr:uid="{00000000-0005-0000-0000-000011510000}"/>
    <cellStyle name="Normal 3 2 3 3 4 2 2 2" xfId="20781" xr:uid="{00000000-0005-0000-0000-000012510000}"/>
    <cellStyle name="Normal 3 2 3 3 4 2 2 2 2" xfId="20782" xr:uid="{00000000-0005-0000-0000-000013510000}"/>
    <cellStyle name="Normal 3 2 3 3 4 2 2 2 2 2" xfId="20783" xr:uid="{00000000-0005-0000-0000-000014510000}"/>
    <cellStyle name="Normal 3 2 3 3 4 2 2 2 2 2 2" xfId="20784" xr:uid="{00000000-0005-0000-0000-000015510000}"/>
    <cellStyle name="Normal 3 2 3 3 4 2 2 2 2 2 2 2" xfId="20785" xr:uid="{00000000-0005-0000-0000-000016510000}"/>
    <cellStyle name="Normal 3 2 3 3 4 2 2 2 2 2 3" xfId="20786" xr:uid="{00000000-0005-0000-0000-000017510000}"/>
    <cellStyle name="Normal 3 2 3 3 4 2 2 2 2 3" xfId="20787" xr:uid="{00000000-0005-0000-0000-000018510000}"/>
    <cellStyle name="Normal 3 2 3 3 4 2 2 2 2 3 2" xfId="20788" xr:uid="{00000000-0005-0000-0000-000019510000}"/>
    <cellStyle name="Normal 3 2 3 3 4 2 2 2 2 4" xfId="20789" xr:uid="{00000000-0005-0000-0000-00001A510000}"/>
    <cellStyle name="Normal 3 2 3 3 4 2 2 2 3" xfId="20790" xr:uid="{00000000-0005-0000-0000-00001B510000}"/>
    <cellStyle name="Normal 3 2 3 3 4 2 2 2 3 2" xfId="20791" xr:uid="{00000000-0005-0000-0000-00001C510000}"/>
    <cellStyle name="Normal 3 2 3 3 4 2 2 2 3 2 2" xfId="20792" xr:uid="{00000000-0005-0000-0000-00001D510000}"/>
    <cellStyle name="Normal 3 2 3 3 4 2 2 2 3 3" xfId="20793" xr:uid="{00000000-0005-0000-0000-00001E510000}"/>
    <cellStyle name="Normal 3 2 3 3 4 2 2 2 4" xfId="20794" xr:uid="{00000000-0005-0000-0000-00001F510000}"/>
    <cellStyle name="Normal 3 2 3 3 4 2 2 2 4 2" xfId="20795" xr:uid="{00000000-0005-0000-0000-000020510000}"/>
    <cellStyle name="Normal 3 2 3 3 4 2 2 2 5" xfId="20796" xr:uid="{00000000-0005-0000-0000-000021510000}"/>
    <cellStyle name="Normal 3 2 3 3 4 2 2 3" xfId="20797" xr:uid="{00000000-0005-0000-0000-000022510000}"/>
    <cellStyle name="Normal 3 2 3 3 4 2 2 3 2" xfId="20798" xr:uid="{00000000-0005-0000-0000-000023510000}"/>
    <cellStyle name="Normal 3 2 3 3 4 2 2 3 2 2" xfId="20799" xr:uid="{00000000-0005-0000-0000-000024510000}"/>
    <cellStyle name="Normal 3 2 3 3 4 2 2 3 2 2 2" xfId="20800" xr:uid="{00000000-0005-0000-0000-000025510000}"/>
    <cellStyle name="Normal 3 2 3 3 4 2 2 3 2 3" xfId="20801" xr:uid="{00000000-0005-0000-0000-000026510000}"/>
    <cellStyle name="Normal 3 2 3 3 4 2 2 3 3" xfId="20802" xr:uid="{00000000-0005-0000-0000-000027510000}"/>
    <cellStyle name="Normal 3 2 3 3 4 2 2 3 3 2" xfId="20803" xr:uid="{00000000-0005-0000-0000-000028510000}"/>
    <cellStyle name="Normal 3 2 3 3 4 2 2 3 4" xfId="20804" xr:uid="{00000000-0005-0000-0000-000029510000}"/>
    <cellStyle name="Normal 3 2 3 3 4 2 2 4" xfId="20805" xr:uid="{00000000-0005-0000-0000-00002A510000}"/>
    <cellStyle name="Normal 3 2 3 3 4 2 2 4 2" xfId="20806" xr:uid="{00000000-0005-0000-0000-00002B510000}"/>
    <cellStyle name="Normal 3 2 3 3 4 2 2 4 2 2" xfId="20807" xr:uid="{00000000-0005-0000-0000-00002C510000}"/>
    <cellStyle name="Normal 3 2 3 3 4 2 2 4 2 2 2" xfId="20808" xr:uid="{00000000-0005-0000-0000-00002D510000}"/>
    <cellStyle name="Normal 3 2 3 3 4 2 2 4 2 3" xfId="20809" xr:uid="{00000000-0005-0000-0000-00002E510000}"/>
    <cellStyle name="Normal 3 2 3 3 4 2 2 4 3" xfId="20810" xr:uid="{00000000-0005-0000-0000-00002F510000}"/>
    <cellStyle name="Normal 3 2 3 3 4 2 2 4 3 2" xfId="20811" xr:uid="{00000000-0005-0000-0000-000030510000}"/>
    <cellStyle name="Normal 3 2 3 3 4 2 2 4 4" xfId="20812" xr:uid="{00000000-0005-0000-0000-000031510000}"/>
    <cellStyle name="Normal 3 2 3 3 4 2 2 5" xfId="20813" xr:uid="{00000000-0005-0000-0000-000032510000}"/>
    <cellStyle name="Normal 3 2 3 3 4 2 2 5 2" xfId="20814" xr:uid="{00000000-0005-0000-0000-000033510000}"/>
    <cellStyle name="Normal 3 2 3 3 4 2 2 5 2 2" xfId="20815" xr:uid="{00000000-0005-0000-0000-000034510000}"/>
    <cellStyle name="Normal 3 2 3 3 4 2 2 5 3" xfId="20816" xr:uid="{00000000-0005-0000-0000-000035510000}"/>
    <cellStyle name="Normal 3 2 3 3 4 2 2 6" xfId="20817" xr:uid="{00000000-0005-0000-0000-000036510000}"/>
    <cellStyle name="Normal 3 2 3 3 4 2 2 6 2" xfId="20818" xr:uid="{00000000-0005-0000-0000-000037510000}"/>
    <cellStyle name="Normal 3 2 3 3 4 2 2 7" xfId="20819" xr:uid="{00000000-0005-0000-0000-000038510000}"/>
    <cellStyle name="Normal 3 2 3 3 4 2 2 7 2" xfId="20820" xr:uid="{00000000-0005-0000-0000-000039510000}"/>
    <cellStyle name="Normal 3 2 3 3 4 2 2 8" xfId="20821" xr:uid="{00000000-0005-0000-0000-00003A510000}"/>
    <cellStyle name="Normal 3 2 3 3 4 2 3" xfId="20822" xr:uid="{00000000-0005-0000-0000-00003B510000}"/>
    <cellStyle name="Normal 3 2 3 3 4 2 3 2" xfId="20823" xr:uid="{00000000-0005-0000-0000-00003C510000}"/>
    <cellStyle name="Normal 3 2 3 3 4 2 3 2 2" xfId="20824" xr:uid="{00000000-0005-0000-0000-00003D510000}"/>
    <cellStyle name="Normal 3 2 3 3 4 2 3 2 2 2" xfId="20825" xr:uid="{00000000-0005-0000-0000-00003E510000}"/>
    <cellStyle name="Normal 3 2 3 3 4 2 3 2 2 2 2" xfId="20826" xr:uid="{00000000-0005-0000-0000-00003F510000}"/>
    <cellStyle name="Normal 3 2 3 3 4 2 3 2 2 3" xfId="20827" xr:uid="{00000000-0005-0000-0000-000040510000}"/>
    <cellStyle name="Normal 3 2 3 3 4 2 3 2 3" xfId="20828" xr:uid="{00000000-0005-0000-0000-000041510000}"/>
    <cellStyle name="Normal 3 2 3 3 4 2 3 2 3 2" xfId="20829" xr:uid="{00000000-0005-0000-0000-000042510000}"/>
    <cellStyle name="Normal 3 2 3 3 4 2 3 2 4" xfId="20830" xr:uid="{00000000-0005-0000-0000-000043510000}"/>
    <cellStyle name="Normal 3 2 3 3 4 2 3 3" xfId="20831" xr:uid="{00000000-0005-0000-0000-000044510000}"/>
    <cellStyle name="Normal 3 2 3 3 4 2 3 3 2" xfId="20832" xr:uid="{00000000-0005-0000-0000-000045510000}"/>
    <cellStyle name="Normal 3 2 3 3 4 2 3 3 2 2" xfId="20833" xr:uid="{00000000-0005-0000-0000-000046510000}"/>
    <cellStyle name="Normal 3 2 3 3 4 2 3 3 3" xfId="20834" xr:uid="{00000000-0005-0000-0000-000047510000}"/>
    <cellStyle name="Normal 3 2 3 3 4 2 3 4" xfId="20835" xr:uid="{00000000-0005-0000-0000-000048510000}"/>
    <cellStyle name="Normal 3 2 3 3 4 2 3 4 2" xfId="20836" xr:uid="{00000000-0005-0000-0000-000049510000}"/>
    <cellStyle name="Normal 3 2 3 3 4 2 3 5" xfId="20837" xr:uid="{00000000-0005-0000-0000-00004A510000}"/>
    <cellStyle name="Normal 3 2 3 3 4 2 4" xfId="20838" xr:uid="{00000000-0005-0000-0000-00004B510000}"/>
    <cellStyle name="Normal 3 2 3 3 4 2 4 2" xfId="20839" xr:uid="{00000000-0005-0000-0000-00004C510000}"/>
    <cellStyle name="Normal 3 2 3 3 4 2 4 2 2" xfId="20840" xr:uid="{00000000-0005-0000-0000-00004D510000}"/>
    <cellStyle name="Normal 3 2 3 3 4 2 4 2 2 2" xfId="20841" xr:uid="{00000000-0005-0000-0000-00004E510000}"/>
    <cellStyle name="Normal 3 2 3 3 4 2 4 2 3" xfId="20842" xr:uid="{00000000-0005-0000-0000-00004F510000}"/>
    <cellStyle name="Normal 3 2 3 3 4 2 4 3" xfId="20843" xr:uid="{00000000-0005-0000-0000-000050510000}"/>
    <cellStyle name="Normal 3 2 3 3 4 2 4 3 2" xfId="20844" xr:uid="{00000000-0005-0000-0000-000051510000}"/>
    <cellStyle name="Normal 3 2 3 3 4 2 4 4" xfId="20845" xr:uid="{00000000-0005-0000-0000-000052510000}"/>
    <cellStyle name="Normal 3 2 3 3 4 2 5" xfId="20846" xr:uid="{00000000-0005-0000-0000-000053510000}"/>
    <cellStyle name="Normal 3 2 3 3 4 2 5 2" xfId="20847" xr:uid="{00000000-0005-0000-0000-000054510000}"/>
    <cellStyle name="Normal 3 2 3 3 4 2 5 2 2" xfId="20848" xr:uid="{00000000-0005-0000-0000-000055510000}"/>
    <cellStyle name="Normal 3 2 3 3 4 2 5 2 2 2" xfId="20849" xr:uid="{00000000-0005-0000-0000-000056510000}"/>
    <cellStyle name="Normal 3 2 3 3 4 2 5 2 3" xfId="20850" xr:uid="{00000000-0005-0000-0000-000057510000}"/>
    <cellStyle name="Normal 3 2 3 3 4 2 5 3" xfId="20851" xr:uid="{00000000-0005-0000-0000-000058510000}"/>
    <cellStyle name="Normal 3 2 3 3 4 2 5 3 2" xfId="20852" xr:uid="{00000000-0005-0000-0000-000059510000}"/>
    <cellStyle name="Normal 3 2 3 3 4 2 5 4" xfId="20853" xr:uid="{00000000-0005-0000-0000-00005A510000}"/>
    <cellStyle name="Normal 3 2 3 3 4 2 6" xfId="20854" xr:uid="{00000000-0005-0000-0000-00005B510000}"/>
    <cellStyle name="Normal 3 2 3 3 4 2 6 2" xfId="20855" xr:uid="{00000000-0005-0000-0000-00005C510000}"/>
    <cellStyle name="Normal 3 2 3 3 4 2 6 2 2" xfId="20856" xr:uid="{00000000-0005-0000-0000-00005D510000}"/>
    <cellStyle name="Normal 3 2 3 3 4 2 6 3" xfId="20857" xr:uid="{00000000-0005-0000-0000-00005E510000}"/>
    <cellStyle name="Normal 3 2 3 3 4 2 7" xfId="20858" xr:uid="{00000000-0005-0000-0000-00005F510000}"/>
    <cellStyle name="Normal 3 2 3 3 4 2 7 2" xfId="20859" xr:uid="{00000000-0005-0000-0000-000060510000}"/>
    <cellStyle name="Normal 3 2 3 3 4 2 8" xfId="20860" xr:uid="{00000000-0005-0000-0000-000061510000}"/>
    <cellStyle name="Normal 3 2 3 3 4 2 8 2" xfId="20861" xr:uid="{00000000-0005-0000-0000-000062510000}"/>
    <cellStyle name="Normal 3 2 3 3 4 2 9" xfId="20862" xr:uid="{00000000-0005-0000-0000-000063510000}"/>
    <cellStyle name="Normal 3 2 3 3 4 3" xfId="20863" xr:uid="{00000000-0005-0000-0000-000064510000}"/>
    <cellStyle name="Normal 3 2 3 3 4 3 2" xfId="20864" xr:uid="{00000000-0005-0000-0000-000065510000}"/>
    <cellStyle name="Normal 3 2 3 3 4 3 2 2" xfId="20865" xr:uid="{00000000-0005-0000-0000-000066510000}"/>
    <cellStyle name="Normal 3 2 3 3 4 3 2 2 2" xfId="20866" xr:uid="{00000000-0005-0000-0000-000067510000}"/>
    <cellStyle name="Normal 3 2 3 3 4 3 2 2 2 2" xfId="20867" xr:uid="{00000000-0005-0000-0000-000068510000}"/>
    <cellStyle name="Normal 3 2 3 3 4 3 2 2 2 2 2" xfId="20868" xr:uid="{00000000-0005-0000-0000-000069510000}"/>
    <cellStyle name="Normal 3 2 3 3 4 3 2 2 2 3" xfId="20869" xr:uid="{00000000-0005-0000-0000-00006A510000}"/>
    <cellStyle name="Normal 3 2 3 3 4 3 2 2 3" xfId="20870" xr:uid="{00000000-0005-0000-0000-00006B510000}"/>
    <cellStyle name="Normal 3 2 3 3 4 3 2 2 3 2" xfId="20871" xr:uid="{00000000-0005-0000-0000-00006C510000}"/>
    <cellStyle name="Normal 3 2 3 3 4 3 2 2 4" xfId="20872" xr:uid="{00000000-0005-0000-0000-00006D510000}"/>
    <cellStyle name="Normal 3 2 3 3 4 3 2 3" xfId="20873" xr:uid="{00000000-0005-0000-0000-00006E510000}"/>
    <cellStyle name="Normal 3 2 3 3 4 3 2 3 2" xfId="20874" xr:uid="{00000000-0005-0000-0000-00006F510000}"/>
    <cellStyle name="Normal 3 2 3 3 4 3 2 3 2 2" xfId="20875" xr:uid="{00000000-0005-0000-0000-000070510000}"/>
    <cellStyle name="Normal 3 2 3 3 4 3 2 3 3" xfId="20876" xr:uid="{00000000-0005-0000-0000-000071510000}"/>
    <cellStyle name="Normal 3 2 3 3 4 3 2 4" xfId="20877" xr:uid="{00000000-0005-0000-0000-000072510000}"/>
    <cellStyle name="Normal 3 2 3 3 4 3 2 4 2" xfId="20878" xr:uid="{00000000-0005-0000-0000-000073510000}"/>
    <cellStyle name="Normal 3 2 3 3 4 3 2 5" xfId="20879" xr:uid="{00000000-0005-0000-0000-000074510000}"/>
    <cellStyle name="Normal 3 2 3 3 4 3 3" xfId="20880" xr:uid="{00000000-0005-0000-0000-000075510000}"/>
    <cellStyle name="Normal 3 2 3 3 4 3 3 2" xfId="20881" xr:uid="{00000000-0005-0000-0000-000076510000}"/>
    <cellStyle name="Normal 3 2 3 3 4 3 3 2 2" xfId="20882" xr:uid="{00000000-0005-0000-0000-000077510000}"/>
    <cellStyle name="Normal 3 2 3 3 4 3 3 2 2 2" xfId="20883" xr:uid="{00000000-0005-0000-0000-000078510000}"/>
    <cellStyle name="Normal 3 2 3 3 4 3 3 2 3" xfId="20884" xr:uid="{00000000-0005-0000-0000-000079510000}"/>
    <cellStyle name="Normal 3 2 3 3 4 3 3 3" xfId="20885" xr:uid="{00000000-0005-0000-0000-00007A510000}"/>
    <cellStyle name="Normal 3 2 3 3 4 3 3 3 2" xfId="20886" xr:uid="{00000000-0005-0000-0000-00007B510000}"/>
    <cellStyle name="Normal 3 2 3 3 4 3 3 4" xfId="20887" xr:uid="{00000000-0005-0000-0000-00007C510000}"/>
    <cellStyle name="Normal 3 2 3 3 4 3 4" xfId="20888" xr:uid="{00000000-0005-0000-0000-00007D510000}"/>
    <cellStyle name="Normal 3 2 3 3 4 3 4 2" xfId="20889" xr:uid="{00000000-0005-0000-0000-00007E510000}"/>
    <cellStyle name="Normal 3 2 3 3 4 3 4 2 2" xfId="20890" xr:uid="{00000000-0005-0000-0000-00007F510000}"/>
    <cellStyle name="Normal 3 2 3 3 4 3 4 2 2 2" xfId="20891" xr:uid="{00000000-0005-0000-0000-000080510000}"/>
    <cellStyle name="Normal 3 2 3 3 4 3 4 2 3" xfId="20892" xr:uid="{00000000-0005-0000-0000-000081510000}"/>
    <cellStyle name="Normal 3 2 3 3 4 3 4 3" xfId="20893" xr:uid="{00000000-0005-0000-0000-000082510000}"/>
    <cellStyle name="Normal 3 2 3 3 4 3 4 3 2" xfId="20894" xr:uid="{00000000-0005-0000-0000-000083510000}"/>
    <cellStyle name="Normal 3 2 3 3 4 3 4 4" xfId="20895" xr:uid="{00000000-0005-0000-0000-000084510000}"/>
    <cellStyle name="Normal 3 2 3 3 4 3 5" xfId="20896" xr:uid="{00000000-0005-0000-0000-000085510000}"/>
    <cellStyle name="Normal 3 2 3 3 4 3 5 2" xfId="20897" xr:uid="{00000000-0005-0000-0000-000086510000}"/>
    <cellStyle name="Normal 3 2 3 3 4 3 5 2 2" xfId="20898" xr:uid="{00000000-0005-0000-0000-000087510000}"/>
    <cellStyle name="Normal 3 2 3 3 4 3 5 3" xfId="20899" xr:uid="{00000000-0005-0000-0000-000088510000}"/>
    <cellStyle name="Normal 3 2 3 3 4 3 6" xfId="20900" xr:uid="{00000000-0005-0000-0000-000089510000}"/>
    <cellStyle name="Normal 3 2 3 3 4 3 6 2" xfId="20901" xr:uid="{00000000-0005-0000-0000-00008A510000}"/>
    <cellStyle name="Normal 3 2 3 3 4 3 7" xfId="20902" xr:uid="{00000000-0005-0000-0000-00008B510000}"/>
    <cellStyle name="Normal 3 2 3 3 4 3 7 2" xfId="20903" xr:uid="{00000000-0005-0000-0000-00008C510000}"/>
    <cellStyle name="Normal 3 2 3 3 4 3 8" xfId="20904" xr:uid="{00000000-0005-0000-0000-00008D510000}"/>
    <cellStyle name="Normal 3 2 3 3 4 4" xfId="20905" xr:uid="{00000000-0005-0000-0000-00008E510000}"/>
    <cellStyle name="Normal 3 2 3 3 4 4 2" xfId="20906" xr:uid="{00000000-0005-0000-0000-00008F510000}"/>
    <cellStyle name="Normal 3 2 3 3 4 4 2 2" xfId="20907" xr:uid="{00000000-0005-0000-0000-000090510000}"/>
    <cellStyle name="Normal 3 2 3 3 4 4 2 2 2" xfId="20908" xr:uid="{00000000-0005-0000-0000-000091510000}"/>
    <cellStyle name="Normal 3 2 3 3 4 4 2 2 2 2" xfId="20909" xr:uid="{00000000-0005-0000-0000-000092510000}"/>
    <cellStyle name="Normal 3 2 3 3 4 4 2 2 3" xfId="20910" xr:uid="{00000000-0005-0000-0000-000093510000}"/>
    <cellStyle name="Normal 3 2 3 3 4 4 2 3" xfId="20911" xr:uid="{00000000-0005-0000-0000-000094510000}"/>
    <cellStyle name="Normal 3 2 3 3 4 4 2 3 2" xfId="20912" xr:uid="{00000000-0005-0000-0000-000095510000}"/>
    <cellStyle name="Normal 3 2 3 3 4 4 2 4" xfId="20913" xr:uid="{00000000-0005-0000-0000-000096510000}"/>
    <cellStyle name="Normal 3 2 3 3 4 4 3" xfId="20914" xr:uid="{00000000-0005-0000-0000-000097510000}"/>
    <cellStyle name="Normal 3 2 3 3 4 4 3 2" xfId="20915" xr:uid="{00000000-0005-0000-0000-000098510000}"/>
    <cellStyle name="Normal 3 2 3 3 4 4 3 2 2" xfId="20916" xr:uid="{00000000-0005-0000-0000-000099510000}"/>
    <cellStyle name="Normal 3 2 3 3 4 4 3 3" xfId="20917" xr:uid="{00000000-0005-0000-0000-00009A510000}"/>
    <cellStyle name="Normal 3 2 3 3 4 4 4" xfId="20918" xr:uid="{00000000-0005-0000-0000-00009B510000}"/>
    <cellStyle name="Normal 3 2 3 3 4 4 4 2" xfId="20919" xr:uid="{00000000-0005-0000-0000-00009C510000}"/>
    <cellStyle name="Normal 3 2 3 3 4 4 5" xfId="20920" xr:uid="{00000000-0005-0000-0000-00009D510000}"/>
    <cellStyle name="Normal 3 2 3 3 4 5" xfId="20921" xr:uid="{00000000-0005-0000-0000-00009E510000}"/>
    <cellStyle name="Normal 3 2 3 3 4 5 2" xfId="20922" xr:uid="{00000000-0005-0000-0000-00009F510000}"/>
    <cellStyle name="Normal 3 2 3 3 4 5 2 2" xfId="20923" xr:uid="{00000000-0005-0000-0000-0000A0510000}"/>
    <cellStyle name="Normal 3 2 3 3 4 5 2 2 2" xfId="20924" xr:uid="{00000000-0005-0000-0000-0000A1510000}"/>
    <cellStyle name="Normal 3 2 3 3 4 5 2 3" xfId="20925" xr:uid="{00000000-0005-0000-0000-0000A2510000}"/>
    <cellStyle name="Normal 3 2 3 3 4 5 3" xfId="20926" xr:uid="{00000000-0005-0000-0000-0000A3510000}"/>
    <cellStyle name="Normal 3 2 3 3 4 5 3 2" xfId="20927" xr:uid="{00000000-0005-0000-0000-0000A4510000}"/>
    <cellStyle name="Normal 3 2 3 3 4 5 4" xfId="20928" xr:uid="{00000000-0005-0000-0000-0000A5510000}"/>
    <cellStyle name="Normal 3 2 3 3 4 6" xfId="20929" xr:uid="{00000000-0005-0000-0000-0000A6510000}"/>
    <cellStyle name="Normal 3 2 3 3 4 6 2" xfId="20930" xr:uid="{00000000-0005-0000-0000-0000A7510000}"/>
    <cellStyle name="Normal 3 2 3 3 4 6 2 2" xfId="20931" xr:uid="{00000000-0005-0000-0000-0000A8510000}"/>
    <cellStyle name="Normal 3 2 3 3 4 6 2 2 2" xfId="20932" xr:uid="{00000000-0005-0000-0000-0000A9510000}"/>
    <cellStyle name="Normal 3 2 3 3 4 6 2 3" xfId="20933" xr:uid="{00000000-0005-0000-0000-0000AA510000}"/>
    <cellStyle name="Normal 3 2 3 3 4 6 3" xfId="20934" xr:uid="{00000000-0005-0000-0000-0000AB510000}"/>
    <cellStyle name="Normal 3 2 3 3 4 6 3 2" xfId="20935" xr:uid="{00000000-0005-0000-0000-0000AC510000}"/>
    <cellStyle name="Normal 3 2 3 3 4 6 4" xfId="20936" xr:uid="{00000000-0005-0000-0000-0000AD510000}"/>
    <cellStyle name="Normal 3 2 3 3 4 7" xfId="20937" xr:uid="{00000000-0005-0000-0000-0000AE510000}"/>
    <cellStyle name="Normal 3 2 3 3 4 7 2" xfId="20938" xr:uid="{00000000-0005-0000-0000-0000AF510000}"/>
    <cellStyle name="Normal 3 2 3 3 4 7 2 2" xfId="20939" xr:uid="{00000000-0005-0000-0000-0000B0510000}"/>
    <cellStyle name="Normal 3 2 3 3 4 7 3" xfId="20940" xr:uid="{00000000-0005-0000-0000-0000B1510000}"/>
    <cellStyle name="Normal 3 2 3 3 4 8" xfId="20941" xr:uid="{00000000-0005-0000-0000-0000B2510000}"/>
    <cellStyle name="Normal 3 2 3 3 4 8 2" xfId="20942" xr:uid="{00000000-0005-0000-0000-0000B3510000}"/>
    <cellStyle name="Normal 3 2 3 3 4 9" xfId="20943" xr:uid="{00000000-0005-0000-0000-0000B4510000}"/>
    <cellStyle name="Normal 3 2 3 3 4 9 2" xfId="20944" xr:uid="{00000000-0005-0000-0000-0000B5510000}"/>
    <cellStyle name="Normal 3 2 3 3 5" xfId="20945" xr:uid="{00000000-0005-0000-0000-0000B6510000}"/>
    <cellStyle name="Normal 3 2 3 3 5 2" xfId="20946" xr:uid="{00000000-0005-0000-0000-0000B7510000}"/>
    <cellStyle name="Normal 3 2 3 3 5 2 2" xfId="20947" xr:uid="{00000000-0005-0000-0000-0000B8510000}"/>
    <cellStyle name="Normal 3 2 3 3 5 2 2 2" xfId="20948" xr:uid="{00000000-0005-0000-0000-0000B9510000}"/>
    <cellStyle name="Normal 3 2 3 3 5 2 2 2 2" xfId="20949" xr:uid="{00000000-0005-0000-0000-0000BA510000}"/>
    <cellStyle name="Normal 3 2 3 3 5 2 2 2 2 2" xfId="20950" xr:uid="{00000000-0005-0000-0000-0000BB510000}"/>
    <cellStyle name="Normal 3 2 3 3 5 2 2 2 2 2 2" xfId="20951" xr:uid="{00000000-0005-0000-0000-0000BC510000}"/>
    <cellStyle name="Normal 3 2 3 3 5 2 2 2 2 3" xfId="20952" xr:uid="{00000000-0005-0000-0000-0000BD510000}"/>
    <cellStyle name="Normal 3 2 3 3 5 2 2 2 3" xfId="20953" xr:uid="{00000000-0005-0000-0000-0000BE510000}"/>
    <cellStyle name="Normal 3 2 3 3 5 2 2 2 3 2" xfId="20954" xr:uid="{00000000-0005-0000-0000-0000BF510000}"/>
    <cellStyle name="Normal 3 2 3 3 5 2 2 2 4" xfId="20955" xr:uid="{00000000-0005-0000-0000-0000C0510000}"/>
    <cellStyle name="Normal 3 2 3 3 5 2 2 3" xfId="20956" xr:uid="{00000000-0005-0000-0000-0000C1510000}"/>
    <cellStyle name="Normal 3 2 3 3 5 2 2 3 2" xfId="20957" xr:uid="{00000000-0005-0000-0000-0000C2510000}"/>
    <cellStyle name="Normal 3 2 3 3 5 2 2 3 2 2" xfId="20958" xr:uid="{00000000-0005-0000-0000-0000C3510000}"/>
    <cellStyle name="Normal 3 2 3 3 5 2 2 3 3" xfId="20959" xr:uid="{00000000-0005-0000-0000-0000C4510000}"/>
    <cellStyle name="Normal 3 2 3 3 5 2 2 4" xfId="20960" xr:uid="{00000000-0005-0000-0000-0000C5510000}"/>
    <cellStyle name="Normal 3 2 3 3 5 2 2 4 2" xfId="20961" xr:uid="{00000000-0005-0000-0000-0000C6510000}"/>
    <cellStyle name="Normal 3 2 3 3 5 2 2 5" xfId="20962" xr:uid="{00000000-0005-0000-0000-0000C7510000}"/>
    <cellStyle name="Normal 3 2 3 3 5 2 3" xfId="20963" xr:uid="{00000000-0005-0000-0000-0000C8510000}"/>
    <cellStyle name="Normal 3 2 3 3 5 2 3 2" xfId="20964" xr:uid="{00000000-0005-0000-0000-0000C9510000}"/>
    <cellStyle name="Normal 3 2 3 3 5 2 3 2 2" xfId="20965" xr:uid="{00000000-0005-0000-0000-0000CA510000}"/>
    <cellStyle name="Normal 3 2 3 3 5 2 3 2 2 2" xfId="20966" xr:uid="{00000000-0005-0000-0000-0000CB510000}"/>
    <cellStyle name="Normal 3 2 3 3 5 2 3 2 3" xfId="20967" xr:uid="{00000000-0005-0000-0000-0000CC510000}"/>
    <cellStyle name="Normal 3 2 3 3 5 2 3 3" xfId="20968" xr:uid="{00000000-0005-0000-0000-0000CD510000}"/>
    <cellStyle name="Normal 3 2 3 3 5 2 3 3 2" xfId="20969" xr:uid="{00000000-0005-0000-0000-0000CE510000}"/>
    <cellStyle name="Normal 3 2 3 3 5 2 3 4" xfId="20970" xr:uid="{00000000-0005-0000-0000-0000CF510000}"/>
    <cellStyle name="Normal 3 2 3 3 5 2 4" xfId="20971" xr:uid="{00000000-0005-0000-0000-0000D0510000}"/>
    <cellStyle name="Normal 3 2 3 3 5 2 4 2" xfId="20972" xr:uid="{00000000-0005-0000-0000-0000D1510000}"/>
    <cellStyle name="Normal 3 2 3 3 5 2 4 2 2" xfId="20973" xr:uid="{00000000-0005-0000-0000-0000D2510000}"/>
    <cellStyle name="Normal 3 2 3 3 5 2 4 2 2 2" xfId="20974" xr:uid="{00000000-0005-0000-0000-0000D3510000}"/>
    <cellStyle name="Normal 3 2 3 3 5 2 4 2 3" xfId="20975" xr:uid="{00000000-0005-0000-0000-0000D4510000}"/>
    <cellStyle name="Normal 3 2 3 3 5 2 4 3" xfId="20976" xr:uid="{00000000-0005-0000-0000-0000D5510000}"/>
    <cellStyle name="Normal 3 2 3 3 5 2 4 3 2" xfId="20977" xr:uid="{00000000-0005-0000-0000-0000D6510000}"/>
    <cellStyle name="Normal 3 2 3 3 5 2 4 4" xfId="20978" xr:uid="{00000000-0005-0000-0000-0000D7510000}"/>
    <cellStyle name="Normal 3 2 3 3 5 2 5" xfId="20979" xr:uid="{00000000-0005-0000-0000-0000D8510000}"/>
    <cellStyle name="Normal 3 2 3 3 5 2 5 2" xfId="20980" xr:uid="{00000000-0005-0000-0000-0000D9510000}"/>
    <cellStyle name="Normal 3 2 3 3 5 2 5 2 2" xfId="20981" xr:uid="{00000000-0005-0000-0000-0000DA510000}"/>
    <cellStyle name="Normal 3 2 3 3 5 2 5 3" xfId="20982" xr:uid="{00000000-0005-0000-0000-0000DB510000}"/>
    <cellStyle name="Normal 3 2 3 3 5 2 6" xfId="20983" xr:uid="{00000000-0005-0000-0000-0000DC510000}"/>
    <cellStyle name="Normal 3 2 3 3 5 2 6 2" xfId="20984" xr:uid="{00000000-0005-0000-0000-0000DD510000}"/>
    <cellStyle name="Normal 3 2 3 3 5 2 7" xfId="20985" xr:uid="{00000000-0005-0000-0000-0000DE510000}"/>
    <cellStyle name="Normal 3 2 3 3 5 2 7 2" xfId="20986" xr:uid="{00000000-0005-0000-0000-0000DF510000}"/>
    <cellStyle name="Normal 3 2 3 3 5 2 8" xfId="20987" xr:uid="{00000000-0005-0000-0000-0000E0510000}"/>
    <cellStyle name="Normal 3 2 3 3 5 3" xfId="20988" xr:uid="{00000000-0005-0000-0000-0000E1510000}"/>
    <cellStyle name="Normal 3 2 3 3 5 3 2" xfId="20989" xr:uid="{00000000-0005-0000-0000-0000E2510000}"/>
    <cellStyle name="Normal 3 2 3 3 5 3 2 2" xfId="20990" xr:uid="{00000000-0005-0000-0000-0000E3510000}"/>
    <cellStyle name="Normal 3 2 3 3 5 3 2 2 2" xfId="20991" xr:uid="{00000000-0005-0000-0000-0000E4510000}"/>
    <cellStyle name="Normal 3 2 3 3 5 3 2 2 2 2" xfId="20992" xr:uid="{00000000-0005-0000-0000-0000E5510000}"/>
    <cellStyle name="Normal 3 2 3 3 5 3 2 2 3" xfId="20993" xr:uid="{00000000-0005-0000-0000-0000E6510000}"/>
    <cellStyle name="Normal 3 2 3 3 5 3 2 3" xfId="20994" xr:uid="{00000000-0005-0000-0000-0000E7510000}"/>
    <cellStyle name="Normal 3 2 3 3 5 3 2 3 2" xfId="20995" xr:uid="{00000000-0005-0000-0000-0000E8510000}"/>
    <cellStyle name="Normal 3 2 3 3 5 3 2 4" xfId="20996" xr:uid="{00000000-0005-0000-0000-0000E9510000}"/>
    <cellStyle name="Normal 3 2 3 3 5 3 3" xfId="20997" xr:uid="{00000000-0005-0000-0000-0000EA510000}"/>
    <cellStyle name="Normal 3 2 3 3 5 3 3 2" xfId="20998" xr:uid="{00000000-0005-0000-0000-0000EB510000}"/>
    <cellStyle name="Normal 3 2 3 3 5 3 3 2 2" xfId="20999" xr:uid="{00000000-0005-0000-0000-0000EC510000}"/>
    <cellStyle name="Normal 3 2 3 3 5 3 3 3" xfId="21000" xr:uid="{00000000-0005-0000-0000-0000ED510000}"/>
    <cellStyle name="Normal 3 2 3 3 5 3 4" xfId="21001" xr:uid="{00000000-0005-0000-0000-0000EE510000}"/>
    <cellStyle name="Normal 3 2 3 3 5 3 4 2" xfId="21002" xr:uid="{00000000-0005-0000-0000-0000EF510000}"/>
    <cellStyle name="Normal 3 2 3 3 5 3 5" xfId="21003" xr:uid="{00000000-0005-0000-0000-0000F0510000}"/>
    <cellStyle name="Normal 3 2 3 3 5 4" xfId="21004" xr:uid="{00000000-0005-0000-0000-0000F1510000}"/>
    <cellStyle name="Normal 3 2 3 3 5 4 2" xfId="21005" xr:uid="{00000000-0005-0000-0000-0000F2510000}"/>
    <cellStyle name="Normal 3 2 3 3 5 4 2 2" xfId="21006" xr:uid="{00000000-0005-0000-0000-0000F3510000}"/>
    <cellStyle name="Normal 3 2 3 3 5 4 2 2 2" xfId="21007" xr:uid="{00000000-0005-0000-0000-0000F4510000}"/>
    <cellStyle name="Normal 3 2 3 3 5 4 2 3" xfId="21008" xr:uid="{00000000-0005-0000-0000-0000F5510000}"/>
    <cellStyle name="Normal 3 2 3 3 5 4 3" xfId="21009" xr:uid="{00000000-0005-0000-0000-0000F6510000}"/>
    <cellStyle name="Normal 3 2 3 3 5 4 3 2" xfId="21010" xr:uid="{00000000-0005-0000-0000-0000F7510000}"/>
    <cellStyle name="Normal 3 2 3 3 5 4 4" xfId="21011" xr:uid="{00000000-0005-0000-0000-0000F8510000}"/>
    <cellStyle name="Normal 3 2 3 3 5 5" xfId="21012" xr:uid="{00000000-0005-0000-0000-0000F9510000}"/>
    <cellStyle name="Normal 3 2 3 3 5 5 2" xfId="21013" xr:uid="{00000000-0005-0000-0000-0000FA510000}"/>
    <cellStyle name="Normal 3 2 3 3 5 5 2 2" xfId="21014" xr:uid="{00000000-0005-0000-0000-0000FB510000}"/>
    <cellStyle name="Normal 3 2 3 3 5 5 2 2 2" xfId="21015" xr:uid="{00000000-0005-0000-0000-0000FC510000}"/>
    <cellStyle name="Normal 3 2 3 3 5 5 2 3" xfId="21016" xr:uid="{00000000-0005-0000-0000-0000FD510000}"/>
    <cellStyle name="Normal 3 2 3 3 5 5 3" xfId="21017" xr:uid="{00000000-0005-0000-0000-0000FE510000}"/>
    <cellStyle name="Normal 3 2 3 3 5 5 3 2" xfId="21018" xr:uid="{00000000-0005-0000-0000-0000FF510000}"/>
    <cellStyle name="Normal 3 2 3 3 5 5 4" xfId="21019" xr:uid="{00000000-0005-0000-0000-000000520000}"/>
    <cellStyle name="Normal 3 2 3 3 5 6" xfId="21020" xr:uid="{00000000-0005-0000-0000-000001520000}"/>
    <cellStyle name="Normal 3 2 3 3 5 6 2" xfId="21021" xr:uid="{00000000-0005-0000-0000-000002520000}"/>
    <cellStyle name="Normal 3 2 3 3 5 6 2 2" xfId="21022" xr:uid="{00000000-0005-0000-0000-000003520000}"/>
    <cellStyle name="Normal 3 2 3 3 5 6 3" xfId="21023" xr:uid="{00000000-0005-0000-0000-000004520000}"/>
    <cellStyle name="Normal 3 2 3 3 5 7" xfId="21024" xr:uid="{00000000-0005-0000-0000-000005520000}"/>
    <cellStyle name="Normal 3 2 3 3 5 7 2" xfId="21025" xr:uid="{00000000-0005-0000-0000-000006520000}"/>
    <cellStyle name="Normal 3 2 3 3 5 8" xfId="21026" xr:uid="{00000000-0005-0000-0000-000007520000}"/>
    <cellStyle name="Normal 3 2 3 3 5 8 2" xfId="21027" xr:uid="{00000000-0005-0000-0000-000008520000}"/>
    <cellStyle name="Normal 3 2 3 3 5 9" xfId="21028" xr:uid="{00000000-0005-0000-0000-000009520000}"/>
    <cellStyle name="Normal 3 2 3 3 6" xfId="21029" xr:uid="{00000000-0005-0000-0000-00000A520000}"/>
    <cellStyle name="Normal 3 2 3 3 6 2" xfId="21030" xr:uid="{00000000-0005-0000-0000-00000B520000}"/>
    <cellStyle name="Normal 3 2 3 3 6 2 2" xfId="21031" xr:uid="{00000000-0005-0000-0000-00000C520000}"/>
    <cellStyle name="Normal 3 2 3 3 6 2 2 2" xfId="21032" xr:uid="{00000000-0005-0000-0000-00000D520000}"/>
    <cellStyle name="Normal 3 2 3 3 6 2 2 2 2" xfId="21033" xr:uid="{00000000-0005-0000-0000-00000E520000}"/>
    <cellStyle name="Normal 3 2 3 3 6 2 2 2 2 2" xfId="21034" xr:uid="{00000000-0005-0000-0000-00000F520000}"/>
    <cellStyle name="Normal 3 2 3 3 6 2 2 2 3" xfId="21035" xr:uid="{00000000-0005-0000-0000-000010520000}"/>
    <cellStyle name="Normal 3 2 3 3 6 2 2 3" xfId="21036" xr:uid="{00000000-0005-0000-0000-000011520000}"/>
    <cellStyle name="Normal 3 2 3 3 6 2 2 3 2" xfId="21037" xr:uid="{00000000-0005-0000-0000-000012520000}"/>
    <cellStyle name="Normal 3 2 3 3 6 2 2 4" xfId="21038" xr:uid="{00000000-0005-0000-0000-000013520000}"/>
    <cellStyle name="Normal 3 2 3 3 6 2 3" xfId="21039" xr:uid="{00000000-0005-0000-0000-000014520000}"/>
    <cellStyle name="Normal 3 2 3 3 6 2 3 2" xfId="21040" xr:uid="{00000000-0005-0000-0000-000015520000}"/>
    <cellStyle name="Normal 3 2 3 3 6 2 3 2 2" xfId="21041" xr:uid="{00000000-0005-0000-0000-000016520000}"/>
    <cellStyle name="Normal 3 2 3 3 6 2 3 3" xfId="21042" xr:uid="{00000000-0005-0000-0000-000017520000}"/>
    <cellStyle name="Normal 3 2 3 3 6 2 4" xfId="21043" xr:uid="{00000000-0005-0000-0000-000018520000}"/>
    <cellStyle name="Normal 3 2 3 3 6 2 4 2" xfId="21044" xr:uid="{00000000-0005-0000-0000-000019520000}"/>
    <cellStyle name="Normal 3 2 3 3 6 2 5" xfId="21045" xr:uid="{00000000-0005-0000-0000-00001A520000}"/>
    <cellStyle name="Normal 3 2 3 3 6 3" xfId="21046" xr:uid="{00000000-0005-0000-0000-00001B520000}"/>
    <cellStyle name="Normal 3 2 3 3 6 3 2" xfId="21047" xr:uid="{00000000-0005-0000-0000-00001C520000}"/>
    <cellStyle name="Normal 3 2 3 3 6 3 2 2" xfId="21048" xr:uid="{00000000-0005-0000-0000-00001D520000}"/>
    <cellStyle name="Normal 3 2 3 3 6 3 2 2 2" xfId="21049" xr:uid="{00000000-0005-0000-0000-00001E520000}"/>
    <cellStyle name="Normal 3 2 3 3 6 3 2 3" xfId="21050" xr:uid="{00000000-0005-0000-0000-00001F520000}"/>
    <cellStyle name="Normal 3 2 3 3 6 3 3" xfId="21051" xr:uid="{00000000-0005-0000-0000-000020520000}"/>
    <cellStyle name="Normal 3 2 3 3 6 3 3 2" xfId="21052" xr:uid="{00000000-0005-0000-0000-000021520000}"/>
    <cellStyle name="Normal 3 2 3 3 6 3 4" xfId="21053" xr:uid="{00000000-0005-0000-0000-000022520000}"/>
    <cellStyle name="Normal 3 2 3 3 6 4" xfId="21054" xr:uid="{00000000-0005-0000-0000-000023520000}"/>
    <cellStyle name="Normal 3 2 3 3 6 4 2" xfId="21055" xr:uid="{00000000-0005-0000-0000-000024520000}"/>
    <cellStyle name="Normal 3 2 3 3 6 4 2 2" xfId="21056" xr:uid="{00000000-0005-0000-0000-000025520000}"/>
    <cellStyle name="Normal 3 2 3 3 6 4 2 2 2" xfId="21057" xr:uid="{00000000-0005-0000-0000-000026520000}"/>
    <cellStyle name="Normal 3 2 3 3 6 4 2 3" xfId="21058" xr:uid="{00000000-0005-0000-0000-000027520000}"/>
    <cellStyle name="Normal 3 2 3 3 6 4 3" xfId="21059" xr:uid="{00000000-0005-0000-0000-000028520000}"/>
    <cellStyle name="Normal 3 2 3 3 6 4 3 2" xfId="21060" xr:uid="{00000000-0005-0000-0000-000029520000}"/>
    <cellStyle name="Normal 3 2 3 3 6 4 4" xfId="21061" xr:uid="{00000000-0005-0000-0000-00002A520000}"/>
    <cellStyle name="Normal 3 2 3 3 6 5" xfId="21062" xr:uid="{00000000-0005-0000-0000-00002B520000}"/>
    <cellStyle name="Normal 3 2 3 3 6 5 2" xfId="21063" xr:uid="{00000000-0005-0000-0000-00002C520000}"/>
    <cellStyle name="Normal 3 2 3 3 6 5 2 2" xfId="21064" xr:uid="{00000000-0005-0000-0000-00002D520000}"/>
    <cellStyle name="Normal 3 2 3 3 6 5 3" xfId="21065" xr:uid="{00000000-0005-0000-0000-00002E520000}"/>
    <cellStyle name="Normal 3 2 3 3 6 6" xfId="21066" xr:uid="{00000000-0005-0000-0000-00002F520000}"/>
    <cellStyle name="Normal 3 2 3 3 6 6 2" xfId="21067" xr:uid="{00000000-0005-0000-0000-000030520000}"/>
    <cellStyle name="Normal 3 2 3 3 6 7" xfId="21068" xr:uid="{00000000-0005-0000-0000-000031520000}"/>
    <cellStyle name="Normal 3 2 3 3 6 7 2" xfId="21069" xr:uid="{00000000-0005-0000-0000-000032520000}"/>
    <cellStyle name="Normal 3 2 3 3 6 8" xfId="21070" xr:uid="{00000000-0005-0000-0000-000033520000}"/>
    <cellStyle name="Normal 3 2 3 3 7" xfId="21071" xr:uid="{00000000-0005-0000-0000-000034520000}"/>
    <cellStyle name="Normal 3 2 3 3 7 2" xfId="21072" xr:uid="{00000000-0005-0000-0000-000035520000}"/>
    <cellStyle name="Normal 3 2 3 3 7 2 2" xfId="21073" xr:uid="{00000000-0005-0000-0000-000036520000}"/>
    <cellStyle name="Normal 3 2 3 3 7 2 2 2" xfId="21074" xr:uid="{00000000-0005-0000-0000-000037520000}"/>
    <cellStyle name="Normal 3 2 3 3 7 2 2 2 2" xfId="21075" xr:uid="{00000000-0005-0000-0000-000038520000}"/>
    <cellStyle name="Normal 3 2 3 3 7 2 2 2 2 2" xfId="21076" xr:uid="{00000000-0005-0000-0000-000039520000}"/>
    <cellStyle name="Normal 3 2 3 3 7 2 2 2 3" xfId="21077" xr:uid="{00000000-0005-0000-0000-00003A520000}"/>
    <cellStyle name="Normal 3 2 3 3 7 2 2 3" xfId="21078" xr:uid="{00000000-0005-0000-0000-00003B520000}"/>
    <cellStyle name="Normal 3 2 3 3 7 2 2 3 2" xfId="21079" xr:uid="{00000000-0005-0000-0000-00003C520000}"/>
    <cellStyle name="Normal 3 2 3 3 7 2 2 4" xfId="21080" xr:uid="{00000000-0005-0000-0000-00003D520000}"/>
    <cellStyle name="Normal 3 2 3 3 7 2 3" xfId="21081" xr:uid="{00000000-0005-0000-0000-00003E520000}"/>
    <cellStyle name="Normal 3 2 3 3 7 2 3 2" xfId="21082" xr:uid="{00000000-0005-0000-0000-00003F520000}"/>
    <cellStyle name="Normal 3 2 3 3 7 2 3 2 2" xfId="21083" xr:uid="{00000000-0005-0000-0000-000040520000}"/>
    <cellStyle name="Normal 3 2 3 3 7 2 3 3" xfId="21084" xr:uid="{00000000-0005-0000-0000-000041520000}"/>
    <cellStyle name="Normal 3 2 3 3 7 2 4" xfId="21085" xr:uid="{00000000-0005-0000-0000-000042520000}"/>
    <cellStyle name="Normal 3 2 3 3 7 2 4 2" xfId="21086" xr:uid="{00000000-0005-0000-0000-000043520000}"/>
    <cellStyle name="Normal 3 2 3 3 7 2 5" xfId="21087" xr:uid="{00000000-0005-0000-0000-000044520000}"/>
    <cellStyle name="Normal 3 2 3 3 7 3" xfId="21088" xr:uid="{00000000-0005-0000-0000-000045520000}"/>
    <cellStyle name="Normal 3 2 3 3 7 3 2" xfId="21089" xr:uid="{00000000-0005-0000-0000-000046520000}"/>
    <cellStyle name="Normal 3 2 3 3 7 3 2 2" xfId="21090" xr:uid="{00000000-0005-0000-0000-000047520000}"/>
    <cellStyle name="Normal 3 2 3 3 7 3 2 2 2" xfId="21091" xr:uid="{00000000-0005-0000-0000-000048520000}"/>
    <cellStyle name="Normal 3 2 3 3 7 3 2 3" xfId="21092" xr:uid="{00000000-0005-0000-0000-000049520000}"/>
    <cellStyle name="Normal 3 2 3 3 7 3 3" xfId="21093" xr:uid="{00000000-0005-0000-0000-00004A520000}"/>
    <cellStyle name="Normal 3 2 3 3 7 3 3 2" xfId="21094" xr:uid="{00000000-0005-0000-0000-00004B520000}"/>
    <cellStyle name="Normal 3 2 3 3 7 3 4" xfId="21095" xr:uid="{00000000-0005-0000-0000-00004C520000}"/>
    <cellStyle name="Normal 3 2 3 3 7 4" xfId="21096" xr:uid="{00000000-0005-0000-0000-00004D520000}"/>
    <cellStyle name="Normal 3 2 3 3 7 4 2" xfId="21097" xr:uid="{00000000-0005-0000-0000-00004E520000}"/>
    <cellStyle name="Normal 3 2 3 3 7 4 2 2" xfId="21098" xr:uid="{00000000-0005-0000-0000-00004F520000}"/>
    <cellStyle name="Normal 3 2 3 3 7 4 3" xfId="21099" xr:uid="{00000000-0005-0000-0000-000050520000}"/>
    <cellStyle name="Normal 3 2 3 3 7 5" xfId="21100" xr:uid="{00000000-0005-0000-0000-000051520000}"/>
    <cellStyle name="Normal 3 2 3 3 7 5 2" xfId="21101" xr:uid="{00000000-0005-0000-0000-000052520000}"/>
    <cellStyle name="Normal 3 2 3 3 7 6" xfId="21102" xr:uid="{00000000-0005-0000-0000-000053520000}"/>
    <cellStyle name="Normal 3 2 3 3 8" xfId="21103" xr:uid="{00000000-0005-0000-0000-000054520000}"/>
    <cellStyle name="Normal 3 2 3 3 8 2" xfId="21104" xr:uid="{00000000-0005-0000-0000-000055520000}"/>
    <cellStyle name="Normal 3 2 3 3 8 2 2" xfId="21105" xr:uid="{00000000-0005-0000-0000-000056520000}"/>
    <cellStyle name="Normal 3 2 3 3 8 2 2 2" xfId="21106" xr:uid="{00000000-0005-0000-0000-000057520000}"/>
    <cellStyle name="Normal 3 2 3 3 8 2 2 2 2" xfId="21107" xr:uid="{00000000-0005-0000-0000-000058520000}"/>
    <cellStyle name="Normal 3 2 3 3 8 2 2 2 2 2" xfId="21108" xr:uid="{00000000-0005-0000-0000-000059520000}"/>
    <cellStyle name="Normal 3 2 3 3 8 2 2 2 3" xfId="21109" xr:uid="{00000000-0005-0000-0000-00005A520000}"/>
    <cellStyle name="Normal 3 2 3 3 8 2 2 3" xfId="21110" xr:uid="{00000000-0005-0000-0000-00005B520000}"/>
    <cellStyle name="Normal 3 2 3 3 8 2 2 3 2" xfId="21111" xr:uid="{00000000-0005-0000-0000-00005C520000}"/>
    <cellStyle name="Normal 3 2 3 3 8 2 2 4" xfId="21112" xr:uid="{00000000-0005-0000-0000-00005D520000}"/>
    <cellStyle name="Normal 3 2 3 3 8 2 3" xfId="21113" xr:uid="{00000000-0005-0000-0000-00005E520000}"/>
    <cellStyle name="Normal 3 2 3 3 8 2 3 2" xfId="21114" xr:uid="{00000000-0005-0000-0000-00005F520000}"/>
    <cellStyle name="Normal 3 2 3 3 8 2 3 2 2" xfId="21115" xr:uid="{00000000-0005-0000-0000-000060520000}"/>
    <cellStyle name="Normal 3 2 3 3 8 2 3 3" xfId="21116" xr:uid="{00000000-0005-0000-0000-000061520000}"/>
    <cellStyle name="Normal 3 2 3 3 8 2 4" xfId="21117" xr:uid="{00000000-0005-0000-0000-000062520000}"/>
    <cellStyle name="Normal 3 2 3 3 8 2 4 2" xfId="21118" xr:uid="{00000000-0005-0000-0000-000063520000}"/>
    <cellStyle name="Normal 3 2 3 3 8 2 5" xfId="21119" xr:uid="{00000000-0005-0000-0000-000064520000}"/>
    <cellStyle name="Normal 3 2 3 3 8 3" xfId="21120" xr:uid="{00000000-0005-0000-0000-000065520000}"/>
    <cellStyle name="Normal 3 2 3 3 8 3 2" xfId="21121" xr:uid="{00000000-0005-0000-0000-000066520000}"/>
    <cellStyle name="Normal 3 2 3 3 8 3 2 2" xfId="21122" xr:uid="{00000000-0005-0000-0000-000067520000}"/>
    <cellStyle name="Normal 3 2 3 3 8 3 2 2 2" xfId="21123" xr:uid="{00000000-0005-0000-0000-000068520000}"/>
    <cellStyle name="Normal 3 2 3 3 8 3 2 3" xfId="21124" xr:uid="{00000000-0005-0000-0000-000069520000}"/>
    <cellStyle name="Normal 3 2 3 3 8 3 3" xfId="21125" xr:uid="{00000000-0005-0000-0000-00006A520000}"/>
    <cellStyle name="Normal 3 2 3 3 8 3 3 2" xfId="21126" xr:uid="{00000000-0005-0000-0000-00006B520000}"/>
    <cellStyle name="Normal 3 2 3 3 8 3 4" xfId="21127" xr:uid="{00000000-0005-0000-0000-00006C520000}"/>
    <cellStyle name="Normal 3 2 3 3 8 4" xfId="21128" xr:uid="{00000000-0005-0000-0000-00006D520000}"/>
    <cellStyle name="Normal 3 2 3 3 8 4 2" xfId="21129" xr:uid="{00000000-0005-0000-0000-00006E520000}"/>
    <cellStyle name="Normal 3 2 3 3 8 4 2 2" xfId="21130" xr:uid="{00000000-0005-0000-0000-00006F520000}"/>
    <cellStyle name="Normal 3 2 3 3 8 4 3" xfId="21131" xr:uid="{00000000-0005-0000-0000-000070520000}"/>
    <cellStyle name="Normal 3 2 3 3 8 5" xfId="21132" xr:uid="{00000000-0005-0000-0000-000071520000}"/>
    <cellStyle name="Normal 3 2 3 3 8 5 2" xfId="21133" xr:uid="{00000000-0005-0000-0000-000072520000}"/>
    <cellStyle name="Normal 3 2 3 3 8 6" xfId="21134" xr:uid="{00000000-0005-0000-0000-000073520000}"/>
    <cellStyle name="Normal 3 2 3 3 9" xfId="21135" xr:uid="{00000000-0005-0000-0000-000074520000}"/>
    <cellStyle name="Normal 3 2 3 3 9 2" xfId="21136" xr:uid="{00000000-0005-0000-0000-000075520000}"/>
    <cellStyle name="Normal 3 2 3 3 9 2 2" xfId="21137" xr:uid="{00000000-0005-0000-0000-000076520000}"/>
    <cellStyle name="Normal 3 2 3 3 9 2 2 2" xfId="21138" xr:uid="{00000000-0005-0000-0000-000077520000}"/>
    <cellStyle name="Normal 3 2 3 3 9 2 2 2 2" xfId="21139" xr:uid="{00000000-0005-0000-0000-000078520000}"/>
    <cellStyle name="Normal 3 2 3 3 9 2 2 3" xfId="21140" xr:uid="{00000000-0005-0000-0000-000079520000}"/>
    <cellStyle name="Normal 3 2 3 3 9 2 3" xfId="21141" xr:uid="{00000000-0005-0000-0000-00007A520000}"/>
    <cellStyle name="Normal 3 2 3 3 9 2 3 2" xfId="21142" xr:uid="{00000000-0005-0000-0000-00007B520000}"/>
    <cellStyle name="Normal 3 2 3 3 9 2 4" xfId="21143" xr:uid="{00000000-0005-0000-0000-00007C520000}"/>
    <cellStyle name="Normal 3 2 3 3 9 3" xfId="21144" xr:uid="{00000000-0005-0000-0000-00007D520000}"/>
    <cellStyle name="Normal 3 2 3 3 9 3 2" xfId="21145" xr:uid="{00000000-0005-0000-0000-00007E520000}"/>
    <cellStyle name="Normal 3 2 3 3 9 3 2 2" xfId="21146" xr:uid="{00000000-0005-0000-0000-00007F520000}"/>
    <cellStyle name="Normal 3 2 3 3 9 3 3" xfId="21147" xr:uid="{00000000-0005-0000-0000-000080520000}"/>
    <cellStyle name="Normal 3 2 3 3 9 4" xfId="21148" xr:uid="{00000000-0005-0000-0000-000081520000}"/>
    <cellStyle name="Normal 3 2 3 3 9 4 2" xfId="21149" xr:uid="{00000000-0005-0000-0000-000082520000}"/>
    <cellStyle name="Normal 3 2 3 3 9 5" xfId="21150" xr:uid="{00000000-0005-0000-0000-000083520000}"/>
    <cellStyle name="Normal 3 2 3 4" xfId="21151" xr:uid="{00000000-0005-0000-0000-000084520000}"/>
    <cellStyle name="Normal 3 2 3 4 10" xfId="21152" xr:uid="{00000000-0005-0000-0000-000085520000}"/>
    <cellStyle name="Normal 3 2 3 4 2" xfId="21153" xr:uid="{00000000-0005-0000-0000-000086520000}"/>
    <cellStyle name="Normal 3 2 3 4 2 2" xfId="21154" xr:uid="{00000000-0005-0000-0000-000087520000}"/>
    <cellStyle name="Normal 3 2 3 4 2 2 2" xfId="21155" xr:uid="{00000000-0005-0000-0000-000088520000}"/>
    <cellStyle name="Normal 3 2 3 4 2 2 2 2" xfId="21156" xr:uid="{00000000-0005-0000-0000-000089520000}"/>
    <cellStyle name="Normal 3 2 3 4 2 2 2 2 2" xfId="21157" xr:uid="{00000000-0005-0000-0000-00008A520000}"/>
    <cellStyle name="Normal 3 2 3 4 2 2 2 2 2 2" xfId="21158" xr:uid="{00000000-0005-0000-0000-00008B520000}"/>
    <cellStyle name="Normal 3 2 3 4 2 2 2 2 2 2 2" xfId="21159" xr:uid="{00000000-0005-0000-0000-00008C520000}"/>
    <cellStyle name="Normal 3 2 3 4 2 2 2 2 2 3" xfId="21160" xr:uid="{00000000-0005-0000-0000-00008D520000}"/>
    <cellStyle name="Normal 3 2 3 4 2 2 2 2 3" xfId="21161" xr:uid="{00000000-0005-0000-0000-00008E520000}"/>
    <cellStyle name="Normal 3 2 3 4 2 2 2 2 3 2" xfId="21162" xr:uid="{00000000-0005-0000-0000-00008F520000}"/>
    <cellStyle name="Normal 3 2 3 4 2 2 2 2 4" xfId="21163" xr:uid="{00000000-0005-0000-0000-000090520000}"/>
    <cellStyle name="Normal 3 2 3 4 2 2 2 3" xfId="21164" xr:uid="{00000000-0005-0000-0000-000091520000}"/>
    <cellStyle name="Normal 3 2 3 4 2 2 2 3 2" xfId="21165" xr:uid="{00000000-0005-0000-0000-000092520000}"/>
    <cellStyle name="Normal 3 2 3 4 2 2 2 3 2 2" xfId="21166" xr:uid="{00000000-0005-0000-0000-000093520000}"/>
    <cellStyle name="Normal 3 2 3 4 2 2 2 3 3" xfId="21167" xr:uid="{00000000-0005-0000-0000-000094520000}"/>
    <cellStyle name="Normal 3 2 3 4 2 2 2 4" xfId="21168" xr:uid="{00000000-0005-0000-0000-000095520000}"/>
    <cellStyle name="Normal 3 2 3 4 2 2 2 4 2" xfId="21169" xr:uid="{00000000-0005-0000-0000-000096520000}"/>
    <cellStyle name="Normal 3 2 3 4 2 2 2 5" xfId="21170" xr:uid="{00000000-0005-0000-0000-000097520000}"/>
    <cellStyle name="Normal 3 2 3 4 2 2 3" xfId="21171" xr:uid="{00000000-0005-0000-0000-000098520000}"/>
    <cellStyle name="Normal 3 2 3 4 2 2 3 2" xfId="21172" xr:uid="{00000000-0005-0000-0000-000099520000}"/>
    <cellStyle name="Normal 3 2 3 4 2 2 3 2 2" xfId="21173" xr:uid="{00000000-0005-0000-0000-00009A520000}"/>
    <cellStyle name="Normal 3 2 3 4 2 2 3 2 2 2" xfId="21174" xr:uid="{00000000-0005-0000-0000-00009B520000}"/>
    <cellStyle name="Normal 3 2 3 4 2 2 3 2 3" xfId="21175" xr:uid="{00000000-0005-0000-0000-00009C520000}"/>
    <cellStyle name="Normal 3 2 3 4 2 2 3 3" xfId="21176" xr:uid="{00000000-0005-0000-0000-00009D520000}"/>
    <cellStyle name="Normal 3 2 3 4 2 2 3 3 2" xfId="21177" xr:uid="{00000000-0005-0000-0000-00009E520000}"/>
    <cellStyle name="Normal 3 2 3 4 2 2 3 4" xfId="21178" xr:uid="{00000000-0005-0000-0000-00009F520000}"/>
    <cellStyle name="Normal 3 2 3 4 2 2 4" xfId="21179" xr:uid="{00000000-0005-0000-0000-0000A0520000}"/>
    <cellStyle name="Normal 3 2 3 4 2 2 4 2" xfId="21180" xr:uid="{00000000-0005-0000-0000-0000A1520000}"/>
    <cellStyle name="Normal 3 2 3 4 2 2 4 2 2" xfId="21181" xr:uid="{00000000-0005-0000-0000-0000A2520000}"/>
    <cellStyle name="Normal 3 2 3 4 2 2 4 2 2 2" xfId="21182" xr:uid="{00000000-0005-0000-0000-0000A3520000}"/>
    <cellStyle name="Normal 3 2 3 4 2 2 4 2 3" xfId="21183" xr:uid="{00000000-0005-0000-0000-0000A4520000}"/>
    <cellStyle name="Normal 3 2 3 4 2 2 4 3" xfId="21184" xr:uid="{00000000-0005-0000-0000-0000A5520000}"/>
    <cellStyle name="Normal 3 2 3 4 2 2 4 3 2" xfId="21185" xr:uid="{00000000-0005-0000-0000-0000A6520000}"/>
    <cellStyle name="Normal 3 2 3 4 2 2 4 4" xfId="21186" xr:uid="{00000000-0005-0000-0000-0000A7520000}"/>
    <cellStyle name="Normal 3 2 3 4 2 2 5" xfId="21187" xr:uid="{00000000-0005-0000-0000-0000A8520000}"/>
    <cellStyle name="Normal 3 2 3 4 2 2 5 2" xfId="21188" xr:uid="{00000000-0005-0000-0000-0000A9520000}"/>
    <cellStyle name="Normal 3 2 3 4 2 2 5 2 2" xfId="21189" xr:uid="{00000000-0005-0000-0000-0000AA520000}"/>
    <cellStyle name="Normal 3 2 3 4 2 2 5 3" xfId="21190" xr:uid="{00000000-0005-0000-0000-0000AB520000}"/>
    <cellStyle name="Normal 3 2 3 4 2 2 6" xfId="21191" xr:uid="{00000000-0005-0000-0000-0000AC520000}"/>
    <cellStyle name="Normal 3 2 3 4 2 2 6 2" xfId="21192" xr:uid="{00000000-0005-0000-0000-0000AD520000}"/>
    <cellStyle name="Normal 3 2 3 4 2 2 7" xfId="21193" xr:uid="{00000000-0005-0000-0000-0000AE520000}"/>
    <cellStyle name="Normal 3 2 3 4 2 2 7 2" xfId="21194" xr:uid="{00000000-0005-0000-0000-0000AF520000}"/>
    <cellStyle name="Normal 3 2 3 4 2 2 8" xfId="21195" xr:uid="{00000000-0005-0000-0000-0000B0520000}"/>
    <cellStyle name="Normal 3 2 3 4 2 3" xfId="21196" xr:uid="{00000000-0005-0000-0000-0000B1520000}"/>
    <cellStyle name="Normal 3 2 3 4 2 3 2" xfId="21197" xr:uid="{00000000-0005-0000-0000-0000B2520000}"/>
    <cellStyle name="Normal 3 2 3 4 2 3 2 2" xfId="21198" xr:uid="{00000000-0005-0000-0000-0000B3520000}"/>
    <cellStyle name="Normal 3 2 3 4 2 3 2 2 2" xfId="21199" xr:uid="{00000000-0005-0000-0000-0000B4520000}"/>
    <cellStyle name="Normal 3 2 3 4 2 3 2 2 2 2" xfId="21200" xr:uid="{00000000-0005-0000-0000-0000B5520000}"/>
    <cellStyle name="Normal 3 2 3 4 2 3 2 2 3" xfId="21201" xr:uid="{00000000-0005-0000-0000-0000B6520000}"/>
    <cellStyle name="Normal 3 2 3 4 2 3 2 3" xfId="21202" xr:uid="{00000000-0005-0000-0000-0000B7520000}"/>
    <cellStyle name="Normal 3 2 3 4 2 3 2 3 2" xfId="21203" xr:uid="{00000000-0005-0000-0000-0000B8520000}"/>
    <cellStyle name="Normal 3 2 3 4 2 3 2 4" xfId="21204" xr:uid="{00000000-0005-0000-0000-0000B9520000}"/>
    <cellStyle name="Normal 3 2 3 4 2 3 3" xfId="21205" xr:uid="{00000000-0005-0000-0000-0000BA520000}"/>
    <cellStyle name="Normal 3 2 3 4 2 3 3 2" xfId="21206" xr:uid="{00000000-0005-0000-0000-0000BB520000}"/>
    <cellStyle name="Normal 3 2 3 4 2 3 3 2 2" xfId="21207" xr:uid="{00000000-0005-0000-0000-0000BC520000}"/>
    <cellStyle name="Normal 3 2 3 4 2 3 3 3" xfId="21208" xr:uid="{00000000-0005-0000-0000-0000BD520000}"/>
    <cellStyle name="Normal 3 2 3 4 2 3 4" xfId="21209" xr:uid="{00000000-0005-0000-0000-0000BE520000}"/>
    <cellStyle name="Normal 3 2 3 4 2 3 4 2" xfId="21210" xr:uid="{00000000-0005-0000-0000-0000BF520000}"/>
    <cellStyle name="Normal 3 2 3 4 2 3 5" xfId="21211" xr:uid="{00000000-0005-0000-0000-0000C0520000}"/>
    <cellStyle name="Normal 3 2 3 4 2 4" xfId="21212" xr:uid="{00000000-0005-0000-0000-0000C1520000}"/>
    <cellStyle name="Normal 3 2 3 4 2 4 2" xfId="21213" xr:uid="{00000000-0005-0000-0000-0000C2520000}"/>
    <cellStyle name="Normal 3 2 3 4 2 4 2 2" xfId="21214" xr:uid="{00000000-0005-0000-0000-0000C3520000}"/>
    <cellStyle name="Normal 3 2 3 4 2 4 2 2 2" xfId="21215" xr:uid="{00000000-0005-0000-0000-0000C4520000}"/>
    <cellStyle name="Normal 3 2 3 4 2 4 2 3" xfId="21216" xr:uid="{00000000-0005-0000-0000-0000C5520000}"/>
    <cellStyle name="Normal 3 2 3 4 2 4 3" xfId="21217" xr:uid="{00000000-0005-0000-0000-0000C6520000}"/>
    <cellStyle name="Normal 3 2 3 4 2 4 3 2" xfId="21218" xr:uid="{00000000-0005-0000-0000-0000C7520000}"/>
    <cellStyle name="Normal 3 2 3 4 2 4 4" xfId="21219" xr:uid="{00000000-0005-0000-0000-0000C8520000}"/>
    <cellStyle name="Normal 3 2 3 4 2 5" xfId="21220" xr:uid="{00000000-0005-0000-0000-0000C9520000}"/>
    <cellStyle name="Normal 3 2 3 4 2 5 2" xfId="21221" xr:uid="{00000000-0005-0000-0000-0000CA520000}"/>
    <cellStyle name="Normal 3 2 3 4 2 5 2 2" xfId="21222" xr:uid="{00000000-0005-0000-0000-0000CB520000}"/>
    <cellStyle name="Normal 3 2 3 4 2 5 2 2 2" xfId="21223" xr:uid="{00000000-0005-0000-0000-0000CC520000}"/>
    <cellStyle name="Normal 3 2 3 4 2 5 2 3" xfId="21224" xr:uid="{00000000-0005-0000-0000-0000CD520000}"/>
    <cellStyle name="Normal 3 2 3 4 2 5 3" xfId="21225" xr:uid="{00000000-0005-0000-0000-0000CE520000}"/>
    <cellStyle name="Normal 3 2 3 4 2 5 3 2" xfId="21226" xr:uid="{00000000-0005-0000-0000-0000CF520000}"/>
    <cellStyle name="Normal 3 2 3 4 2 5 4" xfId="21227" xr:uid="{00000000-0005-0000-0000-0000D0520000}"/>
    <cellStyle name="Normal 3 2 3 4 2 6" xfId="21228" xr:uid="{00000000-0005-0000-0000-0000D1520000}"/>
    <cellStyle name="Normal 3 2 3 4 2 6 2" xfId="21229" xr:uid="{00000000-0005-0000-0000-0000D2520000}"/>
    <cellStyle name="Normal 3 2 3 4 2 6 2 2" xfId="21230" xr:uid="{00000000-0005-0000-0000-0000D3520000}"/>
    <cellStyle name="Normal 3 2 3 4 2 6 3" xfId="21231" xr:uid="{00000000-0005-0000-0000-0000D4520000}"/>
    <cellStyle name="Normal 3 2 3 4 2 7" xfId="21232" xr:uid="{00000000-0005-0000-0000-0000D5520000}"/>
    <cellStyle name="Normal 3 2 3 4 2 7 2" xfId="21233" xr:uid="{00000000-0005-0000-0000-0000D6520000}"/>
    <cellStyle name="Normal 3 2 3 4 2 8" xfId="21234" xr:uid="{00000000-0005-0000-0000-0000D7520000}"/>
    <cellStyle name="Normal 3 2 3 4 2 8 2" xfId="21235" xr:uid="{00000000-0005-0000-0000-0000D8520000}"/>
    <cellStyle name="Normal 3 2 3 4 2 9" xfId="21236" xr:uid="{00000000-0005-0000-0000-0000D9520000}"/>
    <cellStyle name="Normal 3 2 3 4 3" xfId="21237" xr:uid="{00000000-0005-0000-0000-0000DA520000}"/>
    <cellStyle name="Normal 3 2 3 4 3 2" xfId="21238" xr:uid="{00000000-0005-0000-0000-0000DB520000}"/>
    <cellStyle name="Normal 3 2 3 4 3 2 2" xfId="21239" xr:uid="{00000000-0005-0000-0000-0000DC520000}"/>
    <cellStyle name="Normal 3 2 3 4 3 2 2 2" xfId="21240" xr:uid="{00000000-0005-0000-0000-0000DD520000}"/>
    <cellStyle name="Normal 3 2 3 4 3 2 2 2 2" xfId="21241" xr:uid="{00000000-0005-0000-0000-0000DE520000}"/>
    <cellStyle name="Normal 3 2 3 4 3 2 2 2 2 2" xfId="21242" xr:uid="{00000000-0005-0000-0000-0000DF520000}"/>
    <cellStyle name="Normal 3 2 3 4 3 2 2 2 3" xfId="21243" xr:uid="{00000000-0005-0000-0000-0000E0520000}"/>
    <cellStyle name="Normal 3 2 3 4 3 2 2 3" xfId="21244" xr:uid="{00000000-0005-0000-0000-0000E1520000}"/>
    <cellStyle name="Normal 3 2 3 4 3 2 2 3 2" xfId="21245" xr:uid="{00000000-0005-0000-0000-0000E2520000}"/>
    <cellStyle name="Normal 3 2 3 4 3 2 2 4" xfId="21246" xr:uid="{00000000-0005-0000-0000-0000E3520000}"/>
    <cellStyle name="Normal 3 2 3 4 3 2 3" xfId="21247" xr:uid="{00000000-0005-0000-0000-0000E4520000}"/>
    <cellStyle name="Normal 3 2 3 4 3 2 3 2" xfId="21248" xr:uid="{00000000-0005-0000-0000-0000E5520000}"/>
    <cellStyle name="Normal 3 2 3 4 3 2 3 2 2" xfId="21249" xr:uid="{00000000-0005-0000-0000-0000E6520000}"/>
    <cellStyle name="Normal 3 2 3 4 3 2 3 3" xfId="21250" xr:uid="{00000000-0005-0000-0000-0000E7520000}"/>
    <cellStyle name="Normal 3 2 3 4 3 2 4" xfId="21251" xr:uid="{00000000-0005-0000-0000-0000E8520000}"/>
    <cellStyle name="Normal 3 2 3 4 3 2 4 2" xfId="21252" xr:uid="{00000000-0005-0000-0000-0000E9520000}"/>
    <cellStyle name="Normal 3 2 3 4 3 2 5" xfId="21253" xr:uid="{00000000-0005-0000-0000-0000EA520000}"/>
    <cellStyle name="Normal 3 2 3 4 3 3" xfId="21254" xr:uid="{00000000-0005-0000-0000-0000EB520000}"/>
    <cellStyle name="Normal 3 2 3 4 3 3 2" xfId="21255" xr:uid="{00000000-0005-0000-0000-0000EC520000}"/>
    <cellStyle name="Normal 3 2 3 4 3 3 2 2" xfId="21256" xr:uid="{00000000-0005-0000-0000-0000ED520000}"/>
    <cellStyle name="Normal 3 2 3 4 3 3 2 2 2" xfId="21257" xr:uid="{00000000-0005-0000-0000-0000EE520000}"/>
    <cellStyle name="Normal 3 2 3 4 3 3 2 3" xfId="21258" xr:uid="{00000000-0005-0000-0000-0000EF520000}"/>
    <cellStyle name="Normal 3 2 3 4 3 3 3" xfId="21259" xr:uid="{00000000-0005-0000-0000-0000F0520000}"/>
    <cellStyle name="Normal 3 2 3 4 3 3 3 2" xfId="21260" xr:uid="{00000000-0005-0000-0000-0000F1520000}"/>
    <cellStyle name="Normal 3 2 3 4 3 3 4" xfId="21261" xr:uid="{00000000-0005-0000-0000-0000F2520000}"/>
    <cellStyle name="Normal 3 2 3 4 3 4" xfId="21262" xr:uid="{00000000-0005-0000-0000-0000F3520000}"/>
    <cellStyle name="Normal 3 2 3 4 3 4 2" xfId="21263" xr:uid="{00000000-0005-0000-0000-0000F4520000}"/>
    <cellStyle name="Normal 3 2 3 4 3 4 2 2" xfId="21264" xr:uid="{00000000-0005-0000-0000-0000F5520000}"/>
    <cellStyle name="Normal 3 2 3 4 3 4 2 2 2" xfId="21265" xr:uid="{00000000-0005-0000-0000-0000F6520000}"/>
    <cellStyle name="Normal 3 2 3 4 3 4 2 3" xfId="21266" xr:uid="{00000000-0005-0000-0000-0000F7520000}"/>
    <cellStyle name="Normal 3 2 3 4 3 4 3" xfId="21267" xr:uid="{00000000-0005-0000-0000-0000F8520000}"/>
    <cellStyle name="Normal 3 2 3 4 3 4 3 2" xfId="21268" xr:uid="{00000000-0005-0000-0000-0000F9520000}"/>
    <cellStyle name="Normal 3 2 3 4 3 4 4" xfId="21269" xr:uid="{00000000-0005-0000-0000-0000FA520000}"/>
    <cellStyle name="Normal 3 2 3 4 3 5" xfId="21270" xr:uid="{00000000-0005-0000-0000-0000FB520000}"/>
    <cellStyle name="Normal 3 2 3 4 3 5 2" xfId="21271" xr:uid="{00000000-0005-0000-0000-0000FC520000}"/>
    <cellStyle name="Normal 3 2 3 4 3 5 2 2" xfId="21272" xr:uid="{00000000-0005-0000-0000-0000FD520000}"/>
    <cellStyle name="Normal 3 2 3 4 3 5 3" xfId="21273" xr:uid="{00000000-0005-0000-0000-0000FE520000}"/>
    <cellStyle name="Normal 3 2 3 4 3 6" xfId="21274" xr:uid="{00000000-0005-0000-0000-0000FF520000}"/>
    <cellStyle name="Normal 3 2 3 4 3 6 2" xfId="21275" xr:uid="{00000000-0005-0000-0000-000000530000}"/>
    <cellStyle name="Normal 3 2 3 4 3 7" xfId="21276" xr:uid="{00000000-0005-0000-0000-000001530000}"/>
    <cellStyle name="Normal 3 2 3 4 3 7 2" xfId="21277" xr:uid="{00000000-0005-0000-0000-000002530000}"/>
    <cellStyle name="Normal 3 2 3 4 3 8" xfId="21278" xr:uid="{00000000-0005-0000-0000-000003530000}"/>
    <cellStyle name="Normal 3 2 3 4 4" xfId="21279" xr:uid="{00000000-0005-0000-0000-000004530000}"/>
    <cellStyle name="Normal 3 2 3 4 4 2" xfId="21280" xr:uid="{00000000-0005-0000-0000-000005530000}"/>
    <cellStyle name="Normal 3 2 3 4 4 2 2" xfId="21281" xr:uid="{00000000-0005-0000-0000-000006530000}"/>
    <cellStyle name="Normal 3 2 3 4 4 2 2 2" xfId="21282" xr:uid="{00000000-0005-0000-0000-000007530000}"/>
    <cellStyle name="Normal 3 2 3 4 4 2 2 2 2" xfId="21283" xr:uid="{00000000-0005-0000-0000-000008530000}"/>
    <cellStyle name="Normal 3 2 3 4 4 2 2 3" xfId="21284" xr:uid="{00000000-0005-0000-0000-000009530000}"/>
    <cellStyle name="Normal 3 2 3 4 4 2 3" xfId="21285" xr:uid="{00000000-0005-0000-0000-00000A530000}"/>
    <cellStyle name="Normal 3 2 3 4 4 2 3 2" xfId="21286" xr:uid="{00000000-0005-0000-0000-00000B530000}"/>
    <cellStyle name="Normal 3 2 3 4 4 2 4" xfId="21287" xr:uid="{00000000-0005-0000-0000-00000C530000}"/>
    <cellStyle name="Normal 3 2 3 4 4 3" xfId="21288" xr:uid="{00000000-0005-0000-0000-00000D530000}"/>
    <cellStyle name="Normal 3 2 3 4 4 3 2" xfId="21289" xr:uid="{00000000-0005-0000-0000-00000E530000}"/>
    <cellStyle name="Normal 3 2 3 4 4 3 2 2" xfId="21290" xr:uid="{00000000-0005-0000-0000-00000F530000}"/>
    <cellStyle name="Normal 3 2 3 4 4 3 3" xfId="21291" xr:uid="{00000000-0005-0000-0000-000010530000}"/>
    <cellStyle name="Normal 3 2 3 4 4 4" xfId="21292" xr:uid="{00000000-0005-0000-0000-000011530000}"/>
    <cellStyle name="Normal 3 2 3 4 4 4 2" xfId="21293" xr:uid="{00000000-0005-0000-0000-000012530000}"/>
    <cellStyle name="Normal 3 2 3 4 4 5" xfId="21294" xr:uid="{00000000-0005-0000-0000-000013530000}"/>
    <cellStyle name="Normal 3 2 3 4 5" xfId="21295" xr:uid="{00000000-0005-0000-0000-000014530000}"/>
    <cellStyle name="Normal 3 2 3 4 5 2" xfId="21296" xr:uid="{00000000-0005-0000-0000-000015530000}"/>
    <cellStyle name="Normal 3 2 3 4 5 2 2" xfId="21297" xr:uid="{00000000-0005-0000-0000-000016530000}"/>
    <cellStyle name="Normal 3 2 3 4 5 2 2 2" xfId="21298" xr:uid="{00000000-0005-0000-0000-000017530000}"/>
    <cellStyle name="Normal 3 2 3 4 5 2 3" xfId="21299" xr:uid="{00000000-0005-0000-0000-000018530000}"/>
    <cellStyle name="Normal 3 2 3 4 5 3" xfId="21300" xr:uid="{00000000-0005-0000-0000-000019530000}"/>
    <cellStyle name="Normal 3 2 3 4 5 3 2" xfId="21301" xr:uid="{00000000-0005-0000-0000-00001A530000}"/>
    <cellStyle name="Normal 3 2 3 4 5 4" xfId="21302" xr:uid="{00000000-0005-0000-0000-00001B530000}"/>
    <cellStyle name="Normal 3 2 3 4 6" xfId="21303" xr:uid="{00000000-0005-0000-0000-00001C530000}"/>
    <cellStyle name="Normal 3 2 3 4 6 2" xfId="21304" xr:uid="{00000000-0005-0000-0000-00001D530000}"/>
    <cellStyle name="Normal 3 2 3 4 6 2 2" xfId="21305" xr:uid="{00000000-0005-0000-0000-00001E530000}"/>
    <cellStyle name="Normal 3 2 3 4 6 2 2 2" xfId="21306" xr:uid="{00000000-0005-0000-0000-00001F530000}"/>
    <cellStyle name="Normal 3 2 3 4 6 2 3" xfId="21307" xr:uid="{00000000-0005-0000-0000-000020530000}"/>
    <cellStyle name="Normal 3 2 3 4 6 3" xfId="21308" xr:uid="{00000000-0005-0000-0000-000021530000}"/>
    <cellStyle name="Normal 3 2 3 4 6 3 2" xfId="21309" xr:uid="{00000000-0005-0000-0000-000022530000}"/>
    <cellStyle name="Normal 3 2 3 4 6 4" xfId="21310" xr:uid="{00000000-0005-0000-0000-000023530000}"/>
    <cellStyle name="Normal 3 2 3 4 7" xfId="21311" xr:uid="{00000000-0005-0000-0000-000024530000}"/>
    <cellStyle name="Normal 3 2 3 4 7 2" xfId="21312" xr:uid="{00000000-0005-0000-0000-000025530000}"/>
    <cellStyle name="Normal 3 2 3 4 7 2 2" xfId="21313" xr:uid="{00000000-0005-0000-0000-000026530000}"/>
    <cellStyle name="Normal 3 2 3 4 7 3" xfId="21314" xr:uid="{00000000-0005-0000-0000-000027530000}"/>
    <cellStyle name="Normal 3 2 3 4 8" xfId="21315" xr:uid="{00000000-0005-0000-0000-000028530000}"/>
    <cellStyle name="Normal 3 2 3 4 8 2" xfId="21316" xr:uid="{00000000-0005-0000-0000-000029530000}"/>
    <cellStyle name="Normal 3 2 3 4 9" xfId="21317" xr:uid="{00000000-0005-0000-0000-00002A530000}"/>
    <cellStyle name="Normal 3 2 3 4 9 2" xfId="21318" xr:uid="{00000000-0005-0000-0000-00002B530000}"/>
    <cellStyle name="Normal 3 2 3 5" xfId="21319" xr:uid="{00000000-0005-0000-0000-00002C530000}"/>
    <cellStyle name="Normal 3 2 3 5 10" xfId="21320" xr:uid="{00000000-0005-0000-0000-00002D530000}"/>
    <cellStyle name="Normal 3 2 3 5 2" xfId="21321" xr:uid="{00000000-0005-0000-0000-00002E530000}"/>
    <cellStyle name="Normal 3 2 3 5 2 2" xfId="21322" xr:uid="{00000000-0005-0000-0000-00002F530000}"/>
    <cellStyle name="Normal 3 2 3 5 2 2 2" xfId="21323" xr:uid="{00000000-0005-0000-0000-000030530000}"/>
    <cellStyle name="Normal 3 2 3 5 2 2 2 2" xfId="21324" xr:uid="{00000000-0005-0000-0000-000031530000}"/>
    <cellStyle name="Normal 3 2 3 5 2 2 2 2 2" xfId="21325" xr:uid="{00000000-0005-0000-0000-000032530000}"/>
    <cellStyle name="Normal 3 2 3 5 2 2 2 2 2 2" xfId="21326" xr:uid="{00000000-0005-0000-0000-000033530000}"/>
    <cellStyle name="Normal 3 2 3 5 2 2 2 2 2 2 2" xfId="21327" xr:uid="{00000000-0005-0000-0000-000034530000}"/>
    <cellStyle name="Normal 3 2 3 5 2 2 2 2 2 3" xfId="21328" xr:uid="{00000000-0005-0000-0000-000035530000}"/>
    <cellStyle name="Normal 3 2 3 5 2 2 2 2 3" xfId="21329" xr:uid="{00000000-0005-0000-0000-000036530000}"/>
    <cellStyle name="Normal 3 2 3 5 2 2 2 2 3 2" xfId="21330" xr:uid="{00000000-0005-0000-0000-000037530000}"/>
    <cellStyle name="Normal 3 2 3 5 2 2 2 2 4" xfId="21331" xr:uid="{00000000-0005-0000-0000-000038530000}"/>
    <cellStyle name="Normal 3 2 3 5 2 2 2 3" xfId="21332" xr:uid="{00000000-0005-0000-0000-000039530000}"/>
    <cellStyle name="Normal 3 2 3 5 2 2 2 3 2" xfId="21333" xr:uid="{00000000-0005-0000-0000-00003A530000}"/>
    <cellStyle name="Normal 3 2 3 5 2 2 2 3 2 2" xfId="21334" xr:uid="{00000000-0005-0000-0000-00003B530000}"/>
    <cellStyle name="Normal 3 2 3 5 2 2 2 3 3" xfId="21335" xr:uid="{00000000-0005-0000-0000-00003C530000}"/>
    <cellStyle name="Normal 3 2 3 5 2 2 2 4" xfId="21336" xr:uid="{00000000-0005-0000-0000-00003D530000}"/>
    <cellStyle name="Normal 3 2 3 5 2 2 2 4 2" xfId="21337" xr:uid="{00000000-0005-0000-0000-00003E530000}"/>
    <cellStyle name="Normal 3 2 3 5 2 2 2 5" xfId="21338" xr:uid="{00000000-0005-0000-0000-00003F530000}"/>
    <cellStyle name="Normal 3 2 3 5 2 2 3" xfId="21339" xr:uid="{00000000-0005-0000-0000-000040530000}"/>
    <cellStyle name="Normal 3 2 3 5 2 2 3 2" xfId="21340" xr:uid="{00000000-0005-0000-0000-000041530000}"/>
    <cellStyle name="Normal 3 2 3 5 2 2 3 2 2" xfId="21341" xr:uid="{00000000-0005-0000-0000-000042530000}"/>
    <cellStyle name="Normal 3 2 3 5 2 2 3 2 2 2" xfId="21342" xr:uid="{00000000-0005-0000-0000-000043530000}"/>
    <cellStyle name="Normal 3 2 3 5 2 2 3 2 3" xfId="21343" xr:uid="{00000000-0005-0000-0000-000044530000}"/>
    <cellStyle name="Normal 3 2 3 5 2 2 3 3" xfId="21344" xr:uid="{00000000-0005-0000-0000-000045530000}"/>
    <cellStyle name="Normal 3 2 3 5 2 2 3 3 2" xfId="21345" xr:uid="{00000000-0005-0000-0000-000046530000}"/>
    <cellStyle name="Normal 3 2 3 5 2 2 3 4" xfId="21346" xr:uid="{00000000-0005-0000-0000-000047530000}"/>
    <cellStyle name="Normal 3 2 3 5 2 2 4" xfId="21347" xr:uid="{00000000-0005-0000-0000-000048530000}"/>
    <cellStyle name="Normal 3 2 3 5 2 2 4 2" xfId="21348" xr:uid="{00000000-0005-0000-0000-000049530000}"/>
    <cellStyle name="Normal 3 2 3 5 2 2 4 2 2" xfId="21349" xr:uid="{00000000-0005-0000-0000-00004A530000}"/>
    <cellStyle name="Normal 3 2 3 5 2 2 4 2 2 2" xfId="21350" xr:uid="{00000000-0005-0000-0000-00004B530000}"/>
    <cellStyle name="Normal 3 2 3 5 2 2 4 2 3" xfId="21351" xr:uid="{00000000-0005-0000-0000-00004C530000}"/>
    <cellStyle name="Normal 3 2 3 5 2 2 4 3" xfId="21352" xr:uid="{00000000-0005-0000-0000-00004D530000}"/>
    <cellStyle name="Normal 3 2 3 5 2 2 4 3 2" xfId="21353" xr:uid="{00000000-0005-0000-0000-00004E530000}"/>
    <cellStyle name="Normal 3 2 3 5 2 2 4 4" xfId="21354" xr:uid="{00000000-0005-0000-0000-00004F530000}"/>
    <cellStyle name="Normal 3 2 3 5 2 2 5" xfId="21355" xr:uid="{00000000-0005-0000-0000-000050530000}"/>
    <cellStyle name="Normal 3 2 3 5 2 2 5 2" xfId="21356" xr:uid="{00000000-0005-0000-0000-000051530000}"/>
    <cellStyle name="Normal 3 2 3 5 2 2 5 2 2" xfId="21357" xr:uid="{00000000-0005-0000-0000-000052530000}"/>
    <cellStyle name="Normal 3 2 3 5 2 2 5 3" xfId="21358" xr:uid="{00000000-0005-0000-0000-000053530000}"/>
    <cellStyle name="Normal 3 2 3 5 2 2 6" xfId="21359" xr:uid="{00000000-0005-0000-0000-000054530000}"/>
    <cellStyle name="Normal 3 2 3 5 2 2 6 2" xfId="21360" xr:uid="{00000000-0005-0000-0000-000055530000}"/>
    <cellStyle name="Normal 3 2 3 5 2 2 7" xfId="21361" xr:uid="{00000000-0005-0000-0000-000056530000}"/>
    <cellStyle name="Normal 3 2 3 5 2 2 7 2" xfId="21362" xr:uid="{00000000-0005-0000-0000-000057530000}"/>
    <cellStyle name="Normal 3 2 3 5 2 2 8" xfId="21363" xr:uid="{00000000-0005-0000-0000-000058530000}"/>
    <cellStyle name="Normal 3 2 3 5 2 3" xfId="21364" xr:uid="{00000000-0005-0000-0000-000059530000}"/>
    <cellStyle name="Normal 3 2 3 5 2 3 2" xfId="21365" xr:uid="{00000000-0005-0000-0000-00005A530000}"/>
    <cellStyle name="Normal 3 2 3 5 2 3 2 2" xfId="21366" xr:uid="{00000000-0005-0000-0000-00005B530000}"/>
    <cellStyle name="Normal 3 2 3 5 2 3 2 2 2" xfId="21367" xr:uid="{00000000-0005-0000-0000-00005C530000}"/>
    <cellStyle name="Normal 3 2 3 5 2 3 2 2 2 2" xfId="21368" xr:uid="{00000000-0005-0000-0000-00005D530000}"/>
    <cellStyle name="Normal 3 2 3 5 2 3 2 2 3" xfId="21369" xr:uid="{00000000-0005-0000-0000-00005E530000}"/>
    <cellStyle name="Normal 3 2 3 5 2 3 2 3" xfId="21370" xr:uid="{00000000-0005-0000-0000-00005F530000}"/>
    <cellStyle name="Normal 3 2 3 5 2 3 2 3 2" xfId="21371" xr:uid="{00000000-0005-0000-0000-000060530000}"/>
    <cellStyle name="Normal 3 2 3 5 2 3 2 4" xfId="21372" xr:uid="{00000000-0005-0000-0000-000061530000}"/>
    <cellStyle name="Normal 3 2 3 5 2 3 3" xfId="21373" xr:uid="{00000000-0005-0000-0000-000062530000}"/>
    <cellStyle name="Normal 3 2 3 5 2 3 3 2" xfId="21374" xr:uid="{00000000-0005-0000-0000-000063530000}"/>
    <cellStyle name="Normal 3 2 3 5 2 3 3 2 2" xfId="21375" xr:uid="{00000000-0005-0000-0000-000064530000}"/>
    <cellStyle name="Normal 3 2 3 5 2 3 3 3" xfId="21376" xr:uid="{00000000-0005-0000-0000-000065530000}"/>
    <cellStyle name="Normal 3 2 3 5 2 3 4" xfId="21377" xr:uid="{00000000-0005-0000-0000-000066530000}"/>
    <cellStyle name="Normal 3 2 3 5 2 3 4 2" xfId="21378" xr:uid="{00000000-0005-0000-0000-000067530000}"/>
    <cellStyle name="Normal 3 2 3 5 2 3 5" xfId="21379" xr:uid="{00000000-0005-0000-0000-000068530000}"/>
    <cellStyle name="Normal 3 2 3 5 2 4" xfId="21380" xr:uid="{00000000-0005-0000-0000-000069530000}"/>
    <cellStyle name="Normal 3 2 3 5 2 4 2" xfId="21381" xr:uid="{00000000-0005-0000-0000-00006A530000}"/>
    <cellStyle name="Normal 3 2 3 5 2 4 2 2" xfId="21382" xr:uid="{00000000-0005-0000-0000-00006B530000}"/>
    <cellStyle name="Normal 3 2 3 5 2 4 2 2 2" xfId="21383" xr:uid="{00000000-0005-0000-0000-00006C530000}"/>
    <cellStyle name="Normal 3 2 3 5 2 4 2 3" xfId="21384" xr:uid="{00000000-0005-0000-0000-00006D530000}"/>
    <cellStyle name="Normal 3 2 3 5 2 4 3" xfId="21385" xr:uid="{00000000-0005-0000-0000-00006E530000}"/>
    <cellStyle name="Normal 3 2 3 5 2 4 3 2" xfId="21386" xr:uid="{00000000-0005-0000-0000-00006F530000}"/>
    <cellStyle name="Normal 3 2 3 5 2 4 4" xfId="21387" xr:uid="{00000000-0005-0000-0000-000070530000}"/>
    <cellStyle name="Normal 3 2 3 5 2 5" xfId="21388" xr:uid="{00000000-0005-0000-0000-000071530000}"/>
    <cellStyle name="Normal 3 2 3 5 2 5 2" xfId="21389" xr:uid="{00000000-0005-0000-0000-000072530000}"/>
    <cellStyle name="Normal 3 2 3 5 2 5 2 2" xfId="21390" xr:uid="{00000000-0005-0000-0000-000073530000}"/>
    <cellStyle name="Normal 3 2 3 5 2 5 2 2 2" xfId="21391" xr:uid="{00000000-0005-0000-0000-000074530000}"/>
    <cellStyle name="Normal 3 2 3 5 2 5 2 3" xfId="21392" xr:uid="{00000000-0005-0000-0000-000075530000}"/>
    <cellStyle name="Normal 3 2 3 5 2 5 3" xfId="21393" xr:uid="{00000000-0005-0000-0000-000076530000}"/>
    <cellStyle name="Normal 3 2 3 5 2 5 3 2" xfId="21394" xr:uid="{00000000-0005-0000-0000-000077530000}"/>
    <cellStyle name="Normal 3 2 3 5 2 5 4" xfId="21395" xr:uid="{00000000-0005-0000-0000-000078530000}"/>
    <cellStyle name="Normal 3 2 3 5 2 6" xfId="21396" xr:uid="{00000000-0005-0000-0000-000079530000}"/>
    <cellStyle name="Normal 3 2 3 5 2 6 2" xfId="21397" xr:uid="{00000000-0005-0000-0000-00007A530000}"/>
    <cellStyle name="Normal 3 2 3 5 2 6 2 2" xfId="21398" xr:uid="{00000000-0005-0000-0000-00007B530000}"/>
    <cellStyle name="Normal 3 2 3 5 2 6 3" xfId="21399" xr:uid="{00000000-0005-0000-0000-00007C530000}"/>
    <cellStyle name="Normal 3 2 3 5 2 7" xfId="21400" xr:uid="{00000000-0005-0000-0000-00007D530000}"/>
    <cellStyle name="Normal 3 2 3 5 2 7 2" xfId="21401" xr:uid="{00000000-0005-0000-0000-00007E530000}"/>
    <cellStyle name="Normal 3 2 3 5 2 8" xfId="21402" xr:uid="{00000000-0005-0000-0000-00007F530000}"/>
    <cellStyle name="Normal 3 2 3 5 2 8 2" xfId="21403" xr:uid="{00000000-0005-0000-0000-000080530000}"/>
    <cellStyle name="Normal 3 2 3 5 2 9" xfId="21404" xr:uid="{00000000-0005-0000-0000-000081530000}"/>
    <cellStyle name="Normal 3 2 3 5 3" xfId="21405" xr:uid="{00000000-0005-0000-0000-000082530000}"/>
    <cellStyle name="Normal 3 2 3 5 3 2" xfId="21406" xr:uid="{00000000-0005-0000-0000-000083530000}"/>
    <cellStyle name="Normal 3 2 3 5 3 2 2" xfId="21407" xr:uid="{00000000-0005-0000-0000-000084530000}"/>
    <cellStyle name="Normal 3 2 3 5 3 2 2 2" xfId="21408" xr:uid="{00000000-0005-0000-0000-000085530000}"/>
    <cellStyle name="Normal 3 2 3 5 3 2 2 2 2" xfId="21409" xr:uid="{00000000-0005-0000-0000-000086530000}"/>
    <cellStyle name="Normal 3 2 3 5 3 2 2 2 2 2" xfId="21410" xr:uid="{00000000-0005-0000-0000-000087530000}"/>
    <cellStyle name="Normal 3 2 3 5 3 2 2 2 3" xfId="21411" xr:uid="{00000000-0005-0000-0000-000088530000}"/>
    <cellStyle name="Normal 3 2 3 5 3 2 2 3" xfId="21412" xr:uid="{00000000-0005-0000-0000-000089530000}"/>
    <cellStyle name="Normal 3 2 3 5 3 2 2 3 2" xfId="21413" xr:uid="{00000000-0005-0000-0000-00008A530000}"/>
    <cellStyle name="Normal 3 2 3 5 3 2 2 4" xfId="21414" xr:uid="{00000000-0005-0000-0000-00008B530000}"/>
    <cellStyle name="Normal 3 2 3 5 3 2 3" xfId="21415" xr:uid="{00000000-0005-0000-0000-00008C530000}"/>
    <cellStyle name="Normal 3 2 3 5 3 2 3 2" xfId="21416" xr:uid="{00000000-0005-0000-0000-00008D530000}"/>
    <cellStyle name="Normal 3 2 3 5 3 2 3 2 2" xfId="21417" xr:uid="{00000000-0005-0000-0000-00008E530000}"/>
    <cellStyle name="Normal 3 2 3 5 3 2 3 3" xfId="21418" xr:uid="{00000000-0005-0000-0000-00008F530000}"/>
    <cellStyle name="Normal 3 2 3 5 3 2 4" xfId="21419" xr:uid="{00000000-0005-0000-0000-000090530000}"/>
    <cellStyle name="Normal 3 2 3 5 3 2 4 2" xfId="21420" xr:uid="{00000000-0005-0000-0000-000091530000}"/>
    <cellStyle name="Normal 3 2 3 5 3 2 5" xfId="21421" xr:uid="{00000000-0005-0000-0000-000092530000}"/>
    <cellStyle name="Normal 3 2 3 5 3 3" xfId="21422" xr:uid="{00000000-0005-0000-0000-000093530000}"/>
    <cellStyle name="Normal 3 2 3 5 3 3 2" xfId="21423" xr:uid="{00000000-0005-0000-0000-000094530000}"/>
    <cellStyle name="Normal 3 2 3 5 3 3 2 2" xfId="21424" xr:uid="{00000000-0005-0000-0000-000095530000}"/>
    <cellStyle name="Normal 3 2 3 5 3 3 2 2 2" xfId="21425" xr:uid="{00000000-0005-0000-0000-000096530000}"/>
    <cellStyle name="Normal 3 2 3 5 3 3 2 3" xfId="21426" xr:uid="{00000000-0005-0000-0000-000097530000}"/>
    <cellStyle name="Normal 3 2 3 5 3 3 3" xfId="21427" xr:uid="{00000000-0005-0000-0000-000098530000}"/>
    <cellStyle name="Normal 3 2 3 5 3 3 3 2" xfId="21428" xr:uid="{00000000-0005-0000-0000-000099530000}"/>
    <cellStyle name="Normal 3 2 3 5 3 3 4" xfId="21429" xr:uid="{00000000-0005-0000-0000-00009A530000}"/>
    <cellStyle name="Normal 3 2 3 5 3 4" xfId="21430" xr:uid="{00000000-0005-0000-0000-00009B530000}"/>
    <cellStyle name="Normal 3 2 3 5 3 4 2" xfId="21431" xr:uid="{00000000-0005-0000-0000-00009C530000}"/>
    <cellStyle name="Normal 3 2 3 5 3 4 2 2" xfId="21432" xr:uid="{00000000-0005-0000-0000-00009D530000}"/>
    <cellStyle name="Normal 3 2 3 5 3 4 2 2 2" xfId="21433" xr:uid="{00000000-0005-0000-0000-00009E530000}"/>
    <cellStyle name="Normal 3 2 3 5 3 4 2 3" xfId="21434" xr:uid="{00000000-0005-0000-0000-00009F530000}"/>
    <cellStyle name="Normal 3 2 3 5 3 4 3" xfId="21435" xr:uid="{00000000-0005-0000-0000-0000A0530000}"/>
    <cellStyle name="Normal 3 2 3 5 3 4 3 2" xfId="21436" xr:uid="{00000000-0005-0000-0000-0000A1530000}"/>
    <cellStyle name="Normal 3 2 3 5 3 4 4" xfId="21437" xr:uid="{00000000-0005-0000-0000-0000A2530000}"/>
    <cellStyle name="Normal 3 2 3 5 3 5" xfId="21438" xr:uid="{00000000-0005-0000-0000-0000A3530000}"/>
    <cellStyle name="Normal 3 2 3 5 3 5 2" xfId="21439" xr:uid="{00000000-0005-0000-0000-0000A4530000}"/>
    <cellStyle name="Normal 3 2 3 5 3 5 2 2" xfId="21440" xr:uid="{00000000-0005-0000-0000-0000A5530000}"/>
    <cellStyle name="Normal 3 2 3 5 3 5 3" xfId="21441" xr:uid="{00000000-0005-0000-0000-0000A6530000}"/>
    <cellStyle name="Normal 3 2 3 5 3 6" xfId="21442" xr:uid="{00000000-0005-0000-0000-0000A7530000}"/>
    <cellStyle name="Normal 3 2 3 5 3 6 2" xfId="21443" xr:uid="{00000000-0005-0000-0000-0000A8530000}"/>
    <cellStyle name="Normal 3 2 3 5 3 7" xfId="21444" xr:uid="{00000000-0005-0000-0000-0000A9530000}"/>
    <cellStyle name="Normal 3 2 3 5 3 7 2" xfId="21445" xr:uid="{00000000-0005-0000-0000-0000AA530000}"/>
    <cellStyle name="Normal 3 2 3 5 3 8" xfId="21446" xr:uid="{00000000-0005-0000-0000-0000AB530000}"/>
    <cellStyle name="Normal 3 2 3 5 4" xfId="21447" xr:uid="{00000000-0005-0000-0000-0000AC530000}"/>
    <cellStyle name="Normal 3 2 3 5 4 2" xfId="21448" xr:uid="{00000000-0005-0000-0000-0000AD530000}"/>
    <cellStyle name="Normal 3 2 3 5 4 2 2" xfId="21449" xr:uid="{00000000-0005-0000-0000-0000AE530000}"/>
    <cellStyle name="Normal 3 2 3 5 4 2 2 2" xfId="21450" xr:uid="{00000000-0005-0000-0000-0000AF530000}"/>
    <cellStyle name="Normal 3 2 3 5 4 2 2 2 2" xfId="21451" xr:uid="{00000000-0005-0000-0000-0000B0530000}"/>
    <cellStyle name="Normal 3 2 3 5 4 2 2 3" xfId="21452" xr:uid="{00000000-0005-0000-0000-0000B1530000}"/>
    <cellStyle name="Normal 3 2 3 5 4 2 3" xfId="21453" xr:uid="{00000000-0005-0000-0000-0000B2530000}"/>
    <cellStyle name="Normal 3 2 3 5 4 2 3 2" xfId="21454" xr:uid="{00000000-0005-0000-0000-0000B3530000}"/>
    <cellStyle name="Normal 3 2 3 5 4 2 4" xfId="21455" xr:uid="{00000000-0005-0000-0000-0000B4530000}"/>
    <cellStyle name="Normal 3 2 3 5 4 3" xfId="21456" xr:uid="{00000000-0005-0000-0000-0000B5530000}"/>
    <cellStyle name="Normal 3 2 3 5 4 3 2" xfId="21457" xr:uid="{00000000-0005-0000-0000-0000B6530000}"/>
    <cellStyle name="Normal 3 2 3 5 4 3 2 2" xfId="21458" xr:uid="{00000000-0005-0000-0000-0000B7530000}"/>
    <cellStyle name="Normal 3 2 3 5 4 3 3" xfId="21459" xr:uid="{00000000-0005-0000-0000-0000B8530000}"/>
    <cellStyle name="Normal 3 2 3 5 4 4" xfId="21460" xr:uid="{00000000-0005-0000-0000-0000B9530000}"/>
    <cellStyle name="Normal 3 2 3 5 4 4 2" xfId="21461" xr:uid="{00000000-0005-0000-0000-0000BA530000}"/>
    <cellStyle name="Normal 3 2 3 5 4 5" xfId="21462" xr:uid="{00000000-0005-0000-0000-0000BB530000}"/>
    <cellStyle name="Normal 3 2 3 5 5" xfId="21463" xr:uid="{00000000-0005-0000-0000-0000BC530000}"/>
    <cellStyle name="Normal 3 2 3 5 5 2" xfId="21464" xr:uid="{00000000-0005-0000-0000-0000BD530000}"/>
    <cellStyle name="Normal 3 2 3 5 5 2 2" xfId="21465" xr:uid="{00000000-0005-0000-0000-0000BE530000}"/>
    <cellStyle name="Normal 3 2 3 5 5 2 2 2" xfId="21466" xr:uid="{00000000-0005-0000-0000-0000BF530000}"/>
    <cellStyle name="Normal 3 2 3 5 5 2 3" xfId="21467" xr:uid="{00000000-0005-0000-0000-0000C0530000}"/>
    <cellStyle name="Normal 3 2 3 5 5 3" xfId="21468" xr:uid="{00000000-0005-0000-0000-0000C1530000}"/>
    <cellStyle name="Normal 3 2 3 5 5 3 2" xfId="21469" xr:uid="{00000000-0005-0000-0000-0000C2530000}"/>
    <cellStyle name="Normal 3 2 3 5 5 4" xfId="21470" xr:uid="{00000000-0005-0000-0000-0000C3530000}"/>
    <cellStyle name="Normal 3 2 3 5 6" xfId="21471" xr:uid="{00000000-0005-0000-0000-0000C4530000}"/>
    <cellStyle name="Normal 3 2 3 5 6 2" xfId="21472" xr:uid="{00000000-0005-0000-0000-0000C5530000}"/>
    <cellStyle name="Normal 3 2 3 5 6 2 2" xfId="21473" xr:uid="{00000000-0005-0000-0000-0000C6530000}"/>
    <cellStyle name="Normal 3 2 3 5 6 2 2 2" xfId="21474" xr:uid="{00000000-0005-0000-0000-0000C7530000}"/>
    <cellStyle name="Normal 3 2 3 5 6 2 3" xfId="21475" xr:uid="{00000000-0005-0000-0000-0000C8530000}"/>
    <cellStyle name="Normal 3 2 3 5 6 3" xfId="21476" xr:uid="{00000000-0005-0000-0000-0000C9530000}"/>
    <cellStyle name="Normal 3 2 3 5 6 3 2" xfId="21477" xr:uid="{00000000-0005-0000-0000-0000CA530000}"/>
    <cellStyle name="Normal 3 2 3 5 6 4" xfId="21478" xr:uid="{00000000-0005-0000-0000-0000CB530000}"/>
    <cellStyle name="Normal 3 2 3 5 7" xfId="21479" xr:uid="{00000000-0005-0000-0000-0000CC530000}"/>
    <cellStyle name="Normal 3 2 3 5 7 2" xfId="21480" xr:uid="{00000000-0005-0000-0000-0000CD530000}"/>
    <cellStyle name="Normal 3 2 3 5 7 2 2" xfId="21481" xr:uid="{00000000-0005-0000-0000-0000CE530000}"/>
    <cellStyle name="Normal 3 2 3 5 7 3" xfId="21482" xr:uid="{00000000-0005-0000-0000-0000CF530000}"/>
    <cellStyle name="Normal 3 2 3 5 8" xfId="21483" xr:uid="{00000000-0005-0000-0000-0000D0530000}"/>
    <cellStyle name="Normal 3 2 3 5 8 2" xfId="21484" xr:uid="{00000000-0005-0000-0000-0000D1530000}"/>
    <cellStyle name="Normal 3 2 3 5 9" xfId="21485" xr:uid="{00000000-0005-0000-0000-0000D2530000}"/>
    <cellStyle name="Normal 3 2 3 5 9 2" xfId="21486" xr:uid="{00000000-0005-0000-0000-0000D3530000}"/>
    <cellStyle name="Normal 3 2 3 6" xfId="21487" xr:uid="{00000000-0005-0000-0000-0000D4530000}"/>
    <cellStyle name="Normal 3 2 3 6 10" xfId="21488" xr:uid="{00000000-0005-0000-0000-0000D5530000}"/>
    <cellStyle name="Normal 3 2 3 6 2" xfId="21489" xr:uid="{00000000-0005-0000-0000-0000D6530000}"/>
    <cellStyle name="Normal 3 2 3 6 2 2" xfId="21490" xr:uid="{00000000-0005-0000-0000-0000D7530000}"/>
    <cellStyle name="Normal 3 2 3 6 2 2 2" xfId="21491" xr:uid="{00000000-0005-0000-0000-0000D8530000}"/>
    <cellStyle name="Normal 3 2 3 6 2 2 2 2" xfId="21492" xr:uid="{00000000-0005-0000-0000-0000D9530000}"/>
    <cellStyle name="Normal 3 2 3 6 2 2 2 2 2" xfId="21493" xr:uid="{00000000-0005-0000-0000-0000DA530000}"/>
    <cellStyle name="Normal 3 2 3 6 2 2 2 2 2 2" xfId="21494" xr:uid="{00000000-0005-0000-0000-0000DB530000}"/>
    <cellStyle name="Normal 3 2 3 6 2 2 2 2 2 2 2" xfId="21495" xr:uid="{00000000-0005-0000-0000-0000DC530000}"/>
    <cellStyle name="Normal 3 2 3 6 2 2 2 2 2 3" xfId="21496" xr:uid="{00000000-0005-0000-0000-0000DD530000}"/>
    <cellStyle name="Normal 3 2 3 6 2 2 2 2 3" xfId="21497" xr:uid="{00000000-0005-0000-0000-0000DE530000}"/>
    <cellStyle name="Normal 3 2 3 6 2 2 2 2 3 2" xfId="21498" xr:uid="{00000000-0005-0000-0000-0000DF530000}"/>
    <cellStyle name="Normal 3 2 3 6 2 2 2 2 4" xfId="21499" xr:uid="{00000000-0005-0000-0000-0000E0530000}"/>
    <cellStyle name="Normal 3 2 3 6 2 2 2 3" xfId="21500" xr:uid="{00000000-0005-0000-0000-0000E1530000}"/>
    <cellStyle name="Normal 3 2 3 6 2 2 2 3 2" xfId="21501" xr:uid="{00000000-0005-0000-0000-0000E2530000}"/>
    <cellStyle name="Normal 3 2 3 6 2 2 2 3 2 2" xfId="21502" xr:uid="{00000000-0005-0000-0000-0000E3530000}"/>
    <cellStyle name="Normal 3 2 3 6 2 2 2 3 3" xfId="21503" xr:uid="{00000000-0005-0000-0000-0000E4530000}"/>
    <cellStyle name="Normal 3 2 3 6 2 2 2 4" xfId="21504" xr:uid="{00000000-0005-0000-0000-0000E5530000}"/>
    <cellStyle name="Normal 3 2 3 6 2 2 2 4 2" xfId="21505" xr:uid="{00000000-0005-0000-0000-0000E6530000}"/>
    <cellStyle name="Normal 3 2 3 6 2 2 2 5" xfId="21506" xr:uid="{00000000-0005-0000-0000-0000E7530000}"/>
    <cellStyle name="Normal 3 2 3 6 2 2 3" xfId="21507" xr:uid="{00000000-0005-0000-0000-0000E8530000}"/>
    <cellStyle name="Normal 3 2 3 6 2 2 3 2" xfId="21508" xr:uid="{00000000-0005-0000-0000-0000E9530000}"/>
    <cellStyle name="Normal 3 2 3 6 2 2 3 2 2" xfId="21509" xr:uid="{00000000-0005-0000-0000-0000EA530000}"/>
    <cellStyle name="Normal 3 2 3 6 2 2 3 2 2 2" xfId="21510" xr:uid="{00000000-0005-0000-0000-0000EB530000}"/>
    <cellStyle name="Normal 3 2 3 6 2 2 3 2 3" xfId="21511" xr:uid="{00000000-0005-0000-0000-0000EC530000}"/>
    <cellStyle name="Normal 3 2 3 6 2 2 3 3" xfId="21512" xr:uid="{00000000-0005-0000-0000-0000ED530000}"/>
    <cellStyle name="Normal 3 2 3 6 2 2 3 3 2" xfId="21513" xr:uid="{00000000-0005-0000-0000-0000EE530000}"/>
    <cellStyle name="Normal 3 2 3 6 2 2 3 4" xfId="21514" xr:uid="{00000000-0005-0000-0000-0000EF530000}"/>
    <cellStyle name="Normal 3 2 3 6 2 2 4" xfId="21515" xr:uid="{00000000-0005-0000-0000-0000F0530000}"/>
    <cellStyle name="Normal 3 2 3 6 2 2 4 2" xfId="21516" xr:uid="{00000000-0005-0000-0000-0000F1530000}"/>
    <cellStyle name="Normal 3 2 3 6 2 2 4 2 2" xfId="21517" xr:uid="{00000000-0005-0000-0000-0000F2530000}"/>
    <cellStyle name="Normal 3 2 3 6 2 2 4 2 2 2" xfId="21518" xr:uid="{00000000-0005-0000-0000-0000F3530000}"/>
    <cellStyle name="Normal 3 2 3 6 2 2 4 2 3" xfId="21519" xr:uid="{00000000-0005-0000-0000-0000F4530000}"/>
    <cellStyle name="Normal 3 2 3 6 2 2 4 3" xfId="21520" xr:uid="{00000000-0005-0000-0000-0000F5530000}"/>
    <cellStyle name="Normal 3 2 3 6 2 2 4 3 2" xfId="21521" xr:uid="{00000000-0005-0000-0000-0000F6530000}"/>
    <cellStyle name="Normal 3 2 3 6 2 2 4 4" xfId="21522" xr:uid="{00000000-0005-0000-0000-0000F7530000}"/>
    <cellStyle name="Normal 3 2 3 6 2 2 5" xfId="21523" xr:uid="{00000000-0005-0000-0000-0000F8530000}"/>
    <cellStyle name="Normal 3 2 3 6 2 2 5 2" xfId="21524" xr:uid="{00000000-0005-0000-0000-0000F9530000}"/>
    <cellStyle name="Normal 3 2 3 6 2 2 5 2 2" xfId="21525" xr:uid="{00000000-0005-0000-0000-0000FA530000}"/>
    <cellStyle name="Normal 3 2 3 6 2 2 5 3" xfId="21526" xr:uid="{00000000-0005-0000-0000-0000FB530000}"/>
    <cellStyle name="Normal 3 2 3 6 2 2 6" xfId="21527" xr:uid="{00000000-0005-0000-0000-0000FC530000}"/>
    <cellStyle name="Normal 3 2 3 6 2 2 6 2" xfId="21528" xr:uid="{00000000-0005-0000-0000-0000FD530000}"/>
    <cellStyle name="Normal 3 2 3 6 2 2 7" xfId="21529" xr:uid="{00000000-0005-0000-0000-0000FE530000}"/>
    <cellStyle name="Normal 3 2 3 6 2 2 7 2" xfId="21530" xr:uid="{00000000-0005-0000-0000-0000FF530000}"/>
    <cellStyle name="Normal 3 2 3 6 2 2 8" xfId="21531" xr:uid="{00000000-0005-0000-0000-000000540000}"/>
    <cellStyle name="Normal 3 2 3 6 2 3" xfId="21532" xr:uid="{00000000-0005-0000-0000-000001540000}"/>
    <cellStyle name="Normal 3 2 3 6 2 3 2" xfId="21533" xr:uid="{00000000-0005-0000-0000-000002540000}"/>
    <cellStyle name="Normal 3 2 3 6 2 3 2 2" xfId="21534" xr:uid="{00000000-0005-0000-0000-000003540000}"/>
    <cellStyle name="Normal 3 2 3 6 2 3 2 2 2" xfId="21535" xr:uid="{00000000-0005-0000-0000-000004540000}"/>
    <cellStyle name="Normal 3 2 3 6 2 3 2 2 2 2" xfId="21536" xr:uid="{00000000-0005-0000-0000-000005540000}"/>
    <cellStyle name="Normal 3 2 3 6 2 3 2 2 3" xfId="21537" xr:uid="{00000000-0005-0000-0000-000006540000}"/>
    <cellStyle name="Normal 3 2 3 6 2 3 2 3" xfId="21538" xr:uid="{00000000-0005-0000-0000-000007540000}"/>
    <cellStyle name="Normal 3 2 3 6 2 3 2 3 2" xfId="21539" xr:uid="{00000000-0005-0000-0000-000008540000}"/>
    <cellStyle name="Normal 3 2 3 6 2 3 2 4" xfId="21540" xr:uid="{00000000-0005-0000-0000-000009540000}"/>
    <cellStyle name="Normal 3 2 3 6 2 3 3" xfId="21541" xr:uid="{00000000-0005-0000-0000-00000A540000}"/>
    <cellStyle name="Normal 3 2 3 6 2 3 3 2" xfId="21542" xr:uid="{00000000-0005-0000-0000-00000B540000}"/>
    <cellStyle name="Normal 3 2 3 6 2 3 3 2 2" xfId="21543" xr:uid="{00000000-0005-0000-0000-00000C540000}"/>
    <cellStyle name="Normal 3 2 3 6 2 3 3 3" xfId="21544" xr:uid="{00000000-0005-0000-0000-00000D540000}"/>
    <cellStyle name="Normal 3 2 3 6 2 3 4" xfId="21545" xr:uid="{00000000-0005-0000-0000-00000E540000}"/>
    <cellStyle name="Normal 3 2 3 6 2 3 4 2" xfId="21546" xr:uid="{00000000-0005-0000-0000-00000F540000}"/>
    <cellStyle name="Normal 3 2 3 6 2 3 5" xfId="21547" xr:uid="{00000000-0005-0000-0000-000010540000}"/>
    <cellStyle name="Normal 3 2 3 6 2 4" xfId="21548" xr:uid="{00000000-0005-0000-0000-000011540000}"/>
    <cellStyle name="Normal 3 2 3 6 2 4 2" xfId="21549" xr:uid="{00000000-0005-0000-0000-000012540000}"/>
    <cellStyle name="Normal 3 2 3 6 2 4 2 2" xfId="21550" xr:uid="{00000000-0005-0000-0000-000013540000}"/>
    <cellStyle name="Normal 3 2 3 6 2 4 2 2 2" xfId="21551" xr:uid="{00000000-0005-0000-0000-000014540000}"/>
    <cellStyle name="Normal 3 2 3 6 2 4 2 3" xfId="21552" xr:uid="{00000000-0005-0000-0000-000015540000}"/>
    <cellStyle name="Normal 3 2 3 6 2 4 3" xfId="21553" xr:uid="{00000000-0005-0000-0000-000016540000}"/>
    <cellStyle name="Normal 3 2 3 6 2 4 3 2" xfId="21554" xr:uid="{00000000-0005-0000-0000-000017540000}"/>
    <cellStyle name="Normal 3 2 3 6 2 4 4" xfId="21555" xr:uid="{00000000-0005-0000-0000-000018540000}"/>
    <cellStyle name="Normal 3 2 3 6 2 5" xfId="21556" xr:uid="{00000000-0005-0000-0000-000019540000}"/>
    <cellStyle name="Normal 3 2 3 6 2 5 2" xfId="21557" xr:uid="{00000000-0005-0000-0000-00001A540000}"/>
    <cellStyle name="Normal 3 2 3 6 2 5 2 2" xfId="21558" xr:uid="{00000000-0005-0000-0000-00001B540000}"/>
    <cellStyle name="Normal 3 2 3 6 2 5 2 2 2" xfId="21559" xr:uid="{00000000-0005-0000-0000-00001C540000}"/>
    <cellStyle name="Normal 3 2 3 6 2 5 2 3" xfId="21560" xr:uid="{00000000-0005-0000-0000-00001D540000}"/>
    <cellStyle name="Normal 3 2 3 6 2 5 3" xfId="21561" xr:uid="{00000000-0005-0000-0000-00001E540000}"/>
    <cellStyle name="Normal 3 2 3 6 2 5 3 2" xfId="21562" xr:uid="{00000000-0005-0000-0000-00001F540000}"/>
    <cellStyle name="Normal 3 2 3 6 2 5 4" xfId="21563" xr:uid="{00000000-0005-0000-0000-000020540000}"/>
    <cellStyle name="Normal 3 2 3 6 2 6" xfId="21564" xr:uid="{00000000-0005-0000-0000-000021540000}"/>
    <cellStyle name="Normal 3 2 3 6 2 6 2" xfId="21565" xr:uid="{00000000-0005-0000-0000-000022540000}"/>
    <cellStyle name="Normal 3 2 3 6 2 6 2 2" xfId="21566" xr:uid="{00000000-0005-0000-0000-000023540000}"/>
    <cellStyle name="Normal 3 2 3 6 2 6 3" xfId="21567" xr:uid="{00000000-0005-0000-0000-000024540000}"/>
    <cellStyle name="Normal 3 2 3 6 2 7" xfId="21568" xr:uid="{00000000-0005-0000-0000-000025540000}"/>
    <cellStyle name="Normal 3 2 3 6 2 7 2" xfId="21569" xr:uid="{00000000-0005-0000-0000-000026540000}"/>
    <cellStyle name="Normal 3 2 3 6 2 8" xfId="21570" xr:uid="{00000000-0005-0000-0000-000027540000}"/>
    <cellStyle name="Normal 3 2 3 6 2 8 2" xfId="21571" xr:uid="{00000000-0005-0000-0000-000028540000}"/>
    <cellStyle name="Normal 3 2 3 6 2 9" xfId="21572" xr:uid="{00000000-0005-0000-0000-000029540000}"/>
    <cellStyle name="Normal 3 2 3 6 3" xfId="21573" xr:uid="{00000000-0005-0000-0000-00002A540000}"/>
    <cellStyle name="Normal 3 2 3 6 3 2" xfId="21574" xr:uid="{00000000-0005-0000-0000-00002B540000}"/>
    <cellStyle name="Normal 3 2 3 6 3 2 2" xfId="21575" xr:uid="{00000000-0005-0000-0000-00002C540000}"/>
    <cellStyle name="Normal 3 2 3 6 3 2 2 2" xfId="21576" xr:uid="{00000000-0005-0000-0000-00002D540000}"/>
    <cellStyle name="Normal 3 2 3 6 3 2 2 2 2" xfId="21577" xr:uid="{00000000-0005-0000-0000-00002E540000}"/>
    <cellStyle name="Normal 3 2 3 6 3 2 2 2 2 2" xfId="21578" xr:uid="{00000000-0005-0000-0000-00002F540000}"/>
    <cellStyle name="Normal 3 2 3 6 3 2 2 2 3" xfId="21579" xr:uid="{00000000-0005-0000-0000-000030540000}"/>
    <cellStyle name="Normal 3 2 3 6 3 2 2 3" xfId="21580" xr:uid="{00000000-0005-0000-0000-000031540000}"/>
    <cellStyle name="Normal 3 2 3 6 3 2 2 3 2" xfId="21581" xr:uid="{00000000-0005-0000-0000-000032540000}"/>
    <cellStyle name="Normal 3 2 3 6 3 2 2 4" xfId="21582" xr:uid="{00000000-0005-0000-0000-000033540000}"/>
    <cellStyle name="Normal 3 2 3 6 3 2 3" xfId="21583" xr:uid="{00000000-0005-0000-0000-000034540000}"/>
    <cellStyle name="Normal 3 2 3 6 3 2 3 2" xfId="21584" xr:uid="{00000000-0005-0000-0000-000035540000}"/>
    <cellStyle name="Normal 3 2 3 6 3 2 3 2 2" xfId="21585" xr:uid="{00000000-0005-0000-0000-000036540000}"/>
    <cellStyle name="Normal 3 2 3 6 3 2 3 3" xfId="21586" xr:uid="{00000000-0005-0000-0000-000037540000}"/>
    <cellStyle name="Normal 3 2 3 6 3 2 4" xfId="21587" xr:uid="{00000000-0005-0000-0000-000038540000}"/>
    <cellStyle name="Normal 3 2 3 6 3 2 4 2" xfId="21588" xr:uid="{00000000-0005-0000-0000-000039540000}"/>
    <cellStyle name="Normal 3 2 3 6 3 2 5" xfId="21589" xr:uid="{00000000-0005-0000-0000-00003A540000}"/>
    <cellStyle name="Normal 3 2 3 6 3 3" xfId="21590" xr:uid="{00000000-0005-0000-0000-00003B540000}"/>
    <cellStyle name="Normal 3 2 3 6 3 3 2" xfId="21591" xr:uid="{00000000-0005-0000-0000-00003C540000}"/>
    <cellStyle name="Normal 3 2 3 6 3 3 2 2" xfId="21592" xr:uid="{00000000-0005-0000-0000-00003D540000}"/>
    <cellStyle name="Normal 3 2 3 6 3 3 2 2 2" xfId="21593" xr:uid="{00000000-0005-0000-0000-00003E540000}"/>
    <cellStyle name="Normal 3 2 3 6 3 3 2 3" xfId="21594" xr:uid="{00000000-0005-0000-0000-00003F540000}"/>
    <cellStyle name="Normal 3 2 3 6 3 3 3" xfId="21595" xr:uid="{00000000-0005-0000-0000-000040540000}"/>
    <cellStyle name="Normal 3 2 3 6 3 3 3 2" xfId="21596" xr:uid="{00000000-0005-0000-0000-000041540000}"/>
    <cellStyle name="Normal 3 2 3 6 3 3 4" xfId="21597" xr:uid="{00000000-0005-0000-0000-000042540000}"/>
    <cellStyle name="Normal 3 2 3 6 3 4" xfId="21598" xr:uid="{00000000-0005-0000-0000-000043540000}"/>
    <cellStyle name="Normal 3 2 3 6 3 4 2" xfId="21599" xr:uid="{00000000-0005-0000-0000-000044540000}"/>
    <cellStyle name="Normal 3 2 3 6 3 4 2 2" xfId="21600" xr:uid="{00000000-0005-0000-0000-000045540000}"/>
    <cellStyle name="Normal 3 2 3 6 3 4 2 2 2" xfId="21601" xr:uid="{00000000-0005-0000-0000-000046540000}"/>
    <cellStyle name="Normal 3 2 3 6 3 4 2 3" xfId="21602" xr:uid="{00000000-0005-0000-0000-000047540000}"/>
    <cellStyle name="Normal 3 2 3 6 3 4 3" xfId="21603" xr:uid="{00000000-0005-0000-0000-000048540000}"/>
    <cellStyle name="Normal 3 2 3 6 3 4 3 2" xfId="21604" xr:uid="{00000000-0005-0000-0000-000049540000}"/>
    <cellStyle name="Normal 3 2 3 6 3 4 4" xfId="21605" xr:uid="{00000000-0005-0000-0000-00004A540000}"/>
    <cellStyle name="Normal 3 2 3 6 3 5" xfId="21606" xr:uid="{00000000-0005-0000-0000-00004B540000}"/>
    <cellStyle name="Normal 3 2 3 6 3 5 2" xfId="21607" xr:uid="{00000000-0005-0000-0000-00004C540000}"/>
    <cellStyle name="Normal 3 2 3 6 3 5 2 2" xfId="21608" xr:uid="{00000000-0005-0000-0000-00004D540000}"/>
    <cellStyle name="Normal 3 2 3 6 3 5 3" xfId="21609" xr:uid="{00000000-0005-0000-0000-00004E540000}"/>
    <cellStyle name="Normal 3 2 3 6 3 6" xfId="21610" xr:uid="{00000000-0005-0000-0000-00004F540000}"/>
    <cellStyle name="Normal 3 2 3 6 3 6 2" xfId="21611" xr:uid="{00000000-0005-0000-0000-000050540000}"/>
    <cellStyle name="Normal 3 2 3 6 3 7" xfId="21612" xr:uid="{00000000-0005-0000-0000-000051540000}"/>
    <cellStyle name="Normal 3 2 3 6 3 7 2" xfId="21613" xr:uid="{00000000-0005-0000-0000-000052540000}"/>
    <cellStyle name="Normal 3 2 3 6 3 8" xfId="21614" xr:uid="{00000000-0005-0000-0000-000053540000}"/>
    <cellStyle name="Normal 3 2 3 6 4" xfId="21615" xr:uid="{00000000-0005-0000-0000-000054540000}"/>
    <cellStyle name="Normal 3 2 3 6 4 2" xfId="21616" xr:uid="{00000000-0005-0000-0000-000055540000}"/>
    <cellStyle name="Normal 3 2 3 6 4 2 2" xfId="21617" xr:uid="{00000000-0005-0000-0000-000056540000}"/>
    <cellStyle name="Normal 3 2 3 6 4 2 2 2" xfId="21618" xr:uid="{00000000-0005-0000-0000-000057540000}"/>
    <cellStyle name="Normal 3 2 3 6 4 2 2 2 2" xfId="21619" xr:uid="{00000000-0005-0000-0000-000058540000}"/>
    <cellStyle name="Normal 3 2 3 6 4 2 2 3" xfId="21620" xr:uid="{00000000-0005-0000-0000-000059540000}"/>
    <cellStyle name="Normal 3 2 3 6 4 2 3" xfId="21621" xr:uid="{00000000-0005-0000-0000-00005A540000}"/>
    <cellStyle name="Normal 3 2 3 6 4 2 3 2" xfId="21622" xr:uid="{00000000-0005-0000-0000-00005B540000}"/>
    <cellStyle name="Normal 3 2 3 6 4 2 4" xfId="21623" xr:uid="{00000000-0005-0000-0000-00005C540000}"/>
    <cellStyle name="Normal 3 2 3 6 4 3" xfId="21624" xr:uid="{00000000-0005-0000-0000-00005D540000}"/>
    <cellStyle name="Normal 3 2 3 6 4 3 2" xfId="21625" xr:uid="{00000000-0005-0000-0000-00005E540000}"/>
    <cellStyle name="Normal 3 2 3 6 4 3 2 2" xfId="21626" xr:uid="{00000000-0005-0000-0000-00005F540000}"/>
    <cellStyle name="Normal 3 2 3 6 4 3 3" xfId="21627" xr:uid="{00000000-0005-0000-0000-000060540000}"/>
    <cellStyle name="Normal 3 2 3 6 4 4" xfId="21628" xr:uid="{00000000-0005-0000-0000-000061540000}"/>
    <cellStyle name="Normal 3 2 3 6 4 4 2" xfId="21629" xr:uid="{00000000-0005-0000-0000-000062540000}"/>
    <cellStyle name="Normal 3 2 3 6 4 5" xfId="21630" xr:uid="{00000000-0005-0000-0000-000063540000}"/>
    <cellStyle name="Normal 3 2 3 6 5" xfId="21631" xr:uid="{00000000-0005-0000-0000-000064540000}"/>
    <cellStyle name="Normal 3 2 3 6 5 2" xfId="21632" xr:uid="{00000000-0005-0000-0000-000065540000}"/>
    <cellStyle name="Normal 3 2 3 6 5 2 2" xfId="21633" xr:uid="{00000000-0005-0000-0000-000066540000}"/>
    <cellStyle name="Normal 3 2 3 6 5 2 2 2" xfId="21634" xr:uid="{00000000-0005-0000-0000-000067540000}"/>
    <cellStyle name="Normal 3 2 3 6 5 2 3" xfId="21635" xr:uid="{00000000-0005-0000-0000-000068540000}"/>
    <cellStyle name="Normal 3 2 3 6 5 3" xfId="21636" xr:uid="{00000000-0005-0000-0000-000069540000}"/>
    <cellStyle name="Normal 3 2 3 6 5 3 2" xfId="21637" xr:uid="{00000000-0005-0000-0000-00006A540000}"/>
    <cellStyle name="Normal 3 2 3 6 5 4" xfId="21638" xr:uid="{00000000-0005-0000-0000-00006B540000}"/>
    <cellStyle name="Normal 3 2 3 6 6" xfId="21639" xr:uid="{00000000-0005-0000-0000-00006C540000}"/>
    <cellStyle name="Normal 3 2 3 6 6 2" xfId="21640" xr:uid="{00000000-0005-0000-0000-00006D540000}"/>
    <cellStyle name="Normal 3 2 3 6 6 2 2" xfId="21641" xr:uid="{00000000-0005-0000-0000-00006E540000}"/>
    <cellStyle name="Normal 3 2 3 6 6 2 2 2" xfId="21642" xr:uid="{00000000-0005-0000-0000-00006F540000}"/>
    <cellStyle name="Normal 3 2 3 6 6 2 3" xfId="21643" xr:uid="{00000000-0005-0000-0000-000070540000}"/>
    <cellStyle name="Normal 3 2 3 6 6 3" xfId="21644" xr:uid="{00000000-0005-0000-0000-000071540000}"/>
    <cellStyle name="Normal 3 2 3 6 6 3 2" xfId="21645" xr:uid="{00000000-0005-0000-0000-000072540000}"/>
    <cellStyle name="Normal 3 2 3 6 6 4" xfId="21646" xr:uid="{00000000-0005-0000-0000-000073540000}"/>
    <cellStyle name="Normal 3 2 3 6 7" xfId="21647" xr:uid="{00000000-0005-0000-0000-000074540000}"/>
    <cellStyle name="Normal 3 2 3 6 7 2" xfId="21648" xr:uid="{00000000-0005-0000-0000-000075540000}"/>
    <cellStyle name="Normal 3 2 3 6 7 2 2" xfId="21649" xr:uid="{00000000-0005-0000-0000-000076540000}"/>
    <cellStyle name="Normal 3 2 3 6 7 3" xfId="21650" xr:uid="{00000000-0005-0000-0000-000077540000}"/>
    <cellStyle name="Normal 3 2 3 6 8" xfId="21651" xr:uid="{00000000-0005-0000-0000-000078540000}"/>
    <cellStyle name="Normal 3 2 3 6 8 2" xfId="21652" xr:uid="{00000000-0005-0000-0000-000079540000}"/>
    <cellStyle name="Normal 3 2 3 6 9" xfId="21653" xr:uid="{00000000-0005-0000-0000-00007A540000}"/>
    <cellStyle name="Normal 3 2 3 6 9 2" xfId="21654" xr:uid="{00000000-0005-0000-0000-00007B540000}"/>
    <cellStyle name="Normal 3 2 3 7" xfId="21655" xr:uid="{00000000-0005-0000-0000-00007C540000}"/>
    <cellStyle name="Normal 3 2 3 7 2" xfId="21656" xr:uid="{00000000-0005-0000-0000-00007D540000}"/>
    <cellStyle name="Normal 3 2 3 7 2 2" xfId="21657" xr:uid="{00000000-0005-0000-0000-00007E540000}"/>
    <cellStyle name="Normal 3 2 3 7 2 2 2" xfId="21658" xr:uid="{00000000-0005-0000-0000-00007F540000}"/>
    <cellStyle name="Normal 3 2 3 7 2 2 2 2" xfId="21659" xr:uid="{00000000-0005-0000-0000-000080540000}"/>
    <cellStyle name="Normal 3 2 3 7 2 2 2 2 2" xfId="21660" xr:uid="{00000000-0005-0000-0000-000081540000}"/>
    <cellStyle name="Normal 3 2 3 7 2 2 2 2 2 2" xfId="21661" xr:uid="{00000000-0005-0000-0000-000082540000}"/>
    <cellStyle name="Normal 3 2 3 7 2 2 2 2 3" xfId="21662" xr:uid="{00000000-0005-0000-0000-000083540000}"/>
    <cellStyle name="Normal 3 2 3 7 2 2 2 3" xfId="21663" xr:uid="{00000000-0005-0000-0000-000084540000}"/>
    <cellStyle name="Normal 3 2 3 7 2 2 2 3 2" xfId="21664" xr:uid="{00000000-0005-0000-0000-000085540000}"/>
    <cellStyle name="Normal 3 2 3 7 2 2 2 4" xfId="21665" xr:uid="{00000000-0005-0000-0000-000086540000}"/>
    <cellStyle name="Normal 3 2 3 7 2 2 3" xfId="21666" xr:uid="{00000000-0005-0000-0000-000087540000}"/>
    <cellStyle name="Normal 3 2 3 7 2 2 3 2" xfId="21667" xr:uid="{00000000-0005-0000-0000-000088540000}"/>
    <cellStyle name="Normal 3 2 3 7 2 2 3 2 2" xfId="21668" xr:uid="{00000000-0005-0000-0000-000089540000}"/>
    <cellStyle name="Normal 3 2 3 7 2 2 3 3" xfId="21669" xr:uid="{00000000-0005-0000-0000-00008A540000}"/>
    <cellStyle name="Normal 3 2 3 7 2 2 4" xfId="21670" xr:uid="{00000000-0005-0000-0000-00008B540000}"/>
    <cellStyle name="Normal 3 2 3 7 2 2 4 2" xfId="21671" xr:uid="{00000000-0005-0000-0000-00008C540000}"/>
    <cellStyle name="Normal 3 2 3 7 2 2 5" xfId="21672" xr:uid="{00000000-0005-0000-0000-00008D540000}"/>
    <cellStyle name="Normal 3 2 3 7 2 3" xfId="21673" xr:uid="{00000000-0005-0000-0000-00008E540000}"/>
    <cellStyle name="Normal 3 2 3 7 2 3 2" xfId="21674" xr:uid="{00000000-0005-0000-0000-00008F540000}"/>
    <cellStyle name="Normal 3 2 3 7 2 3 2 2" xfId="21675" xr:uid="{00000000-0005-0000-0000-000090540000}"/>
    <cellStyle name="Normal 3 2 3 7 2 3 2 2 2" xfId="21676" xr:uid="{00000000-0005-0000-0000-000091540000}"/>
    <cellStyle name="Normal 3 2 3 7 2 3 2 3" xfId="21677" xr:uid="{00000000-0005-0000-0000-000092540000}"/>
    <cellStyle name="Normal 3 2 3 7 2 3 3" xfId="21678" xr:uid="{00000000-0005-0000-0000-000093540000}"/>
    <cellStyle name="Normal 3 2 3 7 2 3 3 2" xfId="21679" xr:uid="{00000000-0005-0000-0000-000094540000}"/>
    <cellStyle name="Normal 3 2 3 7 2 3 4" xfId="21680" xr:uid="{00000000-0005-0000-0000-000095540000}"/>
    <cellStyle name="Normal 3 2 3 7 2 4" xfId="21681" xr:uid="{00000000-0005-0000-0000-000096540000}"/>
    <cellStyle name="Normal 3 2 3 7 2 4 2" xfId="21682" xr:uid="{00000000-0005-0000-0000-000097540000}"/>
    <cellStyle name="Normal 3 2 3 7 2 4 2 2" xfId="21683" xr:uid="{00000000-0005-0000-0000-000098540000}"/>
    <cellStyle name="Normal 3 2 3 7 2 4 2 2 2" xfId="21684" xr:uid="{00000000-0005-0000-0000-000099540000}"/>
    <cellStyle name="Normal 3 2 3 7 2 4 2 3" xfId="21685" xr:uid="{00000000-0005-0000-0000-00009A540000}"/>
    <cellStyle name="Normal 3 2 3 7 2 4 3" xfId="21686" xr:uid="{00000000-0005-0000-0000-00009B540000}"/>
    <cellStyle name="Normal 3 2 3 7 2 4 3 2" xfId="21687" xr:uid="{00000000-0005-0000-0000-00009C540000}"/>
    <cellStyle name="Normal 3 2 3 7 2 4 4" xfId="21688" xr:uid="{00000000-0005-0000-0000-00009D540000}"/>
    <cellStyle name="Normal 3 2 3 7 2 5" xfId="21689" xr:uid="{00000000-0005-0000-0000-00009E540000}"/>
    <cellStyle name="Normal 3 2 3 7 2 5 2" xfId="21690" xr:uid="{00000000-0005-0000-0000-00009F540000}"/>
    <cellStyle name="Normal 3 2 3 7 2 5 2 2" xfId="21691" xr:uid="{00000000-0005-0000-0000-0000A0540000}"/>
    <cellStyle name="Normal 3 2 3 7 2 5 3" xfId="21692" xr:uid="{00000000-0005-0000-0000-0000A1540000}"/>
    <cellStyle name="Normal 3 2 3 7 2 6" xfId="21693" xr:uid="{00000000-0005-0000-0000-0000A2540000}"/>
    <cellStyle name="Normal 3 2 3 7 2 6 2" xfId="21694" xr:uid="{00000000-0005-0000-0000-0000A3540000}"/>
    <cellStyle name="Normal 3 2 3 7 2 7" xfId="21695" xr:uid="{00000000-0005-0000-0000-0000A4540000}"/>
    <cellStyle name="Normal 3 2 3 7 2 7 2" xfId="21696" xr:uid="{00000000-0005-0000-0000-0000A5540000}"/>
    <cellStyle name="Normal 3 2 3 7 2 8" xfId="21697" xr:uid="{00000000-0005-0000-0000-0000A6540000}"/>
    <cellStyle name="Normal 3 2 3 7 3" xfId="21698" xr:uid="{00000000-0005-0000-0000-0000A7540000}"/>
    <cellStyle name="Normal 3 2 3 7 3 2" xfId="21699" xr:uid="{00000000-0005-0000-0000-0000A8540000}"/>
    <cellStyle name="Normal 3 2 3 7 3 2 2" xfId="21700" xr:uid="{00000000-0005-0000-0000-0000A9540000}"/>
    <cellStyle name="Normal 3 2 3 7 3 2 2 2" xfId="21701" xr:uid="{00000000-0005-0000-0000-0000AA540000}"/>
    <cellStyle name="Normal 3 2 3 7 3 2 2 2 2" xfId="21702" xr:uid="{00000000-0005-0000-0000-0000AB540000}"/>
    <cellStyle name="Normal 3 2 3 7 3 2 2 3" xfId="21703" xr:uid="{00000000-0005-0000-0000-0000AC540000}"/>
    <cellStyle name="Normal 3 2 3 7 3 2 3" xfId="21704" xr:uid="{00000000-0005-0000-0000-0000AD540000}"/>
    <cellStyle name="Normal 3 2 3 7 3 2 3 2" xfId="21705" xr:uid="{00000000-0005-0000-0000-0000AE540000}"/>
    <cellStyle name="Normal 3 2 3 7 3 2 4" xfId="21706" xr:uid="{00000000-0005-0000-0000-0000AF540000}"/>
    <cellStyle name="Normal 3 2 3 7 3 3" xfId="21707" xr:uid="{00000000-0005-0000-0000-0000B0540000}"/>
    <cellStyle name="Normal 3 2 3 7 3 3 2" xfId="21708" xr:uid="{00000000-0005-0000-0000-0000B1540000}"/>
    <cellStyle name="Normal 3 2 3 7 3 3 2 2" xfId="21709" xr:uid="{00000000-0005-0000-0000-0000B2540000}"/>
    <cellStyle name="Normal 3 2 3 7 3 3 3" xfId="21710" xr:uid="{00000000-0005-0000-0000-0000B3540000}"/>
    <cellStyle name="Normal 3 2 3 7 3 4" xfId="21711" xr:uid="{00000000-0005-0000-0000-0000B4540000}"/>
    <cellStyle name="Normal 3 2 3 7 3 4 2" xfId="21712" xr:uid="{00000000-0005-0000-0000-0000B5540000}"/>
    <cellStyle name="Normal 3 2 3 7 3 5" xfId="21713" xr:uid="{00000000-0005-0000-0000-0000B6540000}"/>
    <cellStyle name="Normal 3 2 3 7 4" xfId="21714" xr:uid="{00000000-0005-0000-0000-0000B7540000}"/>
    <cellStyle name="Normal 3 2 3 7 4 2" xfId="21715" xr:uid="{00000000-0005-0000-0000-0000B8540000}"/>
    <cellStyle name="Normal 3 2 3 7 4 2 2" xfId="21716" xr:uid="{00000000-0005-0000-0000-0000B9540000}"/>
    <cellStyle name="Normal 3 2 3 7 4 2 2 2" xfId="21717" xr:uid="{00000000-0005-0000-0000-0000BA540000}"/>
    <cellStyle name="Normal 3 2 3 7 4 2 3" xfId="21718" xr:uid="{00000000-0005-0000-0000-0000BB540000}"/>
    <cellStyle name="Normal 3 2 3 7 4 3" xfId="21719" xr:uid="{00000000-0005-0000-0000-0000BC540000}"/>
    <cellStyle name="Normal 3 2 3 7 4 3 2" xfId="21720" xr:uid="{00000000-0005-0000-0000-0000BD540000}"/>
    <cellStyle name="Normal 3 2 3 7 4 4" xfId="21721" xr:uid="{00000000-0005-0000-0000-0000BE540000}"/>
    <cellStyle name="Normal 3 2 3 7 5" xfId="21722" xr:uid="{00000000-0005-0000-0000-0000BF540000}"/>
    <cellStyle name="Normal 3 2 3 7 5 2" xfId="21723" xr:uid="{00000000-0005-0000-0000-0000C0540000}"/>
    <cellStyle name="Normal 3 2 3 7 5 2 2" xfId="21724" xr:uid="{00000000-0005-0000-0000-0000C1540000}"/>
    <cellStyle name="Normal 3 2 3 7 5 2 2 2" xfId="21725" xr:uid="{00000000-0005-0000-0000-0000C2540000}"/>
    <cellStyle name="Normal 3 2 3 7 5 2 3" xfId="21726" xr:uid="{00000000-0005-0000-0000-0000C3540000}"/>
    <cellStyle name="Normal 3 2 3 7 5 3" xfId="21727" xr:uid="{00000000-0005-0000-0000-0000C4540000}"/>
    <cellStyle name="Normal 3 2 3 7 5 3 2" xfId="21728" xr:uid="{00000000-0005-0000-0000-0000C5540000}"/>
    <cellStyle name="Normal 3 2 3 7 5 4" xfId="21729" xr:uid="{00000000-0005-0000-0000-0000C6540000}"/>
    <cellStyle name="Normal 3 2 3 7 6" xfId="21730" xr:uid="{00000000-0005-0000-0000-0000C7540000}"/>
    <cellStyle name="Normal 3 2 3 7 6 2" xfId="21731" xr:uid="{00000000-0005-0000-0000-0000C8540000}"/>
    <cellStyle name="Normal 3 2 3 7 6 2 2" xfId="21732" xr:uid="{00000000-0005-0000-0000-0000C9540000}"/>
    <cellStyle name="Normal 3 2 3 7 6 3" xfId="21733" xr:uid="{00000000-0005-0000-0000-0000CA540000}"/>
    <cellStyle name="Normal 3 2 3 7 7" xfId="21734" xr:uid="{00000000-0005-0000-0000-0000CB540000}"/>
    <cellStyle name="Normal 3 2 3 7 7 2" xfId="21735" xr:uid="{00000000-0005-0000-0000-0000CC540000}"/>
    <cellStyle name="Normal 3 2 3 7 8" xfId="21736" xr:uid="{00000000-0005-0000-0000-0000CD540000}"/>
    <cellStyle name="Normal 3 2 3 7 8 2" xfId="21737" xr:uid="{00000000-0005-0000-0000-0000CE540000}"/>
    <cellStyle name="Normal 3 2 3 7 9" xfId="21738" xr:uid="{00000000-0005-0000-0000-0000CF540000}"/>
    <cellStyle name="Normal 3 2 3 8" xfId="21739" xr:uid="{00000000-0005-0000-0000-0000D0540000}"/>
    <cellStyle name="Normal 3 2 3 8 2" xfId="21740" xr:uid="{00000000-0005-0000-0000-0000D1540000}"/>
    <cellStyle name="Normal 3 2 3 8 2 2" xfId="21741" xr:uid="{00000000-0005-0000-0000-0000D2540000}"/>
    <cellStyle name="Normal 3 2 3 8 2 2 2" xfId="21742" xr:uid="{00000000-0005-0000-0000-0000D3540000}"/>
    <cellStyle name="Normal 3 2 3 8 2 2 2 2" xfId="21743" xr:uid="{00000000-0005-0000-0000-0000D4540000}"/>
    <cellStyle name="Normal 3 2 3 8 2 2 2 2 2" xfId="21744" xr:uid="{00000000-0005-0000-0000-0000D5540000}"/>
    <cellStyle name="Normal 3 2 3 8 2 2 2 3" xfId="21745" xr:uid="{00000000-0005-0000-0000-0000D6540000}"/>
    <cellStyle name="Normal 3 2 3 8 2 2 3" xfId="21746" xr:uid="{00000000-0005-0000-0000-0000D7540000}"/>
    <cellStyle name="Normal 3 2 3 8 2 2 3 2" xfId="21747" xr:uid="{00000000-0005-0000-0000-0000D8540000}"/>
    <cellStyle name="Normal 3 2 3 8 2 2 4" xfId="21748" xr:uid="{00000000-0005-0000-0000-0000D9540000}"/>
    <cellStyle name="Normal 3 2 3 8 2 3" xfId="21749" xr:uid="{00000000-0005-0000-0000-0000DA540000}"/>
    <cellStyle name="Normal 3 2 3 8 2 3 2" xfId="21750" xr:uid="{00000000-0005-0000-0000-0000DB540000}"/>
    <cellStyle name="Normal 3 2 3 8 2 3 2 2" xfId="21751" xr:uid="{00000000-0005-0000-0000-0000DC540000}"/>
    <cellStyle name="Normal 3 2 3 8 2 3 3" xfId="21752" xr:uid="{00000000-0005-0000-0000-0000DD540000}"/>
    <cellStyle name="Normal 3 2 3 8 2 4" xfId="21753" xr:uid="{00000000-0005-0000-0000-0000DE540000}"/>
    <cellStyle name="Normal 3 2 3 8 2 4 2" xfId="21754" xr:uid="{00000000-0005-0000-0000-0000DF540000}"/>
    <cellStyle name="Normal 3 2 3 8 2 5" xfId="21755" xr:uid="{00000000-0005-0000-0000-0000E0540000}"/>
    <cellStyle name="Normal 3 2 3 8 3" xfId="21756" xr:uid="{00000000-0005-0000-0000-0000E1540000}"/>
    <cellStyle name="Normal 3 2 3 8 3 2" xfId="21757" xr:uid="{00000000-0005-0000-0000-0000E2540000}"/>
    <cellStyle name="Normal 3 2 3 8 3 2 2" xfId="21758" xr:uid="{00000000-0005-0000-0000-0000E3540000}"/>
    <cellStyle name="Normal 3 2 3 8 3 2 2 2" xfId="21759" xr:uid="{00000000-0005-0000-0000-0000E4540000}"/>
    <cellStyle name="Normal 3 2 3 8 3 2 3" xfId="21760" xr:uid="{00000000-0005-0000-0000-0000E5540000}"/>
    <cellStyle name="Normal 3 2 3 8 3 3" xfId="21761" xr:uid="{00000000-0005-0000-0000-0000E6540000}"/>
    <cellStyle name="Normal 3 2 3 8 3 3 2" xfId="21762" xr:uid="{00000000-0005-0000-0000-0000E7540000}"/>
    <cellStyle name="Normal 3 2 3 8 3 4" xfId="21763" xr:uid="{00000000-0005-0000-0000-0000E8540000}"/>
    <cellStyle name="Normal 3 2 3 8 4" xfId="21764" xr:uid="{00000000-0005-0000-0000-0000E9540000}"/>
    <cellStyle name="Normal 3 2 3 8 4 2" xfId="21765" xr:uid="{00000000-0005-0000-0000-0000EA540000}"/>
    <cellStyle name="Normal 3 2 3 8 4 2 2" xfId="21766" xr:uid="{00000000-0005-0000-0000-0000EB540000}"/>
    <cellStyle name="Normal 3 2 3 8 4 2 2 2" xfId="21767" xr:uid="{00000000-0005-0000-0000-0000EC540000}"/>
    <cellStyle name="Normal 3 2 3 8 4 2 3" xfId="21768" xr:uid="{00000000-0005-0000-0000-0000ED540000}"/>
    <cellStyle name="Normal 3 2 3 8 4 3" xfId="21769" xr:uid="{00000000-0005-0000-0000-0000EE540000}"/>
    <cellStyle name="Normal 3 2 3 8 4 3 2" xfId="21770" xr:uid="{00000000-0005-0000-0000-0000EF540000}"/>
    <cellStyle name="Normal 3 2 3 8 4 4" xfId="21771" xr:uid="{00000000-0005-0000-0000-0000F0540000}"/>
    <cellStyle name="Normal 3 2 3 8 5" xfId="21772" xr:uid="{00000000-0005-0000-0000-0000F1540000}"/>
    <cellStyle name="Normal 3 2 3 8 5 2" xfId="21773" xr:uid="{00000000-0005-0000-0000-0000F2540000}"/>
    <cellStyle name="Normal 3 2 3 8 5 2 2" xfId="21774" xr:uid="{00000000-0005-0000-0000-0000F3540000}"/>
    <cellStyle name="Normal 3 2 3 8 5 3" xfId="21775" xr:uid="{00000000-0005-0000-0000-0000F4540000}"/>
    <cellStyle name="Normal 3 2 3 8 6" xfId="21776" xr:uid="{00000000-0005-0000-0000-0000F5540000}"/>
    <cellStyle name="Normal 3 2 3 8 6 2" xfId="21777" xr:uid="{00000000-0005-0000-0000-0000F6540000}"/>
    <cellStyle name="Normal 3 2 3 8 7" xfId="21778" xr:uid="{00000000-0005-0000-0000-0000F7540000}"/>
    <cellStyle name="Normal 3 2 3 8 7 2" xfId="21779" xr:uid="{00000000-0005-0000-0000-0000F8540000}"/>
    <cellStyle name="Normal 3 2 3 8 8" xfId="21780" xr:uid="{00000000-0005-0000-0000-0000F9540000}"/>
    <cellStyle name="Normal 3 2 3 9" xfId="21781" xr:uid="{00000000-0005-0000-0000-0000FA540000}"/>
    <cellStyle name="Normal 3 2 3 9 2" xfId="21782" xr:uid="{00000000-0005-0000-0000-0000FB540000}"/>
    <cellStyle name="Normal 3 2 3 9 2 2" xfId="21783" xr:uid="{00000000-0005-0000-0000-0000FC540000}"/>
    <cellStyle name="Normal 3 2 3 9 2 2 2" xfId="21784" xr:uid="{00000000-0005-0000-0000-0000FD540000}"/>
    <cellStyle name="Normal 3 2 3 9 2 2 2 2" xfId="21785" xr:uid="{00000000-0005-0000-0000-0000FE540000}"/>
    <cellStyle name="Normal 3 2 3 9 2 2 2 2 2" xfId="21786" xr:uid="{00000000-0005-0000-0000-0000FF540000}"/>
    <cellStyle name="Normal 3 2 3 9 2 2 2 3" xfId="21787" xr:uid="{00000000-0005-0000-0000-000000550000}"/>
    <cellStyle name="Normal 3 2 3 9 2 2 3" xfId="21788" xr:uid="{00000000-0005-0000-0000-000001550000}"/>
    <cellStyle name="Normal 3 2 3 9 2 2 3 2" xfId="21789" xr:uid="{00000000-0005-0000-0000-000002550000}"/>
    <cellStyle name="Normal 3 2 3 9 2 2 4" xfId="21790" xr:uid="{00000000-0005-0000-0000-000003550000}"/>
    <cellStyle name="Normal 3 2 3 9 2 3" xfId="21791" xr:uid="{00000000-0005-0000-0000-000004550000}"/>
    <cellStyle name="Normal 3 2 3 9 2 3 2" xfId="21792" xr:uid="{00000000-0005-0000-0000-000005550000}"/>
    <cellStyle name="Normal 3 2 3 9 2 3 2 2" xfId="21793" xr:uid="{00000000-0005-0000-0000-000006550000}"/>
    <cellStyle name="Normal 3 2 3 9 2 3 3" xfId="21794" xr:uid="{00000000-0005-0000-0000-000007550000}"/>
    <cellStyle name="Normal 3 2 3 9 2 4" xfId="21795" xr:uid="{00000000-0005-0000-0000-000008550000}"/>
    <cellStyle name="Normal 3 2 3 9 2 4 2" xfId="21796" xr:uid="{00000000-0005-0000-0000-000009550000}"/>
    <cellStyle name="Normal 3 2 3 9 2 5" xfId="21797" xr:uid="{00000000-0005-0000-0000-00000A550000}"/>
    <cellStyle name="Normal 3 2 3 9 3" xfId="21798" xr:uid="{00000000-0005-0000-0000-00000B550000}"/>
    <cellStyle name="Normal 3 2 3 9 3 2" xfId="21799" xr:uid="{00000000-0005-0000-0000-00000C550000}"/>
    <cellStyle name="Normal 3 2 3 9 3 2 2" xfId="21800" xr:uid="{00000000-0005-0000-0000-00000D550000}"/>
    <cellStyle name="Normal 3 2 3 9 3 2 2 2" xfId="21801" xr:uid="{00000000-0005-0000-0000-00000E550000}"/>
    <cellStyle name="Normal 3 2 3 9 3 2 3" xfId="21802" xr:uid="{00000000-0005-0000-0000-00000F550000}"/>
    <cellStyle name="Normal 3 2 3 9 3 3" xfId="21803" xr:uid="{00000000-0005-0000-0000-000010550000}"/>
    <cellStyle name="Normal 3 2 3 9 3 3 2" xfId="21804" xr:uid="{00000000-0005-0000-0000-000011550000}"/>
    <cellStyle name="Normal 3 2 3 9 3 4" xfId="21805" xr:uid="{00000000-0005-0000-0000-000012550000}"/>
    <cellStyle name="Normal 3 2 3 9 4" xfId="21806" xr:uid="{00000000-0005-0000-0000-000013550000}"/>
    <cellStyle name="Normal 3 2 3 9 4 2" xfId="21807" xr:uid="{00000000-0005-0000-0000-000014550000}"/>
    <cellStyle name="Normal 3 2 3 9 4 2 2" xfId="21808" xr:uid="{00000000-0005-0000-0000-000015550000}"/>
    <cellStyle name="Normal 3 2 3 9 4 2 2 2" xfId="21809" xr:uid="{00000000-0005-0000-0000-000016550000}"/>
    <cellStyle name="Normal 3 2 3 9 4 2 3" xfId="21810" xr:uid="{00000000-0005-0000-0000-000017550000}"/>
    <cellStyle name="Normal 3 2 3 9 4 3" xfId="21811" xr:uid="{00000000-0005-0000-0000-000018550000}"/>
    <cellStyle name="Normal 3 2 3 9 4 3 2" xfId="21812" xr:uid="{00000000-0005-0000-0000-000019550000}"/>
    <cellStyle name="Normal 3 2 3 9 4 4" xfId="21813" xr:uid="{00000000-0005-0000-0000-00001A550000}"/>
    <cellStyle name="Normal 3 2 3 9 5" xfId="21814" xr:uid="{00000000-0005-0000-0000-00001B550000}"/>
    <cellStyle name="Normal 3 2 3 9 5 2" xfId="21815" xr:uid="{00000000-0005-0000-0000-00001C550000}"/>
    <cellStyle name="Normal 3 2 3 9 5 2 2" xfId="21816" xr:uid="{00000000-0005-0000-0000-00001D550000}"/>
    <cellStyle name="Normal 3 2 3 9 5 3" xfId="21817" xr:uid="{00000000-0005-0000-0000-00001E550000}"/>
    <cellStyle name="Normal 3 2 3 9 6" xfId="21818" xr:uid="{00000000-0005-0000-0000-00001F550000}"/>
    <cellStyle name="Normal 3 2 3 9 6 2" xfId="21819" xr:uid="{00000000-0005-0000-0000-000020550000}"/>
    <cellStyle name="Normal 3 2 3 9 7" xfId="21820" xr:uid="{00000000-0005-0000-0000-000021550000}"/>
    <cellStyle name="Normal 3 2 3 9 7 2" xfId="21821" xr:uid="{00000000-0005-0000-0000-000022550000}"/>
    <cellStyle name="Normal 3 2 3 9 8" xfId="21822" xr:uid="{00000000-0005-0000-0000-000023550000}"/>
    <cellStyle name="Normal 3 2 3_Sheet1" xfId="21823" xr:uid="{00000000-0005-0000-0000-000024550000}"/>
    <cellStyle name="Normal 3 2 4" xfId="21824" xr:uid="{00000000-0005-0000-0000-000025550000}"/>
    <cellStyle name="Normal 3 2 4 10" xfId="21825" xr:uid="{00000000-0005-0000-0000-000026550000}"/>
    <cellStyle name="Normal 3 2 4 10 2" xfId="21826" xr:uid="{00000000-0005-0000-0000-000027550000}"/>
    <cellStyle name="Normal 3 2 4 10 2 2" xfId="21827" xr:uid="{00000000-0005-0000-0000-000028550000}"/>
    <cellStyle name="Normal 3 2 4 10 2 2 2" xfId="21828" xr:uid="{00000000-0005-0000-0000-000029550000}"/>
    <cellStyle name="Normal 3 2 4 10 2 2 2 2" xfId="21829" xr:uid="{00000000-0005-0000-0000-00002A550000}"/>
    <cellStyle name="Normal 3 2 4 10 2 2 2 2 2" xfId="21830" xr:uid="{00000000-0005-0000-0000-00002B550000}"/>
    <cellStyle name="Normal 3 2 4 10 2 2 2 3" xfId="21831" xr:uid="{00000000-0005-0000-0000-00002C550000}"/>
    <cellStyle name="Normal 3 2 4 10 2 2 3" xfId="21832" xr:uid="{00000000-0005-0000-0000-00002D550000}"/>
    <cellStyle name="Normal 3 2 4 10 2 2 3 2" xfId="21833" xr:uid="{00000000-0005-0000-0000-00002E550000}"/>
    <cellStyle name="Normal 3 2 4 10 2 2 4" xfId="21834" xr:uid="{00000000-0005-0000-0000-00002F550000}"/>
    <cellStyle name="Normal 3 2 4 10 2 3" xfId="21835" xr:uid="{00000000-0005-0000-0000-000030550000}"/>
    <cellStyle name="Normal 3 2 4 10 2 3 2" xfId="21836" xr:uid="{00000000-0005-0000-0000-000031550000}"/>
    <cellStyle name="Normal 3 2 4 10 2 3 2 2" xfId="21837" xr:uid="{00000000-0005-0000-0000-000032550000}"/>
    <cellStyle name="Normal 3 2 4 10 2 3 3" xfId="21838" xr:uid="{00000000-0005-0000-0000-000033550000}"/>
    <cellStyle name="Normal 3 2 4 10 2 4" xfId="21839" xr:uid="{00000000-0005-0000-0000-000034550000}"/>
    <cellStyle name="Normal 3 2 4 10 2 4 2" xfId="21840" xr:uid="{00000000-0005-0000-0000-000035550000}"/>
    <cellStyle name="Normal 3 2 4 10 2 5" xfId="21841" xr:uid="{00000000-0005-0000-0000-000036550000}"/>
    <cellStyle name="Normal 3 2 4 10 3" xfId="21842" xr:uid="{00000000-0005-0000-0000-000037550000}"/>
    <cellStyle name="Normal 3 2 4 10 3 2" xfId="21843" xr:uid="{00000000-0005-0000-0000-000038550000}"/>
    <cellStyle name="Normal 3 2 4 10 3 2 2" xfId="21844" xr:uid="{00000000-0005-0000-0000-000039550000}"/>
    <cellStyle name="Normal 3 2 4 10 3 2 2 2" xfId="21845" xr:uid="{00000000-0005-0000-0000-00003A550000}"/>
    <cellStyle name="Normal 3 2 4 10 3 2 3" xfId="21846" xr:uid="{00000000-0005-0000-0000-00003B550000}"/>
    <cellStyle name="Normal 3 2 4 10 3 3" xfId="21847" xr:uid="{00000000-0005-0000-0000-00003C550000}"/>
    <cellStyle name="Normal 3 2 4 10 3 3 2" xfId="21848" xr:uid="{00000000-0005-0000-0000-00003D550000}"/>
    <cellStyle name="Normal 3 2 4 10 3 4" xfId="21849" xr:uid="{00000000-0005-0000-0000-00003E550000}"/>
    <cellStyle name="Normal 3 2 4 10 4" xfId="21850" xr:uid="{00000000-0005-0000-0000-00003F550000}"/>
    <cellStyle name="Normal 3 2 4 10 4 2" xfId="21851" xr:uid="{00000000-0005-0000-0000-000040550000}"/>
    <cellStyle name="Normal 3 2 4 10 4 2 2" xfId="21852" xr:uid="{00000000-0005-0000-0000-000041550000}"/>
    <cellStyle name="Normal 3 2 4 10 4 3" xfId="21853" xr:uid="{00000000-0005-0000-0000-000042550000}"/>
    <cellStyle name="Normal 3 2 4 10 5" xfId="21854" xr:uid="{00000000-0005-0000-0000-000043550000}"/>
    <cellStyle name="Normal 3 2 4 10 5 2" xfId="21855" xr:uid="{00000000-0005-0000-0000-000044550000}"/>
    <cellStyle name="Normal 3 2 4 10 6" xfId="21856" xr:uid="{00000000-0005-0000-0000-000045550000}"/>
    <cellStyle name="Normal 3 2 4 11" xfId="21857" xr:uid="{00000000-0005-0000-0000-000046550000}"/>
    <cellStyle name="Normal 3 2 4 11 2" xfId="21858" xr:uid="{00000000-0005-0000-0000-000047550000}"/>
    <cellStyle name="Normal 3 2 4 11 2 2" xfId="21859" xr:uid="{00000000-0005-0000-0000-000048550000}"/>
    <cellStyle name="Normal 3 2 4 11 2 2 2" xfId="21860" xr:uid="{00000000-0005-0000-0000-000049550000}"/>
    <cellStyle name="Normal 3 2 4 11 2 2 2 2" xfId="21861" xr:uid="{00000000-0005-0000-0000-00004A550000}"/>
    <cellStyle name="Normal 3 2 4 11 2 2 3" xfId="21862" xr:uid="{00000000-0005-0000-0000-00004B550000}"/>
    <cellStyle name="Normal 3 2 4 11 2 3" xfId="21863" xr:uid="{00000000-0005-0000-0000-00004C550000}"/>
    <cellStyle name="Normal 3 2 4 11 2 3 2" xfId="21864" xr:uid="{00000000-0005-0000-0000-00004D550000}"/>
    <cellStyle name="Normal 3 2 4 11 2 4" xfId="21865" xr:uid="{00000000-0005-0000-0000-00004E550000}"/>
    <cellStyle name="Normal 3 2 4 11 3" xfId="21866" xr:uid="{00000000-0005-0000-0000-00004F550000}"/>
    <cellStyle name="Normal 3 2 4 11 3 2" xfId="21867" xr:uid="{00000000-0005-0000-0000-000050550000}"/>
    <cellStyle name="Normal 3 2 4 11 3 2 2" xfId="21868" xr:uid="{00000000-0005-0000-0000-000051550000}"/>
    <cellStyle name="Normal 3 2 4 11 3 3" xfId="21869" xr:uid="{00000000-0005-0000-0000-000052550000}"/>
    <cellStyle name="Normal 3 2 4 11 4" xfId="21870" xr:uid="{00000000-0005-0000-0000-000053550000}"/>
    <cellStyle name="Normal 3 2 4 11 4 2" xfId="21871" xr:uid="{00000000-0005-0000-0000-000054550000}"/>
    <cellStyle name="Normal 3 2 4 11 5" xfId="21872" xr:uid="{00000000-0005-0000-0000-000055550000}"/>
    <cellStyle name="Normal 3 2 4 12" xfId="21873" xr:uid="{00000000-0005-0000-0000-000056550000}"/>
    <cellStyle name="Normal 3 2 4 12 2" xfId="21874" xr:uid="{00000000-0005-0000-0000-000057550000}"/>
    <cellStyle name="Normal 3 2 4 12 2 2" xfId="21875" xr:uid="{00000000-0005-0000-0000-000058550000}"/>
    <cellStyle name="Normal 3 2 4 12 2 2 2" xfId="21876" xr:uid="{00000000-0005-0000-0000-000059550000}"/>
    <cellStyle name="Normal 3 2 4 12 2 3" xfId="21877" xr:uid="{00000000-0005-0000-0000-00005A550000}"/>
    <cellStyle name="Normal 3 2 4 12 3" xfId="21878" xr:uid="{00000000-0005-0000-0000-00005B550000}"/>
    <cellStyle name="Normal 3 2 4 12 3 2" xfId="21879" xr:uid="{00000000-0005-0000-0000-00005C550000}"/>
    <cellStyle name="Normal 3 2 4 12 4" xfId="21880" xr:uid="{00000000-0005-0000-0000-00005D550000}"/>
    <cellStyle name="Normal 3 2 4 13" xfId="21881" xr:uid="{00000000-0005-0000-0000-00005E550000}"/>
    <cellStyle name="Normal 3 2 4 13 2" xfId="21882" xr:uid="{00000000-0005-0000-0000-00005F550000}"/>
    <cellStyle name="Normal 3 2 4 13 2 2" xfId="21883" xr:uid="{00000000-0005-0000-0000-000060550000}"/>
    <cellStyle name="Normal 3 2 4 13 2 2 2" xfId="21884" xr:uid="{00000000-0005-0000-0000-000061550000}"/>
    <cellStyle name="Normal 3 2 4 13 2 3" xfId="21885" xr:uid="{00000000-0005-0000-0000-000062550000}"/>
    <cellStyle name="Normal 3 2 4 13 3" xfId="21886" xr:uid="{00000000-0005-0000-0000-000063550000}"/>
    <cellStyle name="Normal 3 2 4 13 3 2" xfId="21887" xr:uid="{00000000-0005-0000-0000-000064550000}"/>
    <cellStyle name="Normal 3 2 4 13 4" xfId="21888" xr:uid="{00000000-0005-0000-0000-000065550000}"/>
    <cellStyle name="Normal 3 2 4 14" xfId="21889" xr:uid="{00000000-0005-0000-0000-000066550000}"/>
    <cellStyle name="Normal 3 2 4 14 2" xfId="21890" xr:uid="{00000000-0005-0000-0000-000067550000}"/>
    <cellStyle name="Normal 3 2 4 14 2 2" xfId="21891" xr:uid="{00000000-0005-0000-0000-000068550000}"/>
    <cellStyle name="Normal 3 2 4 14 2 2 2" xfId="21892" xr:uid="{00000000-0005-0000-0000-000069550000}"/>
    <cellStyle name="Normal 3 2 4 14 2 3" xfId="21893" xr:uid="{00000000-0005-0000-0000-00006A550000}"/>
    <cellStyle name="Normal 3 2 4 14 3" xfId="21894" xr:uid="{00000000-0005-0000-0000-00006B550000}"/>
    <cellStyle name="Normal 3 2 4 14 3 2" xfId="21895" xr:uid="{00000000-0005-0000-0000-00006C550000}"/>
    <cellStyle name="Normal 3 2 4 14 4" xfId="21896" xr:uid="{00000000-0005-0000-0000-00006D550000}"/>
    <cellStyle name="Normal 3 2 4 15" xfId="21897" xr:uid="{00000000-0005-0000-0000-00006E550000}"/>
    <cellStyle name="Normal 3 2 4 15 2" xfId="21898" xr:uid="{00000000-0005-0000-0000-00006F550000}"/>
    <cellStyle name="Normal 3 2 4 15 2 2" xfId="21899" xr:uid="{00000000-0005-0000-0000-000070550000}"/>
    <cellStyle name="Normal 3 2 4 15 3" xfId="21900" xr:uid="{00000000-0005-0000-0000-000071550000}"/>
    <cellStyle name="Normal 3 2 4 16" xfId="21901" xr:uid="{00000000-0005-0000-0000-000072550000}"/>
    <cellStyle name="Normal 3 2 4 16 2" xfId="21902" xr:uid="{00000000-0005-0000-0000-000073550000}"/>
    <cellStyle name="Normal 3 2 4 17" xfId="21903" xr:uid="{00000000-0005-0000-0000-000074550000}"/>
    <cellStyle name="Normal 3 2 4 17 2" xfId="21904" xr:uid="{00000000-0005-0000-0000-000075550000}"/>
    <cellStyle name="Normal 3 2 4 18" xfId="21905" xr:uid="{00000000-0005-0000-0000-000076550000}"/>
    <cellStyle name="Normal 3 2 4 2" xfId="21906" xr:uid="{00000000-0005-0000-0000-000077550000}"/>
    <cellStyle name="Normal 3 2 4 2 10" xfId="21907" xr:uid="{00000000-0005-0000-0000-000078550000}"/>
    <cellStyle name="Normal 3 2 4 2 10 2" xfId="21908" xr:uid="{00000000-0005-0000-0000-000079550000}"/>
    <cellStyle name="Normal 3 2 4 2 10 2 2" xfId="21909" xr:uid="{00000000-0005-0000-0000-00007A550000}"/>
    <cellStyle name="Normal 3 2 4 2 10 2 2 2" xfId="21910" xr:uid="{00000000-0005-0000-0000-00007B550000}"/>
    <cellStyle name="Normal 3 2 4 2 10 2 3" xfId="21911" xr:uid="{00000000-0005-0000-0000-00007C550000}"/>
    <cellStyle name="Normal 3 2 4 2 10 3" xfId="21912" xr:uid="{00000000-0005-0000-0000-00007D550000}"/>
    <cellStyle name="Normal 3 2 4 2 10 3 2" xfId="21913" xr:uid="{00000000-0005-0000-0000-00007E550000}"/>
    <cellStyle name="Normal 3 2 4 2 10 4" xfId="21914" xr:uid="{00000000-0005-0000-0000-00007F550000}"/>
    <cellStyle name="Normal 3 2 4 2 11" xfId="21915" xr:uid="{00000000-0005-0000-0000-000080550000}"/>
    <cellStyle name="Normal 3 2 4 2 11 2" xfId="21916" xr:uid="{00000000-0005-0000-0000-000081550000}"/>
    <cellStyle name="Normal 3 2 4 2 11 2 2" xfId="21917" xr:uid="{00000000-0005-0000-0000-000082550000}"/>
    <cellStyle name="Normal 3 2 4 2 11 2 2 2" xfId="21918" xr:uid="{00000000-0005-0000-0000-000083550000}"/>
    <cellStyle name="Normal 3 2 4 2 11 2 3" xfId="21919" xr:uid="{00000000-0005-0000-0000-000084550000}"/>
    <cellStyle name="Normal 3 2 4 2 11 3" xfId="21920" xr:uid="{00000000-0005-0000-0000-000085550000}"/>
    <cellStyle name="Normal 3 2 4 2 11 3 2" xfId="21921" xr:uid="{00000000-0005-0000-0000-000086550000}"/>
    <cellStyle name="Normal 3 2 4 2 11 4" xfId="21922" xr:uid="{00000000-0005-0000-0000-000087550000}"/>
    <cellStyle name="Normal 3 2 4 2 12" xfId="21923" xr:uid="{00000000-0005-0000-0000-000088550000}"/>
    <cellStyle name="Normal 3 2 4 2 12 2" xfId="21924" xr:uid="{00000000-0005-0000-0000-000089550000}"/>
    <cellStyle name="Normal 3 2 4 2 12 2 2" xfId="21925" xr:uid="{00000000-0005-0000-0000-00008A550000}"/>
    <cellStyle name="Normal 3 2 4 2 12 2 2 2" xfId="21926" xr:uid="{00000000-0005-0000-0000-00008B550000}"/>
    <cellStyle name="Normal 3 2 4 2 12 2 3" xfId="21927" xr:uid="{00000000-0005-0000-0000-00008C550000}"/>
    <cellStyle name="Normal 3 2 4 2 12 3" xfId="21928" xr:uid="{00000000-0005-0000-0000-00008D550000}"/>
    <cellStyle name="Normal 3 2 4 2 12 3 2" xfId="21929" xr:uid="{00000000-0005-0000-0000-00008E550000}"/>
    <cellStyle name="Normal 3 2 4 2 12 4" xfId="21930" xr:uid="{00000000-0005-0000-0000-00008F550000}"/>
    <cellStyle name="Normal 3 2 4 2 13" xfId="21931" xr:uid="{00000000-0005-0000-0000-000090550000}"/>
    <cellStyle name="Normal 3 2 4 2 13 2" xfId="21932" xr:uid="{00000000-0005-0000-0000-000091550000}"/>
    <cellStyle name="Normal 3 2 4 2 13 2 2" xfId="21933" xr:uid="{00000000-0005-0000-0000-000092550000}"/>
    <cellStyle name="Normal 3 2 4 2 13 3" xfId="21934" xr:uid="{00000000-0005-0000-0000-000093550000}"/>
    <cellStyle name="Normal 3 2 4 2 14" xfId="21935" xr:uid="{00000000-0005-0000-0000-000094550000}"/>
    <cellStyle name="Normal 3 2 4 2 14 2" xfId="21936" xr:uid="{00000000-0005-0000-0000-000095550000}"/>
    <cellStyle name="Normal 3 2 4 2 15" xfId="21937" xr:uid="{00000000-0005-0000-0000-000096550000}"/>
    <cellStyle name="Normal 3 2 4 2 15 2" xfId="21938" xr:uid="{00000000-0005-0000-0000-000097550000}"/>
    <cellStyle name="Normal 3 2 4 2 16" xfId="21939" xr:uid="{00000000-0005-0000-0000-000098550000}"/>
    <cellStyle name="Normal 3 2 4 2 2" xfId="21940" xr:uid="{00000000-0005-0000-0000-000099550000}"/>
    <cellStyle name="Normal 3 2 4 2 2 10" xfId="21941" xr:uid="{00000000-0005-0000-0000-00009A550000}"/>
    <cellStyle name="Normal 3 2 4 2 2 2" xfId="21942" xr:uid="{00000000-0005-0000-0000-00009B550000}"/>
    <cellStyle name="Normal 3 2 4 2 2 2 2" xfId="21943" xr:uid="{00000000-0005-0000-0000-00009C550000}"/>
    <cellStyle name="Normal 3 2 4 2 2 2 2 2" xfId="21944" xr:uid="{00000000-0005-0000-0000-00009D550000}"/>
    <cellStyle name="Normal 3 2 4 2 2 2 2 2 2" xfId="21945" xr:uid="{00000000-0005-0000-0000-00009E550000}"/>
    <cellStyle name="Normal 3 2 4 2 2 2 2 2 2 2" xfId="21946" xr:uid="{00000000-0005-0000-0000-00009F550000}"/>
    <cellStyle name="Normal 3 2 4 2 2 2 2 2 2 2 2" xfId="21947" xr:uid="{00000000-0005-0000-0000-0000A0550000}"/>
    <cellStyle name="Normal 3 2 4 2 2 2 2 2 2 2 2 2" xfId="21948" xr:uid="{00000000-0005-0000-0000-0000A1550000}"/>
    <cellStyle name="Normal 3 2 4 2 2 2 2 2 2 2 3" xfId="21949" xr:uid="{00000000-0005-0000-0000-0000A2550000}"/>
    <cellStyle name="Normal 3 2 4 2 2 2 2 2 2 3" xfId="21950" xr:uid="{00000000-0005-0000-0000-0000A3550000}"/>
    <cellStyle name="Normal 3 2 4 2 2 2 2 2 2 3 2" xfId="21951" xr:uid="{00000000-0005-0000-0000-0000A4550000}"/>
    <cellStyle name="Normal 3 2 4 2 2 2 2 2 2 4" xfId="21952" xr:uid="{00000000-0005-0000-0000-0000A5550000}"/>
    <cellStyle name="Normal 3 2 4 2 2 2 2 2 3" xfId="21953" xr:uid="{00000000-0005-0000-0000-0000A6550000}"/>
    <cellStyle name="Normal 3 2 4 2 2 2 2 2 3 2" xfId="21954" xr:uid="{00000000-0005-0000-0000-0000A7550000}"/>
    <cellStyle name="Normal 3 2 4 2 2 2 2 2 3 2 2" xfId="21955" xr:uid="{00000000-0005-0000-0000-0000A8550000}"/>
    <cellStyle name="Normal 3 2 4 2 2 2 2 2 3 3" xfId="21956" xr:uid="{00000000-0005-0000-0000-0000A9550000}"/>
    <cellStyle name="Normal 3 2 4 2 2 2 2 2 4" xfId="21957" xr:uid="{00000000-0005-0000-0000-0000AA550000}"/>
    <cellStyle name="Normal 3 2 4 2 2 2 2 2 4 2" xfId="21958" xr:uid="{00000000-0005-0000-0000-0000AB550000}"/>
    <cellStyle name="Normal 3 2 4 2 2 2 2 2 5" xfId="21959" xr:uid="{00000000-0005-0000-0000-0000AC550000}"/>
    <cellStyle name="Normal 3 2 4 2 2 2 2 3" xfId="21960" xr:uid="{00000000-0005-0000-0000-0000AD550000}"/>
    <cellStyle name="Normal 3 2 4 2 2 2 2 3 2" xfId="21961" xr:uid="{00000000-0005-0000-0000-0000AE550000}"/>
    <cellStyle name="Normal 3 2 4 2 2 2 2 3 2 2" xfId="21962" xr:uid="{00000000-0005-0000-0000-0000AF550000}"/>
    <cellStyle name="Normal 3 2 4 2 2 2 2 3 2 2 2" xfId="21963" xr:uid="{00000000-0005-0000-0000-0000B0550000}"/>
    <cellStyle name="Normal 3 2 4 2 2 2 2 3 2 3" xfId="21964" xr:uid="{00000000-0005-0000-0000-0000B1550000}"/>
    <cellStyle name="Normal 3 2 4 2 2 2 2 3 3" xfId="21965" xr:uid="{00000000-0005-0000-0000-0000B2550000}"/>
    <cellStyle name="Normal 3 2 4 2 2 2 2 3 3 2" xfId="21966" xr:uid="{00000000-0005-0000-0000-0000B3550000}"/>
    <cellStyle name="Normal 3 2 4 2 2 2 2 3 4" xfId="21967" xr:uid="{00000000-0005-0000-0000-0000B4550000}"/>
    <cellStyle name="Normal 3 2 4 2 2 2 2 4" xfId="21968" xr:uid="{00000000-0005-0000-0000-0000B5550000}"/>
    <cellStyle name="Normal 3 2 4 2 2 2 2 4 2" xfId="21969" xr:uid="{00000000-0005-0000-0000-0000B6550000}"/>
    <cellStyle name="Normal 3 2 4 2 2 2 2 4 2 2" xfId="21970" xr:uid="{00000000-0005-0000-0000-0000B7550000}"/>
    <cellStyle name="Normal 3 2 4 2 2 2 2 4 2 2 2" xfId="21971" xr:uid="{00000000-0005-0000-0000-0000B8550000}"/>
    <cellStyle name="Normal 3 2 4 2 2 2 2 4 2 3" xfId="21972" xr:uid="{00000000-0005-0000-0000-0000B9550000}"/>
    <cellStyle name="Normal 3 2 4 2 2 2 2 4 3" xfId="21973" xr:uid="{00000000-0005-0000-0000-0000BA550000}"/>
    <cellStyle name="Normal 3 2 4 2 2 2 2 4 3 2" xfId="21974" xr:uid="{00000000-0005-0000-0000-0000BB550000}"/>
    <cellStyle name="Normal 3 2 4 2 2 2 2 4 4" xfId="21975" xr:uid="{00000000-0005-0000-0000-0000BC550000}"/>
    <cellStyle name="Normal 3 2 4 2 2 2 2 5" xfId="21976" xr:uid="{00000000-0005-0000-0000-0000BD550000}"/>
    <cellStyle name="Normal 3 2 4 2 2 2 2 5 2" xfId="21977" xr:uid="{00000000-0005-0000-0000-0000BE550000}"/>
    <cellStyle name="Normal 3 2 4 2 2 2 2 5 2 2" xfId="21978" xr:uid="{00000000-0005-0000-0000-0000BF550000}"/>
    <cellStyle name="Normal 3 2 4 2 2 2 2 5 3" xfId="21979" xr:uid="{00000000-0005-0000-0000-0000C0550000}"/>
    <cellStyle name="Normal 3 2 4 2 2 2 2 6" xfId="21980" xr:uid="{00000000-0005-0000-0000-0000C1550000}"/>
    <cellStyle name="Normal 3 2 4 2 2 2 2 6 2" xfId="21981" xr:uid="{00000000-0005-0000-0000-0000C2550000}"/>
    <cellStyle name="Normal 3 2 4 2 2 2 2 7" xfId="21982" xr:uid="{00000000-0005-0000-0000-0000C3550000}"/>
    <cellStyle name="Normal 3 2 4 2 2 2 2 7 2" xfId="21983" xr:uid="{00000000-0005-0000-0000-0000C4550000}"/>
    <cellStyle name="Normal 3 2 4 2 2 2 2 8" xfId="21984" xr:uid="{00000000-0005-0000-0000-0000C5550000}"/>
    <cellStyle name="Normal 3 2 4 2 2 2 3" xfId="21985" xr:uid="{00000000-0005-0000-0000-0000C6550000}"/>
    <cellStyle name="Normal 3 2 4 2 2 2 3 2" xfId="21986" xr:uid="{00000000-0005-0000-0000-0000C7550000}"/>
    <cellStyle name="Normal 3 2 4 2 2 2 3 2 2" xfId="21987" xr:uid="{00000000-0005-0000-0000-0000C8550000}"/>
    <cellStyle name="Normal 3 2 4 2 2 2 3 2 2 2" xfId="21988" xr:uid="{00000000-0005-0000-0000-0000C9550000}"/>
    <cellStyle name="Normal 3 2 4 2 2 2 3 2 2 2 2" xfId="21989" xr:uid="{00000000-0005-0000-0000-0000CA550000}"/>
    <cellStyle name="Normal 3 2 4 2 2 2 3 2 2 3" xfId="21990" xr:uid="{00000000-0005-0000-0000-0000CB550000}"/>
    <cellStyle name="Normal 3 2 4 2 2 2 3 2 3" xfId="21991" xr:uid="{00000000-0005-0000-0000-0000CC550000}"/>
    <cellStyle name="Normal 3 2 4 2 2 2 3 2 3 2" xfId="21992" xr:uid="{00000000-0005-0000-0000-0000CD550000}"/>
    <cellStyle name="Normal 3 2 4 2 2 2 3 2 4" xfId="21993" xr:uid="{00000000-0005-0000-0000-0000CE550000}"/>
    <cellStyle name="Normal 3 2 4 2 2 2 3 3" xfId="21994" xr:uid="{00000000-0005-0000-0000-0000CF550000}"/>
    <cellStyle name="Normal 3 2 4 2 2 2 3 3 2" xfId="21995" xr:uid="{00000000-0005-0000-0000-0000D0550000}"/>
    <cellStyle name="Normal 3 2 4 2 2 2 3 3 2 2" xfId="21996" xr:uid="{00000000-0005-0000-0000-0000D1550000}"/>
    <cellStyle name="Normal 3 2 4 2 2 2 3 3 3" xfId="21997" xr:uid="{00000000-0005-0000-0000-0000D2550000}"/>
    <cellStyle name="Normal 3 2 4 2 2 2 3 4" xfId="21998" xr:uid="{00000000-0005-0000-0000-0000D3550000}"/>
    <cellStyle name="Normal 3 2 4 2 2 2 3 4 2" xfId="21999" xr:uid="{00000000-0005-0000-0000-0000D4550000}"/>
    <cellStyle name="Normal 3 2 4 2 2 2 3 5" xfId="22000" xr:uid="{00000000-0005-0000-0000-0000D5550000}"/>
    <cellStyle name="Normal 3 2 4 2 2 2 4" xfId="22001" xr:uid="{00000000-0005-0000-0000-0000D6550000}"/>
    <cellStyle name="Normal 3 2 4 2 2 2 4 2" xfId="22002" xr:uid="{00000000-0005-0000-0000-0000D7550000}"/>
    <cellStyle name="Normal 3 2 4 2 2 2 4 2 2" xfId="22003" xr:uid="{00000000-0005-0000-0000-0000D8550000}"/>
    <cellStyle name="Normal 3 2 4 2 2 2 4 2 2 2" xfId="22004" xr:uid="{00000000-0005-0000-0000-0000D9550000}"/>
    <cellStyle name="Normal 3 2 4 2 2 2 4 2 3" xfId="22005" xr:uid="{00000000-0005-0000-0000-0000DA550000}"/>
    <cellStyle name="Normal 3 2 4 2 2 2 4 3" xfId="22006" xr:uid="{00000000-0005-0000-0000-0000DB550000}"/>
    <cellStyle name="Normal 3 2 4 2 2 2 4 3 2" xfId="22007" xr:uid="{00000000-0005-0000-0000-0000DC550000}"/>
    <cellStyle name="Normal 3 2 4 2 2 2 4 4" xfId="22008" xr:uid="{00000000-0005-0000-0000-0000DD550000}"/>
    <cellStyle name="Normal 3 2 4 2 2 2 5" xfId="22009" xr:uid="{00000000-0005-0000-0000-0000DE550000}"/>
    <cellStyle name="Normal 3 2 4 2 2 2 5 2" xfId="22010" xr:uid="{00000000-0005-0000-0000-0000DF550000}"/>
    <cellStyle name="Normal 3 2 4 2 2 2 5 2 2" xfId="22011" xr:uid="{00000000-0005-0000-0000-0000E0550000}"/>
    <cellStyle name="Normal 3 2 4 2 2 2 5 2 2 2" xfId="22012" xr:uid="{00000000-0005-0000-0000-0000E1550000}"/>
    <cellStyle name="Normal 3 2 4 2 2 2 5 2 3" xfId="22013" xr:uid="{00000000-0005-0000-0000-0000E2550000}"/>
    <cellStyle name="Normal 3 2 4 2 2 2 5 3" xfId="22014" xr:uid="{00000000-0005-0000-0000-0000E3550000}"/>
    <cellStyle name="Normal 3 2 4 2 2 2 5 3 2" xfId="22015" xr:uid="{00000000-0005-0000-0000-0000E4550000}"/>
    <cellStyle name="Normal 3 2 4 2 2 2 5 4" xfId="22016" xr:uid="{00000000-0005-0000-0000-0000E5550000}"/>
    <cellStyle name="Normal 3 2 4 2 2 2 6" xfId="22017" xr:uid="{00000000-0005-0000-0000-0000E6550000}"/>
    <cellStyle name="Normal 3 2 4 2 2 2 6 2" xfId="22018" xr:uid="{00000000-0005-0000-0000-0000E7550000}"/>
    <cellStyle name="Normal 3 2 4 2 2 2 6 2 2" xfId="22019" xr:uid="{00000000-0005-0000-0000-0000E8550000}"/>
    <cellStyle name="Normal 3 2 4 2 2 2 6 3" xfId="22020" xr:uid="{00000000-0005-0000-0000-0000E9550000}"/>
    <cellStyle name="Normal 3 2 4 2 2 2 7" xfId="22021" xr:uid="{00000000-0005-0000-0000-0000EA550000}"/>
    <cellStyle name="Normal 3 2 4 2 2 2 7 2" xfId="22022" xr:uid="{00000000-0005-0000-0000-0000EB550000}"/>
    <cellStyle name="Normal 3 2 4 2 2 2 8" xfId="22023" xr:uid="{00000000-0005-0000-0000-0000EC550000}"/>
    <cellStyle name="Normal 3 2 4 2 2 2 8 2" xfId="22024" xr:uid="{00000000-0005-0000-0000-0000ED550000}"/>
    <cellStyle name="Normal 3 2 4 2 2 2 9" xfId="22025" xr:uid="{00000000-0005-0000-0000-0000EE550000}"/>
    <cellStyle name="Normal 3 2 4 2 2 3" xfId="22026" xr:uid="{00000000-0005-0000-0000-0000EF550000}"/>
    <cellStyle name="Normal 3 2 4 2 2 3 2" xfId="22027" xr:uid="{00000000-0005-0000-0000-0000F0550000}"/>
    <cellStyle name="Normal 3 2 4 2 2 3 2 2" xfId="22028" xr:uid="{00000000-0005-0000-0000-0000F1550000}"/>
    <cellStyle name="Normal 3 2 4 2 2 3 2 2 2" xfId="22029" xr:uid="{00000000-0005-0000-0000-0000F2550000}"/>
    <cellStyle name="Normal 3 2 4 2 2 3 2 2 2 2" xfId="22030" xr:uid="{00000000-0005-0000-0000-0000F3550000}"/>
    <cellStyle name="Normal 3 2 4 2 2 3 2 2 2 2 2" xfId="22031" xr:uid="{00000000-0005-0000-0000-0000F4550000}"/>
    <cellStyle name="Normal 3 2 4 2 2 3 2 2 2 3" xfId="22032" xr:uid="{00000000-0005-0000-0000-0000F5550000}"/>
    <cellStyle name="Normal 3 2 4 2 2 3 2 2 3" xfId="22033" xr:uid="{00000000-0005-0000-0000-0000F6550000}"/>
    <cellStyle name="Normal 3 2 4 2 2 3 2 2 3 2" xfId="22034" xr:uid="{00000000-0005-0000-0000-0000F7550000}"/>
    <cellStyle name="Normal 3 2 4 2 2 3 2 2 4" xfId="22035" xr:uid="{00000000-0005-0000-0000-0000F8550000}"/>
    <cellStyle name="Normal 3 2 4 2 2 3 2 3" xfId="22036" xr:uid="{00000000-0005-0000-0000-0000F9550000}"/>
    <cellStyle name="Normal 3 2 4 2 2 3 2 3 2" xfId="22037" xr:uid="{00000000-0005-0000-0000-0000FA550000}"/>
    <cellStyle name="Normal 3 2 4 2 2 3 2 3 2 2" xfId="22038" xr:uid="{00000000-0005-0000-0000-0000FB550000}"/>
    <cellStyle name="Normal 3 2 4 2 2 3 2 3 3" xfId="22039" xr:uid="{00000000-0005-0000-0000-0000FC550000}"/>
    <cellStyle name="Normal 3 2 4 2 2 3 2 4" xfId="22040" xr:uid="{00000000-0005-0000-0000-0000FD550000}"/>
    <cellStyle name="Normal 3 2 4 2 2 3 2 4 2" xfId="22041" xr:uid="{00000000-0005-0000-0000-0000FE550000}"/>
    <cellStyle name="Normal 3 2 4 2 2 3 2 5" xfId="22042" xr:uid="{00000000-0005-0000-0000-0000FF550000}"/>
    <cellStyle name="Normal 3 2 4 2 2 3 3" xfId="22043" xr:uid="{00000000-0005-0000-0000-000000560000}"/>
    <cellStyle name="Normal 3 2 4 2 2 3 3 2" xfId="22044" xr:uid="{00000000-0005-0000-0000-000001560000}"/>
    <cellStyle name="Normal 3 2 4 2 2 3 3 2 2" xfId="22045" xr:uid="{00000000-0005-0000-0000-000002560000}"/>
    <cellStyle name="Normal 3 2 4 2 2 3 3 2 2 2" xfId="22046" xr:uid="{00000000-0005-0000-0000-000003560000}"/>
    <cellStyle name="Normal 3 2 4 2 2 3 3 2 3" xfId="22047" xr:uid="{00000000-0005-0000-0000-000004560000}"/>
    <cellStyle name="Normal 3 2 4 2 2 3 3 3" xfId="22048" xr:uid="{00000000-0005-0000-0000-000005560000}"/>
    <cellStyle name="Normal 3 2 4 2 2 3 3 3 2" xfId="22049" xr:uid="{00000000-0005-0000-0000-000006560000}"/>
    <cellStyle name="Normal 3 2 4 2 2 3 3 4" xfId="22050" xr:uid="{00000000-0005-0000-0000-000007560000}"/>
    <cellStyle name="Normal 3 2 4 2 2 3 4" xfId="22051" xr:uid="{00000000-0005-0000-0000-000008560000}"/>
    <cellStyle name="Normal 3 2 4 2 2 3 4 2" xfId="22052" xr:uid="{00000000-0005-0000-0000-000009560000}"/>
    <cellStyle name="Normal 3 2 4 2 2 3 4 2 2" xfId="22053" xr:uid="{00000000-0005-0000-0000-00000A560000}"/>
    <cellStyle name="Normal 3 2 4 2 2 3 4 2 2 2" xfId="22054" xr:uid="{00000000-0005-0000-0000-00000B560000}"/>
    <cellStyle name="Normal 3 2 4 2 2 3 4 2 3" xfId="22055" xr:uid="{00000000-0005-0000-0000-00000C560000}"/>
    <cellStyle name="Normal 3 2 4 2 2 3 4 3" xfId="22056" xr:uid="{00000000-0005-0000-0000-00000D560000}"/>
    <cellStyle name="Normal 3 2 4 2 2 3 4 3 2" xfId="22057" xr:uid="{00000000-0005-0000-0000-00000E560000}"/>
    <cellStyle name="Normal 3 2 4 2 2 3 4 4" xfId="22058" xr:uid="{00000000-0005-0000-0000-00000F560000}"/>
    <cellStyle name="Normal 3 2 4 2 2 3 5" xfId="22059" xr:uid="{00000000-0005-0000-0000-000010560000}"/>
    <cellStyle name="Normal 3 2 4 2 2 3 5 2" xfId="22060" xr:uid="{00000000-0005-0000-0000-000011560000}"/>
    <cellStyle name="Normal 3 2 4 2 2 3 5 2 2" xfId="22061" xr:uid="{00000000-0005-0000-0000-000012560000}"/>
    <cellStyle name="Normal 3 2 4 2 2 3 5 3" xfId="22062" xr:uid="{00000000-0005-0000-0000-000013560000}"/>
    <cellStyle name="Normal 3 2 4 2 2 3 6" xfId="22063" xr:uid="{00000000-0005-0000-0000-000014560000}"/>
    <cellStyle name="Normal 3 2 4 2 2 3 6 2" xfId="22064" xr:uid="{00000000-0005-0000-0000-000015560000}"/>
    <cellStyle name="Normal 3 2 4 2 2 3 7" xfId="22065" xr:uid="{00000000-0005-0000-0000-000016560000}"/>
    <cellStyle name="Normal 3 2 4 2 2 3 7 2" xfId="22066" xr:uid="{00000000-0005-0000-0000-000017560000}"/>
    <cellStyle name="Normal 3 2 4 2 2 3 8" xfId="22067" xr:uid="{00000000-0005-0000-0000-000018560000}"/>
    <cellStyle name="Normal 3 2 4 2 2 4" xfId="22068" xr:uid="{00000000-0005-0000-0000-000019560000}"/>
    <cellStyle name="Normal 3 2 4 2 2 4 2" xfId="22069" xr:uid="{00000000-0005-0000-0000-00001A560000}"/>
    <cellStyle name="Normal 3 2 4 2 2 4 2 2" xfId="22070" xr:uid="{00000000-0005-0000-0000-00001B560000}"/>
    <cellStyle name="Normal 3 2 4 2 2 4 2 2 2" xfId="22071" xr:uid="{00000000-0005-0000-0000-00001C560000}"/>
    <cellStyle name="Normal 3 2 4 2 2 4 2 2 2 2" xfId="22072" xr:uid="{00000000-0005-0000-0000-00001D560000}"/>
    <cellStyle name="Normal 3 2 4 2 2 4 2 2 3" xfId="22073" xr:uid="{00000000-0005-0000-0000-00001E560000}"/>
    <cellStyle name="Normal 3 2 4 2 2 4 2 3" xfId="22074" xr:uid="{00000000-0005-0000-0000-00001F560000}"/>
    <cellStyle name="Normal 3 2 4 2 2 4 2 3 2" xfId="22075" xr:uid="{00000000-0005-0000-0000-000020560000}"/>
    <cellStyle name="Normal 3 2 4 2 2 4 2 4" xfId="22076" xr:uid="{00000000-0005-0000-0000-000021560000}"/>
    <cellStyle name="Normal 3 2 4 2 2 4 3" xfId="22077" xr:uid="{00000000-0005-0000-0000-000022560000}"/>
    <cellStyle name="Normal 3 2 4 2 2 4 3 2" xfId="22078" xr:uid="{00000000-0005-0000-0000-000023560000}"/>
    <cellStyle name="Normal 3 2 4 2 2 4 3 2 2" xfId="22079" xr:uid="{00000000-0005-0000-0000-000024560000}"/>
    <cellStyle name="Normal 3 2 4 2 2 4 3 3" xfId="22080" xr:uid="{00000000-0005-0000-0000-000025560000}"/>
    <cellStyle name="Normal 3 2 4 2 2 4 4" xfId="22081" xr:uid="{00000000-0005-0000-0000-000026560000}"/>
    <cellStyle name="Normal 3 2 4 2 2 4 4 2" xfId="22082" xr:uid="{00000000-0005-0000-0000-000027560000}"/>
    <cellStyle name="Normal 3 2 4 2 2 4 5" xfId="22083" xr:uid="{00000000-0005-0000-0000-000028560000}"/>
    <cellStyle name="Normal 3 2 4 2 2 5" xfId="22084" xr:uid="{00000000-0005-0000-0000-000029560000}"/>
    <cellStyle name="Normal 3 2 4 2 2 5 2" xfId="22085" xr:uid="{00000000-0005-0000-0000-00002A560000}"/>
    <cellStyle name="Normal 3 2 4 2 2 5 2 2" xfId="22086" xr:uid="{00000000-0005-0000-0000-00002B560000}"/>
    <cellStyle name="Normal 3 2 4 2 2 5 2 2 2" xfId="22087" xr:uid="{00000000-0005-0000-0000-00002C560000}"/>
    <cellStyle name="Normal 3 2 4 2 2 5 2 3" xfId="22088" xr:uid="{00000000-0005-0000-0000-00002D560000}"/>
    <cellStyle name="Normal 3 2 4 2 2 5 3" xfId="22089" xr:uid="{00000000-0005-0000-0000-00002E560000}"/>
    <cellStyle name="Normal 3 2 4 2 2 5 3 2" xfId="22090" xr:uid="{00000000-0005-0000-0000-00002F560000}"/>
    <cellStyle name="Normal 3 2 4 2 2 5 4" xfId="22091" xr:uid="{00000000-0005-0000-0000-000030560000}"/>
    <cellStyle name="Normal 3 2 4 2 2 6" xfId="22092" xr:uid="{00000000-0005-0000-0000-000031560000}"/>
    <cellStyle name="Normal 3 2 4 2 2 6 2" xfId="22093" xr:uid="{00000000-0005-0000-0000-000032560000}"/>
    <cellStyle name="Normal 3 2 4 2 2 6 2 2" xfId="22094" xr:uid="{00000000-0005-0000-0000-000033560000}"/>
    <cellStyle name="Normal 3 2 4 2 2 6 2 2 2" xfId="22095" xr:uid="{00000000-0005-0000-0000-000034560000}"/>
    <cellStyle name="Normal 3 2 4 2 2 6 2 3" xfId="22096" xr:uid="{00000000-0005-0000-0000-000035560000}"/>
    <cellStyle name="Normal 3 2 4 2 2 6 3" xfId="22097" xr:uid="{00000000-0005-0000-0000-000036560000}"/>
    <cellStyle name="Normal 3 2 4 2 2 6 3 2" xfId="22098" xr:uid="{00000000-0005-0000-0000-000037560000}"/>
    <cellStyle name="Normal 3 2 4 2 2 6 4" xfId="22099" xr:uid="{00000000-0005-0000-0000-000038560000}"/>
    <cellStyle name="Normal 3 2 4 2 2 7" xfId="22100" xr:uid="{00000000-0005-0000-0000-000039560000}"/>
    <cellStyle name="Normal 3 2 4 2 2 7 2" xfId="22101" xr:uid="{00000000-0005-0000-0000-00003A560000}"/>
    <cellStyle name="Normal 3 2 4 2 2 7 2 2" xfId="22102" xr:uid="{00000000-0005-0000-0000-00003B560000}"/>
    <cellStyle name="Normal 3 2 4 2 2 7 3" xfId="22103" xr:uid="{00000000-0005-0000-0000-00003C560000}"/>
    <cellStyle name="Normal 3 2 4 2 2 8" xfId="22104" xr:uid="{00000000-0005-0000-0000-00003D560000}"/>
    <cellStyle name="Normal 3 2 4 2 2 8 2" xfId="22105" xr:uid="{00000000-0005-0000-0000-00003E560000}"/>
    <cellStyle name="Normal 3 2 4 2 2 9" xfId="22106" xr:uid="{00000000-0005-0000-0000-00003F560000}"/>
    <cellStyle name="Normal 3 2 4 2 2 9 2" xfId="22107" xr:uid="{00000000-0005-0000-0000-000040560000}"/>
    <cellStyle name="Normal 3 2 4 2 3" xfId="22108" xr:uid="{00000000-0005-0000-0000-000041560000}"/>
    <cellStyle name="Normal 3 2 4 2 3 10" xfId="22109" xr:uid="{00000000-0005-0000-0000-000042560000}"/>
    <cellStyle name="Normal 3 2 4 2 3 2" xfId="22110" xr:uid="{00000000-0005-0000-0000-000043560000}"/>
    <cellStyle name="Normal 3 2 4 2 3 2 2" xfId="22111" xr:uid="{00000000-0005-0000-0000-000044560000}"/>
    <cellStyle name="Normal 3 2 4 2 3 2 2 2" xfId="22112" xr:uid="{00000000-0005-0000-0000-000045560000}"/>
    <cellStyle name="Normal 3 2 4 2 3 2 2 2 2" xfId="22113" xr:uid="{00000000-0005-0000-0000-000046560000}"/>
    <cellStyle name="Normal 3 2 4 2 3 2 2 2 2 2" xfId="22114" xr:uid="{00000000-0005-0000-0000-000047560000}"/>
    <cellStyle name="Normal 3 2 4 2 3 2 2 2 2 2 2" xfId="22115" xr:uid="{00000000-0005-0000-0000-000048560000}"/>
    <cellStyle name="Normal 3 2 4 2 3 2 2 2 2 2 2 2" xfId="22116" xr:uid="{00000000-0005-0000-0000-000049560000}"/>
    <cellStyle name="Normal 3 2 4 2 3 2 2 2 2 2 3" xfId="22117" xr:uid="{00000000-0005-0000-0000-00004A560000}"/>
    <cellStyle name="Normal 3 2 4 2 3 2 2 2 2 3" xfId="22118" xr:uid="{00000000-0005-0000-0000-00004B560000}"/>
    <cellStyle name="Normal 3 2 4 2 3 2 2 2 2 3 2" xfId="22119" xr:uid="{00000000-0005-0000-0000-00004C560000}"/>
    <cellStyle name="Normal 3 2 4 2 3 2 2 2 2 4" xfId="22120" xr:uid="{00000000-0005-0000-0000-00004D560000}"/>
    <cellStyle name="Normal 3 2 4 2 3 2 2 2 3" xfId="22121" xr:uid="{00000000-0005-0000-0000-00004E560000}"/>
    <cellStyle name="Normal 3 2 4 2 3 2 2 2 3 2" xfId="22122" xr:uid="{00000000-0005-0000-0000-00004F560000}"/>
    <cellStyle name="Normal 3 2 4 2 3 2 2 2 3 2 2" xfId="22123" xr:uid="{00000000-0005-0000-0000-000050560000}"/>
    <cellStyle name="Normal 3 2 4 2 3 2 2 2 3 3" xfId="22124" xr:uid="{00000000-0005-0000-0000-000051560000}"/>
    <cellStyle name="Normal 3 2 4 2 3 2 2 2 4" xfId="22125" xr:uid="{00000000-0005-0000-0000-000052560000}"/>
    <cellStyle name="Normal 3 2 4 2 3 2 2 2 4 2" xfId="22126" xr:uid="{00000000-0005-0000-0000-000053560000}"/>
    <cellStyle name="Normal 3 2 4 2 3 2 2 2 5" xfId="22127" xr:uid="{00000000-0005-0000-0000-000054560000}"/>
    <cellStyle name="Normal 3 2 4 2 3 2 2 3" xfId="22128" xr:uid="{00000000-0005-0000-0000-000055560000}"/>
    <cellStyle name="Normal 3 2 4 2 3 2 2 3 2" xfId="22129" xr:uid="{00000000-0005-0000-0000-000056560000}"/>
    <cellStyle name="Normal 3 2 4 2 3 2 2 3 2 2" xfId="22130" xr:uid="{00000000-0005-0000-0000-000057560000}"/>
    <cellStyle name="Normal 3 2 4 2 3 2 2 3 2 2 2" xfId="22131" xr:uid="{00000000-0005-0000-0000-000058560000}"/>
    <cellStyle name="Normal 3 2 4 2 3 2 2 3 2 3" xfId="22132" xr:uid="{00000000-0005-0000-0000-000059560000}"/>
    <cellStyle name="Normal 3 2 4 2 3 2 2 3 3" xfId="22133" xr:uid="{00000000-0005-0000-0000-00005A560000}"/>
    <cellStyle name="Normal 3 2 4 2 3 2 2 3 3 2" xfId="22134" xr:uid="{00000000-0005-0000-0000-00005B560000}"/>
    <cellStyle name="Normal 3 2 4 2 3 2 2 3 4" xfId="22135" xr:uid="{00000000-0005-0000-0000-00005C560000}"/>
    <cellStyle name="Normal 3 2 4 2 3 2 2 4" xfId="22136" xr:uid="{00000000-0005-0000-0000-00005D560000}"/>
    <cellStyle name="Normal 3 2 4 2 3 2 2 4 2" xfId="22137" xr:uid="{00000000-0005-0000-0000-00005E560000}"/>
    <cellStyle name="Normal 3 2 4 2 3 2 2 4 2 2" xfId="22138" xr:uid="{00000000-0005-0000-0000-00005F560000}"/>
    <cellStyle name="Normal 3 2 4 2 3 2 2 4 2 2 2" xfId="22139" xr:uid="{00000000-0005-0000-0000-000060560000}"/>
    <cellStyle name="Normal 3 2 4 2 3 2 2 4 2 3" xfId="22140" xr:uid="{00000000-0005-0000-0000-000061560000}"/>
    <cellStyle name="Normal 3 2 4 2 3 2 2 4 3" xfId="22141" xr:uid="{00000000-0005-0000-0000-000062560000}"/>
    <cellStyle name="Normal 3 2 4 2 3 2 2 4 3 2" xfId="22142" xr:uid="{00000000-0005-0000-0000-000063560000}"/>
    <cellStyle name="Normal 3 2 4 2 3 2 2 4 4" xfId="22143" xr:uid="{00000000-0005-0000-0000-000064560000}"/>
    <cellStyle name="Normal 3 2 4 2 3 2 2 5" xfId="22144" xr:uid="{00000000-0005-0000-0000-000065560000}"/>
    <cellStyle name="Normal 3 2 4 2 3 2 2 5 2" xfId="22145" xr:uid="{00000000-0005-0000-0000-000066560000}"/>
    <cellStyle name="Normal 3 2 4 2 3 2 2 5 2 2" xfId="22146" xr:uid="{00000000-0005-0000-0000-000067560000}"/>
    <cellStyle name="Normal 3 2 4 2 3 2 2 5 3" xfId="22147" xr:uid="{00000000-0005-0000-0000-000068560000}"/>
    <cellStyle name="Normal 3 2 4 2 3 2 2 6" xfId="22148" xr:uid="{00000000-0005-0000-0000-000069560000}"/>
    <cellStyle name="Normal 3 2 4 2 3 2 2 6 2" xfId="22149" xr:uid="{00000000-0005-0000-0000-00006A560000}"/>
    <cellStyle name="Normal 3 2 4 2 3 2 2 7" xfId="22150" xr:uid="{00000000-0005-0000-0000-00006B560000}"/>
    <cellStyle name="Normal 3 2 4 2 3 2 2 7 2" xfId="22151" xr:uid="{00000000-0005-0000-0000-00006C560000}"/>
    <cellStyle name="Normal 3 2 4 2 3 2 2 8" xfId="22152" xr:uid="{00000000-0005-0000-0000-00006D560000}"/>
    <cellStyle name="Normal 3 2 4 2 3 2 3" xfId="22153" xr:uid="{00000000-0005-0000-0000-00006E560000}"/>
    <cellStyle name="Normal 3 2 4 2 3 2 3 2" xfId="22154" xr:uid="{00000000-0005-0000-0000-00006F560000}"/>
    <cellStyle name="Normal 3 2 4 2 3 2 3 2 2" xfId="22155" xr:uid="{00000000-0005-0000-0000-000070560000}"/>
    <cellStyle name="Normal 3 2 4 2 3 2 3 2 2 2" xfId="22156" xr:uid="{00000000-0005-0000-0000-000071560000}"/>
    <cellStyle name="Normal 3 2 4 2 3 2 3 2 2 2 2" xfId="22157" xr:uid="{00000000-0005-0000-0000-000072560000}"/>
    <cellStyle name="Normal 3 2 4 2 3 2 3 2 2 3" xfId="22158" xr:uid="{00000000-0005-0000-0000-000073560000}"/>
    <cellStyle name="Normal 3 2 4 2 3 2 3 2 3" xfId="22159" xr:uid="{00000000-0005-0000-0000-000074560000}"/>
    <cellStyle name="Normal 3 2 4 2 3 2 3 2 3 2" xfId="22160" xr:uid="{00000000-0005-0000-0000-000075560000}"/>
    <cellStyle name="Normal 3 2 4 2 3 2 3 2 4" xfId="22161" xr:uid="{00000000-0005-0000-0000-000076560000}"/>
    <cellStyle name="Normal 3 2 4 2 3 2 3 3" xfId="22162" xr:uid="{00000000-0005-0000-0000-000077560000}"/>
    <cellStyle name="Normal 3 2 4 2 3 2 3 3 2" xfId="22163" xr:uid="{00000000-0005-0000-0000-000078560000}"/>
    <cellStyle name="Normal 3 2 4 2 3 2 3 3 2 2" xfId="22164" xr:uid="{00000000-0005-0000-0000-000079560000}"/>
    <cellStyle name="Normal 3 2 4 2 3 2 3 3 3" xfId="22165" xr:uid="{00000000-0005-0000-0000-00007A560000}"/>
    <cellStyle name="Normal 3 2 4 2 3 2 3 4" xfId="22166" xr:uid="{00000000-0005-0000-0000-00007B560000}"/>
    <cellStyle name="Normal 3 2 4 2 3 2 3 4 2" xfId="22167" xr:uid="{00000000-0005-0000-0000-00007C560000}"/>
    <cellStyle name="Normal 3 2 4 2 3 2 3 5" xfId="22168" xr:uid="{00000000-0005-0000-0000-00007D560000}"/>
    <cellStyle name="Normal 3 2 4 2 3 2 4" xfId="22169" xr:uid="{00000000-0005-0000-0000-00007E560000}"/>
    <cellStyle name="Normal 3 2 4 2 3 2 4 2" xfId="22170" xr:uid="{00000000-0005-0000-0000-00007F560000}"/>
    <cellStyle name="Normal 3 2 4 2 3 2 4 2 2" xfId="22171" xr:uid="{00000000-0005-0000-0000-000080560000}"/>
    <cellStyle name="Normal 3 2 4 2 3 2 4 2 2 2" xfId="22172" xr:uid="{00000000-0005-0000-0000-000081560000}"/>
    <cellStyle name="Normal 3 2 4 2 3 2 4 2 3" xfId="22173" xr:uid="{00000000-0005-0000-0000-000082560000}"/>
    <cellStyle name="Normal 3 2 4 2 3 2 4 3" xfId="22174" xr:uid="{00000000-0005-0000-0000-000083560000}"/>
    <cellStyle name="Normal 3 2 4 2 3 2 4 3 2" xfId="22175" xr:uid="{00000000-0005-0000-0000-000084560000}"/>
    <cellStyle name="Normal 3 2 4 2 3 2 4 4" xfId="22176" xr:uid="{00000000-0005-0000-0000-000085560000}"/>
    <cellStyle name="Normal 3 2 4 2 3 2 5" xfId="22177" xr:uid="{00000000-0005-0000-0000-000086560000}"/>
    <cellStyle name="Normal 3 2 4 2 3 2 5 2" xfId="22178" xr:uid="{00000000-0005-0000-0000-000087560000}"/>
    <cellStyle name="Normal 3 2 4 2 3 2 5 2 2" xfId="22179" xr:uid="{00000000-0005-0000-0000-000088560000}"/>
    <cellStyle name="Normal 3 2 4 2 3 2 5 2 2 2" xfId="22180" xr:uid="{00000000-0005-0000-0000-000089560000}"/>
    <cellStyle name="Normal 3 2 4 2 3 2 5 2 3" xfId="22181" xr:uid="{00000000-0005-0000-0000-00008A560000}"/>
    <cellStyle name="Normal 3 2 4 2 3 2 5 3" xfId="22182" xr:uid="{00000000-0005-0000-0000-00008B560000}"/>
    <cellStyle name="Normal 3 2 4 2 3 2 5 3 2" xfId="22183" xr:uid="{00000000-0005-0000-0000-00008C560000}"/>
    <cellStyle name="Normal 3 2 4 2 3 2 5 4" xfId="22184" xr:uid="{00000000-0005-0000-0000-00008D560000}"/>
    <cellStyle name="Normal 3 2 4 2 3 2 6" xfId="22185" xr:uid="{00000000-0005-0000-0000-00008E560000}"/>
    <cellStyle name="Normal 3 2 4 2 3 2 6 2" xfId="22186" xr:uid="{00000000-0005-0000-0000-00008F560000}"/>
    <cellStyle name="Normal 3 2 4 2 3 2 6 2 2" xfId="22187" xr:uid="{00000000-0005-0000-0000-000090560000}"/>
    <cellStyle name="Normal 3 2 4 2 3 2 6 3" xfId="22188" xr:uid="{00000000-0005-0000-0000-000091560000}"/>
    <cellStyle name="Normal 3 2 4 2 3 2 7" xfId="22189" xr:uid="{00000000-0005-0000-0000-000092560000}"/>
    <cellStyle name="Normal 3 2 4 2 3 2 7 2" xfId="22190" xr:uid="{00000000-0005-0000-0000-000093560000}"/>
    <cellStyle name="Normal 3 2 4 2 3 2 8" xfId="22191" xr:uid="{00000000-0005-0000-0000-000094560000}"/>
    <cellStyle name="Normal 3 2 4 2 3 2 8 2" xfId="22192" xr:uid="{00000000-0005-0000-0000-000095560000}"/>
    <cellStyle name="Normal 3 2 4 2 3 2 9" xfId="22193" xr:uid="{00000000-0005-0000-0000-000096560000}"/>
    <cellStyle name="Normal 3 2 4 2 3 3" xfId="22194" xr:uid="{00000000-0005-0000-0000-000097560000}"/>
    <cellStyle name="Normal 3 2 4 2 3 3 2" xfId="22195" xr:uid="{00000000-0005-0000-0000-000098560000}"/>
    <cellStyle name="Normal 3 2 4 2 3 3 2 2" xfId="22196" xr:uid="{00000000-0005-0000-0000-000099560000}"/>
    <cellStyle name="Normal 3 2 4 2 3 3 2 2 2" xfId="22197" xr:uid="{00000000-0005-0000-0000-00009A560000}"/>
    <cellStyle name="Normal 3 2 4 2 3 3 2 2 2 2" xfId="22198" xr:uid="{00000000-0005-0000-0000-00009B560000}"/>
    <cellStyle name="Normal 3 2 4 2 3 3 2 2 2 2 2" xfId="22199" xr:uid="{00000000-0005-0000-0000-00009C560000}"/>
    <cellStyle name="Normal 3 2 4 2 3 3 2 2 2 3" xfId="22200" xr:uid="{00000000-0005-0000-0000-00009D560000}"/>
    <cellStyle name="Normal 3 2 4 2 3 3 2 2 3" xfId="22201" xr:uid="{00000000-0005-0000-0000-00009E560000}"/>
    <cellStyle name="Normal 3 2 4 2 3 3 2 2 3 2" xfId="22202" xr:uid="{00000000-0005-0000-0000-00009F560000}"/>
    <cellStyle name="Normal 3 2 4 2 3 3 2 2 4" xfId="22203" xr:uid="{00000000-0005-0000-0000-0000A0560000}"/>
    <cellStyle name="Normal 3 2 4 2 3 3 2 3" xfId="22204" xr:uid="{00000000-0005-0000-0000-0000A1560000}"/>
    <cellStyle name="Normal 3 2 4 2 3 3 2 3 2" xfId="22205" xr:uid="{00000000-0005-0000-0000-0000A2560000}"/>
    <cellStyle name="Normal 3 2 4 2 3 3 2 3 2 2" xfId="22206" xr:uid="{00000000-0005-0000-0000-0000A3560000}"/>
    <cellStyle name="Normal 3 2 4 2 3 3 2 3 3" xfId="22207" xr:uid="{00000000-0005-0000-0000-0000A4560000}"/>
    <cellStyle name="Normal 3 2 4 2 3 3 2 4" xfId="22208" xr:uid="{00000000-0005-0000-0000-0000A5560000}"/>
    <cellStyle name="Normal 3 2 4 2 3 3 2 4 2" xfId="22209" xr:uid="{00000000-0005-0000-0000-0000A6560000}"/>
    <cellStyle name="Normal 3 2 4 2 3 3 2 5" xfId="22210" xr:uid="{00000000-0005-0000-0000-0000A7560000}"/>
    <cellStyle name="Normal 3 2 4 2 3 3 3" xfId="22211" xr:uid="{00000000-0005-0000-0000-0000A8560000}"/>
    <cellStyle name="Normal 3 2 4 2 3 3 3 2" xfId="22212" xr:uid="{00000000-0005-0000-0000-0000A9560000}"/>
    <cellStyle name="Normal 3 2 4 2 3 3 3 2 2" xfId="22213" xr:uid="{00000000-0005-0000-0000-0000AA560000}"/>
    <cellStyle name="Normal 3 2 4 2 3 3 3 2 2 2" xfId="22214" xr:uid="{00000000-0005-0000-0000-0000AB560000}"/>
    <cellStyle name="Normal 3 2 4 2 3 3 3 2 3" xfId="22215" xr:uid="{00000000-0005-0000-0000-0000AC560000}"/>
    <cellStyle name="Normal 3 2 4 2 3 3 3 3" xfId="22216" xr:uid="{00000000-0005-0000-0000-0000AD560000}"/>
    <cellStyle name="Normal 3 2 4 2 3 3 3 3 2" xfId="22217" xr:uid="{00000000-0005-0000-0000-0000AE560000}"/>
    <cellStyle name="Normal 3 2 4 2 3 3 3 4" xfId="22218" xr:uid="{00000000-0005-0000-0000-0000AF560000}"/>
    <cellStyle name="Normal 3 2 4 2 3 3 4" xfId="22219" xr:uid="{00000000-0005-0000-0000-0000B0560000}"/>
    <cellStyle name="Normal 3 2 4 2 3 3 4 2" xfId="22220" xr:uid="{00000000-0005-0000-0000-0000B1560000}"/>
    <cellStyle name="Normal 3 2 4 2 3 3 4 2 2" xfId="22221" xr:uid="{00000000-0005-0000-0000-0000B2560000}"/>
    <cellStyle name="Normal 3 2 4 2 3 3 4 2 2 2" xfId="22222" xr:uid="{00000000-0005-0000-0000-0000B3560000}"/>
    <cellStyle name="Normal 3 2 4 2 3 3 4 2 3" xfId="22223" xr:uid="{00000000-0005-0000-0000-0000B4560000}"/>
    <cellStyle name="Normal 3 2 4 2 3 3 4 3" xfId="22224" xr:uid="{00000000-0005-0000-0000-0000B5560000}"/>
    <cellStyle name="Normal 3 2 4 2 3 3 4 3 2" xfId="22225" xr:uid="{00000000-0005-0000-0000-0000B6560000}"/>
    <cellStyle name="Normal 3 2 4 2 3 3 4 4" xfId="22226" xr:uid="{00000000-0005-0000-0000-0000B7560000}"/>
    <cellStyle name="Normal 3 2 4 2 3 3 5" xfId="22227" xr:uid="{00000000-0005-0000-0000-0000B8560000}"/>
    <cellStyle name="Normal 3 2 4 2 3 3 5 2" xfId="22228" xr:uid="{00000000-0005-0000-0000-0000B9560000}"/>
    <cellStyle name="Normal 3 2 4 2 3 3 5 2 2" xfId="22229" xr:uid="{00000000-0005-0000-0000-0000BA560000}"/>
    <cellStyle name="Normal 3 2 4 2 3 3 5 3" xfId="22230" xr:uid="{00000000-0005-0000-0000-0000BB560000}"/>
    <cellStyle name="Normal 3 2 4 2 3 3 6" xfId="22231" xr:uid="{00000000-0005-0000-0000-0000BC560000}"/>
    <cellStyle name="Normal 3 2 4 2 3 3 6 2" xfId="22232" xr:uid="{00000000-0005-0000-0000-0000BD560000}"/>
    <cellStyle name="Normal 3 2 4 2 3 3 7" xfId="22233" xr:uid="{00000000-0005-0000-0000-0000BE560000}"/>
    <cellStyle name="Normal 3 2 4 2 3 3 7 2" xfId="22234" xr:uid="{00000000-0005-0000-0000-0000BF560000}"/>
    <cellStyle name="Normal 3 2 4 2 3 3 8" xfId="22235" xr:uid="{00000000-0005-0000-0000-0000C0560000}"/>
    <cellStyle name="Normal 3 2 4 2 3 4" xfId="22236" xr:uid="{00000000-0005-0000-0000-0000C1560000}"/>
    <cellStyle name="Normal 3 2 4 2 3 4 2" xfId="22237" xr:uid="{00000000-0005-0000-0000-0000C2560000}"/>
    <cellStyle name="Normal 3 2 4 2 3 4 2 2" xfId="22238" xr:uid="{00000000-0005-0000-0000-0000C3560000}"/>
    <cellStyle name="Normal 3 2 4 2 3 4 2 2 2" xfId="22239" xr:uid="{00000000-0005-0000-0000-0000C4560000}"/>
    <cellStyle name="Normal 3 2 4 2 3 4 2 2 2 2" xfId="22240" xr:uid="{00000000-0005-0000-0000-0000C5560000}"/>
    <cellStyle name="Normal 3 2 4 2 3 4 2 2 3" xfId="22241" xr:uid="{00000000-0005-0000-0000-0000C6560000}"/>
    <cellStyle name="Normal 3 2 4 2 3 4 2 3" xfId="22242" xr:uid="{00000000-0005-0000-0000-0000C7560000}"/>
    <cellStyle name="Normal 3 2 4 2 3 4 2 3 2" xfId="22243" xr:uid="{00000000-0005-0000-0000-0000C8560000}"/>
    <cellStyle name="Normal 3 2 4 2 3 4 2 4" xfId="22244" xr:uid="{00000000-0005-0000-0000-0000C9560000}"/>
    <cellStyle name="Normal 3 2 4 2 3 4 3" xfId="22245" xr:uid="{00000000-0005-0000-0000-0000CA560000}"/>
    <cellStyle name="Normal 3 2 4 2 3 4 3 2" xfId="22246" xr:uid="{00000000-0005-0000-0000-0000CB560000}"/>
    <cellStyle name="Normal 3 2 4 2 3 4 3 2 2" xfId="22247" xr:uid="{00000000-0005-0000-0000-0000CC560000}"/>
    <cellStyle name="Normal 3 2 4 2 3 4 3 3" xfId="22248" xr:uid="{00000000-0005-0000-0000-0000CD560000}"/>
    <cellStyle name="Normal 3 2 4 2 3 4 4" xfId="22249" xr:uid="{00000000-0005-0000-0000-0000CE560000}"/>
    <cellStyle name="Normal 3 2 4 2 3 4 4 2" xfId="22250" xr:uid="{00000000-0005-0000-0000-0000CF560000}"/>
    <cellStyle name="Normal 3 2 4 2 3 4 5" xfId="22251" xr:uid="{00000000-0005-0000-0000-0000D0560000}"/>
    <cellStyle name="Normal 3 2 4 2 3 5" xfId="22252" xr:uid="{00000000-0005-0000-0000-0000D1560000}"/>
    <cellStyle name="Normal 3 2 4 2 3 5 2" xfId="22253" xr:uid="{00000000-0005-0000-0000-0000D2560000}"/>
    <cellStyle name="Normal 3 2 4 2 3 5 2 2" xfId="22254" xr:uid="{00000000-0005-0000-0000-0000D3560000}"/>
    <cellStyle name="Normal 3 2 4 2 3 5 2 2 2" xfId="22255" xr:uid="{00000000-0005-0000-0000-0000D4560000}"/>
    <cellStyle name="Normal 3 2 4 2 3 5 2 3" xfId="22256" xr:uid="{00000000-0005-0000-0000-0000D5560000}"/>
    <cellStyle name="Normal 3 2 4 2 3 5 3" xfId="22257" xr:uid="{00000000-0005-0000-0000-0000D6560000}"/>
    <cellStyle name="Normal 3 2 4 2 3 5 3 2" xfId="22258" xr:uid="{00000000-0005-0000-0000-0000D7560000}"/>
    <cellStyle name="Normal 3 2 4 2 3 5 4" xfId="22259" xr:uid="{00000000-0005-0000-0000-0000D8560000}"/>
    <cellStyle name="Normal 3 2 4 2 3 6" xfId="22260" xr:uid="{00000000-0005-0000-0000-0000D9560000}"/>
    <cellStyle name="Normal 3 2 4 2 3 6 2" xfId="22261" xr:uid="{00000000-0005-0000-0000-0000DA560000}"/>
    <cellStyle name="Normal 3 2 4 2 3 6 2 2" xfId="22262" xr:uid="{00000000-0005-0000-0000-0000DB560000}"/>
    <cellStyle name="Normal 3 2 4 2 3 6 2 2 2" xfId="22263" xr:uid="{00000000-0005-0000-0000-0000DC560000}"/>
    <cellStyle name="Normal 3 2 4 2 3 6 2 3" xfId="22264" xr:uid="{00000000-0005-0000-0000-0000DD560000}"/>
    <cellStyle name="Normal 3 2 4 2 3 6 3" xfId="22265" xr:uid="{00000000-0005-0000-0000-0000DE560000}"/>
    <cellStyle name="Normal 3 2 4 2 3 6 3 2" xfId="22266" xr:uid="{00000000-0005-0000-0000-0000DF560000}"/>
    <cellStyle name="Normal 3 2 4 2 3 6 4" xfId="22267" xr:uid="{00000000-0005-0000-0000-0000E0560000}"/>
    <cellStyle name="Normal 3 2 4 2 3 7" xfId="22268" xr:uid="{00000000-0005-0000-0000-0000E1560000}"/>
    <cellStyle name="Normal 3 2 4 2 3 7 2" xfId="22269" xr:uid="{00000000-0005-0000-0000-0000E2560000}"/>
    <cellStyle name="Normal 3 2 4 2 3 7 2 2" xfId="22270" xr:uid="{00000000-0005-0000-0000-0000E3560000}"/>
    <cellStyle name="Normal 3 2 4 2 3 7 3" xfId="22271" xr:uid="{00000000-0005-0000-0000-0000E4560000}"/>
    <cellStyle name="Normal 3 2 4 2 3 8" xfId="22272" xr:uid="{00000000-0005-0000-0000-0000E5560000}"/>
    <cellStyle name="Normal 3 2 4 2 3 8 2" xfId="22273" xr:uid="{00000000-0005-0000-0000-0000E6560000}"/>
    <cellStyle name="Normal 3 2 4 2 3 9" xfId="22274" xr:uid="{00000000-0005-0000-0000-0000E7560000}"/>
    <cellStyle name="Normal 3 2 4 2 3 9 2" xfId="22275" xr:uid="{00000000-0005-0000-0000-0000E8560000}"/>
    <cellStyle name="Normal 3 2 4 2 4" xfId="22276" xr:uid="{00000000-0005-0000-0000-0000E9560000}"/>
    <cellStyle name="Normal 3 2 4 2 4 10" xfId="22277" xr:uid="{00000000-0005-0000-0000-0000EA560000}"/>
    <cellStyle name="Normal 3 2 4 2 4 2" xfId="22278" xr:uid="{00000000-0005-0000-0000-0000EB560000}"/>
    <cellStyle name="Normal 3 2 4 2 4 2 2" xfId="22279" xr:uid="{00000000-0005-0000-0000-0000EC560000}"/>
    <cellStyle name="Normal 3 2 4 2 4 2 2 2" xfId="22280" xr:uid="{00000000-0005-0000-0000-0000ED560000}"/>
    <cellStyle name="Normal 3 2 4 2 4 2 2 2 2" xfId="22281" xr:uid="{00000000-0005-0000-0000-0000EE560000}"/>
    <cellStyle name="Normal 3 2 4 2 4 2 2 2 2 2" xfId="22282" xr:uid="{00000000-0005-0000-0000-0000EF560000}"/>
    <cellStyle name="Normal 3 2 4 2 4 2 2 2 2 2 2" xfId="22283" xr:uid="{00000000-0005-0000-0000-0000F0560000}"/>
    <cellStyle name="Normal 3 2 4 2 4 2 2 2 2 2 2 2" xfId="22284" xr:uid="{00000000-0005-0000-0000-0000F1560000}"/>
    <cellStyle name="Normal 3 2 4 2 4 2 2 2 2 2 3" xfId="22285" xr:uid="{00000000-0005-0000-0000-0000F2560000}"/>
    <cellStyle name="Normal 3 2 4 2 4 2 2 2 2 3" xfId="22286" xr:uid="{00000000-0005-0000-0000-0000F3560000}"/>
    <cellStyle name="Normal 3 2 4 2 4 2 2 2 2 3 2" xfId="22287" xr:uid="{00000000-0005-0000-0000-0000F4560000}"/>
    <cellStyle name="Normal 3 2 4 2 4 2 2 2 2 4" xfId="22288" xr:uid="{00000000-0005-0000-0000-0000F5560000}"/>
    <cellStyle name="Normal 3 2 4 2 4 2 2 2 3" xfId="22289" xr:uid="{00000000-0005-0000-0000-0000F6560000}"/>
    <cellStyle name="Normal 3 2 4 2 4 2 2 2 3 2" xfId="22290" xr:uid="{00000000-0005-0000-0000-0000F7560000}"/>
    <cellStyle name="Normal 3 2 4 2 4 2 2 2 3 2 2" xfId="22291" xr:uid="{00000000-0005-0000-0000-0000F8560000}"/>
    <cellStyle name="Normal 3 2 4 2 4 2 2 2 3 3" xfId="22292" xr:uid="{00000000-0005-0000-0000-0000F9560000}"/>
    <cellStyle name="Normal 3 2 4 2 4 2 2 2 4" xfId="22293" xr:uid="{00000000-0005-0000-0000-0000FA560000}"/>
    <cellStyle name="Normal 3 2 4 2 4 2 2 2 4 2" xfId="22294" xr:uid="{00000000-0005-0000-0000-0000FB560000}"/>
    <cellStyle name="Normal 3 2 4 2 4 2 2 2 5" xfId="22295" xr:uid="{00000000-0005-0000-0000-0000FC560000}"/>
    <cellStyle name="Normal 3 2 4 2 4 2 2 3" xfId="22296" xr:uid="{00000000-0005-0000-0000-0000FD560000}"/>
    <cellStyle name="Normal 3 2 4 2 4 2 2 3 2" xfId="22297" xr:uid="{00000000-0005-0000-0000-0000FE560000}"/>
    <cellStyle name="Normal 3 2 4 2 4 2 2 3 2 2" xfId="22298" xr:uid="{00000000-0005-0000-0000-0000FF560000}"/>
    <cellStyle name="Normal 3 2 4 2 4 2 2 3 2 2 2" xfId="22299" xr:uid="{00000000-0005-0000-0000-000000570000}"/>
    <cellStyle name="Normal 3 2 4 2 4 2 2 3 2 3" xfId="22300" xr:uid="{00000000-0005-0000-0000-000001570000}"/>
    <cellStyle name="Normal 3 2 4 2 4 2 2 3 3" xfId="22301" xr:uid="{00000000-0005-0000-0000-000002570000}"/>
    <cellStyle name="Normal 3 2 4 2 4 2 2 3 3 2" xfId="22302" xr:uid="{00000000-0005-0000-0000-000003570000}"/>
    <cellStyle name="Normal 3 2 4 2 4 2 2 3 4" xfId="22303" xr:uid="{00000000-0005-0000-0000-000004570000}"/>
    <cellStyle name="Normal 3 2 4 2 4 2 2 4" xfId="22304" xr:uid="{00000000-0005-0000-0000-000005570000}"/>
    <cellStyle name="Normal 3 2 4 2 4 2 2 4 2" xfId="22305" xr:uid="{00000000-0005-0000-0000-000006570000}"/>
    <cellStyle name="Normal 3 2 4 2 4 2 2 4 2 2" xfId="22306" xr:uid="{00000000-0005-0000-0000-000007570000}"/>
    <cellStyle name="Normal 3 2 4 2 4 2 2 4 2 2 2" xfId="22307" xr:uid="{00000000-0005-0000-0000-000008570000}"/>
    <cellStyle name="Normal 3 2 4 2 4 2 2 4 2 3" xfId="22308" xr:uid="{00000000-0005-0000-0000-000009570000}"/>
    <cellStyle name="Normal 3 2 4 2 4 2 2 4 3" xfId="22309" xr:uid="{00000000-0005-0000-0000-00000A570000}"/>
    <cellStyle name="Normal 3 2 4 2 4 2 2 4 3 2" xfId="22310" xr:uid="{00000000-0005-0000-0000-00000B570000}"/>
    <cellStyle name="Normal 3 2 4 2 4 2 2 4 4" xfId="22311" xr:uid="{00000000-0005-0000-0000-00000C570000}"/>
    <cellStyle name="Normal 3 2 4 2 4 2 2 5" xfId="22312" xr:uid="{00000000-0005-0000-0000-00000D570000}"/>
    <cellStyle name="Normal 3 2 4 2 4 2 2 5 2" xfId="22313" xr:uid="{00000000-0005-0000-0000-00000E570000}"/>
    <cellStyle name="Normal 3 2 4 2 4 2 2 5 2 2" xfId="22314" xr:uid="{00000000-0005-0000-0000-00000F570000}"/>
    <cellStyle name="Normal 3 2 4 2 4 2 2 5 3" xfId="22315" xr:uid="{00000000-0005-0000-0000-000010570000}"/>
    <cellStyle name="Normal 3 2 4 2 4 2 2 6" xfId="22316" xr:uid="{00000000-0005-0000-0000-000011570000}"/>
    <cellStyle name="Normal 3 2 4 2 4 2 2 6 2" xfId="22317" xr:uid="{00000000-0005-0000-0000-000012570000}"/>
    <cellStyle name="Normal 3 2 4 2 4 2 2 7" xfId="22318" xr:uid="{00000000-0005-0000-0000-000013570000}"/>
    <cellStyle name="Normal 3 2 4 2 4 2 2 7 2" xfId="22319" xr:uid="{00000000-0005-0000-0000-000014570000}"/>
    <cellStyle name="Normal 3 2 4 2 4 2 2 8" xfId="22320" xr:uid="{00000000-0005-0000-0000-000015570000}"/>
    <cellStyle name="Normal 3 2 4 2 4 2 3" xfId="22321" xr:uid="{00000000-0005-0000-0000-000016570000}"/>
    <cellStyle name="Normal 3 2 4 2 4 2 3 2" xfId="22322" xr:uid="{00000000-0005-0000-0000-000017570000}"/>
    <cellStyle name="Normal 3 2 4 2 4 2 3 2 2" xfId="22323" xr:uid="{00000000-0005-0000-0000-000018570000}"/>
    <cellStyle name="Normal 3 2 4 2 4 2 3 2 2 2" xfId="22324" xr:uid="{00000000-0005-0000-0000-000019570000}"/>
    <cellStyle name="Normal 3 2 4 2 4 2 3 2 2 2 2" xfId="22325" xr:uid="{00000000-0005-0000-0000-00001A570000}"/>
    <cellStyle name="Normal 3 2 4 2 4 2 3 2 2 3" xfId="22326" xr:uid="{00000000-0005-0000-0000-00001B570000}"/>
    <cellStyle name="Normal 3 2 4 2 4 2 3 2 3" xfId="22327" xr:uid="{00000000-0005-0000-0000-00001C570000}"/>
    <cellStyle name="Normal 3 2 4 2 4 2 3 2 3 2" xfId="22328" xr:uid="{00000000-0005-0000-0000-00001D570000}"/>
    <cellStyle name="Normal 3 2 4 2 4 2 3 2 4" xfId="22329" xr:uid="{00000000-0005-0000-0000-00001E570000}"/>
    <cellStyle name="Normal 3 2 4 2 4 2 3 3" xfId="22330" xr:uid="{00000000-0005-0000-0000-00001F570000}"/>
    <cellStyle name="Normal 3 2 4 2 4 2 3 3 2" xfId="22331" xr:uid="{00000000-0005-0000-0000-000020570000}"/>
    <cellStyle name="Normal 3 2 4 2 4 2 3 3 2 2" xfId="22332" xr:uid="{00000000-0005-0000-0000-000021570000}"/>
    <cellStyle name="Normal 3 2 4 2 4 2 3 3 3" xfId="22333" xr:uid="{00000000-0005-0000-0000-000022570000}"/>
    <cellStyle name="Normal 3 2 4 2 4 2 3 4" xfId="22334" xr:uid="{00000000-0005-0000-0000-000023570000}"/>
    <cellStyle name="Normal 3 2 4 2 4 2 3 4 2" xfId="22335" xr:uid="{00000000-0005-0000-0000-000024570000}"/>
    <cellStyle name="Normal 3 2 4 2 4 2 3 5" xfId="22336" xr:uid="{00000000-0005-0000-0000-000025570000}"/>
    <cellStyle name="Normal 3 2 4 2 4 2 4" xfId="22337" xr:uid="{00000000-0005-0000-0000-000026570000}"/>
    <cellStyle name="Normal 3 2 4 2 4 2 4 2" xfId="22338" xr:uid="{00000000-0005-0000-0000-000027570000}"/>
    <cellStyle name="Normal 3 2 4 2 4 2 4 2 2" xfId="22339" xr:uid="{00000000-0005-0000-0000-000028570000}"/>
    <cellStyle name="Normal 3 2 4 2 4 2 4 2 2 2" xfId="22340" xr:uid="{00000000-0005-0000-0000-000029570000}"/>
    <cellStyle name="Normal 3 2 4 2 4 2 4 2 3" xfId="22341" xr:uid="{00000000-0005-0000-0000-00002A570000}"/>
    <cellStyle name="Normal 3 2 4 2 4 2 4 3" xfId="22342" xr:uid="{00000000-0005-0000-0000-00002B570000}"/>
    <cellStyle name="Normal 3 2 4 2 4 2 4 3 2" xfId="22343" xr:uid="{00000000-0005-0000-0000-00002C570000}"/>
    <cellStyle name="Normal 3 2 4 2 4 2 4 4" xfId="22344" xr:uid="{00000000-0005-0000-0000-00002D570000}"/>
    <cellStyle name="Normal 3 2 4 2 4 2 5" xfId="22345" xr:uid="{00000000-0005-0000-0000-00002E570000}"/>
    <cellStyle name="Normal 3 2 4 2 4 2 5 2" xfId="22346" xr:uid="{00000000-0005-0000-0000-00002F570000}"/>
    <cellStyle name="Normal 3 2 4 2 4 2 5 2 2" xfId="22347" xr:uid="{00000000-0005-0000-0000-000030570000}"/>
    <cellStyle name="Normal 3 2 4 2 4 2 5 2 2 2" xfId="22348" xr:uid="{00000000-0005-0000-0000-000031570000}"/>
    <cellStyle name="Normal 3 2 4 2 4 2 5 2 3" xfId="22349" xr:uid="{00000000-0005-0000-0000-000032570000}"/>
    <cellStyle name="Normal 3 2 4 2 4 2 5 3" xfId="22350" xr:uid="{00000000-0005-0000-0000-000033570000}"/>
    <cellStyle name="Normal 3 2 4 2 4 2 5 3 2" xfId="22351" xr:uid="{00000000-0005-0000-0000-000034570000}"/>
    <cellStyle name="Normal 3 2 4 2 4 2 5 4" xfId="22352" xr:uid="{00000000-0005-0000-0000-000035570000}"/>
    <cellStyle name="Normal 3 2 4 2 4 2 6" xfId="22353" xr:uid="{00000000-0005-0000-0000-000036570000}"/>
    <cellStyle name="Normal 3 2 4 2 4 2 6 2" xfId="22354" xr:uid="{00000000-0005-0000-0000-000037570000}"/>
    <cellStyle name="Normal 3 2 4 2 4 2 6 2 2" xfId="22355" xr:uid="{00000000-0005-0000-0000-000038570000}"/>
    <cellStyle name="Normal 3 2 4 2 4 2 6 3" xfId="22356" xr:uid="{00000000-0005-0000-0000-000039570000}"/>
    <cellStyle name="Normal 3 2 4 2 4 2 7" xfId="22357" xr:uid="{00000000-0005-0000-0000-00003A570000}"/>
    <cellStyle name="Normal 3 2 4 2 4 2 7 2" xfId="22358" xr:uid="{00000000-0005-0000-0000-00003B570000}"/>
    <cellStyle name="Normal 3 2 4 2 4 2 8" xfId="22359" xr:uid="{00000000-0005-0000-0000-00003C570000}"/>
    <cellStyle name="Normal 3 2 4 2 4 2 8 2" xfId="22360" xr:uid="{00000000-0005-0000-0000-00003D570000}"/>
    <cellStyle name="Normal 3 2 4 2 4 2 9" xfId="22361" xr:uid="{00000000-0005-0000-0000-00003E570000}"/>
    <cellStyle name="Normal 3 2 4 2 4 3" xfId="22362" xr:uid="{00000000-0005-0000-0000-00003F570000}"/>
    <cellStyle name="Normal 3 2 4 2 4 3 2" xfId="22363" xr:uid="{00000000-0005-0000-0000-000040570000}"/>
    <cellStyle name="Normal 3 2 4 2 4 3 2 2" xfId="22364" xr:uid="{00000000-0005-0000-0000-000041570000}"/>
    <cellStyle name="Normal 3 2 4 2 4 3 2 2 2" xfId="22365" xr:uid="{00000000-0005-0000-0000-000042570000}"/>
    <cellStyle name="Normal 3 2 4 2 4 3 2 2 2 2" xfId="22366" xr:uid="{00000000-0005-0000-0000-000043570000}"/>
    <cellStyle name="Normal 3 2 4 2 4 3 2 2 2 2 2" xfId="22367" xr:uid="{00000000-0005-0000-0000-000044570000}"/>
    <cellStyle name="Normal 3 2 4 2 4 3 2 2 2 3" xfId="22368" xr:uid="{00000000-0005-0000-0000-000045570000}"/>
    <cellStyle name="Normal 3 2 4 2 4 3 2 2 3" xfId="22369" xr:uid="{00000000-0005-0000-0000-000046570000}"/>
    <cellStyle name="Normal 3 2 4 2 4 3 2 2 3 2" xfId="22370" xr:uid="{00000000-0005-0000-0000-000047570000}"/>
    <cellStyle name="Normal 3 2 4 2 4 3 2 2 4" xfId="22371" xr:uid="{00000000-0005-0000-0000-000048570000}"/>
    <cellStyle name="Normal 3 2 4 2 4 3 2 3" xfId="22372" xr:uid="{00000000-0005-0000-0000-000049570000}"/>
    <cellStyle name="Normal 3 2 4 2 4 3 2 3 2" xfId="22373" xr:uid="{00000000-0005-0000-0000-00004A570000}"/>
    <cellStyle name="Normal 3 2 4 2 4 3 2 3 2 2" xfId="22374" xr:uid="{00000000-0005-0000-0000-00004B570000}"/>
    <cellStyle name="Normal 3 2 4 2 4 3 2 3 3" xfId="22375" xr:uid="{00000000-0005-0000-0000-00004C570000}"/>
    <cellStyle name="Normal 3 2 4 2 4 3 2 4" xfId="22376" xr:uid="{00000000-0005-0000-0000-00004D570000}"/>
    <cellStyle name="Normal 3 2 4 2 4 3 2 4 2" xfId="22377" xr:uid="{00000000-0005-0000-0000-00004E570000}"/>
    <cellStyle name="Normal 3 2 4 2 4 3 2 5" xfId="22378" xr:uid="{00000000-0005-0000-0000-00004F570000}"/>
    <cellStyle name="Normal 3 2 4 2 4 3 3" xfId="22379" xr:uid="{00000000-0005-0000-0000-000050570000}"/>
    <cellStyle name="Normal 3 2 4 2 4 3 3 2" xfId="22380" xr:uid="{00000000-0005-0000-0000-000051570000}"/>
    <cellStyle name="Normal 3 2 4 2 4 3 3 2 2" xfId="22381" xr:uid="{00000000-0005-0000-0000-000052570000}"/>
    <cellStyle name="Normal 3 2 4 2 4 3 3 2 2 2" xfId="22382" xr:uid="{00000000-0005-0000-0000-000053570000}"/>
    <cellStyle name="Normal 3 2 4 2 4 3 3 2 3" xfId="22383" xr:uid="{00000000-0005-0000-0000-000054570000}"/>
    <cellStyle name="Normal 3 2 4 2 4 3 3 3" xfId="22384" xr:uid="{00000000-0005-0000-0000-000055570000}"/>
    <cellStyle name="Normal 3 2 4 2 4 3 3 3 2" xfId="22385" xr:uid="{00000000-0005-0000-0000-000056570000}"/>
    <cellStyle name="Normal 3 2 4 2 4 3 3 4" xfId="22386" xr:uid="{00000000-0005-0000-0000-000057570000}"/>
    <cellStyle name="Normal 3 2 4 2 4 3 4" xfId="22387" xr:uid="{00000000-0005-0000-0000-000058570000}"/>
    <cellStyle name="Normal 3 2 4 2 4 3 4 2" xfId="22388" xr:uid="{00000000-0005-0000-0000-000059570000}"/>
    <cellStyle name="Normal 3 2 4 2 4 3 4 2 2" xfId="22389" xr:uid="{00000000-0005-0000-0000-00005A570000}"/>
    <cellStyle name="Normal 3 2 4 2 4 3 4 2 2 2" xfId="22390" xr:uid="{00000000-0005-0000-0000-00005B570000}"/>
    <cellStyle name="Normal 3 2 4 2 4 3 4 2 3" xfId="22391" xr:uid="{00000000-0005-0000-0000-00005C570000}"/>
    <cellStyle name="Normal 3 2 4 2 4 3 4 3" xfId="22392" xr:uid="{00000000-0005-0000-0000-00005D570000}"/>
    <cellStyle name="Normal 3 2 4 2 4 3 4 3 2" xfId="22393" xr:uid="{00000000-0005-0000-0000-00005E570000}"/>
    <cellStyle name="Normal 3 2 4 2 4 3 4 4" xfId="22394" xr:uid="{00000000-0005-0000-0000-00005F570000}"/>
    <cellStyle name="Normal 3 2 4 2 4 3 5" xfId="22395" xr:uid="{00000000-0005-0000-0000-000060570000}"/>
    <cellStyle name="Normal 3 2 4 2 4 3 5 2" xfId="22396" xr:uid="{00000000-0005-0000-0000-000061570000}"/>
    <cellStyle name="Normal 3 2 4 2 4 3 5 2 2" xfId="22397" xr:uid="{00000000-0005-0000-0000-000062570000}"/>
    <cellStyle name="Normal 3 2 4 2 4 3 5 3" xfId="22398" xr:uid="{00000000-0005-0000-0000-000063570000}"/>
    <cellStyle name="Normal 3 2 4 2 4 3 6" xfId="22399" xr:uid="{00000000-0005-0000-0000-000064570000}"/>
    <cellStyle name="Normal 3 2 4 2 4 3 6 2" xfId="22400" xr:uid="{00000000-0005-0000-0000-000065570000}"/>
    <cellStyle name="Normal 3 2 4 2 4 3 7" xfId="22401" xr:uid="{00000000-0005-0000-0000-000066570000}"/>
    <cellStyle name="Normal 3 2 4 2 4 3 7 2" xfId="22402" xr:uid="{00000000-0005-0000-0000-000067570000}"/>
    <cellStyle name="Normal 3 2 4 2 4 3 8" xfId="22403" xr:uid="{00000000-0005-0000-0000-000068570000}"/>
    <cellStyle name="Normal 3 2 4 2 4 4" xfId="22404" xr:uid="{00000000-0005-0000-0000-000069570000}"/>
    <cellStyle name="Normal 3 2 4 2 4 4 2" xfId="22405" xr:uid="{00000000-0005-0000-0000-00006A570000}"/>
    <cellStyle name="Normal 3 2 4 2 4 4 2 2" xfId="22406" xr:uid="{00000000-0005-0000-0000-00006B570000}"/>
    <cellStyle name="Normal 3 2 4 2 4 4 2 2 2" xfId="22407" xr:uid="{00000000-0005-0000-0000-00006C570000}"/>
    <cellStyle name="Normal 3 2 4 2 4 4 2 2 2 2" xfId="22408" xr:uid="{00000000-0005-0000-0000-00006D570000}"/>
    <cellStyle name="Normal 3 2 4 2 4 4 2 2 3" xfId="22409" xr:uid="{00000000-0005-0000-0000-00006E570000}"/>
    <cellStyle name="Normal 3 2 4 2 4 4 2 3" xfId="22410" xr:uid="{00000000-0005-0000-0000-00006F570000}"/>
    <cellStyle name="Normal 3 2 4 2 4 4 2 3 2" xfId="22411" xr:uid="{00000000-0005-0000-0000-000070570000}"/>
    <cellStyle name="Normal 3 2 4 2 4 4 2 4" xfId="22412" xr:uid="{00000000-0005-0000-0000-000071570000}"/>
    <cellStyle name="Normal 3 2 4 2 4 4 3" xfId="22413" xr:uid="{00000000-0005-0000-0000-000072570000}"/>
    <cellStyle name="Normal 3 2 4 2 4 4 3 2" xfId="22414" xr:uid="{00000000-0005-0000-0000-000073570000}"/>
    <cellStyle name="Normal 3 2 4 2 4 4 3 2 2" xfId="22415" xr:uid="{00000000-0005-0000-0000-000074570000}"/>
    <cellStyle name="Normal 3 2 4 2 4 4 3 3" xfId="22416" xr:uid="{00000000-0005-0000-0000-000075570000}"/>
    <cellStyle name="Normal 3 2 4 2 4 4 4" xfId="22417" xr:uid="{00000000-0005-0000-0000-000076570000}"/>
    <cellStyle name="Normal 3 2 4 2 4 4 4 2" xfId="22418" xr:uid="{00000000-0005-0000-0000-000077570000}"/>
    <cellStyle name="Normal 3 2 4 2 4 4 5" xfId="22419" xr:uid="{00000000-0005-0000-0000-000078570000}"/>
    <cellStyle name="Normal 3 2 4 2 4 5" xfId="22420" xr:uid="{00000000-0005-0000-0000-000079570000}"/>
    <cellStyle name="Normal 3 2 4 2 4 5 2" xfId="22421" xr:uid="{00000000-0005-0000-0000-00007A570000}"/>
    <cellStyle name="Normal 3 2 4 2 4 5 2 2" xfId="22422" xr:uid="{00000000-0005-0000-0000-00007B570000}"/>
    <cellStyle name="Normal 3 2 4 2 4 5 2 2 2" xfId="22423" xr:uid="{00000000-0005-0000-0000-00007C570000}"/>
    <cellStyle name="Normal 3 2 4 2 4 5 2 3" xfId="22424" xr:uid="{00000000-0005-0000-0000-00007D570000}"/>
    <cellStyle name="Normal 3 2 4 2 4 5 3" xfId="22425" xr:uid="{00000000-0005-0000-0000-00007E570000}"/>
    <cellStyle name="Normal 3 2 4 2 4 5 3 2" xfId="22426" xr:uid="{00000000-0005-0000-0000-00007F570000}"/>
    <cellStyle name="Normal 3 2 4 2 4 5 4" xfId="22427" xr:uid="{00000000-0005-0000-0000-000080570000}"/>
    <cellStyle name="Normal 3 2 4 2 4 6" xfId="22428" xr:uid="{00000000-0005-0000-0000-000081570000}"/>
    <cellStyle name="Normal 3 2 4 2 4 6 2" xfId="22429" xr:uid="{00000000-0005-0000-0000-000082570000}"/>
    <cellStyle name="Normal 3 2 4 2 4 6 2 2" xfId="22430" xr:uid="{00000000-0005-0000-0000-000083570000}"/>
    <cellStyle name="Normal 3 2 4 2 4 6 2 2 2" xfId="22431" xr:uid="{00000000-0005-0000-0000-000084570000}"/>
    <cellStyle name="Normal 3 2 4 2 4 6 2 3" xfId="22432" xr:uid="{00000000-0005-0000-0000-000085570000}"/>
    <cellStyle name="Normal 3 2 4 2 4 6 3" xfId="22433" xr:uid="{00000000-0005-0000-0000-000086570000}"/>
    <cellStyle name="Normal 3 2 4 2 4 6 3 2" xfId="22434" xr:uid="{00000000-0005-0000-0000-000087570000}"/>
    <cellStyle name="Normal 3 2 4 2 4 6 4" xfId="22435" xr:uid="{00000000-0005-0000-0000-000088570000}"/>
    <cellStyle name="Normal 3 2 4 2 4 7" xfId="22436" xr:uid="{00000000-0005-0000-0000-000089570000}"/>
    <cellStyle name="Normal 3 2 4 2 4 7 2" xfId="22437" xr:uid="{00000000-0005-0000-0000-00008A570000}"/>
    <cellStyle name="Normal 3 2 4 2 4 7 2 2" xfId="22438" xr:uid="{00000000-0005-0000-0000-00008B570000}"/>
    <cellStyle name="Normal 3 2 4 2 4 7 3" xfId="22439" xr:uid="{00000000-0005-0000-0000-00008C570000}"/>
    <cellStyle name="Normal 3 2 4 2 4 8" xfId="22440" xr:uid="{00000000-0005-0000-0000-00008D570000}"/>
    <cellStyle name="Normal 3 2 4 2 4 8 2" xfId="22441" xr:uid="{00000000-0005-0000-0000-00008E570000}"/>
    <cellStyle name="Normal 3 2 4 2 4 9" xfId="22442" xr:uid="{00000000-0005-0000-0000-00008F570000}"/>
    <cellStyle name="Normal 3 2 4 2 4 9 2" xfId="22443" xr:uid="{00000000-0005-0000-0000-000090570000}"/>
    <cellStyle name="Normal 3 2 4 2 5" xfId="22444" xr:uid="{00000000-0005-0000-0000-000091570000}"/>
    <cellStyle name="Normal 3 2 4 2 5 2" xfId="22445" xr:uid="{00000000-0005-0000-0000-000092570000}"/>
    <cellStyle name="Normal 3 2 4 2 5 2 2" xfId="22446" xr:uid="{00000000-0005-0000-0000-000093570000}"/>
    <cellStyle name="Normal 3 2 4 2 5 2 2 2" xfId="22447" xr:uid="{00000000-0005-0000-0000-000094570000}"/>
    <cellStyle name="Normal 3 2 4 2 5 2 2 2 2" xfId="22448" xr:uid="{00000000-0005-0000-0000-000095570000}"/>
    <cellStyle name="Normal 3 2 4 2 5 2 2 2 2 2" xfId="22449" xr:uid="{00000000-0005-0000-0000-000096570000}"/>
    <cellStyle name="Normal 3 2 4 2 5 2 2 2 2 2 2" xfId="22450" xr:uid="{00000000-0005-0000-0000-000097570000}"/>
    <cellStyle name="Normal 3 2 4 2 5 2 2 2 2 3" xfId="22451" xr:uid="{00000000-0005-0000-0000-000098570000}"/>
    <cellStyle name="Normal 3 2 4 2 5 2 2 2 3" xfId="22452" xr:uid="{00000000-0005-0000-0000-000099570000}"/>
    <cellStyle name="Normal 3 2 4 2 5 2 2 2 3 2" xfId="22453" xr:uid="{00000000-0005-0000-0000-00009A570000}"/>
    <cellStyle name="Normal 3 2 4 2 5 2 2 2 4" xfId="22454" xr:uid="{00000000-0005-0000-0000-00009B570000}"/>
    <cellStyle name="Normal 3 2 4 2 5 2 2 3" xfId="22455" xr:uid="{00000000-0005-0000-0000-00009C570000}"/>
    <cellStyle name="Normal 3 2 4 2 5 2 2 3 2" xfId="22456" xr:uid="{00000000-0005-0000-0000-00009D570000}"/>
    <cellStyle name="Normal 3 2 4 2 5 2 2 3 2 2" xfId="22457" xr:uid="{00000000-0005-0000-0000-00009E570000}"/>
    <cellStyle name="Normal 3 2 4 2 5 2 2 3 3" xfId="22458" xr:uid="{00000000-0005-0000-0000-00009F570000}"/>
    <cellStyle name="Normal 3 2 4 2 5 2 2 4" xfId="22459" xr:uid="{00000000-0005-0000-0000-0000A0570000}"/>
    <cellStyle name="Normal 3 2 4 2 5 2 2 4 2" xfId="22460" xr:uid="{00000000-0005-0000-0000-0000A1570000}"/>
    <cellStyle name="Normal 3 2 4 2 5 2 2 5" xfId="22461" xr:uid="{00000000-0005-0000-0000-0000A2570000}"/>
    <cellStyle name="Normal 3 2 4 2 5 2 3" xfId="22462" xr:uid="{00000000-0005-0000-0000-0000A3570000}"/>
    <cellStyle name="Normal 3 2 4 2 5 2 3 2" xfId="22463" xr:uid="{00000000-0005-0000-0000-0000A4570000}"/>
    <cellStyle name="Normal 3 2 4 2 5 2 3 2 2" xfId="22464" xr:uid="{00000000-0005-0000-0000-0000A5570000}"/>
    <cellStyle name="Normal 3 2 4 2 5 2 3 2 2 2" xfId="22465" xr:uid="{00000000-0005-0000-0000-0000A6570000}"/>
    <cellStyle name="Normal 3 2 4 2 5 2 3 2 3" xfId="22466" xr:uid="{00000000-0005-0000-0000-0000A7570000}"/>
    <cellStyle name="Normal 3 2 4 2 5 2 3 3" xfId="22467" xr:uid="{00000000-0005-0000-0000-0000A8570000}"/>
    <cellStyle name="Normal 3 2 4 2 5 2 3 3 2" xfId="22468" xr:uid="{00000000-0005-0000-0000-0000A9570000}"/>
    <cellStyle name="Normal 3 2 4 2 5 2 3 4" xfId="22469" xr:uid="{00000000-0005-0000-0000-0000AA570000}"/>
    <cellStyle name="Normal 3 2 4 2 5 2 4" xfId="22470" xr:uid="{00000000-0005-0000-0000-0000AB570000}"/>
    <cellStyle name="Normal 3 2 4 2 5 2 4 2" xfId="22471" xr:uid="{00000000-0005-0000-0000-0000AC570000}"/>
    <cellStyle name="Normal 3 2 4 2 5 2 4 2 2" xfId="22472" xr:uid="{00000000-0005-0000-0000-0000AD570000}"/>
    <cellStyle name="Normal 3 2 4 2 5 2 4 2 2 2" xfId="22473" xr:uid="{00000000-0005-0000-0000-0000AE570000}"/>
    <cellStyle name="Normal 3 2 4 2 5 2 4 2 3" xfId="22474" xr:uid="{00000000-0005-0000-0000-0000AF570000}"/>
    <cellStyle name="Normal 3 2 4 2 5 2 4 3" xfId="22475" xr:uid="{00000000-0005-0000-0000-0000B0570000}"/>
    <cellStyle name="Normal 3 2 4 2 5 2 4 3 2" xfId="22476" xr:uid="{00000000-0005-0000-0000-0000B1570000}"/>
    <cellStyle name="Normal 3 2 4 2 5 2 4 4" xfId="22477" xr:uid="{00000000-0005-0000-0000-0000B2570000}"/>
    <cellStyle name="Normal 3 2 4 2 5 2 5" xfId="22478" xr:uid="{00000000-0005-0000-0000-0000B3570000}"/>
    <cellStyle name="Normal 3 2 4 2 5 2 5 2" xfId="22479" xr:uid="{00000000-0005-0000-0000-0000B4570000}"/>
    <cellStyle name="Normal 3 2 4 2 5 2 5 2 2" xfId="22480" xr:uid="{00000000-0005-0000-0000-0000B5570000}"/>
    <cellStyle name="Normal 3 2 4 2 5 2 5 3" xfId="22481" xr:uid="{00000000-0005-0000-0000-0000B6570000}"/>
    <cellStyle name="Normal 3 2 4 2 5 2 6" xfId="22482" xr:uid="{00000000-0005-0000-0000-0000B7570000}"/>
    <cellStyle name="Normal 3 2 4 2 5 2 6 2" xfId="22483" xr:uid="{00000000-0005-0000-0000-0000B8570000}"/>
    <cellStyle name="Normal 3 2 4 2 5 2 7" xfId="22484" xr:uid="{00000000-0005-0000-0000-0000B9570000}"/>
    <cellStyle name="Normal 3 2 4 2 5 2 7 2" xfId="22485" xr:uid="{00000000-0005-0000-0000-0000BA570000}"/>
    <cellStyle name="Normal 3 2 4 2 5 2 8" xfId="22486" xr:uid="{00000000-0005-0000-0000-0000BB570000}"/>
    <cellStyle name="Normal 3 2 4 2 5 3" xfId="22487" xr:uid="{00000000-0005-0000-0000-0000BC570000}"/>
    <cellStyle name="Normal 3 2 4 2 5 3 2" xfId="22488" xr:uid="{00000000-0005-0000-0000-0000BD570000}"/>
    <cellStyle name="Normal 3 2 4 2 5 3 2 2" xfId="22489" xr:uid="{00000000-0005-0000-0000-0000BE570000}"/>
    <cellStyle name="Normal 3 2 4 2 5 3 2 2 2" xfId="22490" xr:uid="{00000000-0005-0000-0000-0000BF570000}"/>
    <cellStyle name="Normal 3 2 4 2 5 3 2 2 2 2" xfId="22491" xr:uid="{00000000-0005-0000-0000-0000C0570000}"/>
    <cellStyle name="Normal 3 2 4 2 5 3 2 2 3" xfId="22492" xr:uid="{00000000-0005-0000-0000-0000C1570000}"/>
    <cellStyle name="Normal 3 2 4 2 5 3 2 3" xfId="22493" xr:uid="{00000000-0005-0000-0000-0000C2570000}"/>
    <cellStyle name="Normal 3 2 4 2 5 3 2 3 2" xfId="22494" xr:uid="{00000000-0005-0000-0000-0000C3570000}"/>
    <cellStyle name="Normal 3 2 4 2 5 3 2 4" xfId="22495" xr:uid="{00000000-0005-0000-0000-0000C4570000}"/>
    <cellStyle name="Normal 3 2 4 2 5 3 3" xfId="22496" xr:uid="{00000000-0005-0000-0000-0000C5570000}"/>
    <cellStyle name="Normal 3 2 4 2 5 3 3 2" xfId="22497" xr:uid="{00000000-0005-0000-0000-0000C6570000}"/>
    <cellStyle name="Normal 3 2 4 2 5 3 3 2 2" xfId="22498" xr:uid="{00000000-0005-0000-0000-0000C7570000}"/>
    <cellStyle name="Normal 3 2 4 2 5 3 3 3" xfId="22499" xr:uid="{00000000-0005-0000-0000-0000C8570000}"/>
    <cellStyle name="Normal 3 2 4 2 5 3 4" xfId="22500" xr:uid="{00000000-0005-0000-0000-0000C9570000}"/>
    <cellStyle name="Normal 3 2 4 2 5 3 4 2" xfId="22501" xr:uid="{00000000-0005-0000-0000-0000CA570000}"/>
    <cellStyle name="Normal 3 2 4 2 5 3 5" xfId="22502" xr:uid="{00000000-0005-0000-0000-0000CB570000}"/>
    <cellStyle name="Normal 3 2 4 2 5 4" xfId="22503" xr:uid="{00000000-0005-0000-0000-0000CC570000}"/>
    <cellStyle name="Normal 3 2 4 2 5 4 2" xfId="22504" xr:uid="{00000000-0005-0000-0000-0000CD570000}"/>
    <cellStyle name="Normal 3 2 4 2 5 4 2 2" xfId="22505" xr:uid="{00000000-0005-0000-0000-0000CE570000}"/>
    <cellStyle name="Normal 3 2 4 2 5 4 2 2 2" xfId="22506" xr:uid="{00000000-0005-0000-0000-0000CF570000}"/>
    <cellStyle name="Normal 3 2 4 2 5 4 2 3" xfId="22507" xr:uid="{00000000-0005-0000-0000-0000D0570000}"/>
    <cellStyle name="Normal 3 2 4 2 5 4 3" xfId="22508" xr:uid="{00000000-0005-0000-0000-0000D1570000}"/>
    <cellStyle name="Normal 3 2 4 2 5 4 3 2" xfId="22509" xr:uid="{00000000-0005-0000-0000-0000D2570000}"/>
    <cellStyle name="Normal 3 2 4 2 5 4 4" xfId="22510" xr:uid="{00000000-0005-0000-0000-0000D3570000}"/>
    <cellStyle name="Normal 3 2 4 2 5 5" xfId="22511" xr:uid="{00000000-0005-0000-0000-0000D4570000}"/>
    <cellStyle name="Normal 3 2 4 2 5 5 2" xfId="22512" xr:uid="{00000000-0005-0000-0000-0000D5570000}"/>
    <cellStyle name="Normal 3 2 4 2 5 5 2 2" xfId="22513" xr:uid="{00000000-0005-0000-0000-0000D6570000}"/>
    <cellStyle name="Normal 3 2 4 2 5 5 2 2 2" xfId="22514" xr:uid="{00000000-0005-0000-0000-0000D7570000}"/>
    <cellStyle name="Normal 3 2 4 2 5 5 2 3" xfId="22515" xr:uid="{00000000-0005-0000-0000-0000D8570000}"/>
    <cellStyle name="Normal 3 2 4 2 5 5 3" xfId="22516" xr:uid="{00000000-0005-0000-0000-0000D9570000}"/>
    <cellStyle name="Normal 3 2 4 2 5 5 3 2" xfId="22517" xr:uid="{00000000-0005-0000-0000-0000DA570000}"/>
    <cellStyle name="Normal 3 2 4 2 5 5 4" xfId="22518" xr:uid="{00000000-0005-0000-0000-0000DB570000}"/>
    <cellStyle name="Normal 3 2 4 2 5 6" xfId="22519" xr:uid="{00000000-0005-0000-0000-0000DC570000}"/>
    <cellStyle name="Normal 3 2 4 2 5 6 2" xfId="22520" xr:uid="{00000000-0005-0000-0000-0000DD570000}"/>
    <cellStyle name="Normal 3 2 4 2 5 6 2 2" xfId="22521" xr:uid="{00000000-0005-0000-0000-0000DE570000}"/>
    <cellStyle name="Normal 3 2 4 2 5 6 3" xfId="22522" xr:uid="{00000000-0005-0000-0000-0000DF570000}"/>
    <cellStyle name="Normal 3 2 4 2 5 7" xfId="22523" xr:uid="{00000000-0005-0000-0000-0000E0570000}"/>
    <cellStyle name="Normal 3 2 4 2 5 7 2" xfId="22524" xr:uid="{00000000-0005-0000-0000-0000E1570000}"/>
    <cellStyle name="Normal 3 2 4 2 5 8" xfId="22525" xr:uid="{00000000-0005-0000-0000-0000E2570000}"/>
    <cellStyle name="Normal 3 2 4 2 5 8 2" xfId="22526" xr:uid="{00000000-0005-0000-0000-0000E3570000}"/>
    <cellStyle name="Normal 3 2 4 2 5 9" xfId="22527" xr:uid="{00000000-0005-0000-0000-0000E4570000}"/>
    <cellStyle name="Normal 3 2 4 2 6" xfId="22528" xr:uid="{00000000-0005-0000-0000-0000E5570000}"/>
    <cellStyle name="Normal 3 2 4 2 6 2" xfId="22529" xr:uid="{00000000-0005-0000-0000-0000E6570000}"/>
    <cellStyle name="Normal 3 2 4 2 6 2 2" xfId="22530" xr:uid="{00000000-0005-0000-0000-0000E7570000}"/>
    <cellStyle name="Normal 3 2 4 2 6 2 2 2" xfId="22531" xr:uid="{00000000-0005-0000-0000-0000E8570000}"/>
    <cellStyle name="Normal 3 2 4 2 6 2 2 2 2" xfId="22532" xr:uid="{00000000-0005-0000-0000-0000E9570000}"/>
    <cellStyle name="Normal 3 2 4 2 6 2 2 2 2 2" xfId="22533" xr:uid="{00000000-0005-0000-0000-0000EA570000}"/>
    <cellStyle name="Normal 3 2 4 2 6 2 2 2 3" xfId="22534" xr:uid="{00000000-0005-0000-0000-0000EB570000}"/>
    <cellStyle name="Normal 3 2 4 2 6 2 2 3" xfId="22535" xr:uid="{00000000-0005-0000-0000-0000EC570000}"/>
    <cellStyle name="Normal 3 2 4 2 6 2 2 3 2" xfId="22536" xr:uid="{00000000-0005-0000-0000-0000ED570000}"/>
    <cellStyle name="Normal 3 2 4 2 6 2 2 4" xfId="22537" xr:uid="{00000000-0005-0000-0000-0000EE570000}"/>
    <cellStyle name="Normal 3 2 4 2 6 2 3" xfId="22538" xr:uid="{00000000-0005-0000-0000-0000EF570000}"/>
    <cellStyle name="Normal 3 2 4 2 6 2 3 2" xfId="22539" xr:uid="{00000000-0005-0000-0000-0000F0570000}"/>
    <cellStyle name="Normal 3 2 4 2 6 2 3 2 2" xfId="22540" xr:uid="{00000000-0005-0000-0000-0000F1570000}"/>
    <cellStyle name="Normal 3 2 4 2 6 2 3 3" xfId="22541" xr:uid="{00000000-0005-0000-0000-0000F2570000}"/>
    <cellStyle name="Normal 3 2 4 2 6 2 4" xfId="22542" xr:uid="{00000000-0005-0000-0000-0000F3570000}"/>
    <cellStyle name="Normal 3 2 4 2 6 2 4 2" xfId="22543" xr:uid="{00000000-0005-0000-0000-0000F4570000}"/>
    <cellStyle name="Normal 3 2 4 2 6 2 5" xfId="22544" xr:uid="{00000000-0005-0000-0000-0000F5570000}"/>
    <cellStyle name="Normal 3 2 4 2 6 3" xfId="22545" xr:uid="{00000000-0005-0000-0000-0000F6570000}"/>
    <cellStyle name="Normal 3 2 4 2 6 3 2" xfId="22546" xr:uid="{00000000-0005-0000-0000-0000F7570000}"/>
    <cellStyle name="Normal 3 2 4 2 6 3 2 2" xfId="22547" xr:uid="{00000000-0005-0000-0000-0000F8570000}"/>
    <cellStyle name="Normal 3 2 4 2 6 3 2 2 2" xfId="22548" xr:uid="{00000000-0005-0000-0000-0000F9570000}"/>
    <cellStyle name="Normal 3 2 4 2 6 3 2 3" xfId="22549" xr:uid="{00000000-0005-0000-0000-0000FA570000}"/>
    <cellStyle name="Normal 3 2 4 2 6 3 3" xfId="22550" xr:uid="{00000000-0005-0000-0000-0000FB570000}"/>
    <cellStyle name="Normal 3 2 4 2 6 3 3 2" xfId="22551" xr:uid="{00000000-0005-0000-0000-0000FC570000}"/>
    <cellStyle name="Normal 3 2 4 2 6 3 4" xfId="22552" xr:uid="{00000000-0005-0000-0000-0000FD570000}"/>
    <cellStyle name="Normal 3 2 4 2 6 4" xfId="22553" xr:uid="{00000000-0005-0000-0000-0000FE570000}"/>
    <cellStyle name="Normal 3 2 4 2 6 4 2" xfId="22554" xr:uid="{00000000-0005-0000-0000-0000FF570000}"/>
    <cellStyle name="Normal 3 2 4 2 6 4 2 2" xfId="22555" xr:uid="{00000000-0005-0000-0000-000000580000}"/>
    <cellStyle name="Normal 3 2 4 2 6 4 2 2 2" xfId="22556" xr:uid="{00000000-0005-0000-0000-000001580000}"/>
    <cellStyle name="Normal 3 2 4 2 6 4 2 3" xfId="22557" xr:uid="{00000000-0005-0000-0000-000002580000}"/>
    <cellStyle name="Normal 3 2 4 2 6 4 3" xfId="22558" xr:uid="{00000000-0005-0000-0000-000003580000}"/>
    <cellStyle name="Normal 3 2 4 2 6 4 3 2" xfId="22559" xr:uid="{00000000-0005-0000-0000-000004580000}"/>
    <cellStyle name="Normal 3 2 4 2 6 4 4" xfId="22560" xr:uid="{00000000-0005-0000-0000-000005580000}"/>
    <cellStyle name="Normal 3 2 4 2 6 5" xfId="22561" xr:uid="{00000000-0005-0000-0000-000006580000}"/>
    <cellStyle name="Normal 3 2 4 2 6 5 2" xfId="22562" xr:uid="{00000000-0005-0000-0000-000007580000}"/>
    <cellStyle name="Normal 3 2 4 2 6 5 2 2" xfId="22563" xr:uid="{00000000-0005-0000-0000-000008580000}"/>
    <cellStyle name="Normal 3 2 4 2 6 5 3" xfId="22564" xr:uid="{00000000-0005-0000-0000-000009580000}"/>
    <cellStyle name="Normal 3 2 4 2 6 6" xfId="22565" xr:uid="{00000000-0005-0000-0000-00000A580000}"/>
    <cellStyle name="Normal 3 2 4 2 6 6 2" xfId="22566" xr:uid="{00000000-0005-0000-0000-00000B580000}"/>
    <cellStyle name="Normal 3 2 4 2 6 7" xfId="22567" xr:uid="{00000000-0005-0000-0000-00000C580000}"/>
    <cellStyle name="Normal 3 2 4 2 6 7 2" xfId="22568" xr:uid="{00000000-0005-0000-0000-00000D580000}"/>
    <cellStyle name="Normal 3 2 4 2 6 8" xfId="22569" xr:uid="{00000000-0005-0000-0000-00000E580000}"/>
    <cellStyle name="Normal 3 2 4 2 7" xfId="22570" xr:uid="{00000000-0005-0000-0000-00000F580000}"/>
    <cellStyle name="Normal 3 2 4 2 7 2" xfId="22571" xr:uid="{00000000-0005-0000-0000-000010580000}"/>
    <cellStyle name="Normal 3 2 4 2 7 2 2" xfId="22572" xr:uid="{00000000-0005-0000-0000-000011580000}"/>
    <cellStyle name="Normal 3 2 4 2 7 2 2 2" xfId="22573" xr:uid="{00000000-0005-0000-0000-000012580000}"/>
    <cellStyle name="Normal 3 2 4 2 7 2 2 2 2" xfId="22574" xr:uid="{00000000-0005-0000-0000-000013580000}"/>
    <cellStyle name="Normal 3 2 4 2 7 2 2 2 2 2" xfId="22575" xr:uid="{00000000-0005-0000-0000-000014580000}"/>
    <cellStyle name="Normal 3 2 4 2 7 2 2 2 3" xfId="22576" xr:uid="{00000000-0005-0000-0000-000015580000}"/>
    <cellStyle name="Normal 3 2 4 2 7 2 2 3" xfId="22577" xr:uid="{00000000-0005-0000-0000-000016580000}"/>
    <cellStyle name="Normal 3 2 4 2 7 2 2 3 2" xfId="22578" xr:uid="{00000000-0005-0000-0000-000017580000}"/>
    <cellStyle name="Normal 3 2 4 2 7 2 2 4" xfId="22579" xr:uid="{00000000-0005-0000-0000-000018580000}"/>
    <cellStyle name="Normal 3 2 4 2 7 2 3" xfId="22580" xr:uid="{00000000-0005-0000-0000-000019580000}"/>
    <cellStyle name="Normal 3 2 4 2 7 2 3 2" xfId="22581" xr:uid="{00000000-0005-0000-0000-00001A580000}"/>
    <cellStyle name="Normal 3 2 4 2 7 2 3 2 2" xfId="22582" xr:uid="{00000000-0005-0000-0000-00001B580000}"/>
    <cellStyle name="Normal 3 2 4 2 7 2 3 3" xfId="22583" xr:uid="{00000000-0005-0000-0000-00001C580000}"/>
    <cellStyle name="Normal 3 2 4 2 7 2 4" xfId="22584" xr:uid="{00000000-0005-0000-0000-00001D580000}"/>
    <cellStyle name="Normal 3 2 4 2 7 2 4 2" xfId="22585" xr:uid="{00000000-0005-0000-0000-00001E580000}"/>
    <cellStyle name="Normal 3 2 4 2 7 2 5" xfId="22586" xr:uid="{00000000-0005-0000-0000-00001F580000}"/>
    <cellStyle name="Normal 3 2 4 2 7 3" xfId="22587" xr:uid="{00000000-0005-0000-0000-000020580000}"/>
    <cellStyle name="Normal 3 2 4 2 7 3 2" xfId="22588" xr:uid="{00000000-0005-0000-0000-000021580000}"/>
    <cellStyle name="Normal 3 2 4 2 7 3 2 2" xfId="22589" xr:uid="{00000000-0005-0000-0000-000022580000}"/>
    <cellStyle name="Normal 3 2 4 2 7 3 2 2 2" xfId="22590" xr:uid="{00000000-0005-0000-0000-000023580000}"/>
    <cellStyle name="Normal 3 2 4 2 7 3 2 3" xfId="22591" xr:uid="{00000000-0005-0000-0000-000024580000}"/>
    <cellStyle name="Normal 3 2 4 2 7 3 3" xfId="22592" xr:uid="{00000000-0005-0000-0000-000025580000}"/>
    <cellStyle name="Normal 3 2 4 2 7 3 3 2" xfId="22593" xr:uid="{00000000-0005-0000-0000-000026580000}"/>
    <cellStyle name="Normal 3 2 4 2 7 3 4" xfId="22594" xr:uid="{00000000-0005-0000-0000-000027580000}"/>
    <cellStyle name="Normal 3 2 4 2 7 4" xfId="22595" xr:uid="{00000000-0005-0000-0000-000028580000}"/>
    <cellStyle name="Normal 3 2 4 2 7 4 2" xfId="22596" xr:uid="{00000000-0005-0000-0000-000029580000}"/>
    <cellStyle name="Normal 3 2 4 2 7 4 2 2" xfId="22597" xr:uid="{00000000-0005-0000-0000-00002A580000}"/>
    <cellStyle name="Normal 3 2 4 2 7 4 3" xfId="22598" xr:uid="{00000000-0005-0000-0000-00002B580000}"/>
    <cellStyle name="Normal 3 2 4 2 7 5" xfId="22599" xr:uid="{00000000-0005-0000-0000-00002C580000}"/>
    <cellStyle name="Normal 3 2 4 2 7 5 2" xfId="22600" xr:uid="{00000000-0005-0000-0000-00002D580000}"/>
    <cellStyle name="Normal 3 2 4 2 7 6" xfId="22601" xr:uid="{00000000-0005-0000-0000-00002E580000}"/>
    <cellStyle name="Normal 3 2 4 2 8" xfId="22602" xr:uid="{00000000-0005-0000-0000-00002F580000}"/>
    <cellStyle name="Normal 3 2 4 2 8 2" xfId="22603" xr:uid="{00000000-0005-0000-0000-000030580000}"/>
    <cellStyle name="Normal 3 2 4 2 8 2 2" xfId="22604" xr:uid="{00000000-0005-0000-0000-000031580000}"/>
    <cellStyle name="Normal 3 2 4 2 8 2 2 2" xfId="22605" xr:uid="{00000000-0005-0000-0000-000032580000}"/>
    <cellStyle name="Normal 3 2 4 2 8 2 2 2 2" xfId="22606" xr:uid="{00000000-0005-0000-0000-000033580000}"/>
    <cellStyle name="Normal 3 2 4 2 8 2 2 2 2 2" xfId="22607" xr:uid="{00000000-0005-0000-0000-000034580000}"/>
    <cellStyle name="Normal 3 2 4 2 8 2 2 2 3" xfId="22608" xr:uid="{00000000-0005-0000-0000-000035580000}"/>
    <cellStyle name="Normal 3 2 4 2 8 2 2 3" xfId="22609" xr:uid="{00000000-0005-0000-0000-000036580000}"/>
    <cellStyle name="Normal 3 2 4 2 8 2 2 3 2" xfId="22610" xr:uid="{00000000-0005-0000-0000-000037580000}"/>
    <cellStyle name="Normal 3 2 4 2 8 2 2 4" xfId="22611" xr:uid="{00000000-0005-0000-0000-000038580000}"/>
    <cellStyle name="Normal 3 2 4 2 8 2 3" xfId="22612" xr:uid="{00000000-0005-0000-0000-000039580000}"/>
    <cellStyle name="Normal 3 2 4 2 8 2 3 2" xfId="22613" xr:uid="{00000000-0005-0000-0000-00003A580000}"/>
    <cellStyle name="Normal 3 2 4 2 8 2 3 2 2" xfId="22614" xr:uid="{00000000-0005-0000-0000-00003B580000}"/>
    <cellStyle name="Normal 3 2 4 2 8 2 3 3" xfId="22615" xr:uid="{00000000-0005-0000-0000-00003C580000}"/>
    <cellStyle name="Normal 3 2 4 2 8 2 4" xfId="22616" xr:uid="{00000000-0005-0000-0000-00003D580000}"/>
    <cellStyle name="Normal 3 2 4 2 8 2 4 2" xfId="22617" xr:uid="{00000000-0005-0000-0000-00003E580000}"/>
    <cellStyle name="Normal 3 2 4 2 8 2 5" xfId="22618" xr:uid="{00000000-0005-0000-0000-00003F580000}"/>
    <cellStyle name="Normal 3 2 4 2 8 3" xfId="22619" xr:uid="{00000000-0005-0000-0000-000040580000}"/>
    <cellStyle name="Normal 3 2 4 2 8 3 2" xfId="22620" xr:uid="{00000000-0005-0000-0000-000041580000}"/>
    <cellStyle name="Normal 3 2 4 2 8 3 2 2" xfId="22621" xr:uid="{00000000-0005-0000-0000-000042580000}"/>
    <cellStyle name="Normal 3 2 4 2 8 3 2 2 2" xfId="22622" xr:uid="{00000000-0005-0000-0000-000043580000}"/>
    <cellStyle name="Normal 3 2 4 2 8 3 2 3" xfId="22623" xr:uid="{00000000-0005-0000-0000-000044580000}"/>
    <cellStyle name="Normal 3 2 4 2 8 3 3" xfId="22624" xr:uid="{00000000-0005-0000-0000-000045580000}"/>
    <cellStyle name="Normal 3 2 4 2 8 3 3 2" xfId="22625" xr:uid="{00000000-0005-0000-0000-000046580000}"/>
    <cellStyle name="Normal 3 2 4 2 8 3 4" xfId="22626" xr:uid="{00000000-0005-0000-0000-000047580000}"/>
    <cellStyle name="Normal 3 2 4 2 8 4" xfId="22627" xr:uid="{00000000-0005-0000-0000-000048580000}"/>
    <cellStyle name="Normal 3 2 4 2 8 4 2" xfId="22628" xr:uid="{00000000-0005-0000-0000-000049580000}"/>
    <cellStyle name="Normal 3 2 4 2 8 4 2 2" xfId="22629" xr:uid="{00000000-0005-0000-0000-00004A580000}"/>
    <cellStyle name="Normal 3 2 4 2 8 4 3" xfId="22630" xr:uid="{00000000-0005-0000-0000-00004B580000}"/>
    <cellStyle name="Normal 3 2 4 2 8 5" xfId="22631" xr:uid="{00000000-0005-0000-0000-00004C580000}"/>
    <cellStyle name="Normal 3 2 4 2 8 5 2" xfId="22632" xr:uid="{00000000-0005-0000-0000-00004D580000}"/>
    <cellStyle name="Normal 3 2 4 2 8 6" xfId="22633" xr:uid="{00000000-0005-0000-0000-00004E580000}"/>
    <cellStyle name="Normal 3 2 4 2 9" xfId="22634" xr:uid="{00000000-0005-0000-0000-00004F580000}"/>
    <cellStyle name="Normal 3 2 4 2 9 2" xfId="22635" xr:uid="{00000000-0005-0000-0000-000050580000}"/>
    <cellStyle name="Normal 3 2 4 2 9 2 2" xfId="22636" xr:uid="{00000000-0005-0000-0000-000051580000}"/>
    <cellStyle name="Normal 3 2 4 2 9 2 2 2" xfId="22637" xr:uid="{00000000-0005-0000-0000-000052580000}"/>
    <cellStyle name="Normal 3 2 4 2 9 2 2 2 2" xfId="22638" xr:uid="{00000000-0005-0000-0000-000053580000}"/>
    <cellStyle name="Normal 3 2 4 2 9 2 2 3" xfId="22639" xr:uid="{00000000-0005-0000-0000-000054580000}"/>
    <cellStyle name="Normal 3 2 4 2 9 2 3" xfId="22640" xr:uid="{00000000-0005-0000-0000-000055580000}"/>
    <cellStyle name="Normal 3 2 4 2 9 2 3 2" xfId="22641" xr:uid="{00000000-0005-0000-0000-000056580000}"/>
    <cellStyle name="Normal 3 2 4 2 9 2 4" xfId="22642" xr:uid="{00000000-0005-0000-0000-000057580000}"/>
    <cellStyle name="Normal 3 2 4 2 9 3" xfId="22643" xr:uid="{00000000-0005-0000-0000-000058580000}"/>
    <cellStyle name="Normal 3 2 4 2 9 3 2" xfId="22644" xr:uid="{00000000-0005-0000-0000-000059580000}"/>
    <cellStyle name="Normal 3 2 4 2 9 3 2 2" xfId="22645" xr:uid="{00000000-0005-0000-0000-00005A580000}"/>
    <cellStyle name="Normal 3 2 4 2 9 3 3" xfId="22646" xr:uid="{00000000-0005-0000-0000-00005B580000}"/>
    <cellStyle name="Normal 3 2 4 2 9 4" xfId="22647" xr:uid="{00000000-0005-0000-0000-00005C580000}"/>
    <cellStyle name="Normal 3 2 4 2 9 4 2" xfId="22648" xr:uid="{00000000-0005-0000-0000-00005D580000}"/>
    <cellStyle name="Normal 3 2 4 2 9 5" xfId="22649" xr:uid="{00000000-0005-0000-0000-00005E580000}"/>
    <cellStyle name="Normal 3 2 4 3" xfId="22650" xr:uid="{00000000-0005-0000-0000-00005F580000}"/>
    <cellStyle name="Normal 3 2 4 3 10" xfId="22651" xr:uid="{00000000-0005-0000-0000-000060580000}"/>
    <cellStyle name="Normal 3 2 4 3 2" xfId="22652" xr:uid="{00000000-0005-0000-0000-000061580000}"/>
    <cellStyle name="Normal 3 2 4 3 2 2" xfId="22653" xr:uid="{00000000-0005-0000-0000-000062580000}"/>
    <cellStyle name="Normal 3 2 4 3 2 2 2" xfId="22654" xr:uid="{00000000-0005-0000-0000-000063580000}"/>
    <cellStyle name="Normal 3 2 4 3 2 2 2 2" xfId="22655" xr:uid="{00000000-0005-0000-0000-000064580000}"/>
    <cellStyle name="Normal 3 2 4 3 2 2 2 2 2" xfId="22656" xr:uid="{00000000-0005-0000-0000-000065580000}"/>
    <cellStyle name="Normal 3 2 4 3 2 2 2 2 2 2" xfId="22657" xr:uid="{00000000-0005-0000-0000-000066580000}"/>
    <cellStyle name="Normal 3 2 4 3 2 2 2 2 2 2 2" xfId="22658" xr:uid="{00000000-0005-0000-0000-000067580000}"/>
    <cellStyle name="Normal 3 2 4 3 2 2 2 2 2 3" xfId="22659" xr:uid="{00000000-0005-0000-0000-000068580000}"/>
    <cellStyle name="Normal 3 2 4 3 2 2 2 2 3" xfId="22660" xr:uid="{00000000-0005-0000-0000-000069580000}"/>
    <cellStyle name="Normal 3 2 4 3 2 2 2 2 3 2" xfId="22661" xr:uid="{00000000-0005-0000-0000-00006A580000}"/>
    <cellStyle name="Normal 3 2 4 3 2 2 2 2 4" xfId="22662" xr:uid="{00000000-0005-0000-0000-00006B580000}"/>
    <cellStyle name="Normal 3 2 4 3 2 2 2 3" xfId="22663" xr:uid="{00000000-0005-0000-0000-00006C580000}"/>
    <cellStyle name="Normal 3 2 4 3 2 2 2 3 2" xfId="22664" xr:uid="{00000000-0005-0000-0000-00006D580000}"/>
    <cellStyle name="Normal 3 2 4 3 2 2 2 3 2 2" xfId="22665" xr:uid="{00000000-0005-0000-0000-00006E580000}"/>
    <cellStyle name="Normal 3 2 4 3 2 2 2 3 3" xfId="22666" xr:uid="{00000000-0005-0000-0000-00006F580000}"/>
    <cellStyle name="Normal 3 2 4 3 2 2 2 4" xfId="22667" xr:uid="{00000000-0005-0000-0000-000070580000}"/>
    <cellStyle name="Normal 3 2 4 3 2 2 2 4 2" xfId="22668" xr:uid="{00000000-0005-0000-0000-000071580000}"/>
    <cellStyle name="Normal 3 2 4 3 2 2 2 5" xfId="22669" xr:uid="{00000000-0005-0000-0000-000072580000}"/>
    <cellStyle name="Normal 3 2 4 3 2 2 3" xfId="22670" xr:uid="{00000000-0005-0000-0000-000073580000}"/>
    <cellStyle name="Normal 3 2 4 3 2 2 3 2" xfId="22671" xr:uid="{00000000-0005-0000-0000-000074580000}"/>
    <cellStyle name="Normal 3 2 4 3 2 2 3 2 2" xfId="22672" xr:uid="{00000000-0005-0000-0000-000075580000}"/>
    <cellStyle name="Normal 3 2 4 3 2 2 3 2 2 2" xfId="22673" xr:uid="{00000000-0005-0000-0000-000076580000}"/>
    <cellStyle name="Normal 3 2 4 3 2 2 3 2 3" xfId="22674" xr:uid="{00000000-0005-0000-0000-000077580000}"/>
    <cellStyle name="Normal 3 2 4 3 2 2 3 3" xfId="22675" xr:uid="{00000000-0005-0000-0000-000078580000}"/>
    <cellStyle name="Normal 3 2 4 3 2 2 3 3 2" xfId="22676" xr:uid="{00000000-0005-0000-0000-000079580000}"/>
    <cellStyle name="Normal 3 2 4 3 2 2 3 4" xfId="22677" xr:uid="{00000000-0005-0000-0000-00007A580000}"/>
    <cellStyle name="Normal 3 2 4 3 2 2 4" xfId="22678" xr:uid="{00000000-0005-0000-0000-00007B580000}"/>
    <cellStyle name="Normal 3 2 4 3 2 2 4 2" xfId="22679" xr:uid="{00000000-0005-0000-0000-00007C580000}"/>
    <cellStyle name="Normal 3 2 4 3 2 2 4 2 2" xfId="22680" xr:uid="{00000000-0005-0000-0000-00007D580000}"/>
    <cellStyle name="Normal 3 2 4 3 2 2 4 2 2 2" xfId="22681" xr:uid="{00000000-0005-0000-0000-00007E580000}"/>
    <cellStyle name="Normal 3 2 4 3 2 2 4 2 3" xfId="22682" xr:uid="{00000000-0005-0000-0000-00007F580000}"/>
    <cellStyle name="Normal 3 2 4 3 2 2 4 3" xfId="22683" xr:uid="{00000000-0005-0000-0000-000080580000}"/>
    <cellStyle name="Normal 3 2 4 3 2 2 4 3 2" xfId="22684" xr:uid="{00000000-0005-0000-0000-000081580000}"/>
    <cellStyle name="Normal 3 2 4 3 2 2 4 4" xfId="22685" xr:uid="{00000000-0005-0000-0000-000082580000}"/>
    <cellStyle name="Normal 3 2 4 3 2 2 5" xfId="22686" xr:uid="{00000000-0005-0000-0000-000083580000}"/>
    <cellStyle name="Normal 3 2 4 3 2 2 5 2" xfId="22687" xr:uid="{00000000-0005-0000-0000-000084580000}"/>
    <cellStyle name="Normal 3 2 4 3 2 2 5 2 2" xfId="22688" xr:uid="{00000000-0005-0000-0000-000085580000}"/>
    <cellStyle name="Normal 3 2 4 3 2 2 5 3" xfId="22689" xr:uid="{00000000-0005-0000-0000-000086580000}"/>
    <cellStyle name="Normal 3 2 4 3 2 2 6" xfId="22690" xr:uid="{00000000-0005-0000-0000-000087580000}"/>
    <cellStyle name="Normal 3 2 4 3 2 2 6 2" xfId="22691" xr:uid="{00000000-0005-0000-0000-000088580000}"/>
    <cellStyle name="Normal 3 2 4 3 2 2 7" xfId="22692" xr:uid="{00000000-0005-0000-0000-000089580000}"/>
    <cellStyle name="Normal 3 2 4 3 2 2 7 2" xfId="22693" xr:uid="{00000000-0005-0000-0000-00008A580000}"/>
    <cellStyle name="Normal 3 2 4 3 2 2 8" xfId="22694" xr:uid="{00000000-0005-0000-0000-00008B580000}"/>
    <cellStyle name="Normal 3 2 4 3 2 3" xfId="22695" xr:uid="{00000000-0005-0000-0000-00008C580000}"/>
    <cellStyle name="Normal 3 2 4 3 2 3 2" xfId="22696" xr:uid="{00000000-0005-0000-0000-00008D580000}"/>
    <cellStyle name="Normal 3 2 4 3 2 3 2 2" xfId="22697" xr:uid="{00000000-0005-0000-0000-00008E580000}"/>
    <cellStyle name="Normal 3 2 4 3 2 3 2 2 2" xfId="22698" xr:uid="{00000000-0005-0000-0000-00008F580000}"/>
    <cellStyle name="Normal 3 2 4 3 2 3 2 2 2 2" xfId="22699" xr:uid="{00000000-0005-0000-0000-000090580000}"/>
    <cellStyle name="Normal 3 2 4 3 2 3 2 2 3" xfId="22700" xr:uid="{00000000-0005-0000-0000-000091580000}"/>
    <cellStyle name="Normal 3 2 4 3 2 3 2 3" xfId="22701" xr:uid="{00000000-0005-0000-0000-000092580000}"/>
    <cellStyle name="Normal 3 2 4 3 2 3 2 3 2" xfId="22702" xr:uid="{00000000-0005-0000-0000-000093580000}"/>
    <cellStyle name="Normal 3 2 4 3 2 3 2 4" xfId="22703" xr:uid="{00000000-0005-0000-0000-000094580000}"/>
    <cellStyle name="Normal 3 2 4 3 2 3 3" xfId="22704" xr:uid="{00000000-0005-0000-0000-000095580000}"/>
    <cellStyle name="Normal 3 2 4 3 2 3 3 2" xfId="22705" xr:uid="{00000000-0005-0000-0000-000096580000}"/>
    <cellStyle name="Normal 3 2 4 3 2 3 3 2 2" xfId="22706" xr:uid="{00000000-0005-0000-0000-000097580000}"/>
    <cellStyle name="Normal 3 2 4 3 2 3 3 3" xfId="22707" xr:uid="{00000000-0005-0000-0000-000098580000}"/>
    <cellStyle name="Normal 3 2 4 3 2 3 4" xfId="22708" xr:uid="{00000000-0005-0000-0000-000099580000}"/>
    <cellStyle name="Normal 3 2 4 3 2 3 4 2" xfId="22709" xr:uid="{00000000-0005-0000-0000-00009A580000}"/>
    <cellStyle name="Normal 3 2 4 3 2 3 5" xfId="22710" xr:uid="{00000000-0005-0000-0000-00009B580000}"/>
    <cellStyle name="Normal 3 2 4 3 2 4" xfId="22711" xr:uid="{00000000-0005-0000-0000-00009C580000}"/>
    <cellStyle name="Normal 3 2 4 3 2 4 2" xfId="22712" xr:uid="{00000000-0005-0000-0000-00009D580000}"/>
    <cellStyle name="Normal 3 2 4 3 2 4 2 2" xfId="22713" xr:uid="{00000000-0005-0000-0000-00009E580000}"/>
    <cellStyle name="Normal 3 2 4 3 2 4 2 2 2" xfId="22714" xr:uid="{00000000-0005-0000-0000-00009F580000}"/>
    <cellStyle name="Normal 3 2 4 3 2 4 2 3" xfId="22715" xr:uid="{00000000-0005-0000-0000-0000A0580000}"/>
    <cellStyle name="Normal 3 2 4 3 2 4 3" xfId="22716" xr:uid="{00000000-0005-0000-0000-0000A1580000}"/>
    <cellStyle name="Normal 3 2 4 3 2 4 3 2" xfId="22717" xr:uid="{00000000-0005-0000-0000-0000A2580000}"/>
    <cellStyle name="Normal 3 2 4 3 2 4 4" xfId="22718" xr:uid="{00000000-0005-0000-0000-0000A3580000}"/>
    <cellStyle name="Normal 3 2 4 3 2 5" xfId="22719" xr:uid="{00000000-0005-0000-0000-0000A4580000}"/>
    <cellStyle name="Normal 3 2 4 3 2 5 2" xfId="22720" xr:uid="{00000000-0005-0000-0000-0000A5580000}"/>
    <cellStyle name="Normal 3 2 4 3 2 5 2 2" xfId="22721" xr:uid="{00000000-0005-0000-0000-0000A6580000}"/>
    <cellStyle name="Normal 3 2 4 3 2 5 2 2 2" xfId="22722" xr:uid="{00000000-0005-0000-0000-0000A7580000}"/>
    <cellStyle name="Normal 3 2 4 3 2 5 2 3" xfId="22723" xr:uid="{00000000-0005-0000-0000-0000A8580000}"/>
    <cellStyle name="Normal 3 2 4 3 2 5 3" xfId="22724" xr:uid="{00000000-0005-0000-0000-0000A9580000}"/>
    <cellStyle name="Normal 3 2 4 3 2 5 3 2" xfId="22725" xr:uid="{00000000-0005-0000-0000-0000AA580000}"/>
    <cellStyle name="Normal 3 2 4 3 2 5 4" xfId="22726" xr:uid="{00000000-0005-0000-0000-0000AB580000}"/>
    <cellStyle name="Normal 3 2 4 3 2 6" xfId="22727" xr:uid="{00000000-0005-0000-0000-0000AC580000}"/>
    <cellStyle name="Normal 3 2 4 3 2 6 2" xfId="22728" xr:uid="{00000000-0005-0000-0000-0000AD580000}"/>
    <cellStyle name="Normal 3 2 4 3 2 6 2 2" xfId="22729" xr:uid="{00000000-0005-0000-0000-0000AE580000}"/>
    <cellStyle name="Normal 3 2 4 3 2 6 3" xfId="22730" xr:uid="{00000000-0005-0000-0000-0000AF580000}"/>
    <cellStyle name="Normal 3 2 4 3 2 7" xfId="22731" xr:uid="{00000000-0005-0000-0000-0000B0580000}"/>
    <cellStyle name="Normal 3 2 4 3 2 7 2" xfId="22732" xr:uid="{00000000-0005-0000-0000-0000B1580000}"/>
    <cellStyle name="Normal 3 2 4 3 2 8" xfId="22733" xr:uid="{00000000-0005-0000-0000-0000B2580000}"/>
    <cellStyle name="Normal 3 2 4 3 2 8 2" xfId="22734" xr:uid="{00000000-0005-0000-0000-0000B3580000}"/>
    <cellStyle name="Normal 3 2 4 3 2 9" xfId="22735" xr:uid="{00000000-0005-0000-0000-0000B4580000}"/>
    <cellStyle name="Normal 3 2 4 3 3" xfId="22736" xr:uid="{00000000-0005-0000-0000-0000B5580000}"/>
    <cellStyle name="Normal 3 2 4 3 3 2" xfId="22737" xr:uid="{00000000-0005-0000-0000-0000B6580000}"/>
    <cellStyle name="Normal 3 2 4 3 3 2 2" xfId="22738" xr:uid="{00000000-0005-0000-0000-0000B7580000}"/>
    <cellStyle name="Normal 3 2 4 3 3 2 2 2" xfId="22739" xr:uid="{00000000-0005-0000-0000-0000B8580000}"/>
    <cellStyle name="Normal 3 2 4 3 3 2 2 2 2" xfId="22740" xr:uid="{00000000-0005-0000-0000-0000B9580000}"/>
    <cellStyle name="Normal 3 2 4 3 3 2 2 2 2 2" xfId="22741" xr:uid="{00000000-0005-0000-0000-0000BA580000}"/>
    <cellStyle name="Normal 3 2 4 3 3 2 2 2 3" xfId="22742" xr:uid="{00000000-0005-0000-0000-0000BB580000}"/>
    <cellStyle name="Normal 3 2 4 3 3 2 2 3" xfId="22743" xr:uid="{00000000-0005-0000-0000-0000BC580000}"/>
    <cellStyle name="Normal 3 2 4 3 3 2 2 3 2" xfId="22744" xr:uid="{00000000-0005-0000-0000-0000BD580000}"/>
    <cellStyle name="Normal 3 2 4 3 3 2 2 4" xfId="22745" xr:uid="{00000000-0005-0000-0000-0000BE580000}"/>
    <cellStyle name="Normal 3 2 4 3 3 2 3" xfId="22746" xr:uid="{00000000-0005-0000-0000-0000BF580000}"/>
    <cellStyle name="Normal 3 2 4 3 3 2 3 2" xfId="22747" xr:uid="{00000000-0005-0000-0000-0000C0580000}"/>
    <cellStyle name="Normal 3 2 4 3 3 2 3 2 2" xfId="22748" xr:uid="{00000000-0005-0000-0000-0000C1580000}"/>
    <cellStyle name="Normal 3 2 4 3 3 2 3 3" xfId="22749" xr:uid="{00000000-0005-0000-0000-0000C2580000}"/>
    <cellStyle name="Normal 3 2 4 3 3 2 4" xfId="22750" xr:uid="{00000000-0005-0000-0000-0000C3580000}"/>
    <cellStyle name="Normal 3 2 4 3 3 2 4 2" xfId="22751" xr:uid="{00000000-0005-0000-0000-0000C4580000}"/>
    <cellStyle name="Normal 3 2 4 3 3 2 5" xfId="22752" xr:uid="{00000000-0005-0000-0000-0000C5580000}"/>
    <cellStyle name="Normal 3 2 4 3 3 3" xfId="22753" xr:uid="{00000000-0005-0000-0000-0000C6580000}"/>
    <cellStyle name="Normal 3 2 4 3 3 3 2" xfId="22754" xr:uid="{00000000-0005-0000-0000-0000C7580000}"/>
    <cellStyle name="Normal 3 2 4 3 3 3 2 2" xfId="22755" xr:uid="{00000000-0005-0000-0000-0000C8580000}"/>
    <cellStyle name="Normal 3 2 4 3 3 3 2 2 2" xfId="22756" xr:uid="{00000000-0005-0000-0000-0000C9580000}"/>
    <cellStyle name="Normal 3 2 4 3 3 3 2 3" xfId="22757" xr:uid="{00000000-0005-0000-0000-0000CA580000}"/>
    <cellStyle name="Normal 3 2 4 3 3 3 3" xfId="22758" xr:uid="{00000000-0005-0000-0000-0000CB580000}"/>
    <cellStyle name="Normal 3 2 4 3 3 3 3 2" xfId="22759" xr:uid="{00000000-0005-0000-0000-0000CC580000}"/>
    <cellStyle name="Normal 3 2 4 3 3 3 4" xfId="22760" xr:uid="{00000000-0005-0000-0000-0000CD580000}"/>
    <cellStyle name="Normal 3 2 4 3 3 4" xfId="22761" xr:uid="{00000000-0005-0000-0000-0000CE580000}"/>
    <cellStyle name="Normal 3 2 4 3 3 4 2" xfId="22762" xr:uid="{00000000-0005-0000-0000-0000CF580000}"/>
    <cellStyle name="Normal 3 2 4 3 3 4 2 2" xfId="22763" xr:uid="{00000000-0005-0000-0000-0000D0580000}"/>
    <cellStyle name="Normal 3 2 4 3 3 4 2 2 2" xfId="22764" xr:uid="{00000000-0005-0000-0000-0000D1580000}"/>
    <cellStyle name="Normal 3 2 4 3 3 4 2 3" xfId="22765" xr:uid="{00000000-0005-0000-0000-0000D2580000}"/>
    <cellStyle name="Normal 3 2 4 3 3 4 3" xfId="22766" xr:uid="{00000000-0005-0000-0000-0000D3580000}"/>
    <cellStyle name="Normal 3 2 4 3 3 4 3 2" xfId="22767" xr:uid="{00000000-0005-0000-0000-0000D4580000}"/>
    <cellStyle name="Normal 3 2 4 3 3 4 4" xfId="22768" xr:uid="{00000000-0005-0000-0000-0000D5580000}"/>
    <cellStyle name="Normal 3 2 4 3 3 5" xfId="22769" xr:uid="{00000000-0005-0000-0000-0000D6580000}"/>
    <cellStyle name="Normal 3 2 4 3 3 5 2" xfId="22770" xr:uid="{00000000-0005-0000-0000-0000D7580000}"/>
    <cellStyle name="Normal 3 2 4 3 3 5 2 2" xfId="22771" xr:uid="{00000000-0005-0000-0000-0000D8580000}"/>
    <cellStyle name="Normal 3 2 4 3 3 5 3" xfId="22772" xr:uid="{00000000-0005-0000-0000-0000D9580000}"/>
    <cellStyle name="Normal 3 2 4 3 3 6" xfId="22773" xr:uid="{00000000-0005-0000-0000-0000DA580000}"/>
    <cellStyle name="Normal 3 2 4 3 3 6 2" xfId="22774" xr:uid="{00000000-0005-0000-0000-0000DB580000}"/>
    <cellStyle name="Normal 3 2 4 3 3 7" xfId="22775" xr:uid="{00000000-0005-0000-0000-0000DC580000}"/>
    <cellStyle name="Normal 3 2 4 3 3 7 2" xfId="22776" xr:uid="{00000000-0005-0000-0000-0000DD580000}"/>
    <cellStyle name="Normal 3 2 4 3 3 8" xfId="22777" xr:uid="{00000000-0005-0000-0000-0000DE580000}"/>
    <cellStyle name="Normal 3 2 4 3 4" xfId="22778" xr:uid="{00000000-0005-0000-0000-0000DF580000}"/>
    <cellStyle name="Normal 3 2 4 3 4 2" xfId="22779" xr:uid="{00000000-0005-0000-0000-0000E0580000}"/>
    <cellStyle name="Normal 3 2 4 3 4 2 2" xfId="22780" xr:uid="{00000000-0005-0000-0000-0000E1580000}"/>
    <cellStyle name="Normal 3 2 4 3 4 2 2 2" xfId="22781" xr:uid="{00000000-0005-0000-0000-0000E2580000}"/>
    <cellStyle name="Normal 3 2 4 3 4 2 2 2 2" xfId="22782" xr:uid="{00000000-0005-0000-0000-0000E3580000}"/>
    <cellStyle name="Normal 3 2 4 3 4 2 2 3" xfId="22783" xr:uid="{00000000-0005-0000-0000-0000E4580000}"/>
    <cellStyle name="Normal 3 2 4 3 4 2 3" xfId="22784" xr:uid="{00000000-0005-0000-0000-0000E5580000}"/>
    <cellStyle name="Normal 3 2 4 3 4 2 3 2" xfId="22785" xr:uid="{00000000-0005-0000-0000-0000E6580000}"/>
    <cellStyle name="Normal 3 2 4 3 4 2 4" xfId="22786" xr:uid="{00000000-0005-0000-0000-0000E7580000}"/>
    <cellStyle name="Normal 3 2 4 3 4 3" xfId="22787" xr:uid="{00000000-0005-0000-0000-0000E8580000}"/>
    <cellStyle name="Normal 3 2 4 3 4 3 2" xfId="22788" xr:uid="{00000000-0005-0000-0000-0000E9580000}"/>
    <cellStyle name="Normal 3 2 4 3 4 3 2 2" xfId="22789" xr:uid="{00000000-0005-0000-0000-0000EA580000}"/>
    <cellStyle name="Normal 3 2 4 3 4 3 3" xfId="22790" xr:uid="{00000000-0005-0000-0000-0000EB580000}"/>
    <cellStyle name="Normal 3 2 4 3 4 4" xfId="22791" xr:uid="{00000000-0005-0000-0000-0000EC580000}"/>
    <cellStyle name="Normal 3 2 4 3 4 4 2" xfId="22792" xr:uid="{00000000-0005-0000-0000-0000ED580000}"/>
    <cellStyle name="Normal 3 2 4 3 4 5" xfId="22793" xr:uid="{00000000-0005-0000-0000-0000EE580000}"/>
    <cellStyle name="Normal 3 2 4 3 5" xfId="22794" xr:uid="{00000000-0005-0000-0000-0000EF580000}"/>
    <cellStyle name="Normal 3 2 4 3 5 2" xfId="22795" xr:uid="{00000000-0005-0000-0000-0000F0580000}"/>
    <cellStyle name="Normal 3 2 4 3 5 2 2" xfId="22796" xr:uid="{00000000-0005-0000-0000-0000F1580000}"/>
    <cellStyle name="Normal 3 2 4 3 5 2 2 2" xfId="22797" xr:uid="{00000000-0005-0000-0000-0000F2580000}"/>
    <cellStyle name="Normal 3 2 4 3 5 2 3" xfId="22798" xr:uid="{00000000-0005-0000-0000-0000F3580000}"/>
    <cellStyle name="Normal 3 2 4 3 5 3" xfId="22799" xr:uid="{00000000-0005-0000-0000-0000F4580000}"/>
    <cellStyle name="Normal 3 2 4 3 5 3 2" xfId="22800" xr:uid="{00000000-0005-0000-0000-0000F5580000}"/>
    <cellStyle name="Normal 3 2 4 3 5 4" xfId="22801" xr:uid="{00000000-0005-0000-0000-0000F6580000}"/>
    <cellStyle name="Normal 3 2 4 3 6" xfId="22802" xr:uid="{00000000-0005-0000-0000-0000F7580000}"/>
    <cellStyle name="Normal 3 2 4 3 6 2" xfId="22803" xr:uid="{00000000-0005-0000-0000-0000F8580000}"/>
    <cellStyle name="Normal 3 2 4 3 6 2 2" xfId="22804" xr:uid="{00000000-0005-0000-0000-0000F9580000}"/>
    <cellStyle name="Normal 3 2 4 3 6 2 2 2" xfId="22805" xr:uid="{00000000-0005-0000-0000-0000FA580000}"/>
    <cellStyle name="Normal 3 2 4 3 6 2 3" xfId="22806" xr:uid="{00000000-0005-0000-0000-0000FB580000}"/>
    <cellStyle name="Normal 3 2 4 3 6 3" xfId="22807" xr:uid="{00000000-0005-0000-0000-0000FC580000}"/>
    <cellStyle name="Normal 3 2 4 3 6 3 2" xfId="22808" xr:uid="{00000000-0005-0000-0000-0000FD580000}"/>
    <cellStyle name="Normal 3 2 4 3 6 4" xfId="22809" xr:uid="{00000000-0005-0000-0000-0000FE580000}"/>
    <cellStyle name="Normal 3 2 4 3 7" xfId="22810" xr:uid="{00000000-0005-0000-0000-0000FF580000}"/>
    <cellStyle name="Normal 3 2 4 3 7 2" xfId="22811" xr:uid="{00000000-0005-0000-0000-000000590000}"/>
    <cellStyle name="Normal 3 2 4 3 7 2 2" xfId="22812" xr:uid="{00000000-0005-0000-0000-000001590000}"/>
    <cellStyle name="Normal 3 2 4 3 7 3" xfId="22813" xr:uid="{00000000-0005-0000-0000-000002590000}"/>
    <cellStyle name="Normal 3 2 4 3 8" xfId="22814" xr:uid="{00000000-0005-0000-0000-000003590000}"/>
    <cellStyle name="Normal 3 2 4 3 8 2" xfId="22815" xr:uid="{00000000-0005-0000-0000-000004590000}"/>
    <cellStyle name="Normal 3 2 4 3 9" xfId="22816" xr:uid="{00000000-0005-0000-0000-000005590000}"/>
    <cellStyle name="Normal 3 2 4 3 9 2" xfId="22817" xr:uid="{00000000-0005-0000-0000-000006590000}"/>
    <cellStyle name="Normal 3 2 4 4" xfId="22818" xr:uid="{00000000-0005-0000-0000-000007590000}"/>
    <cellStyle name="Normal 3 2 4 4 10" xfId="22819" xr:uid="{00000000-0005-0000-0000-000008590000}"/>
    <cellStyle name="Normal 3 2 4 4 2" xfId="22820" xr:uid="{00000000-0005-0000-0000-000009590000}"/>
    <cellStyle name="Normal 3 2 4 4 2 2" xfId="22821" xr:uid="{00000000-0005-0000-0000-00000A590000}"/>
    <cellStyle name="Normal 3 2 4 4 2 2 2" xfId="22822" xr:uid="{00000000-0005-0000-0000-00000B590000}"/>
    <cellStyle name="Normal 3 2 4 4 2 2 2 2" xfId="22823" xr:uid="{00000000-0005-0000-0000-00000C590000}"/>
    <cellStyle name="Normal 3 2 4 4 2 2 2 2 2" xfId="22824" xr:uid="{00000000-0005-0000-0000-00000D590000}"/>
    <cellStyle name="Normal 3 2 4 4 2 2 2 2 2 2" xfId="22825" xr:uid="{00000000-0005-0000-0000-00000E590000}"/>
    <cellStyle name="Normal 3 2 4 4 2 2 2 2 2 2 2" xfId="22826" xr:uid="{00000000-0005-0000-0000-00000F590000}"/>
    <cellStyle name="Normal 3 2 4 4 2 2 2 2 2 3" xfId="22827" xr:uid="{00000000-0005-0000-0000-000010590000}"/>
    <cellStyle name="Normal 3 2 4 4 2 2 2 2 3" xfId="22828" xr:uid="{00000000-0005-0000-0000-000011590000}"/>
    <cellStyle name="Normal 3 2 4 4 2 2 2 2 3 2" xfId="22829" xr:uid="{00000000-0005-0000-0000-000012590000}"/>
    <cellStyle name="Normal 3 2 4 4 2 2 2 2 4" xfId="22830" xr:uid="{00000000-0005-0000-0000-000013590000}"/>
    <cellStyle name="Normal 3 2 4 4 2 2 2 3" xfId="22831" xr:uid="{00000000-0005-0000-0000-000014590000}"/>
    <cellStyle name="Normal 3 2 4 4 2 2 2 3 2" xfId="22832" xr:uid="{00000000-0005-0000-0000-000015590000}"/>
    <cellStyle name="Normal 3 2 4 4 2 2 2 3 2 2" xfId="22833" xr:uid="{00000000-0005-0000-0000-000016590000}"/>
    <cellStyle name="Normal 3 2 4 4 2 2 2 3 3" xfId="22834" xr:uid="{00000000-0005-0000-0000-000017590000}"/>
    <cellStyle name="Normal 3 2 4 4 2 2 2 4" xfId="22835" xr:uid="{00000000-0005-0000-0000-000018590000}"/>
    <cellStyle name="Normal 3 2 4 4 2 2 2 4 2" xfId="22836" xr:uid="{00000000-0005-0000-0000-000019590000}"/>
    <cellStyle name="Normal 3 2 4 4 2 2 2 5" xfId="22837" xr:uid="{00000000-0005-0000-0000-00001A590000}"/>
    <cellStyle name="Normal 3 2 4 4 2 2 3" xfId="22838" xr:uid="{00000000-0005-0000-0000-00001B590000}"/>
    <cellStyle name="Normal 3 2 4 4 2 2 3 2" xfId="22839" xr:uid="{00000000-0005-0000-0000-00001C590000}"/>
    <cellStyle name="Normal 3 2 4 4 2 2 3 2 2" xfId="22840" xr:uid="{00000000-0005-0000-0000-00001D590000}"/>
    <cellStyle name="Normal 3 2 4 4 2 2 3 2 2 2" xfId="22841" xr:uid="{00000000-0005-0000-0000-00001E590000}"/>
    <cellStyle name="Normal 3 2 4 4 2 2 3 2 3" xfId="22842" xr:uid="{00000000-0005-0000-0000-00001F590000}"/>
    <cellStyle name="Normal 3 2 4 4 2 2 3 3" xfId="22843" xr:uid="{00000000-0005-0000-0000-000020590000}"/>
    <cellStyle name="Normal 3 2 4 4 2 2 3 3 2" xfId="22844" xr:uid="{00000000-0005-0000-0000-000021590000}"/>
    <cellStyle name="Normal 3 2 4 4 2 2 3 4" xfId="22845" xr:uid="{00000000-0005-0000-0000-000022590000}"/>
    <cellStyle name="Normal 3 2 4 4 2 2 4" xfId="22846" xr:uid="{00000000-0005-0000-0000-000023590000}"/>
    <cellStyle name="Normal 3 2 4 4 2 2 4 2" xfId="22847" xr:uid="{00000000-0005-0000-0000-000024590000}"/>
    <cellStyle name="Normal 3 2 4 4 2 2 4 2 2" xfId="22848" xr:uid="{00000000-0005-0000-0000-000025590000}"/>
    <cellStyle name="Normal 3 2 4 4 2 2 4 2 2 2" xfId="22849" xr:uid="{00000000-0005-0000-0000-000026590000}"/>
    <cellStyle name="Normal 3 2 4 4 2 2 4 2 3" xfId="22850" xr:uid="{00000000-0005-0000-0000-000027590000}"/>
    <cellStyle name="Normal 3 2 4 4 2 2 4 3" xfId="22851" xr:uid="{00000000-0005-0000-0000-000028590000}"/>
    <cellStyle name="Normal 3 2 4 4 2 2 4 3 2" xfId="22852" xr:uid="{00000000-0005-0000-0000-000029590000}"/>
    <cellStyle name="Normal 3 2 4 4 2 2 4 4" xfId="22853" xr:uid="{00000000-0005-0000-0000-00002A590000}"/>
    <cellStyle name="Normal 3 2 4 4 2 2 5" xfId="22854" xr:uid="{00000000-0005-0000-0000-00002B590000}"/>
    <cellStyle name="Normal 3 2 4 4 2 2 5 2" xfId="22855" xr:uid="{00000000-0005-0000-0000-00002C590000}"/>
    <cellStyle name="Normal 3 2 4 4 2 2 5 2 2" xfId="22856" xr:uid="{00000000-0005-0000-0000-00002D590000}"/>
    <cellStyle name="Normal 3 2 4 4 2 2 5 3" xfId="22857" xr:uid="{00000000-0005-0000-0000-00002E590000}"/>
    <cellStyle name="Normal 3 2 4 4 2 2 6" xfId="22858" xr:uid="{00000000-0005-0000-0000-00002F590000}"/>
    <cellStyle name="Normal 3 2 4 4 2 2 6 2" xfId="22859" xr:uid="{00000000-0005-0000-0000-000030590000}"/>
    <cellStyle name="Normal 3 2 4 4 2 2 7" xfId="22860" xr:uid="{00000000-0005-0000-0000-000031590000}"/>
    <cellStyle name="Normal 3 2 4 4 2 2 7 2" xfId="22861" xr:uid="{00000000-0005-0000-0000-000032590000}"/>
    <cellStyle name="Normal 3 2 4 4 2 2 8" xfId="22862" xr:uid="{00000000-0005-0000-0000-000033590000}"/>
    <cellStyle name="Normal 3 2 4 4 2 3" xfId="22863" xr:uid="{00000000-0005-0000-0000-000034590000}"/>
    <cellStyle name="Normal 3 2 4 4 2 3 2" xfId="22864" xr:uid="{00000000-0005-0000-0000-000035590000}"/>
    <cellStyle name="Normal 3 2 4 4 2 3 2 2" xfId="22865" xr:uid="{00000000-0005-0000-0000-000036590000}"/>
    <cellStyle name="Normal 3 2 4 4 2 3 2 2 2" xfId="22866" xr:uid="{00000000-0005-0000-0000-000037590000}"/>
    <cellStyle name="Normal 3 2 4 4 2 3 2 2 2 2" xfId="22867" xr:uid="{00000000-0005-0000-0000-000038590000}"/>
    <cellStyle name="Normal 3 2 4 4 2 3 2 2 3" xfId="22868" xr:uid="{00000000-0005-0000-0000-000039590000}"/>
    <cellStyle name="Normal 3 2 4 4 2 3 2 3" xfId="22869" xr:uid="{00000000-0005-0000-0000-00003A590000}"/>
    <cellStyle name="Normal 3 2 4 4 2 3 2 3 2" xfId="22870" xr:uid="{00000000-0005-0000-0000-00003B590000}"/>
    <cellStyle name="Normal 3 2 4 4 2 3 2 4" xfId="22871" xr:uid="{00000000-0005-0000-0000-00003C590000}"/>
    <cellStyle name="Normal 3 2 4 4 2 3 3" xfId="22872" xr:uid="{00000000-0005-0000-0000-00003D590000}"/>
    <cellStyle name="Normal 3 2 4 4 2 3 3 2" xfId="22873" xr:uid="{00000000-0005-0000-0000-00003E590000}"/>
    <cellStyle name="Normal 3 2 4 4 2 3 3 2 2" xfId="22874" xr:uid="{00000000-0005-0000-0000-00003F590000}"/>
    <cellStyle name="Normal 3 2 4 4 2 3 3 3" xfId="22875" xr:uid="{00000000-0005-0000-0000-000040590000}"/>
    <cellStyle name="Normal 3 2 4 4 2 3 4" xfId="22876" xr:uid="{00000000-0005-0000-0000-000041590000}"/>
    <cellStyle name="Normal 3 2 4 4 2 3 4 2" xfId="22877" xr:uid="{00000000-0005-0000-0000-000042590000}"/>
    <cellStyle name="Normal 3 2 4 4 2 3 5" xfId="22878" xr:uid="{00000000-0005-0000-0000-000043590000}"/>
    <cellStyle name="Normal 3 2 4 4 2 4" xfId="22879" xr:uid="{00000000-0005-0000-0000-000044590000}"/>
    <cellStyle name="Normal 3 2 4 4 2 4 2" xfId="22880" xr:uid="{00000000-0005-0000-0000-000045590000}"/>
    <cellStyle name="Normal 3 2 4 4 2 4 2 2" xfId="22881" xr:uid="{00000000-0005-0000-0000-000046590000}"/>
    <cellStyle name="Normal 3 2 4 4 2 4 2 2 2" xfId="22882" xr:uid="{00000000-0005-0000-0000-000047590000}"/>
    <cellStyle name="Normal 3 2 4 4 2 4 2 3" xfId="22883" xr:uid="{00000000-0005-0000-0000-000048590000}"/>
    <cellStyle name="Normal 3 2 4 4 2 4 3" xfId="22884" xr:uid="{00000000-0005-0000-0000-000049590000}"/>
    <cellStyle name="Normal 3 2 4 4 2 4 3 2" xfId="22885" xr:uid="{00000000-0005-0000-0000-00004A590000}"/>
    <cellStyle name="Normal 3 2 4 4 2 4 4" xfId="22886" xr:uid="{00000000-0005-0000-0000-00004B590000}"/>
    <cellStyle name="Normal 3 2 4 4 2 5" xfId="22887" xr:uid="{00000000-0005-0000-0000-00004C590000}"/>
    <cellStyle name="Normal 3 2 4 4 2 5 2" xfId="22888" xr:uid="{00000000-0005-0000-0000-00004D590000}"/>
    <cellStyle name="Normal 3 2 4 4 2 5 2 2" xfId="22889" xr:uid="{00000000-0005-0000-0000-00004E590000}"/>
    <cellStyle name="Normal 3 2 4 4 2 5 2 2 2" xfId="22890" xr:uid="{00000000-0005-0000-0000-00004F590000}"/>
    <cellStyle name="Normal 3 2 4 4 2 5 2 3" xfId="22891" xr:uid="{00000000-0005-0000-0000-000050590000}"/>
    <cellStyle name="Normal 3 2 4 4 2 5 3" xfId="22892" xr:uid="{00000000-0005-0000-0000-000051590000}"/>
    <cellStyle name="Normal 3 2 4 4 2 5 3 2" xfId="22893" xr:uid="{00000000-0005-0000-0000-000052590000}"/>
    <cellStyle name="Normal 3 2 4 4 2 5 4" xfId="22894" xr:uid="{00000000-0005-0000-0000-000053590000}"/>
    <cellStyle name="Normal 3 2 4 4 2 6" xfId="22895" xr:uid="{00000000-0005-0000-0000-000054590000}"/>
    <cellStyle name="Normal 3 2 4 4 2 6 2" xfId="22896" xr:uid="{00000000-0005-0000-0000-000055590000}"/>
    <cellStyle name="Normal 3 2 4 4 2 6 2 2" xfId="22897" xr:uid="{00000000-0005-0000-0000-000056590000}"/>
    <cellStyle name="Normal 3 2 4 4 2 6 3" xfId="22898" xr:uid="{00000000-0005-0000-0000-000057590000}"/>
    <cellStyle name="Normal 3 2 4 4 2 7" xfId="22899" xr:uid="{00000000-0005-0000-0000-000058590000}"/>
    <cellStyle name="Normal 3 2 4 4 2 7 2" xfId="22900" xr:uid="{00000000-0005-0000-0000-000059590000}"/>
    <cellStyle name="Normal 3 2 4 4 2 8" xfId="22901" xr:uid="{00000000-0005-0000-0000-00005A590000}"/>
    <cellStyle name="Normal 3 2 4 4 2 8 2" xfId="22902" xr:uid="{00000000-0005-0000-0000-00005B590000}"/>
    <cellStyle name="Normal 3 2 4 4 2 9" xfId="22903" xr:uid="{00000000-0005-0000-0000-00005C590000}"/>
    <cellStyle name="Normal 3 2 4 4 3" xfId="22904" xr:uid="{00000000-0005-0000-0000-00005D590000}"/>
    <cellStyle name="Normal 3 2 4 4 3 2" xfId="22905" xr:uid="{00000000-0005-0000-0000-00005E590000}"/>
    <cellStyle name="Normal 3 2 4 4 3 2 2" xfId="22906" xr:uid="{00000000-0005-0000-0000-00005F590000}"/>
    <cellStyle name="Normal 3 2 4 4 3 2 2 2" xfId="22907" xr:uid="{00000000-0005-0000-0000-000060590000}"/>
    <cellStyle name="Normal 3 2 4 4 3 2 2 2 2" xfId="22908" xr:uid="{00000000-0005-0000-0000-000061590000}"/>
    <cellStyle name="Normal 3 2 4 4 3 2 2 2 2 2" xfId="22909" xr:uid="{00000000-0005-0000-0000-000062590000}"/>
    <cellStyle name="Normal 3 2 4 4 3 2 2 2 3" xfId="22910" xr:uid="{00000000-0005-0000-0000-000063590000}"/>
    <cellStyle name="Normal 3 2 4 4 3 2 2 3" xfId="22911" xr:uid="{00000000-0005-0000-0000-000064590000}"/>
    <cellStyle name="Normal 3 2 4 4 3 2 2 3 2" xfId="22912" xr:uid="{00000000-0005-0000-0000-000065590000}"/>
    <cellStyle name="Normal 3 2 4 4 3 2 2 4" xfId="22913" xr:uid="{00000000-0005-0000-0000-000066590000}"/>
    <cellStyle name="Normal 3 2 4 4 3 2 3" xfId="22914" xr:uid="{00000000-0005-0000-0000-000067590000}"/>
    <cellStyle name="Normal 3 2 4 4 3 2 3 2" xfId="22915" xr:uid="{00000000-0005-0000-0000-000068590000}"/>
    <cellStyle name="Normal 3 2 4 4 3 2 3 2 2" xfId="22916" xr:uid="{00000000-0005-0000-0000-000069590000}"/>
    <cellStyle name="Normal 3 2 4 4 3 2 3 3" xfId="22917" xr:uid="{00000000-0005-0000-0000-00006A590000}"/>
    <cellStyle name="Normal 3 2 4 4 3 2 4" xfId="22918" xr:uid="{00000000-0005-0000-0000-00006B590000}"/>
    <cellStyle name="Normal 3 2 4 4 3 2 4 2" xfId="22919" xr:uid="{00000000-0005-0000-0000-00006C590000}"/>
    <cellStyle name="Normal 3 2 4 4 3 2 5" xfId="22920" xr:uid="{00000000-0005-0000-0000-00006D590000}"/>
    <cellStyle name="Normal 3 2 4 4 3 3" xfId="22921" xr:uid="{00000000-0005-0000-0000-00006E590000}"/>
    <cellStyle name="Normal 3 2 4 4 3 3 2" xfId="22922" xr:uid="{00000000-0005-0000-0000-00006F590000}"/>
    <cellStyle name="Normal 3 2 4 4 3 3 2 2" xfId="22923" xr:uid="{00000000-0005-0000-0000-000070590000}"/>
    <cellStyle name="Normal 3 2 4 4 3 3 2 2 2" xfId="22924" xr:uid="{00000000-0005-0000-0000-000071590000}"/>
    <cellStyle name="Normal 3 2 4 4 3 3 2 3" xfId="22925" xr:uid="{00000000-0005-0000-0000-000072590000}"/>
    <cellStyle name="Normal 3 2 4 4 3 3 3" xfId="22926" xr:uid="{00000000-0005-0000-0000-000073590000}"/>
    <cellStyle name="Normal 3 2 4 4 3 3 3 2" xfId="22927" xr:uid="{00000000-0005-0000-0000-000074590000}"/>
    <cellStyle name="Normal 3 2 4 4 3 3 4" xfId="22928" xr:uid="{00000000-0005-0000-0000-000075590000}"/>
    <cellStyle name="Normal 3 2 4 4 3 4" xfId="22929" xr:uid="{00000000-0005-0000-0000-000076590000}"/>
    <cellStyle name="Normal 3 2 4 4 3 4 2" xfId="22930" xr:uid="{00000000-0005-0000-0000-000077590000}"/>
    <cellStyle name="Normal 3 2 4 4 3 4 2 2" xfId="22931" xr:uid="{00000000-0005-0000-0000-000078590000}"/>
    <cellStyle name="Normal 3 2 4 4 3 4 2 2 2" xfId="22932" xr:uid="{00000000-0005-0000-0000-000079590000}"/>
    <cellStyle name="Normal 3 2 4 4 3 4 2 3" xfId="22933" xr:uid="{00000000-0005-0000-0000-00007A590000}"/>
    <cellStyle name="Normal 3 2 4 4 3 4 3" xfId="22934" xr:uid="{00000000-0005-0000-0000-00007B590000}"/>
    <cellStyle name="Normal 3 2 4 4 3 4 3 2" xfId="22935" xr:uid="{00000000-0005-0000-0000-00007C590000}"/>
    <cellStyle name="Normal 3 2 4 4 3 4 4" xfId="22936" xr:uid="{00000000-0005-0000-0000-00007D590000}"/>
    <cellStyle name="Normal 3 2 4 4 3 5" xfId="22937" xr:uid="{00000000-0005-0000-0000-00007E590000}"/>
    <cellStyle name="Normal 3 2 4 4 3 5 2" xfId="22938" xr:uid="{00000000-0005-0000-0000-00007F590000}"/>
    <cellStyle name="Normal 3 2 4 4 3 5 2 2" xfId="22939" xr:uid="{00000000-0005-0000-0000-000080590000}"/>
    <cellStyle name="Normal 3 2 4 4 3 5 3" xfId="22940" xr:uid="{00000000-0005-0000-0000-000081590000}"/>
    <cellStyle name="Normal 3 2 4 4 3 6" xfId="22941" xr:uid="{00000000-0005-0000-0000-000082590000}"/>
    <cellStyle name="Normal 3 2 4 4 3 6 2" xfId="22942" xr:uid="{00000000-0005-0000-0000-000083590000}"/>
    <cellStyle name="Normal 3 2 4 4 3 7" xfId="22943" xr:uid="{00000000-0005-0000-0000-000084590000}"/>
    <cellStyle name="Normal 3 2 4 4 3 7 2" xfId="22944" xr:uid="{00000000-0005-0000-0000-000085590000}"/>
    <cellStyle name="Normal 3 2 4 4 3 8" xfId="22945" xr:uid="{00000000-0005-0000-0000-000086590000}"/>
    <cellStyle name="Normal 3 2 4 4 4" xfId="22946" xr:uid="{00000000-0005-0000-0000-000087590000}"/>
    <cellStyle name="Normal 3 2 4 4 4 2" xfId="22947" xr:uid="{00000000-0005-0000-0000-000088590000}"/>
    <cellStyle name="Normal 3 2 4 4 4 2 2" xfId="22948" xr:uid="{00000000-0005-0000-0000-000089590000}"/>
    <cellStyle name="Normal 3 2 4 4 4 2 2 2" xfId="22949" xr:uid="{00000000-0005-0000-0000-00008A590000}"/>
    <cellStyle name="Normal 3 2 4 4 4 2 2 2 2" xfId="22950" xr:uid="{00000000-0005-0000-0000-00008B590000}"/>
    <cellStyle name="Normal 3 2 4 4 4 2 2 3" xfId="22951" xr:uid="{00000000-0005-0000-0000-00008C590000}"/>
    <cellStyle name="Normal 3 2 4 4 4 2 3" xfId="22952" xr:uid="{00000000-0005-0000-0000-00008D590000}"/>
    <cellStyle name="Normal 3 2 4 4 4 2 3 2" xfId="22953" xr:uid="{00000000-0005-0000-0000-00008E590000}"/>
    <cellStyle name="Normal 3 2 4 4 4 2 4" xfId="22954" xr:uid="{00000000-0005-0000-0000-00008F590000}"/>
    <cellStyle name="Normal 3 2 4 4 4 3" xfId="22955" xr:uid="{00000000-0005-0000-0000-000090590000}"/>
    <cellStyle name="Normal 3 2 4 4 4 3 2" xfId="22956" xr:uid="{00000000-0005-0000-0000-000091590000}"/>
    <cellStyle name="Normal 3 2 4 4 4 3 2 2" xfId="22957" xr:uid="{00000000-0005-0000-0000-000092590000}"/>
    <cellStyle name="Normal 3 2 4 4 4 3 3" xfId="22958" xr:uid="{00000000-0005-0000-0000-000093590000}"/>
    <cellStyle name="Normal 3 2 4 4 4 4" xfId="22959" xr:uid="{00000000-0005-0000-0000-000094590000}"/>
    <cellStyle name="Normal 3 2 4 4 4 4 2" xfId="22960" xr:uid="{00000000-0005-0000-0000-000095590000}"/>
    <cellStyle name="Normal 3 2 4 4 4 5" xfId="22961" xr:uid="{00000000-0005-0000-0000-000096590000}"/>
    <cellStyle name="Normal 3 2 4 4 5" xfId="22962" xr:uid="{00000000-0005-0000-0000-000097590000}"/>
    <cellStyle name="Normal 3 2 4 4 5 2" xfId="22963" xr:uid="{00000000-0005-0000-0000-000098590000}"/>
    <cellStyle name="Normal 3 2 4 4 5 2 2" xfId="22964" xr:uid="{00000000-0005-0000-0000-000099590000}"/>
    <cellStyle name="Normal 3 2 4 4 5 2 2 2" xfId="22965" xr:uid="{00000000-0005-0000-0000-00009A590000}"/>
    <cellStyle name="Normal 3 2 4 4 5 2 3" xfId="22966" xr:uid="{00000000-0005-0000-0000-00009B590000}"/>
    <cellStyle name="Normal 3 2 4 4 5 3" xfId="22967" xr:uid="{00000000-0005-0000-0000-00009C590000}"/>
    <cellStyle name="Normal 3 2 4 4 5 3 2" xfId="22968" xr:uid="{00000000-0005-0000-0000-00009D590000}"/>
    <cellStyle name="Normal 3 2 4 4 5 4" xfId="22969" xr:uid="{00000000-0005-0000-0000-00009E590000}"/>
    <cellStyle name="Normal 3 2 4 4 6" xfId="22970" xr:uid="{00000000-0005-0000-0000-00009F590000}"/>
    <cellStyle name="Normal 3 2 4 4 6 2" xfId="22971" xr:uid="{00000000-0005-0000-0000-0000A0590000}"/>
    <cellStyle name="Normal 3 2 4 4 6 2 2" xfId="22972" xr:uid="{00000000-0005-0000-0000-0000A1590000}"/>
    <cellStyle name="Normal 3 2 4 4 6 2 2 2" xfId="22973" xr:uid="{00000000-0005-0000-0000-0000A2590000}"/>
    <cellStyle name="Normal 3 2 4 4 6 2 3" xfId="22974" xr:uid="{00000000-0005-0000-0000-0000A3590000}"/>
    <cellStyle name="Normal 3 2 4 4 6 3" xfId="22975" xr:uid="{00000000-0005-0000-0000-0000A4590000}"/>
    <cellStyle name="Normal 3 2 4 4 6 3 2" xfId="22976" xr:uid="{00000000-0005-0000-0000-0000A5590000}"/>
    <cellStyle name="Normal 3 2 4 4 6 4" xfId="22977" xr:uid="{00000000-0005-0000-0000-0000A6590000}"/>
    <cellStyle name="Normal 3 2 4 4 7" xfId="22978" xr:uid="{00000000-0005-0000-0000-0000A7590000}"/>
    <cellStyle name="Normal 3 2 4 4 7 2" xfId="22979" xr:uid="{00000000-0005-0000-0000-0000A8590000}"/>
    <cellStyle name="Normal 3 2 4 4 7 2 2" xfId="22980" xr:uid="{00000000-0005-0000-0000-0000A9590000}"/>
    <cellStyle name="Normal 3 2 4 4 7 3" xfId="22981" xr:uid="{00000000-0005-0000-0000-0000AA590000}"/>
    <cellStyle name="Normal 3 2 4 4 8" xfId="22982" xr:uid="{00000000-0005-0000-0000-0000AB590000}"/>
    <cellStyle name="Normal 3 2 4 4 8 2" xfId="22983" xr:uid="{00000000-0005-0000-0000-0000AC590000}"/>
    <cellStyle name="Normal 3 2 4 4 9" xfId="22984" xr:uid="{00000000-0005-0000-0000-0000AD590000}"/>
    <cellStyle name="Normal 3 2 4 4 9 2" xfId="22985" xr:uid="{00000000-0005-0000-0000-0000AE590000}"/>
    <cellStyle name="Normal 3 2 4 5" xfId="22986" xr:uid="{00000000-0005-0000-0000-0000AF590000}"/>
    <cellStyle name="Normal 3 2 4 5 10" xfId="22987" xr:uid="{00000000-0005-0000-0000-0000B0590000}"/>
    <cellStyle name="Normal 3 2 4 5 2" xfId="22988" xr:uid="{00000000-0005-0000-0000-0000B1590000}"/>
    <cellStyle name="Normal 3 2 4 5 2 2" xfId="22989" xr:uid="{00000000-0005-0000-0000-0000B2590000}"/>
    <cellStyle name="Normal 3 2 4 5 2 2 2" xfId="22990" xr:uid="{00000000-0005-0000-0000-0000B3590000}"/>
    <cellStyle name="Normal 3 2 4 5 2 2 2 2" xfId="22991" xr:uid="{00000000-0005-0000-0000-0000B4590000}"/>
    <cellStyle name="Normal 3 2 4 5 2 2 2 2 2" xfId="22992" xr:uid="{00000000-0005-0000-0000-0000B5590000}"/>
    <cellStyle name="Normal 3 2 4 5 2 2 2 2 2 2" xfId="22993" xr:uid="{00000000-0005-0000-0000-0000B6590000}"/>
    <cellStyle name="Normal 3 2 4 5 2 2 2 2 2 2 2" xfId="22994" xr:uid="{00000000-0005-0000-0000-0000B7590000}"/>
    <cellStyle name="Normal 3 2 4 5 2 2 2 2 2 3" xfId="22995" xr:uid="{00000000-0005-0000-0000-0000B8590000}"/>
    <cellStyle name="Normal 3 2 4 5 2 2 2 2 3" xfId="22996" xr:uid="{00000000-0005-0000-0000-0000B9590000}"/>
    <cellStyle name="Normal 3 2 4 5 2 2 2 2 3 2" xfId="22997" xr:uid="{00000000-0005-0000-0000-0000BA590000}"/>
    <cellStyle name="Normal 3 2 4 5 2 2 2 2 4" xfId="22998" xr:uid="{00000000-0005-0000-0000-0000BB590000}"/>
    <cellStyle name="Normal 3 2 4 5 2 2 2 3" xfId="22999" xr:uid="{00000000-0005-0000-0000-0000BC590000}"/>
    <cellStyle name="Normal 3 2 4 5 2 2 2 3 2" xfId="23000" xr:uid="{00000000-0005-0000-0000-0000BD590000}"/>
    <cellStyle name="Normal 3 2 4 5 2 2 2 3 2 2" xfId="23001" xr:uid="{00000000-0005-0000-0000-0000BE590000}"/>
    <cellStyle name="Normal 3 2 4 5 2 2 2 3 3" xfId="23002" xr:uid="{00000000-0005-0000-0000-0000BF590000}"/>
    <cellStyle name="Normal 3 2 4 5 2 2 2 4" xfId="23003" xr:uid="{00000000-0005-0000-0000-0000C0590000}"/>
    <cellStyle name="Normal 3 2 4 5 2 2 2 4 2" xfId="23004" xr:uid="{00000000-0005-0000-0000-0000C1590000}"/>
    <cellStyle name="Normal 3 2 4 5 2 2 2 5" xfId="23005" xr:uid="{00000000-0005-0000-0000-0000C2590000}"/>
    <cellStyle name="Normal 3 2 4 5 2 2 3" xfId="23006" xr:uid="{00000000-0005-0000-0000-0000C3590000}"/>
    <cellStyle name="Normal 3 2 4 5 2 2 3 2" xfId="23007" xr:uid="{00000000-0005-0000-0000-0000C4590000}"/>
    <cellStyle name="Normal 3 2 4 5 2 2 3 2 2" xfId="23008" xr:uid="{00000000-0005-0000-0000-0000C5590000}"/>
    <cellStyle name="Normal 3 2 4 5 2 2 3 2 2 2" xfId="23009" xr:uid="{00000000-0005-0000-0000-0000C6590000}"/>
    <cellStyle name="Normal 3 2 4 5 2 2 3 2 3" xfId="23010" xr:uid="{00000000-0005-0000-0000-0000C7590000}"/>
    <cellStyle name="Normal 3 2 4 5 2 2 3 3" xfId="23011" xr:uid="{00000000-0005-0000-0000-0000C8590000}"/>
    <cellStyle name="Normal 3 2 4 5 2 2 3 3 2" xfId="23012" xr:uid="{00000000-0005-0000-0000-0000C9590000}"/>
    <cellStyle name="Normal 3 2 4 5 2 2 3 4" xfId="23013" xr:uid="{00000000-0005-0000-0000-0000CA590000}"/>
    <cellStyle name="Normal 3 2 4 5 2 2 4" xfId="23014" xr:uid="{00000000-0005-0000-0000-0000CB590000}"/>
    <cellStyle name="Normal 3 2 4 5 2 2 4 2" xfId="23015" xr:uid="{00000000-0005-0000-0000-0000CC590000}"/>
    <cellStyle name="Normal 3 2 4 5 2 2 4 2 2" xfId="23016" xr:uid="{00000000-0005-0000-0000-0000CD590000}"/>
    <cellStyle name="Normal 3 2 4 5 2 2 4 2 2 2" xfId="23017" xr:uid="{00000000-0005-0000-0000-0000CE590000}"/>
    <cellStyle name="Normal 3 2 4 5 2 2 4 2 3" xfId="23018" xr:uid="{00000000-0005-0000-0000-0000CF590000}"/>
    <cellStyle name="Normal 3 2 4 5 2 2 4 3" xfId="23019" xr:uid="{00000000-0005-0000-0000-0000D0590000}"/>
    <cellStyle name="Normal 3 2 4 5 2 2 4 3 2" xfId="23020" xr:uid="{00000000-0005-0000-0000-0000D1590000}"/>
    <cellStyle name="Normal 3 2 4 5 2 2 4 4" xfId="23021" xr:uid="{00000000-0005-0000-0000-0000D2590000}"/>
    <cellStyle name="Normal 3 2 4 5 2 2 5" xfId="23022" xr:uid="{00000000-0005-0000-0000-0000D3590000}"/>
    <cellStyle name="Normal 3 2 4 5 2 2 5 2" xfId="23023" xr:uid="{00000000-0005-0000-0000-0000D4590000}"/>
    <cellStyle name="Normal 3 2 4 5 2 2 5 2 2" xfId="23024" xr:uid="{00000000-0005-0000-0000-0000D5590000}"/>
    <cellStyle name="Normal 3 2 4 5 2 2 5 3" xfId="23025" xr:uid="{00000000-0005-0000-0000-0000D6590000}"/>
    <cellStyle name="Normal 3 2 4 5 2 2 6" xfId="23026" xr:uid="{00000000-0005-0000-0000-0000D7590000}"/>
    <cellStyle name="Normal 3 2 4 5 2 2 6 2" xfId="23027" xr:uid="{00000000-0005-0000-0000-0000D8590000}"/>
    <cellStyle name="Normal 3 2 4 5 2 2 7" xfId="23028" xr:uid="{00000000-0005-0000-0000-0000D9590000}"/>
    <cellStyle name="Normal 3 2 4 5 2 2 7 2" xfId="23029" xr:uid="{00000000-0005-0000-0000-0000DA590000}"/>
    <cellStyle name="Normal 3 2 4 5 2 2 8" xfId="23030" xr:uid="{00000000-0005-0000-0000-0000DB590000}"/>
    <cellStyle name="Normal 3 2 4 5 2 3" xfId="23031" xr:uid="{00000000-0005-0000-0000-0000DC590000}"/>
    <cellStyle name="Normal 3 2 4 5 2 3 2" xfId="23032" xr:uid="{00000000-0005-0000-0000-0000DD590000}"/>
    <cellStyle name="Normal 3 2 4 5 2 3 2 2" xfId="23033" xr:uid="{00000000-0005-0000-0000-0000DE590000}"/>
    <cellStyle name="Normal 3 2 4 5 2 3 2 2 2" xfId="23034" xr:uid="{00000000-0005-0000-0000-0000DF590000}"/>
    <cellStyle name="Normal 3 2 4 5 2 3 2 2 2 2" xfId="23035" xr:uid="{00000000-0005-0000-0000-0000E0590000}"/>
    <cellStyle name="Normal 3 2 4 5 2 3 2 2 3" xfId="23036" xr:uid="{00000000-0005-0000-0000-0000E1590000}"/>
    <cellStyle name="Normal 3 2 4 5 2 3 2 3" xfId="23037" xr:uid="{00000000-0005-0000-0000-0000E2590000}"/>
    <cellStyle name="Normal 3 2 4 5 2 3 2 3 2" xfId="23038" xr:uid="{00000000-0005-0000-0000-0000E3590000}"/>
    <cellStyle name="Normal 3 2 4 5 2 3 2 4" xfId="23039" xr:uid="{00000000-0005-0000-0000-0000E4590000}"/>
    <cellStyle name="Normal 3 2 4 5 2 3 3" xfId="23040" xr:uid="{00000000-0005-0000-0000-0000E5590000}"/>
    <cellStyle name="Normal 3 2 4 5 2 3 3 2" xfId="23041" xr:uid="{00000000-0005-0000-0000-0000E6590000}"/>
    <cellStyle name="Normal 3 2 4 5 2 3 3 2 2" xfId="23042" xr:uid="{00000000-0005-0000-0000-0000E7590000}"/>
    <cellStyle name="Normal 3 2 4 5 2 3 3 3" xfId="23043" xr:uid="{00000000-0005-0000-0000-0000E8590000}"/>
    <cellStyle name="Normal 3 2 4 5 2 3 4" xfId="23044" xr:uid="{00000000-0005-0000-0000-0000E9590000}"/>
    <cellStyle name="Normal 3 2 4 5 2 3 4 2" xfId="23045" xr:uid="{00000000-0005-0000-0000-0000EA590000}"/>
    <cellStyle name="Normal 3 2 4 5 2 3 5" xfId="23046" xr:uid="{00000000-0005-0000-0000-0000EB590000}"/>
    <cellStyle name="Normal 3 2 4 5 2 4" xfId="23047" xr:uid="{00000000-0005-0000-0000-0000EC590000}"/>
    <cellStyle name="Normal 3 2 4 5 2 4 2" xfId="23048" xr:uid="{00000000-0005-0000-0000-0000ED590000}"/>
    <cellStyle name="Normal 3 2 4 5 2 4 2 2" xfId="23049" xr:uid="{00000000-0005-0000-0000-0000EE590000}"/>
    <cellStyle name="Normal 3 2 4 5 2 4 2 2 2" xfId="23050" xr:uid="{00000000-0005-0000-0000-0000EF590000}"/>
    <cellStyle name="Normal 3 2 4 5 2 4 2 3" xfId="23051" xr:uid="{00000000-0005-0000-0000-0000F0590000}"/>
    <cellStyle name="Normal 3 2 4 5 2 4 3" xfId="23052" xr:uid="{00000000-0005-0000-0000-0000F1590000}"/>
    <cellStyle name="Normal 3 2 4 5 2 4 3 2" xfId="23053" xr:uid="{00000000-0005-0000-0000-0000F2590000}"/>
    <cellStyle name="Normal 3 2 4 5 2 4 4" xfId="23054" xr:uid="{00000000-0005-0000-0000-0000F3590000}"/>
    <cellStyle name="Normal 3 2 4 5 2 5" xfId="23055" xr:uid="{00000000-0005-0000-0000-0000F4590000}"/>
    <cellStyle name="Normal 3 2 4 5 2 5 2" xfId="23056" xr:uid="{00000000-0005-0000-0000-0000F5590000}"/>
    <cellStyle name="Normal 3 2 4 5 2 5 2 2" xfId="23057" xr:uid="{00000000-0005-0000-0000-0000F6590000}"/>
    <cellStyle name="Normal 3 2 4 5 2 5 2 2 2" xfId="23058" xr:uid="{00000000-0005-0000-0000-0000F7590000}"/>
    <cellStyle name="Normal 3 2 4 5 2 5 2 3" xfId="23059" xr:uid="{00000000-0005-0000-0000-0000F8590000}"/>
    <cellStyle name="Normal 3 2 4 5 2 5 3" xfId="23060" xr:uid="{00000000-0005-0000-0000-0000F9590000}"/>
    <cellStyle name="Normal 3 2 4 5 2 5 3 2" xfId="23061" xr:uid="{00000000-0005-0000-0000-0000FA590000}"/>
    <cellStyle name="Normal 3 2 4 5 2 5 4" xfId="23062" xr:uid="{00000000-0005-0000-0000-0000FB590000}"/>
    <cellStyle name="Normal 3 2 4 5 2 6" xfId="23063" xr:uid="{00000000-0005-0000-0000-0000FC590000}"/>
    <cellStyle name="Normal 3 2 4 5 2 6 2" xfId="23064" xr:uid="{00000000-0005-0000-0000-0000FD590000}"/>
    <cellStyle name="Normal 3 2 4 5 2 6 2 2" xfId="23065" xr:uid="{00000000-0005-0000-0000-0000FE590000}"/>
    <cellStyle name="Normal 3 2 4 5 2 6 3" xfId="23066" xr:uid="{00000000-0005-0000-0000-0000FF590000}"/>
    <cellStyle name="Normal 3 2 4 5 2 7" xfId="23067" xr:uid="{00000000-0005-0000-0000-0000005A0000}"/>
    <cellStyle name="Normal 3 2 4 5 2 7 2" xfId="23068" xr:uid="{00000000-0005-0000-0000-0000015A0000}"/>
    <cellStyle name="Normal 3 2 4 5 2 8" xfId="23069" xr:uid="{00000000-0005-0000-0000-0000025A0000}"/>
    <cellStyle name="Normal 3 2 4 5 2 8 2" xfId="23070" xr:uid="{00000000-0005-0000-0000-0000035A0000}"/>
    <cellStyle name="Normal 3 2 4 5 2 9" xfId="23071" xr:uid="{00000000-0005-0000-0000-0000045A0000}"/>
    <cellStyle name="Normal 3 2 4 5 3" xfId="23072" xr:uid="{00000000-0005-0000-0000-0000055A0000}"/>
    <cellStyle name="Normal 3 2 4 5 3 2" xfId="23073" xr:uid="{00000000-0005-0000-0000-0000065A0000}"/>
    <cellStyle name="Normal 3 2 4 5 3 2 2" xfId="23074" xr:uid="{00000000-0005-0000-0000-0000075A0000}"/>
    <cellStyle name="Normal 3 2 4 5 3 2 2 2" xfId="23075" xr:uid="{00000000-0005-0000-0000-0000085A0000}"/>
    <cellStyle name="Normal 3 2 4 5 3 2 2 2 2" xfId="23076" xr:uid="{00000000-0005-0000-0000-0000095A0000}"/>
    <cellStyle name="Normal 3 2 4 5 3 2 2 2 2 2" xfId="23077" xr:uid="{00000000-0005-0000-0000-00000A5A0000}"/>
    <cellStyle name="Normal 3 2 4 5 3 2 2 2 3" xfId="23078" xr:uid="{00000000-0005-0000-0000-00000B5A0000}"/>
    <cellStyle name="Normal 3 2 4 5 3 2 2 3" xfId="23079" xr:uid="{00000000-0005-0000-0000-00000C5A0000}"/>
    <cellStyle name="Normal 3 2 4 5 3 2 2 3 2" xfId="23080" xr:uid="{00000000-0005-0000-0000-00000D5A0000}"/>
    <cellStyle name="Normal 3 2 4 5 3 2 2 4" xfId="23081" xr:uid="{00000000-0005-0000-0000-00000E5A0000}"/>
    <cellStyle name="Normal 3 2 4 5 3 2 3" xfId="23082" xr:uid="{00000000-0005-0000-0000-00000F5A0000}"/>
    <cellStyle name="Normal 3 2 4 5 3 2 3 2" xfId="23083" xr:uid="{00000000-0005-0000-0000-0000105A0000}"/>
    <cellStyle name="Normal 3 2 4 5 3 2 3 2 2" xfId="23084" xr:uid="{00000000-0005-0000-0000-0000115A0000}"/>
    <cellStyle name="Normal 3 2 4 5 3 2 3 3" xfId="23085" xr:uid="{00000000-0005-0000-0000-0000125A0000}"/>
    <cellStyle name="Normal 3 2 4 5 3 2 4" xfId="23086" xr:uid="{00000000-0005-0000-0000-0000135A0000}"/>
    <cellStyle name="Normal 3 2 4 5 3 2 4 2" xfId="23087" xr:uid="{00000000-0005-0000-0000-0000145A0000}"/>
    <cellStyle name="Normal 3 2 4 5 3 2 5" xfId="23088" xr:uid="{00000000-0005-0000-0000-0000155A0000}"/>
    <cellStyle name="Normal 3 2 4 5 3 3" xfId="23089" xr:uid="{00000000-0005-0000-0000-0000165A0000}"/>
    <cellStyle name="Normal 3 2 4 5 3 3 2" xfId="23090" xr:uid="{00000000-0005-0000-0000-0000175A0000}"/>
    <cellStyle name="Normal 3 2 4 5 3 3 2 2" xfId="23091" xr:uid="{00000000-0005-0000-0000-0000185A0000}"/>
    <cellStyle name="Normal 3 2 4 5 3 3 2 2 2" xfId="23092" xr:uid="{00000000-0005-0000-0000-0000195A0000}"/>
    <cellStyle name="Normal 3 2 4 5 3 3 2 3" xfId="23093" xr:uid="{00000000-0005-0000-0000-00001A5A0000}"/>
    <cellStyle name="Normal 3 2 4 5 3 3 3" xfId="23094" xr:uid="{00000000-0005-0000-0000-00001B5A0000}"/>
    <cellStyle name="Normal 3 2 4 5 3 3 3 2" xfId="23095" xr:uid="{00000000-0005-0000-0000-00001C5A0000}"/>
    <cellStyle name="Normal 3 2 4 5 3 3 4" xfId="23096" xr:uid="{00000000-0005-0000-0000-00001D5A0000}"/>
    <cellStyle name="Normal 3 2 4 5 3 4" xfId="23097" xr:uid="{00000000-0005-0000-0000-00001E5A0000}"/>
    <cellStyle name="Normal 3 2 4 5 3 4 2" xfId="23098" xr:uid="{00000000-0005-0000-0000-00001F5A0000}"/>
    <cellStyle name="Normal 3 2 4 5 3 4 2 2" xfId="23099" xr:uid="{00000000-0005-0000-0000-0000205A0000}"/>
    <cellStyle name="Normal 3 2 4 5 3 4 2 2 2" xfId="23100" xr:uid="{00000000-0005-0000-0000-0000215A0000}"/>
    <cellStyle name="Normal 3 2 4 5 3 4 2 3" xfId="23101" xr:uid="{00000000-0005-0000-0000-0000225A0000}"/>
    <cellStyle name="Normal 3 2 4 5 3 4 3" xfId="23102" xr:uid="{00000000-0005-0000-0000-0000235A0000}"/>
    <cellStyle name="Normal 3 2 4 5 3 4 3 2" xfId="23103" xr:uid="{00000000-0005-0000-0000-0000245A0000}"/>
    <cellStyle name="Normal 3 2 4 5 3 4 4" xfId="23104" xr:uid="{00000000-0005-0000-0000-0000255A0000}"/>
    <cellStyle name="Normal 3 2 4 5 3 5" xfId="23105" xr:uid="{00000000-0005-0000-0000-0000265A0000}"/>
    <cellStyle name="Normal 3 2 4 5 3 5 2" xfId="23106" xr:uid="{00000000-0005-0000-0000-0000275A0000}"/>
    <cellStyle name="Normal 3 2 4 5 3 5 2 2" xfId="23107" xr:uid="{00000000-0005-0000-0000-0000285A0000}"/>
    <cellStyle name="Normal 3 2 4 5 3 5 3" xfId="23108" xr:uid="{00000000-0005-0000-0000-0000295A0000}"/>
    <cellStyle name="Normal 3 2 4 5 3 6" xfId="23109" xr:uid="{00000000-0005-0000-0000-00002A5A0000}"/>
    <cellStyle name="Normal 3 2 4 5 3 6 2" xfId="23110" xr:uid="{00000000-0005-0000-0000-00002B5A0000}"/>
    <cellStyle name="Normal 3 2 4 5 3 7" xfId="23111" xr:uid="{00000000-0005-0000-0000-00002C5A0000}"/>
    <cellStyle name="Normal 3 2 4 5 3 7 2" xfId="23112" xr:uid="{00000000-0005-0000-0000-00002D5A0000}"/>
    <cellStyle name="Normal 3 2 4 5 3 8" xfId="23113" xr:uid="{00000000-0005-0000-0000-00002E5A0000}"/>
    <cellStyle name="Normal 3 2 4 5 4" xfId="23114" xr:uid="{00000000-0005-0000-0000-00002F5A0000}"/>
    <cellStyle name="Normal 3 2 4 5 4 2" xfId="23115" xr:uid="{00000000-0005-0000-0000-0000305A0000}"/>
    <cellStyle name="Normal 3 2 4 5 4 2 2" xfId="23116" xr:uid="{00000000-0005-0000-0000-0000315A0000}"/>
    <cellStyle name="Normal 3 2 4 5 4 2 2 2" xfId="23117" xr:uid="{00000000-0005-0000-0000-0000325A0000}"/>
    <cellStyle name="Normal 3 2 4 5 4 2 2 2 2" xfId="23118" xr:uid="{00000000-0005-0000-0000-0000335A0000}"/>
    <cellStyle name="Normal 3 2 4 5 4 2 2 3" xfId="23119" xr:uid="{00000000-0005-0000-0000-0000345A0000}"/>
    <cellStyle name="Normal 3 2 4 5 4 2 3" xfId="23120" xr:uid="{00000000-0005-0000-0000-0000355A0000}"/>
    <cellStyle name="Normal 3 2 4 5 4 2 3 2" xfId="23121" xr:uid="{00000000-0005-0000-0000-0000365A0000}"/>
    <cellStyle name="Normal 3 2 4 5 4 2 4" xfId="23122" xr:uid="{00000000-0005-0000-0000-0000375A0000}"/>
    <cellStyle name="Normal 3 2 4 5 4 3" xfId="23123" xr:uid="{00000000-0005-0000-0000-0000385A0000}"/>
    <cellStyle name="Normal 3 2 4 5 4 3 2" xfId="23124" xr:uid="{00000000-0005-0000-0000-0000395A0000}"/>
    <cellStyle name="Normal 3 2 4 5 4 3 2 2" xfId="23125" xr:uid="{00000000-0005-0000-0000-00003A5A0000}"/>
    <cellStyle name="Normal 3 2 4 5 4 3 3" xfId="23126" xr:uid="{00000000-0005-0000-0000-00003B5A0000}"/>
    <cellStyle name="Normal 3 2 4 5 4 4" xfId="23127" xr:uid="{00000000-0005-0000-0000-00003C5A0000}"/>
    <cellStyle name="Normal 3 2 4 5 4 4 2" xfId="23128" xr:uid="{00000000-0005-0000-0000-00003D5A0000}"/>
    <cellStyle name="Normal 3 2 4 5 4 5" xfId="23129" xr:uid="{00000000-0005-0000-0000-00003E5A0000}"/>
    <cellStyle name="Normal 3 2 4 5 5" xfId="23130" xr:uid="{00000000-0005-0000-0000-00003F5A0000}"/>
    <cellStyle name="Normal 3 2 4 5 5 2" xfId="23131" xr:uid="{00000000-0005-0000-0000-0000405A0000}"/>
    <cellStyle name="Normal 3 2 4 5 5 2 2" xfId="23132" xr:uid="{00000000-0005-0000-0000-0000415A0000}"/>
    <cellStyle name="Normal 3 2 4 5 5 2 2 2" xfId="23133" xr:uid="{00000000-0005-0000-0000-0000425A0000}"/>
    <cellStyle name="Normal 3 2 4 5 5 2 3" xfId="23134" xr:uid="{00000000-0005-0000-0000-0000435A0000}"/>
    <cellStyle name="Normal 3 2 4 5 5 3" xfId="23135" xr:uid="{00000000-0005-0000-0000-0000445A0000}"/>
    <cellStyle name="Normal 3 2 4 5 5 3 2" xfId="23136" xr:uid="{00000000-0005-0000-0000-0000455A0000}"/>
    <cellStyle name="Normal 3 2 4 5 5 4" xfId="23137" xr:uid="{00000000-0005-0000-0000-0000465A0000}"/>
    <cellStyle name="Normal 3 2 4 5 6" xfId="23138" xr:uid="{00000000-0005-0000-0000-0000475A0000}"/>
    <cellStyle name="Normal 3 2 4 5 6 2" xfId="23139" xr:uid="{00000000-0005-0000-0000-0000485A0000}"/>
    <cellStyle name="Normal 3 2 4 5 6 2 2" xfId="23140" xr:uid="{00000000-0005-0000-0000-0000495A0000}"/>
    <cellStyle name="Normal 3 2 4 5 6 2 2 2" xfId="23141" xr:uid="{00000000-0005-0000-0000-00004A5A0000}"/>
    <cellStyle name="Normal 3 2 4 5 6 2 3" xfId="23142" xr:uid="{00000000-0005-0000-0000-00004B5A0000}"/>
    <cellStyle name="Normal 3 2 4 5 6 3" xfId="23143" xr:uid="{00000000-0005-0000-0000-00004C5A0000}"/>
    <cellStyle name="Normal 3 2 4 5 6 3 2" xfId="23144" xr:uid="{00000000-0005-0000-0000-00004D5A0000}"/>
    <cellStyle name="Normal 3 2 4 5 6 4" xfId="23145" xr:uid="{00000000-0005-0000-0000-00004E5A0000}"/>
    <cellStyle name="Normal 3 2 4 5 7" xfId="23146" xr:uid="{00000000-0005-0000-0000-00004F5A0000}"/>
    <cellStyle name="Normal 3 2 4 5 7 2" xfId="23147" xr:uid="{00000000-0005-0000-0000-0000505A0000}"/>
    <cellStyle name="Normal 3 2 4 5 7 2 2" xfId="23148" xr:uid="{00000000-0005-0000-0000-0000515A0000}"/>
    <cellStyle name="Normal 3 2 4 5 7 3" xfId="23149" xr:uid="{00000000-0005-0000-0000-0000525A0000}"/>
    <cellStyle name="Normal 3 2 4 5 8" xfId="23150" xr:uid="{00000000-0005-0000-0000-0000535A0000}"/>
    <cellStyle name="Normal 3 2 4 5 8 2" xfId="23151" xr:uid="{00000000-0005-0000-0000-0000545A0000}"/>
    <cellStyle name="Normal 3 2 4 5 9" xfId="23152" xr:uid="{00000000-0005-0000-0000-0000555A0000}"/>
    <cellStyle name="Normal 3 2 4 5 9 2" xfId="23153" xr:uid="{00000000-0005-0000-0000-0000565A0000}"/>
    <cellStyle name="Normal 3 2 4 6" xfId="23154" xr:uid="{00000000-0005-0000-0000-0000575A0000}"/>
    <cellStyle name="Normal 3 2 4 6 2" xfId="23155" xr:uid="{00000000-0005-0000-0000-0000585A0000}"/>
    <cellStyle name="Normal 3 2 4 6 2 2" xfId="23156" xr:uid="{00000000-0005-0000-0000-0000595A0000}"/>
    <cellStyle name="Normal 3 2 4 6 2 2 2" xfId="23157" xr:uid="{00000000-0005-0000-0000-00005A5A0000}"/>
    <cellStyle name="Normal 3 2 4 6 2 2 2 2" xfId="23158" xr:uid="{00000000-0005-0000-0000-00005B5A0000}"/>
    <cellStyle name="Normal 3 2 4 6 2 2 2 2 2" xfId="23159" xr:uid="{00000000-0005-0000-0000-00005C5A0000}"/>
    <cellStyle name="Normal 3 2 4 6 2 2 2 2 2 2" xfId="23160" xr:uid="{00000000-0005-0000-0000-00005D5A0000}"/>
    <cellStyle name="Normal 3 2 4 6 2 2 2 2 3" xfId="23161" xr:uid="{00000000-0005-0000-0000-00005E5A0000}"/>
    <cellStyle name="Normal 3 2 4 6 2 2 2 3" xfId="23162" xr:uid="{00000000-0005-0000-0000-00005F5A0000}"/>
    <cellStyle name="Normal 3 2 4 6 2 2 2 3 2" xfId="23163" xr:uid="{00000000-0005-0000-0000-0000605A0000}"/>
    <cellStyle name="Normal 3 2 4 6 2 2 2 4" xfId="23164" xr:uid="{00000000-0005-0000-0000-0000615A0000}"/>
    <cellStyle name="Normal 3 2 4 6 2 2 3" xfId="23165" xr:uid="{00000000-0005-0000-0000-0000625A0000}"/>
    <cellStyle name="Normal 3 2 4 6 2 2 3 2" xfId="23166" xr:uid="{00000000-0005-0000-0000-0000635A0000}"/>
    <cellStyle name="Normal 3 2 4 6 2 2 3 2 2" xfId="23167" xr:uid="{00000000-0005-0000-0000-0000645A0000}"/>
    <cellStyle name="Normal 3 2 4 6 2 2 3 3" xfId="23168" xr:uid="{00000000-0005-0000-0000-0000655A0000}"/>
    <cellStyle name="Normal 3 2 4 6 2 2 4" xfId="23169" xr:uid="{00000000-0005-0000-0000-0000665A0000}"/>
    <cellStyle name="Normal 3 2 4 6 2 2 4 2" xfId="23170" xr:uid="{00000000-0005-0000-0000-0000675A0000}"/>
    <cellStyle name="Normal 3 2 4 6 2 2 5" xfId="23171" xr:uid="{00000000-0005-0000-0000-0000685A0000}"/>
    <cellStyle name="Normal 3 2 4 6 2 3" xfId="23172" xr:uid="{00000000-0005-0000-0000-0000695A0000}"/>
    <cellStyle name="Normal 3 2 4 6 2 3 2" xfId="23173" xr:uid="{00000000-0005-0000-0000-00006A5A0000}"/>
    <cellStyle name="Normal 3 2 4 6 2 3 2 2" xfId="23174" xr:uid="{00000000-0005-0000-0000-00006B5A0000}"/>
    <cellStyle name="Normal 3 2 4 6 2 3 2 2 2" xfId="23175" xr:uid="{00000000-0005-0000-0000-00006C5A0000}"/>
    <cellStyle name="Normal 3 2 4 6 2 3 2 3" xfId="23176" xr:uid="{00000000-0005-0000-0000-00006D5A0000}"/>
    <cellStyle name="Normal 3 2 4 6 2 3 3" xfId="23177" xr:uid="{00000000-0005-0000-0000-00006E5A0000}"/>
    <cellStyle name="Normal 3 2 4 6 2 3 3 2" xfId="23178" xr:uid="{00000000-0005-0000-0000-00006F5A0000}"/>
    <cellStyle name="Normal 3 2 4 6 2 3 4" xfId="23179" xr:uid="{00000000-0005-0000-0000-0000705A0000}"/>
    <cellStyle name="Normal 3 2 4 6 2 4" xfId="23180" xr:uid="{00000000-0005-0000-0000-0000715A0000}"/>
    <cellStyle name="Normal 3 2 4 6 2 4 2" xfId="23181" xr:uid="{00000000-0005-0000-0000-0000725A0000}"/>
    <cellStyle name="Normal 3 2 4 6 2 4 2 2" xfId="23182" xr:uid="{00000000-0005-0000-0000-0000735A0000}"/>
    <cellStyle name="Normal 3 2 4 6 2 4 2 2 2" xfId="23183" xr:uid="{00000000-0005-0000-0000-0000745A0000}"/>
    <cellStyle name="Normal 3 2 4 6 2 4 2 3" xfId="23184" xr:uid="{00000000-0005-0000-0000-0000755A0000}"/>
    <cellStyle name="Normal 3 2 4 6 2 4 3" xfId="23185" xr:uid="{00000000-0005-0000-0000-0000765A0000}"/>
    <cellStyle name="Normal 3 2 4 6 2 4 3 2" xfId="23186" xr:uid="{00000000-0005-0000-0000-0000775A0000}"/>
    <cellStyle name="Normal 3 2 4 6 2 4 4" xfId="23187" xr:uid="{00000000-0005-0000-0000-0000785A0000}"/>
    <cellStyle name="Normal 3 2 4 6 2 5" xfId="23188" xr:uid="{00000000-0005-0000-0000-0000795A0000}"/>
    <cellStyle name="Normal 3 2 4 6 2 5 2" xfId="23189" xr:uid="{00000000-0005-0000-0000-00007A5A0000}"/>
    <cellStyle name="Normal 3 2 4 6 2 5 2 2" xfId="23190" xr:uid="{00000000-0005-0000-0000-00007B5A0000}"/>
    <cellStyle name="Normal 3 2 4 6 2 5 3" xfId="23191" xr:uid="{00000000-0005-0000-0000-00007C5A0000}"/>
    <cellStyle name="Normal 3 2 4 6 2 6" xfId="23192" xr:uid="{00000000-0005-0000-0000-00007D5A0000}"/>
    <cellStyle name="Normal 3 2 4 6 2 6 2" xfId="23193" xr:uid="{00000000-0005-0000-0000-00007E5A0000}"/>
    <cellStyle name="Normal 3 2 4 6 2 7" xfId="23194" xr:uid="{00000000-0005-0000-0000-00007F5A0000}"/>
    <cellStyle name="Normal 3 2 4 6 2 7 2" xfId="23195" xr:uid="{00000000-0005-0000-0000-0000805A0000}"/>
    <cellStyle name="Normal 3 2 4 6 2 8" xfId="23196" xr:uid="{00000000-0005-0000-0000-0000815A0000}"/>
    <cellStyle name="Normal 3 2 4 6 3" xfId="23197" xr:uid="{00000000-0005-0000-0000-0000825A0000}"/>
    <cellStyle name="Normal 3 2 4 6 3 2" xfId="23198" xr:uid="{00000000-0005-0000-0000-0000835A0000}"/>
    <cellStyle name="Normal 3 2 4 6 3 2 2" xfId="23199" xr:uid="{00000000-0005-0000-0000-0000845A0000}"/>
    <cellStyle name="Normal 3 2 4 6 3 2 2 2" xfId="23200" xr:uid="{00000000-0005-0000-0000-0000855A0000}"/>
    <cellStyle name="Normal 3 2 4 6 3 2 2 2 2" xfId="23201" xr:uid="{00000000-0005-0000-0000-0000865A0000}"/>
    <cellStyle name="Normal 3 2 4 6 3 2 2 3" xfId="23202" xr:uid="{00000000-0005-0000-0000-0000875A0000}"/>
    <cellStyle name="Normal 3 2 4 6 3 2 3" xfId="23203" xr:uid="{00000000-0005-0000-0000-0000885A0000}"/>
    <cellStyle name="Normal 3 2 4 6 3 2 3 2" xfId="23204" xr:uid="{00000000-0005-0000-0000-0000895A0000}"/>
    <cellStyle name="Normal 3 2 4 6 3 2 4" xfId="23205" xr:uid="{00000000-0005-0000-0000-00008A5A0000}"/>
    <cellStyle name="Normal 3 2 4 6 3 3" xfId="23206" xr:uid="{00000000-0005-0000-0000-00008B5A0000}"/>
    <cellStyle name="Normal 3 2 4 6 3 3 2" xfId="23207" xr:uid="{00000000-0005-0000-0000-00008C5A0000}"/>
    <cellStyle name="Normal 3 2 4 6 3 3 2 2" xfId="23208" xr:uid="{00000000-0005-0000-0000-00008D5A0000}"/>
    <cellStyle name="Normal 3 2 4 6 3 3 3" xfId="23209" xr:uid="{00000000-0005-0000-0000-00008E5A0000}"/>
    <cellStyle name="Normal 3 2 4 6 3 4" xfId="23210" xr:uid="{00000000-0005-0000-0000-00008F5A0000}"/>
    <cellStyle name="Normal 3 2 4 6 3 4 2" xfId="23211" xr:uid="{00000000-0005-0000-0000-0000905A0000}"/>
    <cellStyle name="Normal 3 2 4 6 3 5" xfId="23212" xr:uid="{00000000-0005-0000-0000-0000915A0000}"/>
    <cellStyle name="Normal 3 2 4 6 4" xfId="23213" xr:uid="{00000000-0005-0000-0000-0000925A0000}"/>
    <cellStyle name="Normal 3 2 4 6 4 2" xfId="23214" xr:uid="{00000000-0005-0000-0000-0000935A0000}"/>
    <cellStyle name="Normal 3 2 4 6 4 2 2" xfId="23215" xr:uid="{00000000-0005-0000-0000-0000945A0000}"/>
    <cellStyle name="Normal 3 2 4 6 4 2 2 2" xfId="23216" xr:uid="{00000000-0005-0000-0000-0000955A0000}"/>
    <cellStyle name="Normal 3 2 4 6 4 2 3" xfId="23217" xr:uid="{00000000-0005-0000-0000-0000965A0000}"/>
    <cellStyle name="Normal 3 2 4 6 4 3" xfId="23218" xr:uid="{00000000-0005-0000-0000-0000975A0000}"/>
    <cellStyle name="Normal 3 2 4 6 4 3 2" xfId="23219" xr:uid="{00000000-0005-0000-0000-0000985A0000}"/>
    <cellStyle name="Normal 3 2 4 6 4 4" xfId="23220" xr:uid="{00000000-0005-0000-0000-0000995A0000}"/>
    <cellStyle name="Normal 3 2 4 6 5" xfId="23221" xr:uid="{00000000-0005-0000-0000-00009A5A0000}"/>
    <cellStyle name="Normal 3 2 4 6 5 2" xfId="23222" xr:uid="{00000000-0005-0000-0000-00009B5A0000}"/>
    <cellStyle name="Normal 3 2 4 6 5 2 2" xfId="23223" xr:uid="{00000000-0005-0000-0000-00009C5A0000}"/>
    <cellStyle name="Normal 3 2 4 6 5 2 2 2" xfId="23224" xr:uid="{00000000-0005-0000-0000-00009D5A0000}"/>
    <cellStyle name="Normal 3 2 4 6 5 2 3" xfId="23225" xr:uid="{00000000-0005-0000-0000-00009E5A0000}"/>
    <cellStyle name="Normal 3 2 4 6 5 3" xfId="23226" xr:uid="{00000000-0005-0000-0000-00009F5A0000}"/>
    <cellStyle name="Normal 3 2 4 6 5 3 2" xfId="23227" xr:uid="{00000000-0005-0000-0000-0000A05A0000}"/>
    <cellStyle name="Normal 3 2 4 6 5 4" xfId="23228" xr:uid="{00000000-0005-0000-0000-0000A15A0000}"/>
    <cellStyle name="Normal 3 2 4 6 6" xfId="23229" xr:uid="{00000000-0005-0000-0000-0000A25A0000}"/>
    <cellStyle name="Normal 3 2 4 6 6 2" xfId="23230" xr:uid="{00000000-0005-0000-0000-0000A35A0000}"/>
    <cellStyle name="Normal 3 2 4 6 6 2 2" xfId="23231" xr:uid="{00000000-0005-0000-0000-0000A45A0000}"/>
    <cellStyle name="Normal 3 2 4 6 6 3" xfId="23232" xr:uid="{00000000-0005-0000-0000-0000A55A0000}"/>
    <cellStyle name="Normal 3 2 4 6 7" xfId="23233" xr:uid="{00000000-0005-0000-0000-0000A65A0000}"/>
    <cellStyle name="Normal 3 2 4 6 7 2" xfId="23234" xr:uid="{00000000-0005-0000-0000-0000A75A0000}"/>
    <cellStyle name="Normal 3 2 4 6 8" xfId="23235" xr:uid="{00000000-0005-0000-0000-0000A85A0000}"/>
    <cellStyle name="Normal 3 2 4 6 8 2" xfId="23236" xr:uid="{00000000-0005-0000-0000-0000A95A0000}"/>
    <cellStyle name="Normal 3 2 4 6 9" xfId="23237" xr:uid="{00000000-0005-0000-0000-0000AA5A0000}"/>
    <cellStyle name="Normal 3 2 4 7" xfId="23238" xr:uid="{00000000-0005-0000-0000-0000AB5A0000}"/>
    <cellStyle name="Normal 3 2 4 7 2" xfId="23239" xr:uid="{00000000-0005-0000-0000-0000AC5A0000}"/>
    <cellStyle name="Normal 3 2 4 7 2 2" xfId="23240" xr:uid="{00000000-0005-0000-0000-0000AD5A0000}"/>
    <cellStyle name="Normal 3 2 4 7 2 2 2" xfId="23241" xr:uid="{00000000-0005-0000-0000-0000AE5A0000}"/>
    <cellStyle name="Normal 3 2 4 7 2 2 2 2" xfId="23242" xr:uid="{00000000-0005-0000-0000-0000AF5A0000}"/>
    <cellStyle name="Normal 3 2 4 7 2 2 2 2 2" xfId="23243" xr:uid="{00000000-0005-0000-0000-0000B05A0000}"/>
    <cellStyle name="Normal 3 2 4 7 2 2 2 3" xfId="23244" xr:uid="{00000000-0005-0000-0000-0000B15A0000}"/>
    <cellStyle name="Normal 3 2 4 7 2 2 3" xfId="23245" xr:uid="{00000000-0005-0000-0000-0000B25A0000}"/>
    <cellStyle name="Normal 3 2 4 7 2 2 3 2" xfId="23246" xr:uid="{00000000-0005-0000-0000-0000B35A0000}"/>
    <cellStyle name="Normal 3 2 4 7 2 2 4" xfId="23247" xr:uid="{00000000-0005-0000-0000-0000B45A0000}"/>
    <cellStyle name="Normal 3 2 4 7 2 3" xfId="23248" xr:uid="{00000000-0005-0000-0000-0000B55A0000}"/>
    <cellStyle name="Normal 3 2 4 7 2 3 2" xfId="23249" xr:uid="{00000000-0005-0000-0000-0000B65A0000}"/>
    <cellStyle name="Normal 3 2 4 7 2 3 2 2" xfId="23250" xr:uid="{00000000-0005-0000-0000-0000B75A0000}"/>
    <cellStyle name="Normal 3 2 4 7 2 3 3" xfId="23251" xr:uid="{00000000-0005-0000-0000-0000B85A0000}"/>
    <cellStyle name="Normal 3 2 4 7 2 4" xfId="23252" xr:uid="{00000000-0005-0000-0000-0000B95A0000}"/>
    <cellStyle name="Normal 3 2 4 7 2 4 2" xfId="23253" xr:uid="{00000000-0005-0000-0000-0000BA5A0000}"/>
    <cellStyle name="Normal 3 2 4 7 2 5" xfId="23254" xr:uid="{00000000-0005-0000-0000-0000BB5A0000}"/>
    <cellStyle name="Normal 3 2 4 7 3" xfId="23255" xr:uid="{00000000-0005-0000-0000-0000BC5A0000}"/>
    <cellStyle name="Normal 3 2 4 7 3 2" xfId="23256" xr:uid="{00000000-0005-0000-0000-0000BD5A0000}"/>
    <cellStyle name="Normal 3 2 4 7 3 2 2" xfId="23257" xr:uid="{00000000-0005-0000-0000-0000BE5A0000}"/>
    <cellStyle name="Normal 3 2 4 7 3 2 2 2" xfId="23258" xr:uid="{00000000-0005-0000-0000-0000BF5A0000}"/>
    <cellStyle name="Normal 3 2 4 7 3 2 3" xfId="23259" xr:uid="{00000000-0005-0000-0000-0000C05A0000}"/>
    <cellStyle name="Normal 3 2 4 7 3 3" xfId="23260" xr:uid="{00000000-0005-0000-0000-0000C15A0000}"/>
    <cellStyle name="Normal 3 2 4 7 3 3 2" xfId="23261" xr:uid="{00000000-0005-0000-0000-0000C25A0000}"/>
    <cellStyle name="Normal 3 2 4 7 3 4" xfId="23262" xr:uid="{00000000-0005-0000-0000-0000C35A0000}"/>
    <cellStyle name="Normal 3 2 4 7 4" xfId="23263" xr:uid="{00000000-0005-0000-0000-0000C45A0000}"/>
    <cellStyle name="Normal 3 2 4 7 4 2" xfId="23264" xr:uid="{00000000-0005-0000-0000-0000C55A0000}"/>
    <cellStyle name="Normal 3 2 4 7 4 2 2" xfId="23265" xr:uid="{00000000-0005-0000-0000-0000C65A0000}"/>
    <cellStyle name="Normal 3 2 4 7 4 2 2 2" xfId="23266" xr:uid="{00000000-0005-0000-0000-0000C75A0000}"/>
    <cellStyle name="Normal 3 2 4 7 4 2 3" xfId="23267" xr:uid="{00000000-0005-0000-0000-0000C85A0000}"/>
    <cellStyle name="Normal 3 2 4 7 4 3" xfId="23268" xr:uid="{00000000-0005-0000-0000-0000C95A0000}"/>
    <cellStyle name="Normal 3 2 4 7 4 3 2" xfId="23269" xr:uid="{00000000-0005-0000-0000-0000CA5A0000}"/>
    <cellStyle name="Normal 3 2 4 7 4 4" xfId="23270" xr:uid="{00000000-0005-0000-0000-0000CB5A0000}"/>
    <cellStyle name="Normal 3 2 4 7 5" xfId="23271" xr:uid="{00000000-0005-0000-0000-0000CC5A0000}"/>
    <cellStyle name="Normal 3 2 4 7 5 2" xfId="23272" xr:uid="{00000000-0005-0000-0000-0000CD5A0000}"/>
    <cellStyle name="Normal 3 2 4 7 5 2 2" xfId="23273" xr:uid="{00000000-0005-0000-0000-0000CE5A0000}"/>
    <cellStyle name="Normal 3 2 4 7 5 3" xfId="23274" xr:uid="{00000000-0005-0000-0000-0000CF5A0000}"/>
    <cellStyle name="Normal 3 2 4 7 6" xfId="23275" xr:uid="{00000000-0005-0000-0000-0000D05A0000}"/>
    <cellStyle name="Normal 3 2 4 7 6 2" xfId="23276" xr:uid="{00000000-0005-0000-0000-0000D15A0000}"/>
    <cellStyle name="Normal 3 2 4 7 7" xfId="23277" xr:uid="{00000000-0005-0000-0000-0000D25A0000}"/>
    <cellStyle name="Normal 3 2 4 7 7 2" xfId="23278" xr:uid="{00000000-0005-0000-0000-0000D35A0000}"/>
    <cellStyle name="Normal 3 2 4 7 8" xfId="23279" xr:uid="{00000000-0005-0000-0000-0000D45A0000}"/>
    <cellStyle name="Normal 3 2 4 8" xfId="23280" xr:uid="{00000000-0005-0000-0000-0000D55A0000}"/>
    <cellStyle name="Normal 3 2 4 8 2" xfId="23281" xr:uid="{00000000-0005-0000-0000-0000D65A0000}"/>
    <cellStyle name="Normal 3 2 4 8 2 2" xfId="23282" xr:uid="{00000000-0005-0000-0000-0000D75A0000}"/>
    <cellStyle name="Normal 3 2 4 8 2 2 2" xfId="23283" xr:uid="{00000000-0005-0000-0000-0000D85A0000}"/>
    <cellStyle name="Normal 3 2 4 8 2 2 2 2" xfId="23284" xr:uid="{00000000-0005-0000-0000-0000D95A0000}"/>
    <cellStyle name="Normal 3 2 4 8 2 2 2 2 2" xfId="23285" xr:uid="{00000000-0005-0000-0000-0000DA5A0000}"/>
    <cellStyle name="Normal 3 2 4 8 2 2 2 3" xfId="23286" xr:uid="{00000000-0005-0000-0000-0000DB5A0000}"/>
    <cellStyle name="Normal 3 2 4 8 2 2 3" xfId="23287" xr:uid="{00000000-0005-0000-0000-0000DC5A0000}"/>
    <cellStyle name="Normal 3 2 4 8 2 2 3 2" xfId="23288" xr:uid="{00000000-0005-0000-0000-0000DD5A0000}"/>
    <cellStyle name="Normal 3 2 4 8 2 2 4" xfId="23289" xr:uid="{00000000-0005-0000-0000-0000DE5A0000}"/>
    <cellStyle name="Normal 3 2 4 8 2 3" xfId="23290" xr:uid="{00000000-0005-0000-0000-0000DF5A0000}"/>
    <cellStyle name="Normal 3 2 4 8 2 3 2" xfId="23291" xr:uid="{00000000-0005-0000-0000-0000E05A0000}"/>
    <cellStyle name="Normal 3 2 4 8 2 3 2 2" xfId="23292" xr:uid="{00000000-0005-0000-0000-0000E15A0000}"/>
    <cellStyle name="Normal 3 2 4 8 2 3 3" xfId="23293" xr:uid="{00000000-0005-0000-0000-0000E25A0000}"/>
    <cellStyle name="Normal 3 2 4 8 2 4" xfId="23294" xr:uid="{00000000-0005-0000-0000-0000E35A0000}"/>
    <cellStyle name="Normal 3 2 4 8 2 4 2" xfId="23295" xr:uid="{00000000-0005-0000-0000-0000E45A0000}"/>
    <cellStyle name="Normal 3 2 4 8 2 5" xfId="23296" xr:uid="{00000000-0005-0000-0000-0000E55A0000}"/>
    <cellStyle name="Normal 3 2 4 8 3" xfId="23297" xr:uid="{00000000-0005-0000-0000-0000E65A0000}"/>
    <cellStyle name="Normal 3 2 4 8 3 2" xfId="23298" xr:uid="{00000000-0005-0000-0000-0000E75A0000}"/>
    <cellStyle name="Normal 3 2 4 8 3 2 2" xfId="23299" xr:uid="{00000000-0005-0000-0000-0000E85A0000}"/>
    <cellStyle name="Normal 3 2 4 8 3 2 2 2" xfId="23300" xr:uid="{00000000-0005-0000-0000-0000E95A0000}"/>
    <cellStyle name="Normal 3 2 4 8 3 2 3" xfId="23301" xr:uid="{00000000-0005-0000-0000-0000EA5A0000}"/>
    <cellStyle name="Normal 3 2 4 8 3 3" xfId="23302" xr:uid="{00000000-0005-0000-0000-0000EB5A0000}"/>
    <cellStyle name="Normal 3 2 4 8 3 3 2" xfId="23303" xr:uid="{00000000-0005-0000-0000-0000EC5A0000}"/>
    <cellStyle name="Normal 3 2 4 8 3 4" xfId="23304" xr:uid="{00000000-0005-0000-0000-0000ED5A0000}"/>
    <cellStyle name="Normal 3 2 4 8 4" xfId="23305" xr:uid="{00000000-0005-0000-0000-0000EE5A0000}"/>
    <cellStyle name="Normal 3 2 4 8 4 2" xfId="23306" xr:uid="{00000000-0005-0000-0000-0000EF5A0000}"/>
    <cellStyle name="Normal 3 2 4 8 4 2 2" xfId="23307" xr:uid="{00000000-0005-0000-0000-0000F05A0000}"/>
    <cellStyle name="Normal 3 2 4 8 4 2 2 2" xfId="23308" xr:uid="{00000000-0005-0000-0000-0000F15A0000}"/>
    <cellStyle name="Normal 3 2 4 8 4 2 3" xfId="23309" xr:uid="{00000000-0005-0000-0000-0000F25A0000}"/>
    <cellStyle name="Normal 3 2 4 8 4 3" xfId="23310" xr:uid="{00000000-0005-0000-0000-0000F35A0000}"/>
    <cellStyle name="Normal 3 2 4 8 4 3 2" xfId="23311" xr:uid="{00000000-0005-0000-0000-0000F45A0000}"/>
    <cellStyle name="Normal 3 2 4 8 4 4" xfId="23312" xr:uid="{00000000-0005-0000-0000-0000F55A0000}"/>
    <cellStyle name="Normal 3 2 4 8 5" xfId="23313" xr:uid="{00000000-0005-0000-0000-0000F65A0000}"/>
    <cellStyle name="Normal 3 2 4 8 5 2" xfId="23314" xr:uid="{00000000-0005-0000-0000-0000F75A0000}"/>
    <cellStyle name="Normal 3 2 4 8 5 2 2" xfId="23315" xr:uid="{00000000-0005-0000-0000-0000F85A0000}"/>
    <cellStyle name="Normal 3 2 4 8 5 3" xfId="23316" xr:uid="{00000000-0005-0000-0000-0000F95A0000}"/>
    <cellStyle name="Normal 3 2 4 8 6" xfId="23317" xr:uid="{00000000-0005-0000-0000-0000FA5A0000}"/>
    <cellStyle name="Normal 3 2 4 8 6 2" xfId="23318" xr:uid="{00000000-0005-0000-0000-0000FB5A0000}"/>
    <cellStyle name="Normal 3 2 4 8 7" xfId="23319" xr:uid="{00000000-0005-0000-0000-0000FC5A0000}"/>
    <cellStyle name="Normal 3 2 4 8 7 2" xfId="23320" xr:uid="{00000000-0005-0000-0000-0000FD5A0000}"/>
    <cellStyle name="Normal 3 2 4 8 8" xfId="23321" xr:uid="{00000000-0005-0000-0000-0000FE5A0000}"/>
    <cellStyle name="Normal 3 2 4 9" xfId="23322" xr:uid="{00000000-0005-0000-0000-0000FF5A0000}"/>
    <cellStyle name="Normal 3 2 4 9 2" xfId="23323" xr:uid="{00000000-0005-0000-0000-0000005B0000}"/>
    <cellStyle name="Normal 3 2 4 9 2 2" xfId="23324" xr:uid="{00000000-0005-0000-0000-0000015B0000}"/>
    <cellStyle name="Normal 3 2 4 9 2 2 2" xfId="23325" xr:uid="{00000000-0005-0000-0000-0000025B0000}"/>
    <cellStyle name="Normal 3 2 4 9 2 2 2 2" xfId="23326" xr:uid="{00000000-0005-0000-0000-0000035B0000}"/>
    <cellStyle name="Normal 3 2 4 9 2 2 2 2 2" xfId="23327" xr:uid="{00000000-0005-0000-0000-0000045B0000}"/>
    <cellStyle name="Normal 3 2 4 9 2 2 2 3" xfId="23328" xr:uid="{00000000-0005-0000-0000-0000055B0000}"/>
    <cellStyle name="Normal 3 2 4 9 2 2 3" xfId="23329" xr:uid="{00000000-0005-0000-0000-0000065B0000}"/>
    <cellStyle name="Normal 3 2 4 9 2 2 3 2" xfId="23330" xr:uid="{00000000-0005-0000-0000-0000075B0000}"/>
    <cellStyle name="Normal 3 2 4 9 2 2 4" xfId="23331" xr:uid="{00000000-0005-0000-0000-0000085B0000}"/>
    <cellStyle name="Normal 3 2 4 9 2 3" xfId="23332" xr:uid="{00000000-0005-0000-0000-0000095B0000}"/>
    <cellStyle name="Normal 3 2 4 9 2 3 2" xfId="23333" xr:uid="{00000000-0005-0000-0000-00000A5B0000}"/>
    <cellStyle name="Normal 3 2 4 9 2 3 2 2" xfId="23334" xr:uid="{00000000-0005-0000-0000-00000B5B0000}"/>
    <cellStyle name="Normal 3 2 4 9 2 3 3" xfId="23335" xr:uid="{00000000-0005-0000-0000-00000C5B0000}"/>
    <cellStyle name="Normal 3 2 4 9 2 4" xfId="23336" xr:uid="{00000000-0005-0000-0000-00000D5B0000}"/>
    <cellStyle name="Normal 3 2 4 9 2 4 2" xfId="23337" xr:uid="{00000000-0005-0000-0000-00000E5B0000}"/>
    <cellStyle name="Normal 3 2 4 9 2 5" xfId="23338" xr:uid="{00000000-0005-0000-0000-00000F5B0000}"/>
    <cellStyle name="Normal 3 2 4 9 3" xfId="23339" xr:uid="{00000000-0005-0000-0000-0000105B0000}"/>
    <cellStyle name="Normal 3 2 4 9 3 2" xfId="23340" xr:uid="{00000000-0005-0000-0000-0000115B0000}"/>
    <cellStyle name="Normal 3 2 4 9 3 2 2" xfId="23341" xr:uid="{00000000-0005-0000-0000-0000125B0000}"/>
    <cellStyle name="Normal 3 2 4 9 3 2 2 2" xfId="23342" xr:uid="{00000000-0005-0000-0000-0000135B0000}"/>
    <cellStyle name="Normal 3 2 4 9 3 2 3" xfId="23343" xr:uid="{00000000-0005-0000-0000-0000145B0000}"/>
    <cellStyle name="Normal 3 2 4 9 3 3" xfId="23344" xr:uid="{00000000-0005-0000-0000-0000155B0000}"/>
    <cellStyle name="Normal 3 2 4 9 3 3 2" xfId="23345" xr:uid="{00000000-0005-0000-0000-0000165B0000}"/>
    <cellStyle name="Normal 3 2 4 9 3 4" xfId="23346" xr:uid="{00000000-0005-0000-0000-0000175B0000}"/>
    <cellStyle name="Normal 3 2 4 9 4" xfId="23347" xr:uid="{00000000-0005-0000-0000-0000185B0000}"/>
    <cellStyle name="Normal 3 2 4 9 4 2" xfId="23348" xr:uid="{00000000-0005-0000-0000-0000195B0000}"/>
    <cellStyle name="Normal 3 2 4 9 4 2 2" xfId="23349" xr:uid="{00000000-0005-0000-0000-00001A5B0000}"/>
    <cellStyle name="Normal 3 2 4 9 4 3" xfId="23350" xr:uid="{00000000-0005-0000-0000-00001B5B0000}"/>
    <cellStyle name="Normal 3 2 4 9 5" xfId="23351" xr:uid="{00000000-0005-0000-0000-00001C5B0000}"/>
    <cellStyle name="Normal 3 2 4 9 5 2" xfId="23352" xr:uid="{00000000-0005-0000-0000-00001D5B0000}"/>
    <cellStyle name="Normal 3 2 4 9 6" xfId="23353" xr:uid="{00000000-0005-0000-0000-00001E5B0000}"/>
    <cellStyle name="Normal 3 2 5" xfId="23354" xr:uid="{00000000-0005-0000-0000-00001F5B0000}"/>
    <cellStyle name="Normal 3 2 5 10" xfId="23355" xr:uid="{00000000-0005-0000-0000-0000205B0000}"/>
    <cellStyle name="Normal 3 2 5 10 2" xfId="23356" xr:uid="{00000000-0005-0000-0000-0000215B0000}"/>
    <cellStyle name="Normal 3 2 5 10 2 2" xfId="23357" xr:uid="{00000000-0005-0000-0000-0000225B0000}"/>
    <cellStyle name="Normal 3 2 5 10 2 2 2" xfId="23358" xr:uid="{00000000-0005-0000-0000-0000235B0000}"/>
    <cellStyle name="Normal 3 2 5 10 2 3" xfId="23359" xr:uid="{00000000-0005-0000-0000-0000245B0000}"/>
    <cellStyle name="Normal 3 2 5 10 3" xfId="23360" xr:uid="{00000000-0005-0000-0000-0000255B0000}"/>
    <cellStyle name="Normal 3 2 5 10 3 2" xfId="23361" xr:uid="{00000000-0005-0000-0000-0000265B0000}"/>
    <cellStyle name="Normal 3 2 5 10 4" xfId="23362" xr:uid="{00000000-0005-0000-0000-0000275B0000}"/>
    <cellStyle name="Normal 3 2 5 11" xfId="23363" xr:uid="{00000000-0005-0000-0000-0000285B0000}"/>
    <cellStyle name="Normal 3 2 5 11 2" xfId="23364" xr:uid="{00000000-0005-0000-0000-0000295B0000}"/>
    <cellStyle name="Normal 3 2 5 11 2 2" xfId="23365" xr:uid="{00000000-0005-0000-0000-00002A5B0000}"/>
    <cellStyle name="Normal 3 2 5 11 2 2 2" xfId="23366" xr:uid="{00000000-0005-0000-0000-00002B5B0000}"/>
    <cellStyle name="Normal 3 2 5 11 2 3" xfId="23367" xr:uid="{00000000-0005-0000-0000-00002C5B0000}"/>
    <cellStyle name="Normal 3 2 5 11 3" xfId="23368" xr:uid="{00000000-0005-0000-0000-00002D5B0000}"/>
    <cellStyle name="Normal 3 2 5 11 3 2" xfId="23369" xr:uid="{00000000-0005-0000-0000-00002E5B0000}"/>
    <cellStyle name="Normal 3 2 5 11 4" xfId="23370" xr:uid="{00000000-0005-0000-0000-00002F5B0000}"/>
    <cellStyle name="Normal 3 2 5 12" xfId="23371" xr:uid="{00000000-0005-0000-0000-0000305B0000}"/>
    <cellStyle name="Normal 3 2 5 12 2" xfId="23372" xr:uid="{00000000-0005-0000-0000-0000315B0000}"/>
    <cellStyle name="Normal 3 2 5 12 2 2" xfId="23373" xr:uid="{00000000-0005-0000-0000-0000325B0000}"/>
    <cellStyle name="Normal 3 2 5 12 2 2 2" xfId="23374" xr:uid="{00000000-0005-0000-0000-0000335B0000}"/>
    <cellStyle name="Normal 3 2 5 12 2 3" xfId="23375" xr:uid="{00000000-0005-0000-0000-0000345B0000}"/>
    <cellStyle name="Normal 3 2 5 12 3" xfId="23376" xr:uid="{00000000-0005-0000-0000-0000355B0000}"/>
    <cellStyle name="Normal 3 2 5 12 3 2" xfId="23377" xr:uid="{00000000-0005-0000-0000-0000365B0000}"/>
    <cellStyle name="Normal 3 2 5 12 4" xfId="23378" xr:uid="{00000000-0005-0000-0000-0000375B0000}"/>
    <cellStyle name="Normal 3 2 5 13" xfId="23379" xr:uid="{00000000-0005-0000-0000-0000385B0000}"/>
    <cellStyle name="Normal 3 2 5 13 2" xfId="23380" xr:uid="{00000000-0005-0000-0000-0000395B0000}"/>
    <cellStyle name="Normal 3 2 5 13 2 2" xfId="23381" xr:uid="{00000000-0005-0000-0000-00003A5B0000}"/>
    <cellStyle name="Normal 3 2 5 13 3" xfId="23382" xr:uid="{00000000-0005-0000-0000-00003B5B0000}"/>
    <cellStyle name="Normal 3 2 5 14" xfId="23383" xr:uid="{00000000-0005-0000-0000-00003C5B0000}"/>
    <cellStyle name="Normal 3 2 5 14 2" xfId="23384" xr:uid="{00000000-0005-0000-0000-00003D5B0000}"/>
    <cellStyle name="Normal 3 2 5 15" xfId="23385" xr:uid="{00000000-0005-0000-0000-00003E5B0000}"/>
    <cellStyle name="Normal 3 2 5 15 2" xfId="23386" xr:uid="{00000000-0005-0000-0000-00003F5B0000}"/>
    <cellStyle name="Normal 3 2 5 16" xfId="23387" xr:uid="{00000000-0005-0000-0000-0000405B0000}"/>
    <cellStyle name="Normal 3 2 5 2" xfId="23388" xr:uid="{00000000-0005-0000-0000-0000415B0000}"/>
    <cellStyle name="Normal 3 2 5 2 10" xfId="23389" xr:uid="{00000000-0005-0000-0000-0000425B0000}"/>
    <cellStyle name="Normal 3 2 5 2 2" xfId="23390" xr:uid="{00000000-0005-0000-0000-0000435B0000}"/>
    <cellStyle name="Normal 3 2 5 2 2 2" xfId="23391" xr:uid="{00000000-0005-0000-0000-0000445B0000}"/>
    <cellStyle name="Normal 3 2 5 2 2 2 2" xfId="23392" xr:uid="{00000000-0005-0000-0000-0000455B0000}"/>
    <cellStyle name="Normal 3 2 5 2 2 2 2 2" xfId="23393" xr:uid="{00000000-0005-0000-0000-0000465B0000}"/>
    <cellStyle name="Normal 3 2 5 2 2 2 2 2 2" xfId="23394" xr:uid="{00000000-0005-0000-0000-0000475B0000}"/>
    <cellStyle name="Normal 3 2 5 2 2 2 2 2 2 2" xfId="23395" xr:uid="{00000000-0005-0000-0000-0000485B0000}"/>
    <cellStyle name="Normal 3 2 5 2 2 2 2 2 2 2 2" xfId="23396" xr:uid="{00000000-0005-0000-0000-0000495B0000}"/>
    <cellStyle name="Normal 3 2 5 2 2 2 2 2 2 3" xfId="23397" xr:uid="{00000000-0005-0000-0000-00004A5B0000}"/>
    <cellStyle name="Normal 3 2 5 2 2 2 2 2 3" xfId="23398" xr:uid="{00000000-0005-0000-0000-00004B5B0000}"/>
    <cellStyle name="Normal 3 2 5 2 2 2 2 2 3 2" xfId="23399" xr:uid="{00000000-0005-0000-0000-00004C5B0000}"/>
    <cellStyle name="Normal 3 2 5 2 2 2 2 2 4" xfId="23400" xr:uid="{00000000-0005-0000-0000-00004D5B0000}"/>
    <cellStyle name="Normal 3 2 5 2 2 2 2 3" xfId="23401" xr:uid="{00000000-0005-0000-0000-00004E5B0000}"/>
    <cellStyle name="Normal 3 2 5 2 2 2 2 3 2" xfId="23402" xr:uid="{00000000-0005-0000-0000-00004F5B0000}"/>
    <cellStyle name="Normal 3 2 5 2 2 2 2 3 2 2" xfId="23403" xr:uid="{00000000-0005-0000-0000-0000505B0000}"/>
    <cellStyle name="Normal 3 2 5 2 2 2 2 3 3" xfId="23404" xr:uid="{00000000-0005-0000-0000-0000515B0000}"/>
    <cellStyle name="Normal 3 2 5 2 2 2 2 4" xfId="23405" xr:uid="{00000000-0005-0000-0000-0000525B0000}"/>
    <cellStyle name="Normal 3 2 5 2 2 2 2 4 2" xfId="23406" xr:uid="{00000000-0005-0000-0000-0000535B0000}"/>
    <cellStyle name="Normal 3 2 5 2 2 2 2 5" xfId="23407" xr:uid="{00000000-0005-0000-0000-0000545B0000}"/>
    <cellStyle name="Normal 3 2 5 2 2 2 3" xfId="23408" xr:uid="{00000000-0005-0000-0000-0000555B0000}"/>
    <cellStyle name="Normal 3 2 5 2 2 2 3 2" xfId="23409" xr:uid="{00000000-0005-0000-0000-0000565B0000}"/>
    <cellStyle name="Normal 3 2 5 2 2 2 3 2 2" xfId="23410" xr:uid="{00000000-0005-0000-0000-0000575B0000}"/>
    <cellStyle name="Normal 3 2 5 2 2 2 3 2 2 2" xfId="23411" xr:uid="{00000000-0005-0000-0000-0000585B0000}"/>
    <cellStyle name="Normal 3 2 5 2 2 2 3 2 3" xfId="23412" xr:uid="{00000000-0005-0000-0000-0000595B0000}"/>
    <cellStyle name="Normal 3 2 5 2 2 2 3 3" xfId="23413" xr:uid="{00000000-0005-0000-0000-00005A5B0000}"/>
    <cellStyle name="Normal 3 2 5 2 2 2 3 3 2" xfId="23414" xr:uid="{00000000-0005-0000-0000-00005B5B0000}"/>
    <cellStyle name="Normal 3 2 5 2 2 2 3 4" xfId="23415" xr:uid="{00000000-0005-0000-0000-00005C5B0000}"/>
    <cellStyle name="Normal 3 2 5 2 2 2 4" xfId="23416" xr:uid="{00000000-0005-0000-0000-00005D5B0000}"/>
    <cellStyle name="Normal 3 2 5 2 2 2 4 2" xfId="23417" xr:uid="{00000000-0005-0000-0000-00005E5B0000}"/>
    <cellStyle name="Normal 3 2 5 2 2 2 4 2 2" xfId="23418" xr:uid="{00000000-0005-0000-0000-00005F5B0000}"/>
    <cellStyle name="Normal 3 2 5 2 2 2 4 2 2 2" xfId="23419" xr:uid="{00000000-0005-0000-0000-0000605B0000}"/>
    <cellStyle name="Normal 3 2 5 2 2 2 4 2 3" xfId="23420" xr:uid="{00000000-0005-0000-0000-0000615B0000}"/>
    <cellStyle name="Normal 3 2 5 2 2 2 4 3" xfId="23421" xr:uid="{00000000-0005-0000-0000-0000625B0000}"/>
    <cellStyle name="Normal 3 2 5 2 2 2 4 3 2" xfId="23422" xr:uid="{00000000-0005-0000-0000-0000635B0000}"/>
    <cellStyle name="Normal 3 2 5 2 2 2 4 4" xfId="23423" xr:uid="{00000000-0005-0000-0000-0000645B0000}"/>
    <cellStyle name="Normal 3 2 5 2 2 2 5" xfId="23424" xr:uid="{00000000-0005-0000-0000-0000655B0000}"/>
    <cellStyle name="Normal 3 2 5 2 2 2 5 2" xfId="23425" xr:uid="{00000000-0005-0000-0000-0000665B0000}"/>
    <cellStyle name="Normal 3 2 5 2 2 2 5 2 2" xfId="23426" xr:uid="{00000000-0005-0000-0000-0000675B0000}"/>
    <cellStyle name="Normal 3 2 5 2 2 2 5 3" xfId="23427" xr:uid="{00000000-0005-0000-0000-0000685B0000}"/>
    <cellStyle name="Normal 3 2 5 2 2 2 6" xfId="23428" xr:uid="{00000000-0005-0000-0000-0000695B0000}"/>
    <cellStyle name="Normal 3 2 5 2 2 2 6 2" xfId="23429" xr:uid="{00000000-0005-0000-0000-00006A5B0000}"/>
    <cellStyle name="Normal 3 2 5 2 2 2 7" xfId="23430" xr:uid="{00000000-0005-0000-0000-00006B5B0000}"/>
    <cellStyle name="Normal 3 2 5 2 2 2 7 2" xfId="23431" xr:uid="{00000000-0005-0000-0000-00006C5B0000}"/>
    <cellStyle name="Normal 3 2 5 2 2 2 8" xfId="23432" xr:uid="{00000000-0005-0000-0000-00006D5B0000}"/>
    <cellStyle name="Normal 3 2 5 2 2 3" xfId="23433" xr:uid="{00000000-0005-0000-0000-00006E5B0000}"/>
    <cellStyle name="Normal 3 2 5 2 2 3 2" xfId="23434" xr:uid="{00000000-0005-0000-0000-00006F5B0000}"/>
    <cellStyle name="Normal 3 2 5 2 2 3 2 2" xfId="23435" xr:uid="{00000000-0005-0000-0000-0000705B0000}"/>
    <cellStyle name="Normal 3 2 5 2 2 3 2 2 2" xfId="23436" xr:uid="{00000000-0005-0000-0000-0000715B0000}"/>
    <cellStyle name="Normal 3 2 5 2 2 3 2 2 2 2" xfId="23437" xr:uid="{00000000-0005-0000-0000-0000725B0000}"/>
    <cellStyle name="Normal 3 2 5 2 2 3 2 2 3" xfId="23438" xr:uid="{00000000-0005-0000-0000-0000735B0000}"/>
    <cellStyle name="Normal 3 2 5 2 2 3 2 3" xfId="23439" xr:uid="{00000000-0005-0000-0000-0000745B0000}"/>
    <cellStyle name="Normal 3 2 5 2 2 3 2 3 2" xfId="23440" xr:uid="{00000000-0005-0000-0000-0000755B0000}"/>
    <cellStyle name="Normal 3 2 5 2 2 3 2 4" xfId="23441" xr:uid="{00000000-0005-0000-0000-0000765B0000}"/>
    <cellStyle name="Normal 3 2 5 2 2 3 3" xfId="23442" xr:uid="{00000000-0005-0000-0000-0000775B0000}"/>
    <cellStyle name="Normal 3 2 5 2 2 3 3 2" xfId="23443" xr:uid="{00000000-0005-0000-0000-0000785B0000}"/>
    <cellStyle name="Normal 3 2 5 2 2 3 3 2 2" xfId="23444" xr:uid="{00000000-0005-0000-0000-0000795B0000}"/>
    <cellStyle name="Normal 3 2 5 2 2 3 3 3" xfId="23445" xr:uid="{00000000-0005-0000-0000-00007A5B0000}"/>
    <cellStyle name="Normal 3 2 5 2 2 3 4" xfId="23446" xr:uid="{00000000-0005-0000-0000-00007B5B0000}"/>
    <cellStyle name="Normal 3 2 5 2 2 3 4 2" xfId="23447" xr:uid="{00000000-0005-0000-0000-00007C5B0000}"/>
    <cellStyle name="Normal 3 2 5 2 2 3 5" xfId="23448" xr:uid="{00000000-0005-0000-0000-00007D5B0000}"/>
    <cellStyle name="Normal 3 2 5 2 2 4" xfId="23449" xr:uid="{00000000-0005-0000-0000-00007E5B0000}"/>
    <cellStyle name="Normal 3 2 5 2 2 4 2" xfId="23450" xr:uid="{00000000-0005-0000-0000-00007F5B0000}"/>
    <cellStyle name="Normal 3 2 5 2 2 4 2 2" xfId="23451" xr:uid="{00000000-0005-0000-0000-0000805B0000}"/>
    <cellStyle name="Normal 3 2 5 2 2 4 2 2 2" xfId="23452" xr:uid="{00000000-0005-0000-0000-0000815B0000}"/>
    <cellStyle name="Normal 3 2 5 2 2 4 2 3" xfId="23453" xr:uid="{00000000-0005-0000-0000-0000825B0000}"/>
    <cellStyle name="Normal 3 2 5 2 2 4 3" xfId="23454" xr:uid="{00000000-0005-0000-0000-0000835B0000}"/>
    <cellStyle name="Normal 3 2 5 2 2 4 3 2" xfId="23455" xr:uid="{00000000-0005-0000-0000-0000845B0000}"/>
    <cellStyle name="Normal 3 2 5 2 2 4 4" xfId="23456" xr:uid="{00000000-0005-0000-0000-0000855B0000}"/>
    <cellStyle name="Normal 3 2 5 2 2 5" xfId="23457" xr:uid="{00000000-0005-0000-0000-0000865B0000}"/>
    <cellStyle name="Normal 3 2 5 2 2 5 2" xfId="23458" xr:uid="{00000000-0005-0000-0000-0000875B0000}"/>
    <cellStyle name="Normal 3 2 5 2 2 5 2 2" xfId="23459" xr:uid="{00000000-0005-0000-0000-0000885B0000}"/>
    <cellStyle name="Normal 3 2 5 2 2 5 2 2 2" xfId="23460" xr:uid="{00000000-0005-0000-0000-0000895B0000}"/>
    <cellStyle name="Normal 3 2 5 2 2 5 2 3" xfId="23461" xr:uid="{00000000-0005-0000-0000-00008A5B0000}"/>
    <cellStyle name="Normal 3 2 5 2 2 5 3" xfId="23462" xr:uid="{00000000-0005-0000-0000-00008B5B0000}"/>
    <cellStyle name="Normal 3 2 5 2 2 5 3 2" xfId="23463" xr:uid="{00000000-0005-0000-0000-00008C5B0000}"/>
    <cellStyle name="Normal 3 2 5 2 2 5 4" xfId="23464" xr:uid="{00000000-0005-0000-0000-00008D5B0000}"/>
    <cellStyle name="Normal 3 2 5 2 2 6" xfId="23465" xr:uid="{00000000-0005-0000-0000-00008E5B0000}"/>
    <cellStyle name="Normal 3 2 5 2 2 6 2" xfId="23466" xr:uid="{00000000-0005-0000-0000-00008F5B0000}"/>
    <cellStyle name="Normal 3 2 5 2 2 6 2 2" xfId="23467" xr:uid="{00000000-0005-0000-0000-0000905B0000}"/>
    <cellStyle name="Normal 3 2 5 2 2 6 3" xfId="23468" xr:uid="{00000000-0005-0000-0000-0000915B0000}"/>
    <cellStyle name="Normal 3 2 5 2 2 7" xfId="23469" xr:uid="{00000000-0005-0000-0000-0000925B0000}"/>
    <cellStyle name="Normal 3 2 5 2 2 7 2" xfId="23470" xr:uid="{00000000-0005-0000-0000-0000935B0000}"/>
    <cellStyle name="Normal 3 2 5 2 2 8" xfId="23471" xr:uid="{00000000-0005-0000-0000-0000945B0000}"/>
    <cellStyle name="Normal 3 2 5 2 2 8 2" xfId="23472" xr:uid="{00000000-0005-0000-0000-0000955B0000}"/>
    <cellStyle name="Normal 3 2 5 2 2 9" xfId="23473" xr:uid="{00000000-0005-0000-0000-0000965B0000}"/>
    <cellStyle name="Normal 3 2 5 2 3" xfId="23474" xr:uid="{00000000-0005-0000-0000-0000975B0000}"/>
    <cellStyle name="Normal 3 2 5 2 3 2" xfId="23475" xr:uid="{00000000-0005-0000-0000-0000985B0000}"/>
    <cellStyle name="Normal 3 2 5 2 3 2 2" xfId="23476" xr:uid="{00000000-0005-0000-0000-0000995B0000}"/>
    <cellStyle name="Normal 3 2 5 2 3 2 2 2" xfId="23477" xr:uid="{00000000-0005-0000-0000-00009A5B0000}"/>
    <cellStyle name="Normal 3 2 5 2 3 2 2 2 2" xfId="23478" xr:uid="{00000000-0005-0000-0000-00009B5B0000}"/>
    <cellStyle name="Normal 3 2 5 2 3 2 2 2 2 2" xfId="23479" xr:uid="{00000000-0005-0000-0000-00009C5B0000}"/>
    <cellStyle name="Normal 3 2 5 2 3 2 2 2 3" xfId="23480" xr:uid="{00000000-0005-0000-0000-00009D5B0000}"/>
    <cellStyle name="Normal 3 2 5 2 3 2 2 3" xfId="23481" xr:uid="{00000000-0005-0000-0000-00009E5B0000}"/>
    <cellStyle name="Normal 3 2 5 2 3 2 2 3 2" xfId="23482" xr:uid="{00000000-0005-0000-0000-00009F5B0000}"/>
    <cellStyle name="Normal 3 2 5 2 3 2 2 4" xfId="23483" xr:uid="{00000000-0005-0000-0000-0000A05B0000}"/>
    <cellStyle name="Normal 3 2 5 2 3 2 3" xfId="23484" xr:uid="{00000000-0005-0000-0000-0000A15B0000}"/>
    <cellStyle name="Normal 3 2 5 2 3 2 3 2" xfId="23485" xr:uid="{00000000-0005-0000-0000-0000A25B0000}"/>
    <cellStyle name="Normal 3 2 5 2 3 2 3 2 2" xfId="23486" xr:uid="{00000000-0005-0000-0000-0000A35B0000}"/>
    <cellStyle name="Normal 3 2 5 2 3 2 3 3" xfId="23487" xr:uid="{00000000-0005-0000-0000-0000A45B0000}"/>
    <cellStyle name="Normal 3 2 5 2 3 2 4" xfId="23488" xr:uid="{00000000-0005-0000-0000-0000A55B0000}"/>
    <cellStyle name="Normal 3 2 5 2 3 2 4 2" xfId="23489" xr:uid="{00000000-0005-0000-0000-0000A65B0000}"/>
    <cellStyle name="Normal 3 2 5 2 3 2 5" xfId="23490" xr:uid="{00000000-0005-0000-0000-0000A75B0000}"/>
    <cellStyle name="Normal 3 2 5 2 3 3" xfId="23491" xr:uid="{00000000-0005-0000-0000-0000A85B0000}"/>
    <cellStyle name="Normal 3 2 5 2 3 3 2" xfId="23492" xr:uid="{00000000-0005-0000-0000-0000A95B0000}"/>
    <cellStyle name="Normal 3 2 5 2 3 3 2 2" xfId="23493" xr:uid="{00000000-0005-0000-0000-0000AA5B0000}"/>
    <cellStyle name="Normal 3 2 5 2 3 3 2 2 2" xfId="23494" xr:uid="{00000000-0005-0000-0000-0000AB5B0000}"/>
    <cellStyle name="Normal 3 2 5 2 3 3 2 3" xfId="23495" xr:uid="{00000000-0005-0000-0000-0000AC5B0000}"/>
    <cellStyle name="Normal 3 2 5 2 3 3 3" xfId="23496" xr:uid="{00000000-0005-0000-0000-0000AD5B0000}"/>
    <cellStyle name="Normal 3 2 5 2 3 3 3 2" xfId="23497" xr:uid="{00000000-0005-0000-0000-0000AE5B0000}"/>
    <cellStyle name="Normal 3 2 5 2 3 3 4" xfId="23498" xr:uid="{00000000-0005-0000-0000-0000AF5B0000}"/>
    <cellStyle name="Normal 3 2 5 2 3 4" xfId="23499" xr:uid="{00000000-0005-0000-0000-0000B05B0000}"/>
    <cellStyle name="Normal 3 2 5 2 3 4 2" xfId="23500" xr:uid="{00000000-0005-0000-0000-0000B15B0000}"/>
    <cellStyle name="Normal 3 2 5 2 3 4 2 2" xfId="23501" xr:uid="{00000000-0005-0000-0000-0000B25B0000}"/>
    <cellStyle name="Normal 3 2 5 2 3 4 2 2 2" xfId="23502" xr:uid="{00000000-0005-0000-0000-0000B35B0000}"/>
    <cellStyle name="Normal 3 2 5 2 3 4 2 3" xfId="23503" xr:uid="{00000000-0005-0000-0000-0000B45B0000}"/>
    <cellStyle name="Normal 3 2 5 2 3 4 3" xfId="23504" xr:uid="{00000000-0005-0000-0000-0000B55B0000}"/>
    <cellStyle name="Normal 3 2 5 2 3 4 3 2" xfId="23505" xr:uid="{00000000-0005-0000-0000-0000B65B0000}"/>
    <cellStyle name="Normal 3 2 5 2 3 4 4" xfId="23506" xr:uid="{00000000-0005-0000-0000-0000B75B0000}"/>
    <cellStyle name="Normal 3 2 5 2 3 5" xfId="23507" xr:uid="{00000000-0005-0000-0000-0000B85B0000}"/>
    <cellStyle name="Normal 3 2 5 2 3 5 2" xfId="23508" xr:uid="{00000000-0005-0000-0000-0000B95B0000}"/>
    <cellStyle name="Normal 3 2 5 2 3 5 2 2" xfId="23509" xr:uid="{00000000-0005-0000-0000-0000BA5B0000}"/>
    <cellStyle name="Normal 3 2 5 2 3 5 3" xfId="23510" xr:uid="{00000000-0005-0000-0000-0000BB5B0000}"/>
    <cellStyle name="Normal 3 2 5 2 3 6" xfId="23511" xr:uid="{00000000-0005-0000-0000-0000BC5B0000}"/>
    <cellStyle name="Normal 3 2 5 2 3 6 2" xfId="23512" xr:uid="{00000000-0005-0000-0000-0000BD5B0000}"/>
    <cellStyle name="Normal 3 2 5 2 3 7" xfId="23513" xr:uid="{00000000-0005-0000-0000-0000BE5B0000}"/>
    <cellStyle name="Normal 3 2 5 2 3 7 2" xfId="23514" xr:uid="{00000000-0005-0000-0000-0000BF5B0000}"/>
    <cellStyle name="Normal 3 2 5 2 3 8" xfId="23515" xr:uid="{00000000-0005-0000-0000-0000C05B0000}"/>
    <cellStyle name="Normal 3 2 5 2 4" xfId="23516" xr:uid="{00000000-0005-0000-0000-0000C15B0000}"/>
    <cellStyle name="Normal 3 2 5 2 4 2" xfId="23517" xr:uid="{00000000-0005-0000-0000-0000C25B0000}"/>
    <cellStyle name="Normal 3 2 5 2 4 2 2" xfId="23518" xr:uid="{00000000-0005-0000-0000-0000C35B0000}"/>
    <cellStyle name="Normal 3 2 5 2 4 2 2 2" xfId="23519" xr:uid="{00000000-0005-0000-0000-0000C45B0000}"/>
    <cellStyle name="Normal 3 2 5 2 4 2 2 2 2" xfId="23520" xr:uid="{00000000-0005-0000-0000-0000C55B0000}"/>
    <cellStyle name="Normal 3 2 5 2 4 2 2 3" xfId="23521" xr:uid="{00000000-0005-0000-0000-0000C65B0000}"/>
    <cellStyle name="Normal 3 2 5 2 4 2 3" xfId="23522" xr:uid="{00000000-0005-0000-0000-0000C75B0000}"/>
    <cellStyle name="Normal 3 2 5 2 4 2 3 2" xfId="23523" xr:uid="{00000000-0005-0000-0000-0000C85B0000}"/>
    <cellStyle name="Normal 3 2 5 2 4 2 4" xfId="23524" xr:uid="{00000000-0005-0000-0000-0000C95B0000}"/>
    <cellStyle name="Normal 3 2 5 2 4 3" xfId="23525" xr:uid="{00000000-0005-0000-0000-0000CA5B0000}"/>
    <cellStyle name="Normal 3 2 5 2 4 3 2" xfId="23526" xr:uid="{00000000-0005-0000-0000-0000CB5B0000}"/>
    <cellStyle name="Normal 3 2 5 2 4 3 2 2" xfId="23527" xr:uid="{00000000-0005-0000-0000-0000CC5B0000}"/>
    <cellStyle name="Normal 3 2 5 2 4 3 3" xfId="23528" xr:uid="{00000000-0005-0000-0000-0000CD5B0000}"/>
    <cellStyle name="Normal 3 2 5 2 4 4" xfId="23529" xr:uid="{00000000-0005-0000-0000-0000CE5B0000}"/>
    <cellStyle name="Normal 3 2 5 2 4 4 2" xfId="23530" xr:uid="{00000000-0005-0000-0000-0000CF5B0000}"/>
    <cellStyle name="Normal 3 2 5 2 4 5" xfId="23531" xr:uid="{00000000-0005-0000-0000-0000D05B0000}"/>
    <cellStyle name="Normal 3 2 5 2 5" xfId="23532" xr:uid="{00000000-0005-0000-0000-0000D15B0000}"/>
    <cellStyle name="Normal 3 2 5 2 5 2" xfId="23533" xr:uid="{00000000-0005-0000-0000-0000D25B0000}"/>
    <cellStyle name="Normal 3 2 5 2 5 2 2" xfId="23534" xr:uid="{00000000-0005-0000-0000-0000D35B0000}"/>
    <cellStyle name="Normal 3 2 5 2 5 2 2 2" xfId="23535" xr:uid="{00000000-0005-0000-0000-0000D45B0000}"/>
    <cellStyle name="Normal 3 2 5 2 5 2 3" xfId="23536" xr:uid="{00000000-0005-0000-0000-0000D55B0000}"/>
    <cellStyle name="Normal 3 2 5 2 5 3" xfId="23537" xr:uid="{00000000-0005-0000-0000-0000D65B0000}"/>
    <cellStyle name="Normal 3 2 5 2 5 3 2" xfId="23538" xr:uid="{00000000-0005-0000-0000-0000D75B0000}"/>
    <cellStyle name="Normal 3 2 5 2 5 4" xfId="23539" xr:uid="{00000000-0005-0000-0000-0000D85B0000}"/>
    <cellStyle name="Normal 3 2 5 2 6" xfId="23540" xr:uid="{00000000-0005-0000-0000-0000D95B0000}"/>
    <cellStyle name="Normal 3 2 5 2 6 2" xfId="23541" xr:uid="{00000000-0005-0000-0000-0000DA5B0000}"/>
    <cellStyle name="Normal 3 2 5 2 6 2 2" xfId="23542" xr:uid="{00000000-0005-0000-0000-0000DB5B0000}"/>
    <cellStyle name="Normal 3 2 5 2 6 2 2 2" xfId="23543" xr:uid="{00000000-0005-0000-0000-0000DC5B0000}"/>
    <cellStyle name="Normal 3 2 5 2 6 2 3" xfId="23544" xr:uid="{00000000-0005-0000-0000-0000DD5B0000}"/>
    <cellStyle name="Normal 3 2 5 2 6 3" xfId="23545" xr:uid="{00000000-0005-0000-0000-0000DE5B0000}"/>
    <cellStyle name="Normal 3 2 5 2 6 3 2" xfId="23546" xr:uid="{00000000-0005-0000-0000-0000DF5B0000}"/>
    <cellStyle name="Normal 3 2 5 2 6 4" xfId="23547" xr:uid="{00000000-0005-0000-0000-0000E05B0000}"/>
    <cellStyle name="Normal 3 2 5 2 7" xfId="23548" xr:uid="{00000000-0005-0000-0000-0000E15B0000}"/>
    <cellStyle name="Normal 3 2 5 2 7 2" xfId="23549" xr:uid="{00000000-0005-0000-0000-0000E25B0000}"/>
    <cellStyle name="Normal 3 2 5 2 7 2 2" xfId="23550" xr:uid="{00000000-0005-0000-0000-0000E35B0000}"/>
    <cellStyle name="Normal 3 2 5 2 7 3" xfId="23551" xr:uid="{00000000-0005-0000-0000-0000E45B0000}"/>
    <cellStyle name="Normal 3 2 5 2 8" xfId="23552" xr:uid="{00000000-0005-0000-0000-0000E55B0000}"/>
    <cellStyle name="Normal 3 2 5 2 8 2" xfId="23553" xr:uid="{00000000-0005-0000-0000-0000E65B0000}"/>
    <cellStyle name="Normal 3 2 5 2 9" xfId="23554" xr:uid="{00000000-0005-0000-0000-0000E75B0000}"/>
    <cellStyle name="Normal 3 2 5 2 9 2" xfId="23555" xr:uid="{00000000-0005-0000-0000-0000E85B0000}"/>
    <cellStyle name="Normal 3 2 5 3" xfId="23556" xr:uid="{00000000-0005-0000-0000-0000E95B0000}"/>
    <cellStyle name="Normal 3 2 5 3 10" xfId="23557" xr:uid="{00000000-0005-0000-0000-0000EA5B0000}"/>
    <cellStyle name="Normal 3 2 5 3 2" xfId="23558" xr:uid="{00000000-0005-0000-0000-0000EB5B0000}"/>
    <cellStyle name="Normal 3 2 5 3 2 2" xfId="23559" xr:uid="{00000000-0005-0000-0000-0000EC5B0000}"/>
    <cellStyle name="Normal 3 2 5 3 2 2 2" xfId="23560" xr:uid="{00000000-0005-0000-0000-0000ED5B0000}"/>
    <cellStyle name="Normal 3 2 5 3 2 2 2 2" xfId="23561" xr:uid="{00000000-0005-0000-0000-0000EE5B0000}"/>
    <cellStyle name="Normal 3 2 5 3 2 2 2 2 2" xfId="23562" xr:uid="{00000000-0005-0000-0000-0000EF5B0000}"/>
    <cellStyle name="Normal 3 2 5 3 2 2 2 2 2 2" xfId="23563" xr:uid="{00000000-0005-0000-0000-0000F05B0000}"/>
    <cellStyle name="Normal 3 2 5 3 2 2 2 2 2 2 2" xfId="23564" xr:uid="{00000000-0005-0000-0000-0000F15B0000}"/>
    <cellStyle name="Normal 3 2 5 3 2 2 2 2 2 3" xfId="23565" xr:uid="{00000000-0005-0000-0000-0000F25B0000}"/>
    <cellStyle name="Normal 3 2 5 3 2 2 2 2 3" xfId="23566" xr:uid="{00000000-0005-0000-0000-0000F35B0000}"/>
    <cellStyle name="Normal 3 2 5 3 2 2 2 2 3 2" xfId="23567" xr:uid="{00000000-0005-0000-0000-0000F45B0000}"/>
    <cellStyle name="Normal 3 2 5 3 2 2 2 2 4" xfId="23568" xr:uid="{00000000-0005-0000-0000-0000F55B0000}"/>
    <cellStyle name="Normal 3 2 5 3 2 2 2 3" xfId="23569" xr:uid="{00000000-0005-0000-0000-0000F65B0000}"/>
    <cellStyle name="Normal 3 2 5 3 2 2 2 3 2" xfId="23570" xr:uid="{00000000-0005-0000-0000-0000F75B0000}"/>
    <cellStyle name="Normal 3 2 5 3 2 2 2 3 2 2" xfId="23571" xr:uid="{00000000-0005-0000-0000-0000F85B0000}"/>
    <cellStyle name="Normal 3 2 5 3 2 2 2 3 3" xfId="23572" xr:uid="{00000000-0005-0000-0000-0000F95B0000}"/>
    <cellStyle name="Normal 3 2 5 3 2 2 2 4" xfId="23573" xr:uid="{00000000-0005-0000-0000-0000FA5B0000}"/>
    <cellStyle name="Normal 3 2 5 3 2 2 2 4 2" xfId="23574" xr:uid="{00000000-0005-0000-0000-0000FB5B0000}"/>
    <cellStyle name="Normal 3 2 5 3 2 2 2 5" xfId="23575" xr:uid="{00000000-0005-0000-0000-0000FC5B0000}"/>
    <cellStyle name="Normal 3 2 5 3 2 2 3" xfId="23576" xr:uid="{00000000-0005-0000-0000-0000FD5B0000}"/>
    <cellStyle name="Normal 3 2 5 3 2 2 3 2" xfId="23577" xr:uid="{00000000-0005-0000-0000-0000FE5B0000}"/>
    <cellStyle name="Normal 3 2 5 3 2 2 3 2 2" xfId="23578" xr:uid="{00000000-0005-0000-0000-0000FF5B0000}"/>
    <cellStyle name="Normal 3 2 5 3 2 2 3 2 2 2" xfId="23579" xr:uid="{00000000-0005-0000-0000-0000005C0000}"/>
    <cellStyle name="Normal 3 2 5 3 2 2 3 2 3" xfId="23580" xr:uid="{00000000-0005-0000-0000-0000015C0000}"/>
    <cellStyle name="Normal 3 2 5 3 2 2 3 3" xfId="23581" xr:uid="{00000000-0005-0000-0000-0000025C0000}"/>
    <cellStyle name="Normal 3 2 5 3 2 2 3 3 2" xfId="23582" xr:uid="{00000000-0005-0000-0000-0000035C0000}"/>
    <cellStyle name="Normal 3 2 5 3 2 2 3 4" xfId="23583" xr:uid="{00000000-0005-0000-0000-0000045C0000}"/>
    <cellStyle name="Normal 3 2 5 3 2 2 4" xfId="23584" xr:uid="{00000000-0005-0000-0000-0000055C0000}"/>
    <cellStyle name="Normal 3 2 5 3 2 2 4 2" xfId="23585" xr:uid="{00000000-0005-0000-0000-0000065C0000}"/>
    <cellStyle name="Normal 3 2 5 3 2 2 4 2 2" xfId="23586" xr:uid="{00000000-0005-0000-0000-0000075C0000}"/>
    <cellStyle name="Normal 3 2 5 3 2 2 4 2 2 2" xfId="23587" xr:uid="{00000000-0005-0000-0000-0000085C0000}"/>
    <cellStyle name="Normal 3 2 5 3 2 2 4 2 3" xfId="23588" xr:uid="{00000000-0005-0000-0000-0000095C0000}"/>
    <cellStyle name="Normal 3 2 5 3 2 2 4 3" xfId="23589" xr:uid="{00000000-0005-0000-0000-00000A5C0000}"/>
    <cellStyle name="Normal 3 2 5 3 2 2 4 3 2" xfId="23590" xr:uid="{00000000-0005-0000-0000-00000B5C0000}"/>
    <cellStyle name="Normal 3 2 5 3 2 2 4 4" xfId="23591" xr:uid="{00000000-0005-0000-0000-00000C5C0000}"/>
    <cellStyle name="Normal 3 2 5 3 2 2 5" xfId="23592" xr:uid="{00000000-0005-0000-0000-00000D5C0000}"/>
    <cellStyle name="Normal 3 2 5 3 2 2 5 2" xfId="23593" xr:uid="{00000000-0005-0000-0000-00000E5C0000}"/>
    <cellStyle name="Normal 3 2 5 3 2 2 5 2 2" xfId="23594" xr:uid="{00000000-0005-0000-0000-00000F5C0000}"/>
    <cellStyle name="Normal 3 2 5 3 2 2 5 3" xfId="23595" xr:uid="{00000000-0005-0000-0000-0000105C0000}"/>
    <cellStyle name="Normal 3 2 5 3 2 2 6" xfId="23596" xr:uid="{00000000-0005-0000-0000-0000115C0000}"/>
    <cellStyle name="Normal 3 2 5 3 2 2 6 2" xfId="23597" xr:uid="{00000000-0005-0000-0000-0000125C0000}"/>
    <cellStyle name="Normal 3 2 5 3 2 2 7" xfId="23598" xr:uid="{00000000-0005-0000-0000-0000135C0000}"/>
    <cellStyle name="Normal 3 2 5 3 2 2 7 2" xfId="23599" xr:uid="{00000000-0005-0000-0000-0000145C0000}"/>
    <cellStyle name="Normal 3 2 5 3 2 2 8" xfId="23600" xr:uid="{00000000-0005-0000-0000-0000155C0000}"/>
    <cellStyle name="Normal 3 2 5 3 2 3" xfId="23601" xr:uid="{00000000-0005-0000-0000-0000165C0000}"/>
    <cellStyle name="Normal 3 2 5 3 2 3 2" xfId="23602" xr:uid="{00000000-0005-0000-0000-0000175C0000}"/>
    <cellStyle name="Normal 3 2 5 3 2 3 2 2" xfId="23603" xr:uid="{00000000-0005-0000-0000-0000185C0000}"/>
    <cellStyle name="Normal 3 2 5 3 2 3 2 2 2" xfId="23604" xr:uid="{00000000-0005-0000-0000-0000195C0000}"/>
    <cellStyle name="Normal 3 2 5 3 2 3 2 2 2 2" xfId="23605" xr:uid="{00000000-0005-0000-0000-00001A5C0000}"/>
    <cellStyle name="Normal 3 2 5 3 2 3 2 2 3" xfId="23606" xr:uid="{00000000-0005-0000-0000-00001B5C0000}"/>
    <cellStyle name="Normal 3 2 5 3 2 3 2 3" xfId="23607" xr:uid="{00000000-0005-0000-0000-00001C5C0000}"/>
    <cellStyle name="Normal 3 2 5 3 2 3 2 3 2" xfId="23608" xr:uid="{00000000-0005-0000-0000-00001D5C0000}"/>
    <cellStyle name="Normal 3 2 5 3 2 3 2 4" xfId="23609" xr:uid="{00000000-0005-0000-0000-00001E5C0000}"/>
    <cellStyle name="Normal 3 2 5 3 2 3 3" xfId="23610" xr:uid="{00000000-0005-0000-0000-00001F5C0000}"/>
    <cellStyle name="Normal 3 2 5 3 2 3 3 2" xfId="23611" xr:uid="{00000000-0005-0000-0000-0000205C0000}"/>
    <cellStyle name="Normal 3 2 5 3 2 3 3 2 2" xfId="23612" xr:uid="{00000000-0005-0000-0000-0000215C0000}"/>
    <cellStyle name="Normal 3 2 5 3 2 3 3 3" xfId="23613" xr:uid="{00000000-0005-0000-0000-0000225C0000}"/>
    <cellStyle name="Normal 3 2 5 3 2 3 4" xfId="23614" xr:uid="{00000000-0005-0000-0000-0000235C0000}"/>
    <cellStyle name="Normal 3 2 5 3 2 3 4 2" xfId="23615" xr:uid="{00000000-0005-0000-0000-0000245C0000}"/>
    <cellStyle name="Normal 3 2 5 3 2 3 5" xfId="23616" xr:uid="{00000000-0005-0000-0000-0000255C0000}"/>
    <cellStyle name="Normal 3 2 5 3 2 4" xfId="23617" xr:uid="{00000000-0005-0000-0000-0000265C0000}"/>
    <cellStyle name="Normal 3 2 5 3 2 4 2" xfId="23618" xr:uid="{00000000-0005-0000-0000-0000275C0000}"/>
    <cellStyle name="Normal 3 2 5 3 2 4 2 2" xfId="23619" xr:uid="{00000000-0005-0000-0000-0000285C0000}"/>
    <cellStyle name="Normal 3 2 5 3 2 4 2 2 2" xfId="23620" xr:uid="{00000000-0005-0000-0000-0000295C0000}"/>
    <cellStyle name="Normal 3 2 5 3 2 4 2 3" xfId="23621" xr:uid="{00000000-0005-0000-0000-00002A5C0000}"/>
    <cellStyle name="Normal 3 2 5 3 2 4 3" xfId="23622" xr:uid="{00000000-0005-0000-0000-00002B5C0000}"/>
    <cellStyle name="Normal 3 2 5 3 2 4 3 2" xfId="23623" xr:uid="{00000000-0005-0000-0000-00002C5C0000}"/>
    <cellStyle name="Normal 3 2 5 3 2 4 4" xfId="23624" xr:uid="{00000000-0005-0000-0000-00002D5C0000}"/>
    <cellStyle name="Normal 3 2 5 3 2 5" xfId="23625" xr:uid="{00000000-0005-0000-0000-00002E5C0000}"/>
    <cellStyle name="Normal 3 2 5 3 2 5 2" xfId="23626" xr:uid="{00000000-0005-0000-0000-00002F5C0000}"/>
    <cellStyle name="Normal 3 2 5 3 2 5 2 2" xfId="23627" xr:uid="{00000000-0005-0000-0000-0000305C0000}"/>
    <cellStyle name="Normal 3 2 5 3 2 5 2 2 2" xfId="23628" xr:uid="{00000000-0005-0000-0000-0000315C0000}"/>
    <cellStyle name="Normal 3 2 5 3 2 5 2 3" xfId="23629" xr:uid="{00000000-0005-0000-0000-0000325C0000}"/>
    <cellStyle name="Normal 3 2 5 3 2 5 3" xfId="23630" xr:uid="{00000000-0005-0000-0000-0000335C0000}"/>
    <cellStyle name="Normal 3 2 5 3 2 5 3 2" xfId="23631" xr:uid="{00000000-0005-0000-0000-0000345C0000}"/>
    <cellStyle name="Normal 3 2 5 3 2 5 4" xfId="23632" xr:uid="{00000000-0005-0000-0000-0000355C0000}"/>
    <cellStyle name="Normal 3 2 5 3 2 6" xfId="23633" xr:uid="{00000000-0005-0000-0000-0000365C0000}"/>
    <cellStyle name="Normal 3 2 5 3 2 6 2" xfId="23634" xr:uid="{00000000-0005-0000-0000-0000375C0000}"/>
    <cellStyle name="Normal 3 2 5 3 2 6 2 2" xfId="23635" xr:uid="{00000000-0005-0000-0000-0000385C0000}"/>
    <cellStyle name="Normal 3 2 5 3 2 6 3" xfId="23636" xr:uid="{00000000-0005-0000-0000-0000395C0000}"/>
    <cellStyle name="Normal 3 2 5 3 2 7" xfId="23637" xr:uid="{00000000-0005-0000-0000-00003A5C0000}"/>
    <cellStyle name="Normal 3 2 5 3 2 7 2" xfId="23638" xr:uid="{00000000-0005-0000-0000-00003B5C0000}"/>
    <cellStyle name="Normal 3 2 5 3 2 8" xfId="23639" xr:uid="{00000000-0005-0000-0000-00003C5C0000}"/>
    <cellStyle name="Normal 3 2 5 3 2 8 2" xfId="23640" xr:uid="{00000000-0005-0000-0000-00003D5C0000}"/>
    <cellStyle name="Normal 3 2 5 3 2 9" xfId="23641" xr:uid="{00000000-0005-0000-0000-00003E5C0000}"/>
    <cellStyle name="Normal 3 2 5 3 3" xfId="23642" xr:uid="{00000000-0005-0000-0000-00003F5C0000}"/>
    <cellStyle name="Normal 3 2 5 3 3 2" xfId="23643" xr:uid="{00000000-0005-0000-0000-0000405C0000}"/>
    <cellStyle name="Normal 3 2 5 3 3 2 2" xfId="23644" xr:uid="{00000000-0005-0000-0000-0000415C0000}"/>
    <cellStyle name="Normal 3 2 5 3 3 2 2 2" xfId="23645" xr:uid="{00000000-0005-0000-0000-0000425C0000}"/>
    <cellStyle name="Normal 3 2 5 3 3 2 2 2 2" xfId="23646" xr:uid="{00000000-0005-0000-0000-0000435C0000}"/>
    <cellStyle name="Normal 3 2 5 3 3 2 2 2 2 2" xfId="23647" xr:uid="{00000000-0005-0000-0000-0000445C0000}"/>
    <cellStyle name="Normal 3 2 5 3 3 2 2 2 3" xfId="23648" xr:uid="{00000000-0005-0000-0000-0000455C0000}"/>
    <cellStyle name="Normal 3 2 5 3 3 2 2 3" xfId="23649" xr:uid="{00000000-0005-0000-0000-0000465C0000}"/>
    <cellStyle name="Normal 3 2 5 3 3 2 2 3 2" xfId="23650" xr:uid="{00000000-0005-0000-0000-0000475C0000}"/>
    <cellStyle name="Normal 3 2 5 3 3 2 2 4" xfId="23651" xr:uid="{00000000-0005-0000-0000-0000485C0000}"/>
    <cellStyle name="Normal 3 2 5 3 3 2 3" xfId="23652" xr:uid="{00000000-0005-0000-0000-0000495C0000}"/>
    <cellStyle name="Normal 3 2 5 3 3 2 3 2" xfId="23653" xr:uid="{00000000-0005-0000-0000-00004A5C0000}"/>
    <cellStyle name="Normal 3 2 5 3 3 2 3 2 2" xfId="23654" xr:uid="{00000000-0005-0000-0000-00004B5C0000}"/>
    <cellStyle name="Normal 3 2 5 3 3 2 3 3" xfId="23655" xr:uid="{00000000-0005-0000-0000-00004C5C0000}"/>
    <cellStyle name="Normal 3 2 5 3 3 2 4" xfId="23656" xr:uid="{00000000-0005-0000-0000-00004D5C0000}"/>
    <cellStyle name="Normal 3 2 5 3 3 2 4 2" xfId="23657" xr:uid="{00000000-0005-0000-0000-00004E5C0000}"/>
    <cellStyle name="Normal 3 2 5 3 3 2 5" xfId="23658" xr:uid="{00000000-0005-0000-0000-00004F5C0000}"/>
    <cellStyle name="Normal 3 2 5 3 3 3" xfId="23659" xr:uid="{00000000-0005-0000-0000-0000505C0000}"/>
    <cellStyle name="Normal 3 2 5 3 3 3 2" xfId="23660" xr:uid="{00000000-0005-0000-0000-0000515C0000}"/>
    <cellStyle name="Normal 3 2 5 3 3 3 2 2" xfId="23661" xr:uid="{00000000-0005-0000-0000-0000525C0000}"/>
    <cellStyle name="Normal 3 2 5 3 3 3 2 2 2" xfId="23662" xr:uid="{00000000-0005-0000-0000-0000535C0000}"/>
    <cellStyle name="Normal 3 2 5 3 3 3 2 3" xfId="23663" xr:uid="{00000000-0005-0000-0000-0000545C0000}"/>
    <cellStyle name="Normal 3 2 5 3 3 3 3" xfId="23664" xr:uid="{00000000-0005-0000-0000-0000555C0000}"/>
    <cellStyle name="Normal 3 2 5 3 3 3 3 2" xfId="23665" xr:uid="{00000000-0005-0000-0000-0000565C0000}"/>
    <cellStyle name="Normal 3 2 5 3 3 3 4" xfId="23666" xr:uid="{00000000-0005-0000-0000-0000575C0000}"/>
    <cellStyle name="Normal 3 2 5 3 3 4" xfId="23667" xr:uid="{00000000-0005-0000-0000-0000585C0000}"/>
    <cellStyle name="Normal 3 2 5 3 3 4 2" xfId="23668" xr:uid="{00000000-0005-0000-0000-0000595C0000}"/>
    <cellStyle name="Normal 3 2 5 3 3 4 2 2" xfId="23669" xr:uid="{00000000-0005-0000-0000-00005A5C0000}"/>
    <cellStyle name="Normal 3 2 5 3 3 4 2 2 2" xfId="23670" xr:uid="{00000000-0005-0000-0000-00005B5C0000}"/>
    <cellStyle name="Normal 3 2 5 3 3 4 2 3" xfId="23671" xr:uid="{00000000-0005-0000-0000-00005C5C0000}"/>
    <cellStyle name="Normal 3 2 5 3 3 4 3" xfId="23672" xr:uid="{00000000-0005-0000-0000-00005D5C0000}"/>
    <cellStyle name="Normal 3 2 5 3 3 4 3 2" xfId="23673" xr:uid="{00000000-0005-0000-0000-00005E5C0000}"/>
    <cellStyle name="Normal 3 2 5 3 3 4 4" xfId="23674" xr:uid="{00000000-0005-0000-0000-00005F5C0000}"/>
    <cellStyle name="Normal 3 2 5 3 3 5" xfId="23675" xr:uid="{00000000-0005-0000-0000-0000605C0000}"/>
    <cellStyle name="Normal 3 2 5 3 3 5 2" xfId="23676" xr:uid="{00000000-0005-0000-0000-0000615C0000}"/>
    <cellStyle name="Normal 3 2 5 3 3 5 2 2" xfId="23677" xr:uid="{00000000-0005-0000-0000-0000625C0000}"/>
    <cellStyle name="Normal 3 2 5 3 3 5 3" xfId="23678" xr:uid="{00000000-0005-0000-0000-0000635C0000}"/>
    <cellStyle name="Normal 3 2 5 3 3 6" xfId="23679" xr:uid="{00000000-0005-0000-0000-0000645C0000}"/>
    <cellStyle name="Normal 3 2 5 3 3 6 2" xfId="23680" xr:uid="{00000000-0005-0000-0000-0000655C0000}"/>
    <cellStyle name="Normal 3 2 5 3 3 7" xfId="23681" xr:uid="{00000000-0005-0000-0000-0000665C0000}"/>
    <cellStyle name="Normal 3 2 5 3 3 7 2" xfId="23682" xr:uid="{00000000-0005-0000-0000-0000675C0000}"/>
    <cellStyle name="Normal 3 2 5 3 3 8" xfId="23683" xr:uid="{00000000-0005-0000-0000-0000685C0000}"/>
    <cellStyle name="Normal 3 2 5 3 4" xfId="23684" xr:uid="{00000000-0005-0000-0000-0000695C0000}"/>
    <cellStyle name="Normal 3 2 5 3 4 2" xfId="23685" xr:uid="{00000000-0005-0000-0000-00006A5C0000}"/>
    <cellStyle name="Normal 3 2 5 3 4 2 2" xfId="23686" xr:uid="{00000000-0005-0000-0000-00006B5C0000}"/>
    <cellStyle name="Normal 3 2 5 3 4 2 2 2" xfId="23687" xr:uid="{00000000-0005-0000-0000-00006C5C0000}"/>
    <cellStyle name="Normal 3 2 5 3 4 2 2 2 2" xfId="23688" xr:uid="{00000000-0005-0000-0000-00006D5C0000}"/>
    <cellStyle name="Normal 3 2 5 3 4 2 2 3" xfId="23689" xr:uid="{00000000-0005-0000-0000-00006E5C0000}"/>
    <cellStyle name="Normal 3 2 5 3 4 2 3" xfId="23690" xr:uid="{00000000-0005-0000-0000-00006F5C0000}"/>
    <cellStyle name="Normal 3 2 5 3 4 2 3 2" xfId="23691" xr:uid="{00000000-0005-0000-0000-0000705C0000}"/>
    <cellStyle name="Normal 3 2 5 3 4 2 4" xfId="23692" xr:uid="{00000000-0005-0000-0000-0000715C0000}"/>
    <cellStyle name="Normal 3 2 5 3 4 3" xfId="23693" xr:uid="{00000000-0005-0000-0000-0000725C0000}"/>
    <cellStyle name="Normal 3 2 5 3 4 3 2" xfId="23694" xr:uid="{00000000-0005-0000-0000-0000735C0000}"/>
    <cellStyle name="Normal 3 2 5 3 4 3 2 2" xfId="23695" xr:uid="{00000000-0005-0000-0000-0000745C0000}"/>
    <cellStyle name="Normal 3 2 5 3 4 3 3" xfId="23696" xr:uid="{00000000-0005-0000-0000-0000755C0000}"/>
    <cellStyle name="Normal 3 2 5 3 4 4" xfId="23697" xr:uid="{00000000-0005-0000-0000-0000765C0000}"/>
    <cellStyle name="Normal 3 2 5 3 4 4 2" xfId="23698" xr:uid="{00000000-0005-0000-0000-0000775C0000}"/>
    <cellStyle name="Normal 3 2 5 3 4 5" xfId="23699" xr:uid="{00000000-0005-0000-0000-0000785C0000}"/>
    <cellStyle name="Normal 3 2 5 3 5" xfId="23700" xr:uid="{00000000-0005-0000-0000-0000795C0000}"/>
    <cellStyle name="Normal 3 2 5 3 5 2" xfId="23701" xr:uid="{00000000-0005-0000-0000-00007A5C0000}"/>
    <cellStyle name="Normal 3 2 5 3 5 2 2" xfId="23702" xr:uid="{00000000-0005-0000-0000-00007B5C0000}"/>
    <cellStyle name="Normal 3 2 5 3 5 2 2 2" xfId="23703" xr:uid="{00000000-0005-0000-0000-00007C5C0000}"/>
    <cellStyle name="Normal 3 2 5 3 5 2 3" xfId="23704" xr:uid="{00000000-0005-0000-0000-00007D5C0000}"/>
    <cellStyle name="Normal 3 2 5 3 5 3" xfId="23705" xr:uid="{00000000-0005-0000-0000-00007E5C0000}"/>
    <cellStyle name="Normal 3 2 5 3 5 3 2" xfId="23706" xr:uid="{00000000-0005-0000-0000-00007F5C0000}"/>
    <cellStyle name="Normal 3 2 5 3 5 4" xfId="23707" xr:uid="{00000000-0005-0000-0000-0000805C0000}"/>
    <cellStyle name="Normal 3 2 5 3 6" xfId="23708" xr:uid="{00000000-0005-0000-0000-0000815C0000}"/>
    <cellStyle name="Normal 3 2 5 3 6 2" xfId="23709" xr:uid="{00000000-0005-0000-0000-0000825C0000}"/>
    <cellStyle name="Normal 3 2 5 3 6 2 2" xfId="23710" xr:uid="{00000000-0005-0000-0000-0000835C0000}"/>
    <cellStyle name="Normal 3 2 5 3 6 2 2 2" xfId="23711" xr:uid="{00000000-0005-0000-0000-0000845C0000}"/>
    <cellStyle name="Normal 3 2 5 3 6 2 3" xfId="23712" xr:uid="{00000000-0005-0000-0000-0000855C0000}"/>
    <cellStyle name="Normal 3 2 5 3 6 3" xfId="23713" xr:uid="{00000000-0005-0000-0000-0000865C0000}"/>
    <cellStyle name="Normal 3 2 5 3 6 3 2" xfId="23714" xr:uid="{00000000-0005-0000-0000-0000875C0000}"/>
    <cellStyle name="Normal 3 2 5 3 6 4" xfId="23715" xr:uid="{00000000-0005-0000-0000-0000885C0000}"/>
    <cellStyle name="Normal 3 2 5 3 7" xfId="23716" xr:uid="{00000000-0005-0000-0000-0000895C0000}"/>
    <cellStyle name="Normal 3 2 5 3 7 2" xfId="23717" xr:uid="{00000000-0005-0000-0000-00008A5C0000}"/>
    <cellStyle name="Normal 3 2 5 3 7 2 2" xfId="23718" xr:uid="{00000000-0005-0000-0000-00008B5C0000}"/>
    <cellStyle name="Normal 3 2 5 3 7 3" xfId="23719" xr:uid="{00000000-0005-0000-0000-00008C5C0000}"/>
    <cellStyle name="Normal 3 2 5 3 8" xfId="23720" xr:uid="{00000000-0005-0000-0000-00008D5C0000}"/>
    <cellStyle name="Normal 3 2 5 3 8 2" xfId="23721" xr:uid="{00000000-0005-0000-0000-00008E5C0000}"/>
    <cellStyle name="Normal 3 2 5 3 9" xfId="23722" xr:uid="{00000000-0005-0000-0000-00008F5C0000}"/>
    <cellStyle name="Normal 3 2 5 3 9 2" xfId="23723" xr:uid="{00000000-0005-0000-0000-0000905C0000}"/>
    <cellStyle name="Normal 3 2 5 4" xfId="23724" xr:uid="{00000000-0005-0000-0000-0000915C0000}"/>
    <cellStyle name="Normal 3 2 5 4 10" xfId="23725" xr:uid="{00000000-0005-0000-0000-0000925C0000}"/>
    <cellStyle name="Normal 3 2 5 4 2" xfId="23726" xr:uid="{00000000-0005-0000-0000-0000935C0000}"/>
    <cellStyle name="Normal 3 2 5 4 2 2" xfId="23727" xr:uid="{00000000-0005-0000-0000-0000945C0000}"/>
    <cellStyle name="Normal 3 2 5 4 2 2 2" xfId="23728" xr:uid="{00000000-0005-0000-0000-0000955C0000}"/>
    <cellStyle name="Normal 3 2 5 4 2 2 2 2" xfId="23729" xr:uid="{00000000-0005-0000-0000-0000965C0000}"/>
    <cellStyle name="Normal 3 2 5 4 2 2 2 2 2" xfId="23730" xr:uid="{00000000-0005-0000-0000-0000975C0000}"/>
    <cellStyle name="Normal 3 2 5 4 2 2 2 2 2 2" xfId="23731" xr:uid="{00000000-0005-0000-0000-0000985C0000}"/>
    <cellStyle name="Normal 3 2 5 4 2 2 2 2 2 2 2" xfId="23732" xr:uid="{00000000-0005-0000-0000-0000995C0000}"/>
    <cellStyle name="Normal 3 2 5 4 2 2 2 2 2 3" xfId="23733" xr:uid="{00000000-0005-0000-0000-00009A5C0000}"/>
    <cellStyle name="Normal 3 2 5 4 2 2 2 2 3" xfId="23734" xr:uid="{00000000-0005-0000-0000-00009B5C0000}"/>
    <cellStyle name="Normal 3 2 5 4 2 2 2 2 3 2" xfId="23735" xr:uid="{00000000-0005-0000-0000-00009C5C0000}"/>
    <cellStyle name="Normal 3 2 5 4 2 2 2 2 4" xfId="23736" xr:uid="{00000000-0005-0000-0000-00009D5C0000}"/>
    <cellStyle name="Normal 3 2 5 4 2 2 2 3" xfId="23737" xr:uid="{00000000-0005-0000-0000-00009E5C0000}"/>
    <cellStyle name="Normal 3 2 5 4 2 2 2 3 2" xfId="23738" xr:uid="{00000000-0005-0000-0000-00009F5C0000}"/>
    <cellStyle name="Normal 3 2 5 4 2 2 2 3 2 2" xfId="23739" xr:uid="{00000000-0005-0000-0000-0000A05C0000}"/>
    <cellStyle name="Normal 3 2 5 4 2 2 2 3 3" xfId="23740" xr:uid="{00000000-0005-0000-0000-0000A15C0000}"/>
    <cellStyle name="Normal 3 2 5 4 2 2 2 4" xfId="23741" xr:uid="{00000000-0005-0000-0000-0000A25C0000}"/>
    <cellStyle name="Normal 3 2 5 4 2 2 2 4 2" xfId="23742" xr:uid="{00000000-0005-0000-0000-0000A35C0000}"/>
    <cellStyle name="Normal 3 2 5 4 2 2 2 5" xfId="23743" xr:uid="{00000000-0005-0000-0000-0000A45C0000}"/>
    <cellStyle name="Normal 3 2 5 4 2 2 3" xfId="23744" xr:uid="{00000000-0005-0000-0000-0000A55C0000}"/>
    <cellStyle name="Normal 3 2 5 4 2 2 3 2" xfId="23745" xr:uid="{00000000-0005-0000-0000-0000A65C0000}"/>
    <cellStyle name="Normal 3 2 5 4 2 2 3 2 2" xfId="23746" xr:uid="{00000000-0005-0000-0000-0000A75C0000}"/>
    <cellStyle name="Normal 3 2 5 4 2 2 3 2 2 2" xfId="23747" xr:uid="{00000000-0005-0000-0000-0000A85C0000}"/>
    <cellStyle name="Normal 3 2 5 4 2 2 3 2 3" xfId="23748" xr:uid="{00000000-0005-0000-0000-0000A95C0000}"/>
    <cellStyle name="Normal 3 2 5 4 2 2 3 3" xfId="23749" xr:uid="{00000000-0005-0000-0000-0000AA5C0000}"/>
    <cellStyle name="Normal 3 2 5 4 2 2 3 3 2" xfId="23750" xr:uid="{00000000-0005-0000-0000-0000AB5C0000}"/>
    <cellStyle name="Normal 3 2 5 4 2 2 3 4" xfId="23751" xr:uid="{00000000-0005-0000-0000-0000AC5C0000}"/>
    <cellStyle name="Normal 3 2 5 4 2 2 4" xfId="23752" xr:uid="{00000000-0005-0000-0000-0000AD5C0000}"/>
    <cellStyle name="Normal 3 2 5 4 2 2 4 2" xfId="23753" xr:uid="{00000000-0005-0000-0000-0000AE5C0000}"/>
    <cellStyle name="Normal 3 2 5 4 2 2 4 2 2" xfId="23754" xr:uid="{00000000-0005-0000-0000-0000AF5C0000}"/>
    <cellStyle name="Normal 3 2 5 4 2 2 4 2 2 2" xfId="23755" xr:uid="{00000000-0005-0000-0000-0000B05C0000}"/>
    <cellStyle name="Normal 3 2 5 4 2 2 4 2 3" xfId="23756" xr:uid="{00000000-0005-0000-0000-0000B15C0000}"/>
    <cellStyle name="Normal 3 2 5 4 2 2 4 3" xfId="23757" xr:uid="{00000000-0005-0000-0000-0000B25C0000}"/>
    <cellStyle name="Normal 3 2 5 4 2 2 4 3 2" xfId="23758" xr:uid="{00000000-0005-0000-0000-0000B35C0000}"/>
    <cellStyle name="Normal 3 2 5 4 2 2 4 4" xfId="23759" xr:uid="{00000000-0005-0000-0000-0000B45C0000}"/>
    <cellStyle name="Normal 3 2 5 4 2 2 5" xfId="23760" xr:uid="{00000000-0005-0000-0000-0000B55C0000}"/>
    <cellStyle name="Normal 3 2 5 4 2 2 5 2" xfId="23761" xr:uid="{00000000-0005-0000-0000-0000B65C0000}"/>
    <cellStyle name="Normal 3 2 5 4 2 2 5 2 2" xfId="23762" xr:uid="{00000000-0005-0000-0000-0000B75C0000}"/>
    <cellStyle name="Normal 3 2 5 4 2 2 5 3" xfId="23763" xr:uid="{00000000-0005-0000-0000-0000B85C0000}"/>
    <cellStyle name="Normal 3 2 5 4 2 2 6" xfId="23764" xr:uid="{00000000-0005-0000-0000-0000B95C0000}"/>
    <cellStyle name="Normal 3 2 5 4 2 2 6 2" xfId="23765" xr:uid="{00000000-0005-0000-0000-0000BA5C0000}"/>
    <cellStyle name="Normal 3 2 5 4 2 2 7" xfId="23766" xr:uid="{00000000-0005-0000-0000-0000BB5C0000}"/>
    <cellStyle name="Normal 3 2 5 4 2 2 7 2" xfId="23767" xr:uid="{00000000-0005-0000-0000-0000BC5C0000}"/>
    <cellStyle name="Normal 3 2 5 4 2 2 8" xfId="23768" xr:uid="{00000000-0005-0000-0000-0000BD5C0000}"/>
    <cellStyle name="Normal 3 2 5 4 2 3" xfId="23769" xr:uid="{00000000-0005-0000-0000-0000BE5C0000}"/>
    <cellStyle name="Normal 3 2 5 4 2 3 2" xfId="23770" xr:uid="{00000000-0005-0000-0000-0000BF5C0000}"/>
    <cellStyle name="Normal 3 2 5 4 2 3 2 2" xfId="23771" xr:uid="{00000000-0005-0000-0000-0000C05C0000}"/>
    <cellStyle name="Normal 3 2 5 4 2 3 2 2 2" xfId="23772" xr:uid="{00000000-0005-0000-0000-0000C15C0000}"/>
    <cellStyle name="Normal 3 2 5 4 2 3 2 2 2 2" xfId="23773" xr:uid="{00000000-0005-0000-0000-0000C25C0000}"/>
    <cellStyle name="Normal 3 2 5 4 2 3 2 2 3" xfId="23774" xr:uid="{00000000-0005-0000-0000-0000C35C0000}"/>
    <cellStyle name="Normal 3 2 5 4 2 3 2 3" xfId="23775" xr:uid="{00000000-0005-0000-0000-0000C45C0000}"/>
    <cellStyle name="Normal 3 2 5 4 2 3 2 3 2" xfId="23776" xr:uid="{00000000-0005-0000-0000-0000C55C0000}"/>
    <cellStyle name="Normal 3 2 5 4 2 3 2 4" xfId="23777" xr:uid="{00000000-0005-0000-0000-0000C65C0000}"/>
    <cellStyle name="Normal 3 2 5 4 2 3 3" xfId="23778" xr:uid="{00000000-0005-0000-0000-0000C75C0000}"/>
    <cellStyle name="Normal 3 2 5 4 2 3 3 2" xfId="23779" xr:uid="{00000000-0005-0000-0000-0000C85C0000}"/>
    <cellStyle name="Normal 3 2 5 4 2 3 3 2 2" xfId="23780" xr:uid="{00000000-0005-0000-0000-0000C95C0000}"/>
    <cellStyle name="Normal 3 2 5 4 2 3 3 3" xfId="23781" xr:uid="{00000000-0005-0000-0000-0000CA5C0000}"/>
    <cellStyle name="Normal 3 2 5 4 2 3 4" xfId="23782" xr:uid="{00000000-0005-0000-0000-0000CB5C0000}"/>
    <cellStyle name="Normal 3 2 5 4 2 3 4 2" xfId="23783" xr:uid="{00000000-0005-0000-0000-0000CC5C0000}"/>
    <cellStyle name="Normal 3 2 5 4 2 3 5" xfId="23784" xr:uid="{00000000-0005-0000-0000-0000CD5C0000}"/>
    <cellStyle name="Normal 3 2 5 4 2 4" xfId="23785" xr:uid="{00000000-0005-0000-0000-0000CE5C0000}"/>
    <cellStyle name="Normal 3 2 5 4 2 4 2" xfId="23786" xr:uid="{00000000-0005-0000-0000-0000CF5C0000}"/>
    <cellStyle name="Normal 3 2 5 4 2 4 2 2" xfId="23787" xr:uid="{00000000-0005-0000-0000-0000D05C0000}"/>
    <cellStyle name="Normal 3 2 5 4 2 4 2 2 2" xfId="23788" xr:uid="{00000000-0005-0000-0000-0000D15C0000}"/>
    <cellStyle name="Normal 3 2 5 4 2 4 2 3" xfId="23789" xr:uid="{00000000-0005-0000-0000-0000D25C0000}"/>
    <cellStyle name="Normal 3 2 5 4 2 4 3" xfId="23790" xr:uid="{00000000-0005-0000-0000-0000D35C0000}"/>
    <cellStyle name="Normal 3 2 5 4 2 4 3 2" xfId="23791" xr:uid="{00000000-0005-0000-0000-0000D45C0000}"/>
    <cellStyle name="Normal 3 2 5 4 2 4 4" xfId="23792" xr:uid="{00000000-0005-0000-0000-0000D55C0000}"/>
    <cellStyle name="Normal 3 2 5 4 2 5" xfId="23793" xr:uid="{00000000-0005-0000-0000-0000D65C0000}"/>
    <cellStyle name="Normal 3 2 5 4 2 5 2" xfId="23794" xr:uid="{00000000-0005-0000-0000-0000D75C0000}"/>
    <cellStyle name="Normal 3 2 5 4 2 5 2 2" xfId="23795" xr:uid="{00000000-0005-0000-0000-0000D85C0000}"/>
    <cellStyle name="Normal 3 2 5 4 2 5 2 2 2" xfId="23796" xr:uid="{00000000-0005-0000-0000-0000D95C0000}"/>
    <cellStyle name="Normal 3 2 5 4 2 5 2 3" xfId="23797" xr:uid="{00000000-0005-0000-0000-0000DA5C0000}"/>
    <cellStyle name="Normal 3 2 5 4 2 5 3" xfId="23798" xr:uid="{00000000-0005-0000-0000-0000DB5C0000}"/>
    <cellStyle name="Normal 3 2 5 4 2 5 3 2" xfId="23799" xr:uid="{00000000-0005-0000-0000-0000DC5C0000}"/>
    <cellStyle name="Normal 3 2 5 4 2 5 4" xfId="23800" xr:uid="{00000000-0005-0000-0000-0000DD5C0000}"/>
    <cellStyle name="Normal 3 2 5 4 2 6" xfId="23801" xr:uid="{00000000-0005-0000-0000-0000DE5C0000}"/>
    <cellStyle name="Normal 3 2 5 4 2 6 2" xfId="23802" xr:uid="{00000000-0005-0000-0000-0000DF5C0000}"/>
    <cellStyle name="Normal 3 2 5 4 2 6 2 2" xfId="23803" xr:uid="{00000000-0005-0000-0000-0000E05C0000}"/>
    <cellStyle name="Normal 3 2 5 4 2 6 3" xfId="23804" xr:uid="{00000000-0005-0000-0000-0000E15C0000}"/>
    <cellStyle name="Normal 3 2 5 4 2 7" xfId="23805" xr:uid="{00000000-0005-0000-0000-0000E25C0000}"/>
    <cellStyle name="Normal 3 2 5 4 2 7 2" xfId="23806" xr:uid="{00000000-0005-0000-0000-0000E35C0000}"/>
    <cellStyle name="Normal 3 2 5 4 2 8" xfId="23807" xr:uid="{00000000-0005-0000-0000-0000E45C0000}"/>
    <cellStyle name="Normal 3 2 5 4 2 8 2" xfId="23808" xr:uid="{00000000-0005-0000-0000-0000E55C0000}"/>
    <cellStyle name="Normal 3 2 5 4 2 9" xfId="23809" xr:uid="{00000000-0005-0000-0000-0000E65C0000}"/>
    <cellStyle name="Normal 3 2 5 4 3" xfId="23810" xr:uid="{00000000-0005-0000-0000-0000E75C0000}"/>
    <cellStyle name="Normal 3 2 5 4 3 2" xfId="23811" xr:uid="{00000000-0005-0000-0000-0000E85C0000}"/>
    <cellStyle name="Normal 3 2 5 4 3 2 2" xfId="23812" xr:uid="{00000000-0005-0000-0000-0000E95C0000}"/>
    <cellStyle name="Normal 3 2 5 4 3 2 2 2" xfId="23813" xr:uid="{00000000-0005-0000-0000-0000EA5C0000}"/>
    <cellStyle name="Normal 3 2 5 4 3 2 2 2 2" xfId="23814" xr:uid="{00000000-0005-0000-0000-0000EB5C0000}"/>
    <cellStyle name="Normal 3 2 5 4 3 2 2 2 2 2" xfId="23815" xr:uid="{00000000-0005-0000-0000-0000EC5C0000}"/>
    <cellStyle name="Normal 3 2 5 4 3 2 2 2 3" xfId="23816" xr:uid="{00000000-0005-0000-0000-0000ED5C0000}"/>
    <cellStyle name="Normal 3 2 5 4 3 2 2 3" xfId="23817" xr:uid="{00000000-0005-0000-0000-0000EE5C0000}"/>
    <cellStyle name="Normal 3 2 5 4 3 2 2 3 2" xfId="23818" xr:uid="{00000000-0005-0000-0000-0000EF5C0000}"/>
    <cellStyle name="Normal 3 2 5 4 3 2 2 4" xfId="23819" xr:uid="{00000000-0005-0000-0000-0000F05C0000}"/>
    <cellStyle name="Normal 3 2 5 4 3 2 3" xfId="23820" xr:uid="{00000000-0005-0000-0000-0000F15C0000}"/>
    <cellStyle name="Normal 3 2 5 4 3 2 3 2" xfId="23821" xr:uid="{00000000-0005-0000-0000-0000F25C0000}"/>
    <cellStyle name="Normal 3 2 5 4 3 2 3 2 2" xfId="23822" xr:uid="{00000000-0005-0000-0000-0000F35C0000}"/>
    <cellStyle name="Normal 3 2 5 4 3 2 3 3" xfId="23823" xr:uid="{00000000-0005-0000-0000-0000F45C0000}"/>
    <cellStyle name="Normal 3 2 5 4 3 2 4" xfId="23824" xr:uid="{00000000-0005-0000-0000-0000F55C0000}"/>
    <cellStyle name="Normal 3 2 5 4 3 2 4 2" xfId="23825" xr:uid="{00000000-0005-0000-0000-0000F65C0000}"/>
    <cellStyle name="Normal 3 2 5 4 3 2 5" xfId="23826" xr:uid="{00000000-0005-0000-0000-0000F75C0000}"/>
    <cellStyle name="Normal 3 2 5 4 3 3" xfId="23827" xr:uid="{00000000-0005-0000-0000-0000F85C0000}"/>
    <cellStyle name="Normal 3 2 5 4 3 3 2" xfId="23828" xr:uid="{00000000-0005-0000-0000-0000F95C0000}"/>
    <cellStyle name="Normal 3 2 5 4 3 3 2 2" xfId="23829" xr:uid="{00000000-0005-0000-0000-0000FA5C0000}"/>
    <cellStyle name="Normal 3 2 5 4 3 3 2 2 2" xfId="23830" xr:uid="{00000000-0005-0000-0000-0000FB5C0000}"/>
    <cellStyle name="Normal 3 2 5 4 3 3 2 3" xfId="23831" xr:uid="{00000000-0005-0000-0000-0000FC5C0000}"/>
    <cellStyle name="Normal 3 2 5 4 3 3 3" xfId="23832" xr:uid="{00000000-0005-0000-0000-0000FD5C0000}"/>
    <cellStyle name="Normal 3 2 5 4 3 3 3 2" xfId="23833" xr:uid="{00000000-0005-0000-0000-0000FE5C0000}"/>
    <cellStyle name="Normal 3 2 5 4 3 3 4" xfId="23834" xr:uid="{00000000-0005-0000-0000-0000FF5C0000}"/>
    <cellStyle name="Normal 3 2 5 4 3 4" xfId="23835" xr:uid="{00000000-0005-0000-0000-0000005D0000}"/>
    <cellStyle name="Normal 3 2 5 4 3 4 2" xfId="23836" xr:uid="{00000000-0005-0000-0000-0000015D0000}"/>
    <cellStyle name="Normal 3 2 5 4 3 4 2 2" xfId="23837" xr:uid="{00000000-0005-0000-0000-0000025D0000}"/>
    <cellStyle name="Normal 3 2 5 4 3 4 2 2 2" xfId="23838" xr:uid="{00000000-0005-0000-0000-0000035D0000}"/>
    <cellStyle name="Normal 3 2 5 4 3 4 2 3" xfId="23839" xr:uid="{00000000-0005-0000-0000-0000045D0000}"/>
    <cellStyle name="Normal 3 2 5 4 3 4 3" xfId="23840" xr:uid="{00000000-0005-0000-0000-0000055D0000}"/>
    <cellStyle name="Normal 3 2 5 4 3 4 3 2" xfId="23841" xr:uid="{00000000-0005-0000-0000-0000065D0000}"/>
    <cellStyle name="Normal 3 2 5 4 3 4 4" xfId="23842" xr:uid="{00000000-0005-0000-0000-0000075D0000}"/>
    <cellStyle name="Normal 3 2 5 4 3 5" xfId="23843" xr:uid="{00000000-0005-0000-0000-0000085D0000}"/>
    <cellStyle name="Normal 3 2 5 4 3 5 2" xfId="23844" xr:uid="{00000000-0005-0000-0000-0000095D0000}"/>
    <cellStyle name="Normal 3 2 5 4 3 5 2 2" xfId="23845" xr:uid="{00000000-0005-0000-0000-00000A5D0000}"/>
    <cellStyle name="Normal 3 2 5 4 3 5 3" xfId="23846" xr:uid="{00000000-0005-0000-0000-00000B5D0000}"/>
    <cellStyle name="Normal 3 2 5 4 3 6" xfId="23847" xr:uid="{00000000-0005-0000-0000-00000C5D0000}"/>
    <cellStyle name="Normal 3 2 5 4 3 6 2" xfId="23848" xr:uid="{00000000-0005-0000-0000-00000D5D0000}"/>
    <cellStyle name="Normal 3 2 5 4 3 7" xfId="23849" xr:uid="{00000000-0005-0000-0000-00000E5D0000}"/>
    <cellStyle name="Normal 3 2 5 4 3 7 2" xfId="23850" xr:uid="{00000000-0005-0000-0000-00000F5D0000}"/>
    <cellStyle name="Normal 3 2 5 4 3 8" xfId="23851" xr:uid="{00000000-0005-0000-0000-0000105D0000}"/>
    <cellStyle name="Normal 3 2 5 4 4" xfId="23852" xr:uid="{00000000-0005-0000-0000-0000115D0000}"/>
    <cellStyle name="Normal 3 2 5 4 4 2" xfId="23853" xr:uid="{00000000-0005-0000-0000-0000125D0000}"/>
    <cellStyle name="Normal 3 2 5 4 4 2 2" xfId="23854" xr:uid="{00000000-0005-0000-0000-0000135D0000}"/>
    <cellStyle name="Normal 3 2 5 4 4 2 2 2" xfId="23855" xr:uid="{00000000-0005-0000-0000-0000145D0000}"/>
    <cellStyle name="Normal 3 2 5 4 4 2 2 2 2" xfId="23856" xr:uid="{00000000-0005-0000-0000-0000155D0000}"/>
    <cellStyle name="Normal 3 2 5 4 4 2 2 3" xfId="23857" xr:uid="{00000000-0005-0000-0000-0000165D0000}"/>
    <cellStyle name="Normal 3 2 5 4 4 2 3" xfId="23858" xr:uid="{00000000-0005-0000-0000-0000175D0000}"/>
    <cellStyle name="Normal 3 2 5 4 4 2 3 2" xfId="23859" xr:uid="{00000000-0005-0000-0000-0000185D0000}"/>
    <cellStyle name="Normal 3 2 5 4 4 2 4" xfId="23860" xr:uid="{00000000-0005-0000-0000-0000195D0000}"/>
    <cellStyle name="Normal 3 2 5 4 4 3" xfId="23861" xr:uid="{00000000-0005-0000-0000-00001A5D0000}"/>
    <cellStyle name="Normal 3 2 5 4 4 3 2" xfId="23862" xr:uid="{00000000-0005-0000-0000-00001B5D0000}"/>
    <cellStyle name="Normal 3 2 5 4 4 3 2 2" xfId="23863" xr:uid="{00000000-0005-0000-0000-00001C5D0000}"/>
    <cellStyle name="Normal 3 2 5 4 4 3 3" xfId="23864" xr:uid="{00000000-0005-0000-0000-00001D5D0000}"/>
    <cellStyle name="Normal 3 2 5 4 4 4" xfId="23865" xr:uid="{00000000-0005-0000-0000-00001E5D0000}"/>
    <cellStyle name="Normal 3 2 5 4 4 4 2" xfId="23866" xr:uid="{00000000-0005-0000-0000-00001F5D0000}"/>
    <cellStyle name="Normal 3 2 5 4 4 5" xfId="23867" xr:uid="{00000000-0005-0000-0000-0000205D0000}"/>
    <cellStyle name="Normal 3 2 5 4 5" xfId="23868" xr:uid="{00000000-0005-0000-0000-0000215D0000}"/>
    <cellStyle name="Normal 3 2 5 4 5 2" xfId="23869" xr:uid="{00000000-0005-0000-0000-0000225D0000}"/>
    <cellStyle name="Normal 3 2 5 4 5 2 2" xfId="23870" xr:uid="{00000000-0005-0000-0000-0000235D0000}"/>
    <cellStyle name="Normal 3 2 5 4 5 2 2 2" xfId="23871" xr:uid="{00000000-0005-0000-0000-0000245D0000}"/>
    <cellStyle name="Normal 3 2 5 4 5 2 3" xfId="23872" xr:uid="{00000000-0005-0000-0000-0000255D0000}"/>
    <cellStyle name="Normal 3 2 5 4 5 3" xfId="23873" xr:uid="{00000000-0005-0000-0000-0000265D0000}"/>
    <cellStyle name="Normal 3 2 5 4 5 3 2" xfId="23874" xr:uid="{00000000-0005-0000-0000-0000275D0000}"/>
    <cellStyle name="Normal 3 2 5 4 5 4" xfId="23875" xr:uid="{00000000-0005-0000-0000-0000285D0000}"/>
    <cellStyle name="Normal 3 2 5 4 6" xfId="23876" xr:uid="{00000000-0005-0000-0000-0000295D0000}"/>
    <cellStyle name="Normal 3 2 5 4 6 2" xfId="23877" xr:uid="{00000000-0005-0000-0000-00002A5D0000}"/>
    <cellStyle name="Normal 3 2 5 4 6 2 2" xfId="23878" xr:uid="{00000000-0005-0000-0000-00002B5D0000}"/>
    <cellStyle name="Normal 3 2 5 4 6 2 2 2" xfId="23879" xr:uid="{00000000-0005-0000-0000-00002C5D0000}"/>
    <cellStyle name="Normal 3 2 5 4 6 2 3" xfId="23880" xr:uid="{00000000-0005-0000-0000-00002D5D0000}"/>
    <cellStyle name="Normal 3 2 5 4 6 3" xfId="23881" xr:uid="{00000000-0005-0000-0000-00002E5D0000}"/>
    <cellStyle name="Normal 3 2 5 4 6 3 2" xfId="23882" xr:uid="{00000000-0005-0000-0000-00002F5D0000}"/>
    <cellStyle name="Normal 3 2 5 4 6 4" xfId="23883" xr:uid="{00000000-0005-0000-0000-0000305D0000}"/>
    <cellStyle name="Normal 3 2 5 4 7" xfId="23884" xr:uid="{00000000-0005-0000-0000-0000315D0000}"/>
    <cellStyle name="Normal 3 2 5 4 7 2" xfId="23885" xr:uid="{00000000-0005-0000-0000-0000325D0000}"/>
    <cellStyle name="Normal 3 2 5 4 7 2 2" xfId="23886" xr:uid="{00000000-0005-0000-0000-0000335D0000}"/>
    <cellStyle name="Normal 3 2 5 4 7 3" xfId="23887" xr:uid="{00000000-0005-0000-0000-0000345D0000}"/>
    <cellStyle name="Normal 3 2 5 4 8" xfId="23888" xr:uid="{00000000-0005-0000-0000-0000355D0000}"/>
    <cellStyle name="Normal 3 2 5 4 8 2" xfId="23889" xr:uid="{00000000-0005-0000-0000-0000365D0000}"/>
    <cellStyle name="Normal 3 2 5 4 9" xfId="23890" xr:uid="{00000000-0005-0000-0000-0000375D0000}"/>
    <cellStyle name="Normal 3 2 5 4 9 2" xfId="23891" xr:uid="{00000000-0005-0000-0000-0000385D0000}"/>
    <cellStyle name="Normal 3 2 5 5" xfId="23892" xr:uid="{00000000-0005-0000-0000-0000395D0000}"/>
    <cellStyle name="Normal 3 2 5 5 2" xfId="23893" xr:uid="{00000000-0005-0000-0000-00003A5D0000}"/>
    <cellStyle name="Normal 3 2 5 5 2 2" xfId="23894" xr:uid="{00000000-0005-0000-0000-00003B5D0000}"/>
    <cellStyle name="Normal 3 2 5 5 2 2 2" xfId="23895" xr:uid="{00000000-0005-0000-0000-00003C5D0000}"/>
    <cellStyle name="Normal 3 2 5 5 2 2 2 2" xfId="23896" xr:uid="{00000000-0005-0000-0000-00003D5D0000}"/>
    <cellStyle name="Normal 3 2 5 5 2 2 2 2 2" xfId="23897" xr:uid="{00000000-0005-0000-0000-00003E5D0000}"/>
    <cellStyle name="Normal 3 2 5 5 2 2 2 2 2 2" xfId="23898" xr:uid="{00000000-0005-0000-0000-00003F5D0000}"/>
    <cellStyle name="Normal 3 2 5 5 2 2 2 2 3" xfId="23899" xr:uid="{00000000-0005-0000-0000-0000405D0000}"/>
    <cellStyle name="Normal 3 2 5 5 2 2 2 3" xfId="23900" xr:uid="{00000000-0005-0000-0000-0000415D0000}"/>
    <cellStyle name="Normal 3 2 5 5 2 2 2 3 2" xfId="23901" xr:uid="{00000000-0005-0000-0000-0000425D0000}"/>
    <cellStyle name="Normal 3 2 5 5 2 2 2 4" xfId="23902" xr:uid="{00000000-0005-0000-0000-0000435D0000}"/>
    <cellStyle name="Normal 3 2 5 5 2 2 3" xfId="23903" xr:uid="{00000000-0005-0000-0000-0000445D0000}"/>
    <cellStyle name="Normal 3 2 5 5 2 2 3 2" xfId="23904" xr:uid="{00000000-0005-0000-0000-0000455D0000}"/>
    <cellStyle name="Normal 3 2 5 5 2 2 3 2 2" xfId="23905" xr:uid="{00000000-0005-0000-0000-0000465D0000}"/>
    <cellStyle name="Normal 3 2 5 5 2 2 3 3" xfId="23906" xr:uid="{00000000-0005-0000-0000-0000475D0000}"/>
    <cellStyle name="Normal 3 2 5 5 2 2 4" xfId="23907" xr:uid="{00000000-0005-0000-0000-0000485D0000}"/>
    <cellStyle name="Normal 3 2 5 5 2 2 4 2" xfId="23908" xr:uid="{00000000-0005-0000-0000-0000495D0000}"/>
    <cellStyle name="Normal 3 2 5 5 2 2 5" xfId="23909" xr:uid="{00000000-0005-0000-0000-00004A5D0000}"/>
    <cellStyle name="Normal 3 2 5 5 2 3" xfId="23910" xr:uid="{00000000-0005-0000-0000-00004B5D0000}"/>
    <cellStyle name="Normal 3 2 5 5 2 3 2" xfId="23911" xr:uid="{00000000-0005-0000-0000-00004C5D0000}"/>
    <cellStyle name="Normal 3 2 5 5 2 3 2 2" xfId="23912" xr:uid="{00000000-0005-0000-0000-00004D5D0000}"/>
    <cellStyle name="Normal 3 2 5 5 2 3 2 2 2" xfId="23913" xr:uid="{00000000-0005-0000-0000-00004E5D0000}"/>
    <cellStyle name="Normal 3 2 5 5 2 3 2 3" xfId="23914" xr:uid="{00000000-0005-0000-0000-00004F5D0000}"/>
    <cellStyle name="Normal 3 2 5 5 2 3 3" xfId="23915" xr:uid="{00000000-0005-0000-0000-0000505D0000}"/>
    <cellStyle name="Normal 3 2 5 5 2 3 3 2" xfId="23916" xr:uid="{00000000-0005-0000-0000-0000515D0000}"/>
    <cellStyle name="Normal 3 2 5 5 2 3 4" xfId="23917" xr:uid="{00000000-0005-0000-0000-0000525D0000}"/>
    <cellStyle name="Normal 3 2 5 5 2 4" xfId="23918" xr:uid="{00000000-0005-0000-0000-0000535D0000}"/>
    <cellStyle name="Normal 3 2 5 5 2 4 2" xfId="23919" xr:uid="{00000000-0005-0000-0000-0000545D0000}"/>
    <cellStyle name="Normal 3 2 5 5 2 4 2 2" xfId="23920" xr:uid="{00000000-0005-0000-0000-0000555D0000}"/>
    <cellStyle name="Normal 3 2 5 5 2 4 2 2 2" xfId="23921" xr:uid="{00000000-0005-0000-0000-0000565D0000}"/>
    <cellStyle name="Normal 3 2 5 5 2 4 2 3" xfId="23922" xr:uid="{00000000-0005-0000-0000-0000575D0000}"/>
    <cellStyle name="Normal 3 2 5 5 2 4 3" xfId="23923" xr:uid="{00000000-0005-0000-0000-0000585D0000}"/>
    <cellStyle name="Normal 3 2 5 5 2 4 3 2" xfId="23924" xr:uid="{00000000-0005-0000-0000-0000595D0000}"/>
    <cellStyle name="Normal 3 2 5 5 2 4 4" xfId="23925" xr:uid="{00000000-0005-0000-0000-00005A5D0000}"/>
    <cellStyle name="Normal 3 2 5 5 2 5" xfId="23926" xr:uid="{00000000-0005-0000-0000-00005B5D0000}"/>
    <cellStyle name="Normal 3 2 5 5 2 5 2" xfId="23927" xr:uid="{00000000-0005-0000-0000-00005C5D0000}"/>
    <cellStyle name="Normal 3 2 5 5 2 5 2 2" xfId="23928" xr:uid="{00000000-0005-0000-0000-00005D5D0000}"/>
    <cellStyle name="Normal 3 2 5 5 2 5 3" xfId="23929" xr:uid="{00000000-0005-0000-0000-00005E5D0000}"/>
    <cellStyle name="Normal 3 2 5 5 2 6" xfId="23930" xr:uid="{00000000-0005-0000-0000-00005F5D0000}"/>
    <cellStyle name="Normal 3 2 5 5 2 6 2" xfId="23931" xr:uid="{00000000-0005-0000-0000-0000605D0000}"/>
    <cellStyle name="Normal 3 2 5 5 2 7" xfId="23932" xr:uid="{00000000-0005-0000-0000-0000615D0000}"/>
    <cellStyle name="Normal 3 2 5 5 2 7 2" xfId="23933" xr:uid="{00000000-0005-0000-0000-0000625D0000}"/>
    <cellStyle name="Normal 3 2 5 5 2 8" xfId="23934" xr:uid="{00000000-0005-0000-0000-0000635D0000}"/>
    <cellStyle name="Normal 3 2 5 5 3" xfId="23935" xr:uid="{00000000-0005-0000-0000-0000645D0000}"/>
    <cellStyle name="Normal 3 2 5 5 3 2" xfId="23936" xr:uid="{00000000-0005-0000-0000-0000655D0000}"/>
    <cellStyle name="Normal 3 2 5 5 3 2 2" xfId="23937" xr:uid="{00000000-0005-0000-0000-0000665D0000}"/>
    <cellStyle name="Normal 3 2 5 5 3 2 2 2" xfId="23938" xr:uid="{00000000-0005-0000-0000-0000675D0000}"/>
    <cellStyle name="Normal 3 2 5 5 3 2 2 2 2" xfId="23939" xr:uid="{00000000-0005-0000-0000-0000685D0000}"/>
    <cellStyle name="Normal 3 2 5 5 3 2 2 3" xfId="23940" xr:uid="{00000000-0005-0000-0000-0000695D0000}"/>
    <cellStyle name="Normal 3 2 5 5 3 2 3" xfId="23941" xr:uid="{00000000-0005-0000-0000-00006A5D0000}"/>
    <cellStyle name="Normal 3 2 5 5 3 2 3 2" xfId="23942" xr:uid="{00000000-0005-0000-0000-00006B5D0000}"/>
    <cellStyle name="Normal 3 2 5 5 3 2 4" xfId="23943" xr:uid="{00000000-0005-0000-0000-00006C5D0000}"/>
    <cellStyle name="Normal 3 2 5 5 3 3" xfId="23944" xr:uid="{00000000-0005-0000-0000-00006D5D0000}"/>
    <cellStyle name="Normal 3 2 5 5 3 3 2" xfId="23945" xr:uid="{00000000-0005-0000-0000-00006E5D0000}"/>
    <cellStyle name="Normal 3 2 5 5 3 3 2 2" xfId="23946" xr:uid="{00000000-0005-0000-0000-00006F5D0000}"/>
    <cellStyle name="Normal 3 2 5 5 3 3 3" xfId="23947" xr:uid="{00000000-0005-0000-0000-0000705D0000}"/>
    <cellStyle name="Normal 3 2 5 5 3 4" xfId="23948" xr:uid="{00000000-0005-0000-0000-0000715D0000}"/>
    <cellStyle name="Normal 3 2 5 5 3 4 2" xfId="23949" xr:uid="{00000000-0005-0000-0000-0000725D0000}"/>
    <cellStyle name="Normal 3 2 5 5 3 5" xfId="23950" xr:uid="{00000000-0005-0000-0000-0000735D0000}"/>
    <cellStyle name="Normal 3 2 5 5 4" xfId="23951" xr:uid="{00000000-0005-0000-0000-0000745D0000}"/>
    <cellStyle name="Normal 3 2 5 5 4 2" xfId="23952" xr:uid="{00000000-0005-0000-0000-0000755D0000}"/>
    <cellStyle name="Normal 3 2 5 5 4 2 2" xfId="23953" xr:uid="{00000000-0005-0000-0000-0000765D0000}"/>
    <cellStyle name="Normal 3 2 5 5 4 2 2 2" xfId="23954" xr:uid="{00000000-0005-0000-0000-0000775D0000}"/>
    <cellStyle name="Normal 3 2 5 5 4 2 3" xfId="23955" xr:uid="{00000000-0005-0000-0000-0000785D0000}"/>
    <cellStyle name="Normal 3 2 5 5 4 3" xfId="23956" xr:uid="{00000000-0005-0000-0000-0000795D0000}"/>
    <cellStyle name="Normal 3 2 5 5 4 3 2" xfId="23957" xr:uid="{00000000-0005-0000-0000-00007A5D0000}"/>
    <cellStyle name="Normal 3 2 5 5 4 4" xfId="23958" xr:uid="{00000000-0005-0000-0000-00007B5D0000}"/>
    <cellStyle name="Normal 3 2 5 5 5" xfId="23959" xr:uid="{00000000-0005-0000-0000-00007C5D0000}"/>
    <cellStyle name="Normal 3 2 5 5 5 2" xfId="23960" xr:uid="{00000000-0005-0000-0000-00007D5D0000}"/>
    <cellStyle name="Normal 3 2 5 5 5 2 2" xfId="23961" xr:uid="{00000000-0005-0000-0000-00007E5D0000}"/>
    <cellStyle name="Normal 3 2 5 5 5 2 2 2" xfId="23962" xr:uid="{00000000-0005-0000-0000-00007F5D0000}"/>
    <cellStyle name="Normal 3 2 5 5 5 2 3" xfId="23963" xr:uid="{00000000-0005-0000-0000-0000805D0000}"/>
    <cellStyle name="Normal 3 2 5 5 5 3" xfId="23964" xr:uid="{00000000-0005-0000-0000-0000815D0000}"/>
    <cellStyle name="Normal 3 2 5 5 5 3 2" xfId="23965" xr:uid="{00000000-0005-0000-0000-0000825D0000}"/>
    <cellStyle name="Normal 3 2 5 5 5 4" xfId="23966" xr:uid="{00000000-0005-0000-0000-0000835D0000}"/>
    <cellStyle name="Normal 3 2 5 5 6" xfId="23967" xr:uid="{00000000-0005-0000-0000-0000845D0000}"/>
    <cellStyle name="Normal 3 2 5 5 6 2" xfId="23968" xr:uid="{00000000-0005-0000-0000-0000855D0000}"/>
    <cellStyle name="Normal 3 2 5 5 6 2 2" xfId="23969" xr:uid="{00000000-0005-0000-0000-0000865D0000}"/>
    <cellStyle name="Normal 3 2 5 5 6 3" xfId="23970" xr:uid="{00000000-0005-0000-0000-0000875D0000}"/>
    <cellStyle name="Normal 3 2 5 5 7" xfId="23971" xr:uid="{00000000-0005-0000-0000-0000885D0000}"/>
    <cellStyle name="Normal 3 2 5 5 7 2" xfId="23972" xr:uid="{00000000-0005-0000-0000-0000895D0000}"/>
    <cellStyle name="Normal 3 2 5 5 8" xfId="23973" xr:uid="{00000000-0005-0000-0000-00008A5D0000}"/>
    <cellStyle name="Normal 3 2 5 5 8 2" xfId="23974" xr:uid="{00000000-0005-0000-0000-00008B5D0000}"/>
    <cellStyle name="Normal 3 2 5 5 9" xfId="23975" xr:uid="{00000000-0005-0000-0000-00008C5D0000}"/>
    <cellStyle name="Normal 3 2 5 6" xfId="23976" xr:uid="{00000000-0005-0000-0000-00008D5D0000}"/>
    <cellStyle name="Normal 3 2 5 6 2" xfId="23977" xr:uid="{00000000-0005-0000-0000-00008E5D0000}"/>
    <cellStyle name="Normal 3 2 5 6 2 2" xfId="23978" xr:uid="{00000000-0005-0000-0000-00008F5D0000}"/>
    <cellStyle name="Normal 3 2 5 6 2 2 2" xfId="23979" xr:uid="{00000000-0005-0000-0000-0000905D0000}"/>
    <cellStyle name="Normal 3 2 5 6 2 2 2 2" xfId="23980" xr:uid="{00000000-0005-0000-0000-0000915D0000}"/>
    <cellStyle name="Normal 3 2 5 6 2 2 2 2 2" xfId="23981" xr:uid="{00000000-0005-0000-0000-0000925D0000}"/>
    <cellStyle name="Normal 3 2 5 6 2 2 2 3" xfId="23982" xr:uid="{00000000-0005-0000-0000-0000935D0000}"/>
    <cellStyle name="Normal 3 2 5 6 2 2 3" xfId="23983" xr:uid="{00000000-0005-0000-0000-0000945D0000}"/>
    <cellStyle name="Normal 3 2 5 6 2 2 3 2" xfId="23984" xr:uid="{00000000-0005-0000-0000-0000955D0000}"/>
    <cellStyle name="Normal 3 2 5 6 2 2 4" xfId="23985" xr:uid="{00000000-0005-0000-0000-0000965D0000}"/>
    <cellStyle name="Normal 3 2 5 6 2 3" xfId="23986" xr:uid="{00000000-0005-0000-0000-0000975D0000}"/>
    <cellStyle name="Normal 3 2 5 6 2 3 2" xfId="23987" xr:uid="{00000000-0005-0000-0000-0000985D0000}"/>
    <cellStyle name="Normal 3 2 5 6 2 3 2 2" xfId="23988" xr:uid="{00000000-0005-0000-0000-0000995D0000}"/>
    <cellStyle name="Normal 3 2 5 6 2 3 3" xfId="23989" xr:uid="{00000000-0005-0000-0000-00009A5D0000}"/>
    <cellStyle name="Normal 3 2 5 6 2 4" xfId="23990" xr:uid="{00000000-0005-0000-0000-00009B5D0000}"/>
    <cellStyle name="Normal 3 2 5 6 2 4 2" xfId="23991" xr:uid="{00000000-0005-0000-0000-00009C5D0000}"/>
    <cellStyle name="Normal 3 2 5 6 2 5" xfId="23992" xr:uid="{00000000-0005-0000-0000-00009D5D0000}"/>
    <cellStyle name="Normal 3 2 5 6 3" xfId="23993" xr:uid="{00000000-0005-0000-0000-00009E5D0000}"/>
    <cellStyle name="Normal 3 2 5 6 3 2" xfId="23994" xr:uid="{00000000-0005-0000-0000-00009F5D0000}"/>
    <cellStyle name="Normal 3 2 5 6 3 2 2" xfId="23995" xr:uid="{00000000-0005-0000-0000-0000A05D0000}"/>
    <cellStyle name="Normal 3 2 5 6 3 2 2 2" xfId="23996" xr:uid="{00000000-0005-0000-0000-0000A15D0000}"/>
    <cellStyle name="Normal 3 2 5 6 3 2 3" xfId="23997" xr:uid="{00000000-0005-0000-0000-0000A25D0000}"/>
    <cellStyle name="Normal 3 2 5 6 3 3" xfId="23998" xr:uid="{00000000-0005-0000-0000-0000A35D0000}"/>
    <cellStyle name="Normal 3 2 5 6 3 3 2" xfId="23999" xr:uid="{00000000-0005-0000-0000-0000A45D0000}"/>
    <cellStyle name="Normal 3 2 5 6 3 4" xfId="24000" xr:uid="{00000000-0005-0000-0000-0000A55D0000}"/>
    <cellStyle name="Normal 3 2 5 6 4" xfId="24001" xr:uid="{00000000-0005-0000-0000-0000A65D0000}"/>
    <cellStyle name="Normal 3 2 5 6 4 2" xfId="24002" xr:uid="{00000000-0005-0000-0000-0000A75D0000}"/>
    <cellStyle name="Normal 3 2 5 6 4 2 2" xfId="24003" xr:uid="{00000000-0005-0000-0000-0000A85D0000}"/>
    <cellStyle name="Normal 3 2 5 6 4 2 2 2" xfId="24004" xr:uid="{00000000-0005-0000-0000-0000A95D0000}"/>
    <cellStyle name="Normal 3 2 5 6 4 2 3" xfId="24005" xr:uid="{00000000-0005-0000-0000-0000AA5D0000}"/>
    <cellStyle name="Normal 3 2 5 6 4 3" xfId="24006" xr:uid="{00000000-0005-0000-0000-0000AB5D0000}"/>
    <cellStyle name="Normal 3 2 5 6 4 3 2" xfId="24007" xr:uid="{00000000-0005-0000-0000-0000AC5D0000}"/>
    <cellStyle name="Normal 3 2 5 6 4 4" xfId="24008" xr:uid="{00000000-0005-0000-0000-0000AD5D0000}"/>
    <cellStyle name="Normal 3 2 5 6 5" xfId="24009" xr:uid="{00000000-0005-0000-0000-0000AE5D0000}"/>
    <cellStyle name="Normal 3 2 5 6 5 2" xfId="24010" xr:uid="{00000000-0005-0000-0000-0000AF5D0000}"/>
    <cellStyle name="Normal 3 2 5 6 5 2 2" xfId="24011" xr:uid="{00000000-0005-0000-0000-0000B05D0000}"/>
    <cellStyle name="Normal 3 2 5 6 5 3" xfId="24012" xr:uid="{00000000-0005-0000-0000-0000B15D0000}"/>
    <cellStyle name="Normal 3 2 5 6 6" xfId="24013" xr:uid="{00000000-0005-0000-0000-0000B25D0000}"/>
    <cellStyle name="Normal 3 2 5 6 6 2" xfId="24014" xr:uid="{00000000-0005-0000-0000-0000B35D0000}"/>
    <cellStyle name="Normal 3 2 5 6 7" xfId="24015" xr:uid="{00000000-0005-0000-0000-0000B45D0000}"/>
    <cellStyle name="Normal 3 2 5 6 7 2" xfId="24016" xr:uid="{00000000-0005-0000-0000-0000B55D0000}"/>
    <cellStyle name="Normal 3 2 5 6 8" xfId="24017" xr:uid="{00000000-0005-0000-0000-0000B65D0000}"/>
    <cellStyle name="Normal 3 2 5 7" xfId="24018" xr:uid="{00000000-0005-0000-0000-0000B75D0000}"/>
    <cellStyle name="Normal 3 2 5 7 2" xfId="24019" xr:uid="{00000000-0005-0000-0000-0000B85D0000}"/>
    <cellStyle name="Normal 3 2 5 7 2 2" xfId="24020" xr:uid="{00000000-0005-0000-0000-0000B95D0000}"/>
    <cellStyle name="Normal 3 2 5 7 2 2 2" xfId="24021" xr:uid="{00000000-0005-0000-0000-0000BA5D0000}"/>
    <cellStyle name="Normal 3 2 5 7 2 2 2 2" xfId="24022" xr:uid="{00000000-0005-0000-0000-0000BB5D0000}"/>
    <cellStyle name="Normal 3 2 5 7 2 2 2 2 2" xfId="24023" xr:uid="{00000000-0005-0000-0000-0000BC5D0000}"/>
    <cellStyle name="Normal 3 2 5 7 2 2 2 3" xfId="24024" xr:uid="{00000000-0005-0000-0000-0000BD5D0000}"/>
    <cellStyle name="Normal 3 2 5 7 2 2 3" xfId="24025" xr:uid="{00000000-0005-0000-0000-0000BE5D0000}"/>
    <cellStyle name="Normal 3 2 5 7 2 2 3 2" xfId="24026" xr:uid="{00000000-0005-0000-0000-0000BF5D0000}"/>
    <cellStyle name="Normal 3 2 5 7 2 2 4" xfId="24027" xr:uid="{00000000-0005-0000-0000-0000C05D0000}"/>
    <cellStyle name="Normal 3 2 5 7 2 3" xfId="24028" xr:uid="{00000000-0005-0000-0000-0000C15D0000}"/>
    <cellStyle name="Normal 3 2 5 7 2 3 2" xfId="24029" xr:uid="{00000000-0005-0000-0000-0000C25D0000}"/>
    <cellStyle name="Normal 3 2 5 7 2 3 2 2" xfId="24030" xr:uid="{00000000-0005-0000-0000-0000C35D0000}"/>
    <cellStyle name="Normal 3 2 5 7 2 3 3" xfId="24031" xr:uid="{00000000-0005-0000-0000-0000C45D0000}"/>
    <cellStyle name="Normal 3 2 5 7 2 4" xfId="24032" xr:uid="{00000000-0005-0000-0000-0000C55D0000}"/>
    <cellStyle name="Normal 3 2 5 7 2 4 2" xfId="24033" xr:uid="{00000000-0005-0000-0000-0000C65D0000}"/>
    <cellStyle name="Normal 3 2 5 7 2 5" xfId="24034" xr:uid="{00000000-0005-0000-0000-0000C75D0000}"/>
    <cellStyle name="Normal 3 2 5 7 3" xfId="24035" xr:uid="{00000000-0005-0000-0000-0000C85D0000}"/>
    <cellStyle name="Normal 3 2 5 7 3 2" xfId="24036" xr:uid="{00000000-0005-0000-0000-0000C95D0000}"/>
    <cellStyle name="Normal 3 2 5 7 3 2 2" xfId="24037" xr:uid="{00000000-0005-0000-0000-0000CA5D0000}"/>
    <cellStyle name="Normal 3 2 5 7 3 2 2 2" xfId="24038" xr:uid="{00000000-0005-0000-0000-0000CB5D0000}"/>
    <cellStyle name="Normal 3 2 5 7 3 2 3" xfId="24039" xr:uid="{00000000-0005-0000-0000-0000CC5D0000}"/>
    <cellStyle name="Normal 3 2 5 7 3 3" xfId="24040" xr:uid="{00000000-0005-0000-0000-0000CD5D0000}"/>
    <cellStyle name="Normal 3 2 5 7 3 3 2" xfId="24041" xr:uid="{00000000-0005-0000-0000-0000CE5D0000}"/>
    <cellStyle name="Normal 3 2 5 7 3 4" xfId="24042" xr:uid="{00000000-0005-0000-0000-0000CF5D0000}"/>
    <cellStyle name="Normal 3 2 5 7 4" xfId="24043" xr:uid="{00000000-0005-0000-0000-0000D05D0000}"/>
    <cellStyle name="Normal 3 2 5 7 4 2" xfId="24044" xr:uid="{00000000-0005-0000-0000-0000D15D0000}"/>
    <cellStyle name="Normal 3 2 5 7 4 2 2" xfId="24045" xr:uid="{00000000-0005-0000-0000-0000D25D0000}"/>
    <cellStyle name="Normal 3 2 5 7 4 3" xfId="24046" xr:uid="{00000000-0005-0000-0000-0000D35D0000}"/>
    <cellStyle name="Normal 3 2 5 7 5" xfId="24047" xr:uid="{00000000-0005-0000-0000-0000D45D0000}"/>
    <cellStyle name="Normal 3 2 5 7 5 2" xfId="24048" xr:uid="{00000000-0005-0000-0000-0000D55D0000}"/>
    <cellStyle name="Normal 3 2 5 7 6" xfId="24049" xr:uid="{00000000-0005-0000-0000-0000D65D0000}"/>
    <cellStyle name="Normal 3 2 5 8" xfId="24050" xr:uid="{00000000-0005-0000-0000-0000D75D0000}"/>
    <cellStyle name="Normal 3 2 5 8 2" xfId="24051" xr:uid="{00000000-0005-0000-0000-0000D85D0000}"/>
    <cellStyle name="Normal 3 2 5 8 2 2" xfId="24052" xr:uid="{00000000-0005-0000-0000-0000D95D0000}"/>
    <cellStyle name="Normal 3 2 5 8 2 2 2" xfId="24053" xr:uid="{00000000-0005-0000-0000-0000DA5D0000}"/>
    <cellStyle name="Normal 3 2 5 8 2 2 2 2" xfId="24054" xr:uid="{00000000-0005-0000-0000-0000DB5D0000}"/>
    <cellStyle name="Normal 3 2 5 8 2 2 2 2 2" xfId="24055" xr:uid="{00000000-0005-0000-0000-0000DC5D0000}"/>
    <cellStyle name="Normal 3 2 5 8 2 2 2 3" xfId="24056" xr:uid="{00000000-0005-0000-0000-0000DD5D0000}"/>
    <cellStyle name="Normal 3 2 5 8 2 2 3" xfId="24057" xr:uid="{00000000-0005-0000-0000-0000DE5D0000}"/>
    <cellStyle name="Normal 3 2 5 8 2 2 3 2" xfId="24058" xr:uid="{00000000-0005-0000-0000-0000DF5D0000}"/>
    <cellStyle name="Normal 3 2 5 8 2 2 4" xfId="24059" xr:uid="{00000000-0005-0000-0000-0000E05D0000}"/>
    <cellStyle name="Normal 3 2 5 8 2 3" xfId="24060" xr:uid="{00000000-0005-0000-0000-0000E15D0000}"/>
    <cellStyle name="Normal 3 2 5 8 2 3 2" xfId="24061" xr:uid="{00000000-0005-0000-0000-0000E25D0000}"/>
    <cellStyle name="Normal 3 2 5 8 2 3 2 2" xfId="24062" xr:uid="{00000000-0005-0000-0000-0000E35D0000}"/>
    <cellStyle name="Normal 3 2 5 8 2 3 3" xfId="24063" xr:uid="{00000000-0005-0000-0000-0000E45D0000}"/>
    <cellStyle name="Normal 3 2 5 8 2 4" xfId="24064" xr:uid="{00000000-0005-0000-0000-0000E55D0000}"/>
    <cellStyle name="Normal 3 2 5 8 2 4 2" xfId="24065" xr:uid="{00000000-0005-0000-0000-0000E65D0000}"/>
    <cellStyle name="Normal 3 2 5 8 2 5" xfId="24066" xr:uid="{00000000-0005-0000-0000-0000E75D0000}"/>
    <cellStyle name="Normal 3 2 5 8 3" xfId="24067" xr:uid="{00000000-0005-0000-0000-0000E85D0000}"/>
    <cellStyle name="Normal 3 2 5 8 3 2" xfId="24068" xr:uid="{00000000-0005-0000-0000-0000E95D0000}"/>
    <cellStyle name="Normal 3 2 5 8 3 2 2" xfId="24069" xr:uid="{00000000-0005-0000-0000-0000EA5D0000}"/>
    <cellStyle name="Normal 3 2 5 8 3 2 2 2" xfId="24070" xr:uid="{00000000-0005-0000-0000-0000EB5D0000}"/>
    <cellStyle name="Normal 3 2 5 8 3 2 3" xfId="24071" xr:uid="{00000000-0005-0000-0000-0000EC5D0000}"/>
    <cellStyle name="Normal 3 2 5 8 3 3" xfId="24072" xr:uid="{00000000-0005-0000-0000-0000ED5D0000}"/>
    <cellStyle name="Normal 3 2 5 8 3 3 2" xfId="24073" xr:uid="{00000000-0005-0000-0000-0000EE5D0000}"/>
    <cellStyle name="Normal 3 2 5 8 3 4" xfId="24074" xr:uid="{00000000-0005-0000-0000-0000EF5D0000}"/>
    <cellStyle name="Normal 3 2 5 8 4" xfId="24075" xr:uid="{00000000-0005-0000-0000-0000F05D0000}"/>
    <cellStyle name="Normal 3 2 5 8 4 2" xfId="24076" xr:uid="{00000000-0005-0000-0000-0000F15D0000}"/>
    <cellStyle name="Normal 3 2 5 8 4 2 2" xfId="24077" xr:uid="{00000000-0005-0000-0000-0000F25D0000}"/>
    <cellStyle name="Normal 3 2 5 8 4 3" xfId="24078" xr:uid="{00000000-0005-0000-0000-0000F35D0000}"/>
    <cellStyle name="Normal 3 2 5 8 5" xfId="24079" xr:uid="{00000000-0005-0000-0000-0000F45D0000}"/>
    <cellStyle name="Normal 3 2 5 8 5 2" xfId="24080" xr:uid="{00000000-0005-0000-0000-0000F55D0000}"/>
    <cellStyle name="Normal 3 2 5 8 6" xfId="24081" xr:uid="{00000000-0005-0000-0000-0000F65D0000}"/>
    <cellStyle name="Normal 3 2 5 9" xfId="24082" xr:uid="{00000000-0005-0000-0000-0000F75D0000}"/>
    <cellStyle name="Normal 3 2 5 9 2" xfId="24083" xr:uid="{00000000-0005-0000-0000-0000F85D0000}"/>
    <cellStyle name="Normal 3 2 5 9 2 2" xfId="24084" xr:uid="{00000000-0005-0000-0000-0000F95D0000}"/>
    <cellStyle name="Normal 3 2 5 9 2 2 2" xfId="24085" xr:uid="{00000000-0005-0000-0000-0000FA5D0000}"/>
    <cellStyle name="Normal 3 2 5 9 2 2 2 2" xfId="24086" xr:uid="{00000000-0005-0000-0000-0000FB5D0000}"/>
    <cellStyle name="Normal 3 2 5 9 2 2 3" xfId="24087" xr:uid="{00000000-0005-0000-0000-0000FC5D0000}"/>
    <cellStyle name="Normal 3 2 5 9 2 3" xfId="24088" xr:uid="{00000000-0005-0000-0000-0000FD5D0000}"/>
    <cellStyle name="Normal 3 2 5 9 2 3 2" xfId="24089" xr:uid="{00000000-0005-0000-0000-0000FE5D0000}"/>
    <cellStyle name="Normal 3 2 5 9 2 4" xfId="24090" xr:uid="{00000000-0005-0000-0000-0000FF5D0000}"/>
    <cellStyle name="Normal 3 2 5 9 3" xfId="24091" xr:uid="{00000000-0005-0000-0000-0000005E0000}"/>
    <cellStyle name="Normal 3 2 5 9 3 2" xfId="24092" xr:uid="{00000000-0005-0000-0000-0000015E0000}"/>
    <cellStyle name="Normal 3 2 5 9 3 2 2" xfId="24093" xr:uid="{00000000-0005-0000-0000-0000025E0000}"/>
    <cellStyle name="Normal 3 2 5 9 3 3" xfId="24094" xr:uid="{00000000-0005-0000-0000-0000035E0000}"/>
    <cellStyle name="Normal 3 2 5 9 4" xfId="24095" xr:uid="{00000000-0005-0000-0000-0000045E0000}"/>
    <cellStyle name="Normal 3 2 5 9 4 2" xfId="24096" xr:uid="{00000000-0005-0000-0000-0000055E0000}"/>
    <cellStyle name="Normal 3 2 5 9 5" xfId="24097" xr:uid="{00000000-0005-0000-0000-0000065E0000}"/>
    <cellStyle name="Normal 3 2 6" xfId="24098" xr:uid="{00000000-0005-0000-0000-0000075E0000}"/>
    <cellStyle name="Normal 3 2 6 10" xfId="24099" xr:uid="{00000000-0005-0000-0000-0000085E0000}"/>
    <cellStyle name="Normal 3 2 6 2" xfId="24100" xr:uid="{00000000-0005-0000-0000-0000095E0000}"/>
    <cellStyle name="Normal 3 2 6 2 2" xfId="24101" xr:uid="{00000000-0005-0000-0000-00000A5E0000}"/>
    <cellStyle name="Normal 3 2 6 2 2 2" xfId="24102" xr:uid="{00000000-0005-0000-0000-00000B5E0000}"/>
    <cellStyle name="Normal 3 2 6 2 2 2 2" xfId="24103" xr:uid="{00000000-0005-0000-0000-00000C5E0000}"/>
    <cellStyle name="Normal 3 2 6 2 2 2 2 2" xfId="24104" xr:uid="{00000000-0005-0000-0000-00000D5E0000}"/>
    <cellStyle name="Normal 3 2 6 2 2 2 2 2 2" xfId="24105" xr:uid="{00000000-0005-0000-0000-00000E5E0000}"/>
    <cellStyle name="Normal 3 2 6 2 2 2 2 2 2 2" xfId="24106" xr:uid="{00000000-0005-0000-0000-00000F5E0000}"/>
    <cellStyle name="Normal 3 2 6 2 2 2 2 2 3" xfId="24107" xr:uid="{00000000-0005-0000-0000-0000105E0000}"/>
    <cellStyle name="Normal 3 2 6 2 2 2 2 3" xfId="24108" xr:uid="{00000000-0005-0000-0000-0000115E0000}"/>
    <cellStyle name="Normal 3 2 6 2 2 2 2 3 2" xfId="24109" xr:uid="{00000000-0005-0000-0000-0000125E0000}"/>
    <cellStyle name="Normal 3 2 6 2 2 2 2 4" xfId="24110" xr:uid="{00000000-0005-0000-0000-0000135E0000}"/>
    <cellStyle name="Normal 3 2 6 2 2 2 3" xfId="24111" xr:uid="{00000000-0005-0000-0000-0000145E0000}"/>
    <cellStyle name="Normal 3 2 6 2 2 2 3 2" xfId="24112" xr:uid="{00000000-0005-0000-0000-0000155E0000}"/>
    <cellStyle name="Normal 3 2 6 2 2 2 3 2 2" xfId="24113" xr:uid="{00000000-0005-0000-0000-0000165E0000}"/>
    <cellStyle name="Normal 3 2 6 2 2 2 3 3" xfId="24114" xr:uid="{00000000-0005-0000-0000-0000175E0000}"/>
    <cellStyle name="Normal 3 2 6 2 2 2 4" xfId="24115" xr:uid="{00000000-0005-0000-0000-0000185E0000}"/>
    <cellStyle name="Normal 3 2 6 2 2 2 4 2" xfId="24116" xr:uid="{00000000-0005-0000-0000-0000195E0000}"/>
    <cellStyle name="Normal 3 2 6 2 2 2 5" xfId="24117" xr:uid="{00000000-0005-0000-0000-00001A5E0000}"/>
    <cellStyle name="Normal 3 2 6 2 2 3" xfId="24118" xr:uid="{00000000-0005-0000-0000-00001B5E0000}"/>
    <cellStyle name="Normal 3 2 6 2 2 3 2" xfId="24119" xr:uid="{00000000-0005-0000-0000-00001C5E0000}"/>
    <cellStyle name="Normal 3 2 6 2 2 3 2 2" xfId="24120" xr:uid="{00000000-0005-0000-0000-00001D5E0000}"/>
    <cellStyle name="Normal 3 2 6 2 2 3 2 2 2" xfId="24121" xr:uid="{00000000-0005-0000-0000-00001E5E0000}"/>
    <cellStyle name="Normal 3 2 6 2 2 3 2 3" xfId="24122" xr:uid="{00000000-0005-0000-0000-00001F5E0000}"/>
    <cellStyle name="Normal 3 2 6 2 2 3 3" xfId="24123" xr:uid="{00000000-0005-0000-0000-0000205E0000}"/>
    <cellStyle name="Normal 3 2 6 2 2 3 3 2" xfId="24124" xr:uid="{00000000-0005-0000-0000-0000215E0000}"/>
    <cellStyle name="Normal 3 2 6 2 2 3 4" xfId="24125" xr:uid="{00000000-0005-0000-0000-0000225E0000}"/>
    <cellStyle name="Normal 3 2 6 2 2 4" xfId="24126" xr:uid="{00000000-0005-0000-0000-0000235E0000}"/>
    <cellStyle name="Normal 3 2 6 2 2 4 2" xfId="24127" xr:uid="{00000000-0005-0000-0000-0000245E0000}"/>
    <cellStyle name="Normal 3 2 6 2 2 4 2 2" xfId="24128" xr:uid="{00000000-0005-0000-0000-0000255E0000}"/>
    <cellStyle name="Normal 3 2 6 2 2 4 2 2 2" xfId="24129" xr:uid="{00000000-0005-0000-0000-0000265E0000}"/>
    <cellStyle name="Normal 3 2 6 2 2 4 2 3" xfId="24130" xr:uid="{00000000-0005-0000-0000-0000275E0000}"/>
    <cellStyle name="Normal 3 2 6 2 2 4 3" xfId="24131" xr:uid="{00000000-0005-0000-0000-0000285E0000}"/>
    <cellStyle name="Normal 3 2 6 2 2 4 3 2" xfId="24132" xr:uid="{00000000-0005-0000-0000-0000295E0000}"/>
    <cellStyle name="Normal 3 2 6 2 2 4 4" xfId="24133" xr:uid="{00000000-0005-0000-0000-00002A5E0000}"/>
    <cellStyle name="Normal 3 2 6 2 2 5" xfId="24134" xr:uid="{00000000-0005-0000-0000-00002B5E0000}"/>
    <cellStyle name="Normal 3 2 6 2 2 5 2" xfId="24135" xr:uid="{00000000-0005-0000-0000-00002C5E0000}"/>
    <cellStyle name="Normal 3 2 6 2 2 5 2 2" xfId="24136" xr:uid="{00000000-0005-0000-0000-00002D5E0000}"/>
    <cellStyle name="Normal 3 2 6 2 2 5 3" xfId="24137" xr:uid="{00000000-0005-0000-0000-00002E5E0000}"/>
    <cellStyle name="Normal 3 2 6 2 2 6" xfId="24138" xr:uid="{00000000-0005-0000-0000-00002F5E0000}"/>
    <cellStyle name="Normal 3 2 6 2 2 6 2" xfId="24139" xr:uid="{00000000-0005-0000-0000-0000305E0000}"/>
    <cellStyle name="Normal 3 2 6 2 2 7" xfId="24140" xr:uid="{00000000-0005-0000-0000-0000315E0000}"/>
    <cellStyle name="Normal 3 2 6 2 2 7 2" xfId="24141" xr:uid="{00000000-0005-0000-0000-0000325E0000}"/>
    <cellStyle name="Normal 3 2 6 2 2 8" xfId="24142" xr:uid="{00000000-0005-0000-0000-0000335E0000}"/>
    <cellStyle name="Normal 3 2 6 2 3" xfId="24143" xr:uid="{00000000-0005-0000-0000-0000345E0000}"/>
    <cellStyle name="Normal 3 2 6 2 3 2" xfId="24144" xr:uid="{00000000-0005-0000-0000-0000355E0000}"/>
    <cellStyle name="Normal 3 2 6 2 3 2 2" xfId="24145" xr:uid="{00000000-0005-0000-0000-0000365E0000}"/>
    <cellStyle name="Normal 3 2 6 2 3 2 2 2" xfId="24146" xr:uid="{00000000-0005-0000-0000-0000375E0000}"/>
    <cellStyle name="Normal 3 2 6 2 3 2 2 2 2" xfId="24147" xr:uid="{00000000-0005-0000-0000-0000385E0000}"/>
    <cellStyle name="Normal 3 2 6 2 3 2 2 3" xfId="24148" xr:uid="{00000000-0005-0000-0000-0000395E0000}"/>
    <cellStyle name="Normal 3 2 6 2 3 2 3" xfId="24149" xr:uid="{00000000-0005-0000-0000-00003A5E0000}"/>
    <cellStyle name="Normal 3 2 6 2 3 2 3 2" xfId="24150" xr:uid="{00000000-0005-0000-0000-00003B5E0000}"/>
    <cellStyle name="Normal 3 2 6 2 3 2 4" xfId="24151" xr:uid="{00000000-0005-0000-0000-00003C5E0000}"/>
    <cellStyle name="Normal 3 2 6 2 3 3" xfId="24152" xr:uid="{00000000-0005-0000-0000-00003D5E0000}"/>
    <cellStyle name="Normal 3 2 6 2 3 3 2" xfId="24153" xr:uid="{00000000-0005-0000-0000-00003E5E0000}"/>
    <cellStyle name="Normal 3 2 6 2 3 3 2 2" xfId="24154" xr:uid="{00000000-0005-0000-0000-00003F5E0000}"/>
    <cellStyle name="Normal 3 2 6 2 3 3 3" xfId="24155" xr:uid="{00000000-0005-0000-0000-0000405E0000}"/>
    <cellStyle name="Normal 3 2 6 2 3 4" xfId="24156" xr:uid="{00000000-0005-0000-0000-0000415E0000}"/>
    <cellStyle name="Normal 3 2 6 2 3 4 2" xfId="24157" xr:uid="{00000000-0005-0000-0000-0000425E0000}"/>
    <cellStyle name="Normal 3 2 6 2 3 5" xfId="24158" xr:uid="{00000000-0005-0000-0000-0000435E0000}"/>
    <cellStyle name="Normal 3 2 6 2 4" xfId="24159" xr:uid="{00000000-0005-0000-0000-0000445E0000}"/>
    <cellStyle name="Normal 3 2 6 2 4 2" xfId="24160" xr:uid="{00000000-0005-0000-0000-0000455E0000}"/>
    <cellStyle name="Normal 3 2 6 2 4 2 2" xfId="24161" xr:uid="{00000000-0005-0000-0000-0000465E0000}"/>
    <cellStyle name="Normal 3 2 6 2 4 2 2 2" xfId="24162" xr:uid="{00000000-0005-0000-0000-0000475E0000}"/>
    <cellStyle name="Normal 3 2 6 2 4 2 3" xfId="24163" xr:uid="{00000000-0005-0000-0000-0000485E0000}"/>
    <cellStyle name="Normal 3 2 6 2 4 3" xfId="24164" xr:uid="{00000000-0005-0000-0000-0000495E0000}"/>
    <cellStyle name="Normal 3 2 6 2 4 3 2" xfId="24165" xr:uid="{00000000-0005-0000-0000-00004A5E0000}"/>
    <cellStyle name="Normal 3 2 6 2 4 4" xfId="24166" xr:uid="{00000000-0005-0000-0000-00004B5E0000}"/>
    <cellStyle name="Normal 3 2 6 2 5" xfId="24167" xr:uid="{00000000-0005-0000-0000-00004C5E0000}"/>
    <cellStyle name="Normal 3 2 6 2 5 2" xfId="24168" xr:uid="{00000000-0005-0000-0000-00004D5E0000}"/>
    <cellStyle name="Normal 3 2 6 2 5 2 2" xfId="24169" xr:uid="{00000000-0005-0000-0000-00004E5E0000}"/>
    <cellStyle name="Normal 3 2 6 2 5 2 2 2" xfId="24170" xr:uid="{00000000-0005-0000-0000-00004F5E0000}"/>
    <cellStyle name="Normal 3 2 6 2 5 2 3" xfId="24171" xr:uid="{00000000-0005-0000-0000-0000505E0000}"/>
    <cellStyle name="Normal 3 2 6 2 5 3" xfId="24172" xr:uid="{00000000-0005-0000-0000-0000515E0000}"/>
    <cellStyle name="Normal 3 2 6 2 5 3 2" xfId="24173" xr:uid="{00000000-0005-0000-0000-0000525E0000}"/>
    <cellStyle name="Normal 3 2 6 2 5 4" xfId="24174" xr:uid="{00000000-0005-0000-0000-0000535E0000}"/>
    <cellStyle name="Normal 3 2 6 2 6" xfId="24175" xr:uid="{00000000-0005-0000-0000-0000545E0000}"/>
    <cellStyle name="Normal 3 2 6 2 6 2" xfId="24176" xr:uid="{00000000-0005-0000-0000-0000555E0000}"/>
    <cellStyle name="Normal 3 2 6 2 6 2 2" xfId="24177" xr:uid="{00000000-0005-0000-0000-0000565E0000}"/>
    <cellStyle name="Normal 3 2 6 2 6 3" xfId="24178" xr:uid="{00000000-0005-0000-0000-0000575E0000}"/>
    <cellStyle name="Normal 3 2 6 2 7" xfId="24179" xr:uid="{00000000-0005-0000-0000-0000585E0000}"/>
    <cellStyle name="Normal 3 2 6 2 7 2" xfId="24180" xr:uid="{00000000-0005-0000-0000-0000595E0000}"/>
    <cellStyle name="Normal 3 2 6 2 8" xfId="24181" xr:uid="{00000000-0005-0000-0000-00005A5E0000}"/>
    <cellStyle name="Normal 3 2 6 2 8 2" xfId="24182" xr:uid="{00000000-0005-0000-0000-00005B5E0000}"/>
    <cellStyle name="Normal 3 2 6 2 9" xfId="24183" xr:uid="{00000000-0005-0000-0000-00005C5E0000}"/>
    <cellStyle name="Normal 3 2 6 3" xfId="24184" xr:uid="{00000000-0005-0000-0000-00005D5E0000}"/>
    <cellStyle name="Normal 3 2 6 3 2" xfId="24185" xr:uid="{00000000-0005-0000-0000-00005E5E0000}"/>
    <cellStyle name="Normal 3 2 6 3 2 2" xfId="24186" xr:uid="{00000000-0005-0000-0000-00005F5E0000}"/>
    <cellStyle name="Normal 3 2 6 3 2 2 2" xfId="24187" xr:uid="{00000000-0005-0000-0000-0000605E0000}"/>
    <cellStyle name="Normal 3 2 6 3 2 2 2 2" xfId="24188" xr:uid="{00000000-0005-0000-0000-0000615E0000}"/>
    <cellStyle name="Normal 3 2 6 3 2 2 2 2 2" xfId="24189" xr:uid="{00000000-0005-0000-0000-0000625E0000}"/>
    <cellStyle name="Normal 3 2 6 3 2 2 2 3" xfId="24190" xr:uid="{00000000-0005-0000-0000-0000635E0000}"/>
    <cellStyle name="Normal 3 2 6 3 2 2 3" xfId="24191" xr:uid="{00000000-0005-0000-0000-0000645E0000}"/>
    <cellStyle name="Normal 3 2 6 3 2 2 3 2" xfId="24192" xr:uid="{00000000-0005-0000-0000-0000655E0000}"/>
    <cellStyle name="Normal 3 2 6 3 2 2 4" xfId="24193" xr:uid="{00000000-0005-0000-0000-0000665E0000}"/>
    <cellStyle name="Normal 3 2 6 3 2 3" xfId="24194" xr:uid="{00000000-0005-0000-0000-0000675E0000}"/>
    <cellStyle name="Normal 3 2 6 3 2 3 2" xfId="24195" xr:uid="{00000000-0005-0000-0000-0000685E0000}"/>
    <cellStyle name="Normal 3 2 6 3 2 3 2 2" xfId="24196" xr:uid="{00000000-0005-0000-0000-0000695E0000}"/>
    <cellStyle name="Normal 3 2 6 3 2 3 3" xfId="24197" xr:uid="{00000000-0005-0000-0000-00006A5E0000}"/>
    <cellStyle name="Normal 3 2 6 3 2 4" xfId="24198" xr:uid="{00000000-0005-0000-0000-00006B5E0000}"/>
    <cellStyle name="Normal 3 2 6 3 2 4 2" xfId="24199" xr:uid="{00000000-0005-0000-0000-00006C5E0000}"/>
    <cellStyle name="Normal 3 2 6 3 2 5" xfId="24200" xr:uid="{00000000-0005-0000-0000-00006D5E0000}"/>
    <cellStyle name="Normal 3 2 6 3 3" xfId="24201" xr:uid="{00000000-0005-0000-0000-00006E5E0000}"/>
    <cellStyle name="Normal 3 2 6 3 3 2" xfId="24202" xr:uid="{00000000-0005-0000-0000-00006F5E0000}"/>
    <cellStyle name="Normal 3 2 6 3 3 2 2" xfId="24203" xr:uid="{00000000-0005-0000-0000-0000705E0000}"/>
    <cellStyle name="Normal 3 2 6 3 3 2 2 2" xfId="24204" xr:uid="{00000000-0005-0000-0000-0000715E0000}"/>
    <cellStyle name="Normal 3 2 6 3 3 2 3" xfId="24205" xr:uid="{00000000-0005-0000-0000-0000725E0000}"/>
    <cellStyle name="Normal 3 2 6 3 3 3" xfId="24206" xr:uid="{00000000-0005-0000-0000-0000735E0000}"/>
    <cellStyle name="Normal 3 2 6 3 3 3 2" xfId="24207" xr:uid="{00000000-0005-0000-0000-0000745E0000}"/>
    <cellStyle name="Normal 3 2 6 3 3 4" xfId="24208" xr:uid="{00000000-0005-0000-0000-0000755E0000}"/>
    <cellStyle name="Normal 3 2 6 3 4" xfId="24209" xr:uid="{00000000-0005-0000-0000-0000765E0000}"/>
    <cellStyle name="Normal 3 2 6 3 4 2" xfId="24210" xr:uid="{00000000-0005-0000-0000-0000775E0000}"/>
    <cellStyle name="Normal 3 2 6 3 4 2 2" xfId="24211" xr:uid="{00000000-0005-0000-0000-0000785E0000}"/>
    <cellStyle name="Normal 3 2 6 3 4 2 2 2" xfId="24212" xr:uid="{00000000-0005-0000-0000-0000795E0000}"/>
    <cellStyle name="Normal 3 2 6 3 4 2 3" xfId="24213" xr:uid="{00000000-0005-0000-0000-00007A5E0000}"/>
    <cellStyle name="Normal 3 2 6 3 4 3" xfId="24214" xr:uid="{00000000-0005-0000-0000-00007B5E0000}"/>
    <cellStyle name="Normal 3 2 6 3 4 3 2" xfId="24215" xr:uid="{00000000-0005-0000-0000-00007C5E0000}"/>
    <cellStyle name="Normal 3 2 6 3 4 4" xfId="24216" xr:uid="{00000000-0005-0000-0000-00007D5E0000}"/>
    <cellStyle name="Normal 3 2 6 3 5" xfId="24217" xr:uid="{00000000-0005-0000-0000-00007E5E0000}"/>
    <cellStyle name="Normal 3 2 6 3 5 2" xfId="24218" xr:uid="{00000000-0005-0000-0000-00007F5E0000}"/>
    <cellStyle name="Normal 3 2 6 3 5 2 2" xfId="24219" xr:uid="{00000000-0005-0000-0000-0000805E0000}"/>
    <cellStyle name="Normal 3 2 6 3 5 3" xfId="24220" xr:uid="{00000000-0005-0000-0000-0000815E0000}"/>
    <cellStyle name="Normal 3 2 6 3 6" xfId="24221" xr:uid="{00000000-0005-0000-0000-0000825E0000}"/>
    <cellStyle name="Normal 3 2 6 3 6 2" xfId="24222" xr:uid="{00000000-0005-0000-0000-0000835E0000}"/>
    <cellStyle name="Normal 3 2 6 3 7" xfId="24223" xr:uid="{00000000-0005-0000-0000-0000845E0000}"/>
    <cellStyle name="Normal 3 2 6 3 7 2" xfId="24224" xr:uid="{00000000-0005-0000-0000-0000855E0000}"/>
    <cellStyle name="Normal 3 2 6 3 8" xfId="24225" xr:uid="{00000000-0005-0000-0000-0000865E0000}"/>
    <cellStyle name="Normal 3 2 6 4" xfId="24226" xr:uid="{00000000-0005-0000-0000-0000875E0000}"/>
    <cellStyle name="Normal 3 2 6 4 2" xfId="24227" xr:uid="{00000000-0005-0000-0000-0000885E0000}"/>
    <cellStyle name="Normal 3 2 6 4 2 2" xfId="24228" xr:uid="{00000000-0005-0000-0000-0000895E0000}"/>
    <cellStyle name="Normal 3 2 6 4 2 2 2" xfId="24229" xr:uid="{00000000-0005-0000-0000-00008A5E0000}"/>
    <cellStyle name="Normal 3 2 6 4 2 2 2 2" xfId="24230" xr:uid="{00000000-0005-0000-0000-00008B5E0000}"/>
    <cellStyle name="Normal 3 2 6 4 2 2 3" xfId="24231" xr:uid="{00000000-0005-0000-0000-00008C5E0000}"/>
    <cellStyle name="Normal 3 2 6 4 2 3" xfId="24232" xr:uid="{00000000-0005-0000-0000-00008D5E0000}"/>
    <cellStyle name="Normal 3 2 6 4 2 3 2" xfId="24233" xr:uid="{00000000-0005-0000-0000-00008E5E0000}"/>
    <cellStyle name="Normal 3 2 6 4 2 4" xfId="24234" xr:uid="{00000000-0005-0000-0000-00008F5E0000}"/>
    <cellStyle name="Normal 3 2 6 4 3" xfId="24235" xr:uid="{00000000-0005-0000-0000-0000905E0000}"/>
    <cellStyle name="Normal 3 2 6 4 3 2" xfId="24236" xr:uid="{00000000-0005-0000-0000-0000915E0000}"/>
    <cellStyle name="Normal 3 2 6 4 3 2 2" xfId="24237" xr:uid="{00000000-0005-0000-0000-0000925E0000}"/>
    <cellStyle name="Normal 3 2 6 4 3 3" xfId="24238" xr:uid="{00000000-0005-0000-0000-0000935E0000}"/>
    <cellStyle name="Normal 3 2 6 4 4" xfId="24239" xr:uid="{00000000-0005-0000-0000-0000945E0000}"/>
    <cellStyle name="Normal 3 2 6 4 4 2" xfId="24240" xr:uid="{00000000-0005-0000-0000-0000955E0000}"/>
    <cellStyle name="Normal 3 2 6 4 5" xfId="24241" xr:uid="{00000000-0005-0000-0000-0000965E0000}"/>
    <cellStyle name="Normal 3 2 6 5" xfId="24242" xr:uid="{00000000-0005-0000-0000-0000975E0000}"/>
    <cellStyle name="Normal 3 2 6 5 2" xfId="24243" xr:uid="{00000000-0005-0000-0000-0000985E0000}"/>
    <cellStyle name="Normal 3 2 6 5 2 2" xfId="24244" xr:uid="{00000000-0005-0000-0000-0000995E0000}"/>
    <cellStyle name="Normal 3 2 6 5 2 2 2" xfId="24245" xr:uid="{00000000-0005-0000-0000-00009A5E0000}"/>
    <cellStyle name="Normal 3 2 6 5 2 3" xfId="24246" xr:uid="{00000000-0005-0000-0000-00009B5E0000}"/>
    <cellStyle name="Normal 3 2 6 5 3" xfId="24247" xr:uid="{00000000-0005-0000-0000-00009C5E0000}"/>
    <cellStyle name="Normal 3 2 6 5 3 2" xfId="24248" xr:uid="{00000000-0005-0000-0000-00009D5E0000}"/>
    <cellStyle name="Normal 3 2 6 5 4" xfId="24249" xr:uid="{00000000-0005-0000-0000-00009E5E0000}"/>
    <cellStyle name="Normal 3 2 6 6" xfId="24250" xr:uid="{00000000-0005-0000-0000-00009F5E0000}"/>
    <cellStyle name="Normal 3 2 6 6 2" xfId="24251" xr:uid="{00000000-0005-0000-0000-0000A05E0000}"/>
    <cellStyle name="Normal 3 2 6 6 2 2" xfId="24252" xr:uid="{00000000-0005-0000-0000-0000A15E0000}"/>
    <cellStyle name="Normal 3 2 6 6 2 2 2" xfId="24253" xr:uid="{00000000-0005-0000-0000-0000A25E0000}"/>
    <cellStyle name="Normal 3 2 6 6 2 3" xfId="24254" xr:uid="{00000000-0005-0000-0000-0000A35E0000}"/>
    <cellStyle name="Normal 3 2 6 6 3" xfId="24255" xr:uid="{00000000-0005-0000-0000-0000A45E0000}"/>
    <cellStyle name="Normal 3 2 6 6 3 2" xfId="24256" xr:uid="{00000000-0005-0000-0000-0000A55E0000}"/>
    <cellStyle name="Normal 3 2 6 6 4" xfId="24257" xr:uid="{00000000-0005-0000-0000-0000A65E0000}"/>
    <cellStyle name="Normal 3 2 6 7" xfId="24258" xr:uid="{00000000-0005-0000-0000-0000A75E0000}"/>
    <cellStyle name="Normal 3 2 6 7 2" xfId="24259" xr:uid="{00000000-0005-0000-0000-0000A85E0000}"/>
    <cellStyle name="Normal 3 2 6 7 2 2" xfId="24260" xr:uid="{00000000-0005-0000-0000-0000A95E0000}"/>
    <cellStyle name="Normal 3 2 6 7 3" xfId="24261" xr:uid="{00000000-0005-0000-0000-0000AA5E0000}"/>
    <cellStyle name="Normal 3 2 6 8" xfId="24262" xr:uid="{00000000-0005-0000-0000-0000AB5E0000}"/>
    <cellStyle name="Normal 3 2 6 8 2" xfId="24263" xr:uid="{00000000-0005-0000-0000-0000AC5E0000}"/>
    <cellStyle name="Normal 3 2 6 9" xfId="24264" xr:uid="{00000000-0005-0000-0000-0000AD5E0000}"/>
    <cellStyle name="Normal 3 2 6 9 2" xfId="24265" xr:uid="{00000000-0005-0000-0000-0000AE5E0000}"/>
    <cellStyle name="Normal 3 2 7" xfId="24266" xr:uid="{00000000-0005-0000-0000-0000AF5E0000}"/>
    <cellStyle name="Normal 3 2 7 10" xfId="24267" xr:uid="{00000000-0005-0000-0000-0000B05E0000}"/>
    <cellStyle name="Normal 3 2 7 2" xfId="24268" xr:uid="{00000000-0005-0000-0000-0000B15E0000}"/>
    <cellStyle name="Normal 3 2 7 2 2" xfId="24269" xr:uid="{00000000-0005-0000-0000-0000B25E0000}"/>
    <cellStyle name="Normal 3 2 7 2 2 2" xfId="24270" xr:uid="{00000000-0005-0000-0000-0000B35E0000}"/>
    <cellStyle name="Normal 3 2 7 2 2 2 2" xfId="24271" xr:uid="{00000000-0005-0000-0000-0000B45E0000}"/>
    <cellStyle name="Normal 3 2 7 2 2 2 2 2" xfId="24272" xr:uid="{00000000-0005-0000-0000-0000B55E0000}"/>
    <cellStyle name="Normal 3 2 7 2 2 2 2 2 2" xfId="24273" xr:uid="{00000000-0005-0000-0000-0000B65E0000}"/>
    <cellStyle name="Normal 3 2 7 2 2 2 2 2 2 2" xfId="24274" xr:uid="{00000000-0005-0000-0000-0000B75E0000}"/>
    <cellStyle name="Normal 3 2 7 2 2 2 2 2 3" xfId="24275" xr:uid="{00000000-0005-0000-0000-0000B85E0000}"/>
    <cellStyle name="Normal 3 2 7 2 2 2 2 3" xfId="24276" xr:uid="{00000000-0005-0000-0000-0000B95E0000}"/>
    <cellStyle name="Normal 3 2 7 2 2 2 2 3 2" xfId="24277" xr:uid="{00000000-0005-0000-0000-0000BA5E0000}"/>
    <cellStyle name="Normal 3 2 7 2 2 2 2 4" xfId="24278" xr:uid="{00000000-0005-0000-0000-0000BB5E0000}"/>
    <cellStyle name="Normal 3 2 7 2 2 2 3" xfId="24279" xr:uid="{00000000-0005-0000-0000-0000BC5E0000}"/>
    <cellStyle name="Normal 3 2 7 2 2 2 3 2" xfId="24280" xr:uid="{00000000-0005-0000-0000-0000BD5E0000}"/>
    <cellStyle name="Normal 3 2 7 2 2 2 3 2 2" xfId="24281" xr:uid="{00000000-0005-0000-0000-0000BE5E0000}"/>
    <cellStyle name="Normal 3 2 7 2 2 2 3 3" xfId="24282" xr:uid="{00000000-0005-0000-0000-0000BF5E0000}"/>
    <cellStyle name="Normal 3 2 7 2 2 2 4" xfId="24283" xr:uid="{00000000-0005-0000-0000-0000C05E0000}"/>
    <cellStyle name="Normal 3 2 7 2 2 2 4 2" xfId="24284" xr:uid="{00000000-0005-0000-0000-0000C15E0000}"/>
    <cellStyle name="Normal 3 2 7 2 2 2 5" xfId="24285" xr:uid="{00000000-0005-0000-0000-0000C25E0000}"/>
    <cellStyle name="Normal 3 2 7 2 2 3" xfId="24286" xr:uid="{00000000-0005-0000-0000-0000C35E0000}"/>
    <cellStyle name="Normal 3 2 7 2 2 3 2" xfId="24287" xr:uid="{00000000-0005-0000-0000-0000C45E0000}"/>
    <cellStyle name="Normal 3 2 7 2 2 3 2 2" xfId="24288" xr:uid="{00000000-0005-0000-0000-0000C55E0000}"/>
    <cellStyle name="Normal 3 2 7 2 2 3 2 2 2" xfId="24289" xr:uid="{00000000-0005-0000-0000-0000C65E0000}"/>
    <cellStyle name="Normal 3 2 7 2 2 3 2 3" xfId="24290" xr:uid="{00000000-0005-0000-0000-0000C75E0000}"/>
    <cellStyle name="Normal 3 2 7 2 2 3 3" xfId="24291" xr:uid="{00000000-0005-0000-0000-0000C85E0000}"/>
    <cellStyle name="Normal 3 2 7 2 2 3 3 2" xfId="24292" xr:uid="{00000000-0005-0000-0000-0000C95E0000}"/>
    <cellStyle name="Normal 3 2 7 2 2 3 4" xfId="24293" xr:uid="{00000000-0005-0000-0000-0000CA5E0000}"/>
    <cellStyle name="Normal 3 2 7 2 2 4" xfId="24294" xr:uid="{00000000-0005-0000-0000-0000CB5E0000}"/>
    <cellStyle name="Normal 3 2 7 2 2 4 2" xfId="24295" xr:uid="{00000000-0005-0000-0000-0000CC5E0000}"/>
    <cellStyle name="Normal 3 2 7 2 2 4 2 2" xfId="24296" xr:uid="{00000000-0005-0000-0000-0000CD5E0000}"/>
    <cellStyle name="Normal 3 2 7 2 2 4 2 2 2" xfId="24297" xr:uid="{00000000-0005-0000-0000-0000CE5E0000}"/>
    <cellStyle name="Normal 3 2 7 2 2 4 2 3" xfId="24298" xr:uid="{00000000-0005-0000-0000-0000CF5E0000}"/>
    <cellStyle name="Normal 3 2 7 2 2 4 3" xfId="24299" xr:uid="{00000000-0005-0000-0000-0000D05E0000}"/>
    <cellStyle name="Normal 3 2 7 2 2 4 3 2" xfId="24300" xr:uid="{00000000-0005-0000-0000-0000D15E0000}"/>
    <cellStyle name="Normal 3 2 7 2 2 4 4" xfId="24301" xr:uid="{00000000-0005-0000-0000-0000D25E0000}"/>
    <cellStyle name="Normal 3 2 7 2 2 5" xfId="24302" xr:uid="{00000000-0005-0000-0000-0000D35E0000}"/>
    <cellStyle name="Normal 3 2 7 2 2 5 2" xfId="24303" xr:uid="{00000000-0005-0000-0000-0000D45E0000}"/>
    <cellStyle name="Normal 3 2 7 2 2 5 2 2" xfId="24304" xr:uid="{00000000-0005-0000-0000-0000D55E0000}"/>
    <cellStyle name="Normal 3 2 7 2 2 5 3" xfId="24305" xr:uid="{00000000-0005-0000-0000-0000D65E0000}"/>
    <cellStyle name="Normal 3 2 7 2 2 6" xfId="24306" xr:uid="{00000000-0005-0000-0000-0000D75E0000}"/>
    <cellStyle name="Normal 3 2 7 2 2 6 2" xfId="24307" xr:uid="{00000000-0005-0000-0000-0000D85E0000}"/>
    <cellStyle name="Normal 3 2 7 2 2 7" xfId="24308" xr:uid="{00000000-0005-0000-0000-0000D95E0000}"/>
    <cellStyle name="Normal 3 2 7 2 2 7 2" xfId="24309" xr:uid="{00000000-0005-0000-0000-0000DA5E0000}"/>
    <cellStyle name="Normal 3 2 7 2 2 8" xfId="24310" xr:uid="{00000000-0005-0000-0000-0000DB5E0000}"/>
    <cellStyle name="Normal 3 2 7 2 3" xfId="24311" xr:uid="{00000000-0005-0000-0000-0000DC5E0000}"/>
    <cellStyle name="Normal 3 2 7 2 3 2" xfId="24312" xr:uid="{00000000-0005-0000-0000-0000DD5E0000}"/>
    <cellStyle name="Normal 3 2 7 2 3 2 2" xfId="24313" xr:uid="{00000000-0005-0000-0000-0000DE5E0000}"/>
    <cellStyle name="Normal 3 2 7 2 3 2 2 2" xfId="24314" xr:uid="{00000000-0005-0000-0000-0000DF5E0000}"/>
    <cellStyle name="Normal 3 2 7 2 3 2 2 2 2" xfId="24315" xr:uid="{00000000-0005-0000-0000-0000E05E0000}"/>
    <cellStyle name="Normal 3 2 7 2 3 2 2 3" xfId="24316" xr:uid="{00000000-0005-0000-0000-0000E15E0000}"/>
    <cellStyle name="Normal 3 2 7 2 3 2 3" xfId="24317" xr:uid="{00000000-0005-0000-0000-0000E25E0000}"/>
    <cellStyle name="Normal 3 2 7 2 3 2 3 2" xfId="24318" xr:uid="{00000000-0005-0000-0000-0000E35E0000}"/>
    <cellStyle name="Normal 3 2 7 2 3 2 4" xfId="24319" xr:uid="{00000000-0005-0000-0000-0000E45E0000}"/>
    <cellStyle name="Normal 3 2 7 2 3 3" xfId="24320" xr:uid="{00000000-0005-0000-0000-0000E55E0000}"/>
    <cellStyle name="Normal 3 2 7 2 3 3 2" xfId="24321" xr:uid="{00000000-0005-0000-0000-0000E65E0000}"/>
    <cellStyle name="Normal 3 2 7 2 3 3 2 2" xfId="24322" xr:uid="{00000000-0005-0000-0000-0000E75E0000}"/>
    <cellStyle name="Normal 3 2 7 2 3 3 3" xfId="24323" xr:uid="{00000000-0005-0000-0000-0000E85E0000}"/>
    <cellStyle name="Normal 3 2 7 2 3 4" xfId="24324" xr:uid="{00000000-0005-0000-0000-0000E95E0000}"/>
    <cellStyle name="Normal 3 2 7 2 3 4 2" xfId="24325" xr:uid="{00000000-0005-0000-0000-0000EA5E0000}"/>
    <cellStyle name="Normal 3 2 7 2 3 5" xfId="24326" xr:uid="{00000000-0005-0000-0000-0000EB5E0000}"/>
    <cellStyle name="Normal 3 2 7 2 4" xfId="24327" xr:uid="{00000000-0005-0000-0000-0000EC5E0000}"/>
    <cellStyle name="Normal 3 2 7 2 4 2" xfId="24328" xr:uid="{00000000-0005-0000-0000-0000ED5E0000}"/>
    <cellStyle name="Normal 3 2 7 2 4 2 2" xfId="24329" xr:uid="{00000000-0005-0000-0000-0000EE5E0000}"/>
    <cellStyle name="Normal 3 2 7 2 4 2 2 2" xfId="24330" xr:uid="{00000000-0005-0000-0000-0000EF5E0000}"/>
    <cellStyle name="Normal 3 2 7 2 4 2 3" xfId="24331" xr:uid="{00000000-0005-0000-0000-0000F05E0000}"/>
    <cellStyle name="Normal 3 2 7 2 4 3" xfId="24332" xr:uid="{00000000-0005-0000-0000-0000F15E0000}"/>
    <cellStyle name="Normal 3 2 7 2 4 3 2" xfId="24333" xr:uid="{00000000-0005-0000-0000-0000F25E0000}"/>
    <cellStyle name="Normal 3 2 7 2 4 4" xfId="24334" xr:uid="{00000000-0005-0000-0000-0000F35E0000}"/>
    <cellStyle name="Normal 3 2 7 2 5" xfId="24335" xr:uid="{00000000-0005-0000-0000-0000F45E0000}"/>
    <cellStyle name="Normal 3 2 7 2 5 2" xfId="24336" xr:uid="{00000000-0005-0000-0000-0000F55E0000}"/>
    <cellStyle name="Normal 3 2 7 2 5 2 2" xfId="24337" xr:uid="{00000000-0005-0000-0000-0000F65E0000}"/>
    <cellStyle name="Normal 3 2 7 2 5 2 2 2" xfId="24338" xr:uid="{00000000-0005-0000-0000-0000F75E0000}"/>
    <cellStyle name="Normal 3 2 7 2 5 2 3" xfId="24339" xr:uid="{00000000-0005-0000-0000-0000F85E0000}"/>
    <cellStyle name="Normal 3 2 7 2 5 3" xfId="24340" xr:uid="{00000000-0005-0000-0000-0000F95E0000}"/>
    <cellStyle name="Normal 3 2 7 2 5 3 2" xfId="24341" xr:uid="{00000000-0005-0000-0000-0000FA5E0000}"/>
    <cellStyle name="Normal 3 2 7 2 5 4" xfId="24342" xr:uid="{00000000-0005-0000-0000-0000FB5E0000}"/>
    <cellStyle name="Normal 3 2 7 2 6" xfId="24343" xr:uid="{00000000-0005-0000-0000-0000FC5E0000}"/>
    <cellStyle name="Normal 3 2 7 2 6 2" xfId="24344" xr:uid="{00000000-0005-0000-0000-0000FD5E0000}"/>
    <cellStyle name="Normal 3 2 7 2 6 2 2" xfId="24345" xr:uid="{00000000-0005-0000-0000-0000FE5E0000}"/>
    <cellStyle name="Normal 3 2 7 2 6 3" xfId="24346" xr:uid="{00000000-0005-0000-0000-0000FF5E0000}"/>
    <cellStyle name="Normal 3 2 7 2 7" xfId="24347" xr:uid="{00000000-0005-0000-0000-0000005F0000}"/>
    <cellStyle name="Normal 3 2 7 2 7 2" xfId="24348" xr:uid="{00000000-0005-0000-0000-0000015F0000}"/>
    <cellStyle name="Normal 3 2 7 2 8" xfId="24349" xr:uid="{00000000-0005-0000-0000-0000025F0000}"/>
    <cellStyle name="Normal 3 2 7 2 8 2" xfId="24350" xr:uid="{00000000-0005-0000-0000-0000035F0000}"/>
    <cellStyle name="Normal 3 2 7 2 9" xfId="24351" xr:uid="{00000000-0005-0000-0000-0000045F0000}"/>
    <cellStyle name="Normal 3 2 7 3" xfId="24352" xr:uid="{00000000-0005-0000-0000-0000055F0000}"/>
    <cellStyle name="Normal 3 2 7 3 2" xfId="24353" xr:uid="{00000000-0005-0000-0000-0000065F0000}"/>
    <cellStyle name="Normal 3 2 7 3 2 2" xfId="24354" xr:uid="{00000000-0005-0000-0000-0000075F0000}"/>
    <cellStyle name="Normal 3 2 7 3 2 2 2" xfId="24355" xr:uid="{00000000-0005-0000-0000-0000085F0000}"/>
    <cellStyle name="Normal 3 2 7 3 2 2 2 2" xfId="24356" xr:uid="{00000000-0005-0000-0000-0000095F0000}"/>
    <cellStyle name="Normal 3 2 7 3 2 2 2 2 2" xfId="24357" xr:uid="{00000000-0005-0000-0000-00000A5F0000}"/>
    <cellStyle name="Normal 3 2 7 3 2 2 2 3" xfId="24358" xr:uid="{00000000-0005-0000-0000-00000B5F0000}"/>
    <cellStyle name="Normal 3 2 7 3 2 2 3" xfId="24359" xr:uid="{00000000-0005-0000-0000-00000C5F0000}"/>
    <cellStyle name="Normal 3 2 7 3 2 2 3 2" xfId="24360" xr:uid="{00000000-0005-0000-0000-00000D5F0000}"/>
    <cellStyle name="Normal 3 2 7 3 2 2 4" xfId="24361" xr:uid="{00000000-0005-0000-0000-00000E5F0000}"/>
    <cellStyle name="Normal 3 2 7 3 2 3" xfId="24362" xr:uid="{00000000-0005-0000-0000-00000F5F0000}"/>
    <cellStyle name="Normal 3 2 7 3 2 3 2" xfId="24363" xr:uid="{00000000-0005-0000-0000-0000105F0000}"/>
    <cellStyle name="Normal 3 2 7 3 2 3 2 2" xfId="24364" xr:uid="{00000000-0005-0000-0000-0000115F0000}"/>
    <cellStyle name="Normal 3 2 7 3 2 3 3" xfId="24365" xr:uid="{00000000-0005-0000-0000-0000125F0000}"/>
    <cellStyle name="Normal 3 2 7 3 2 4" xfId="24366" xr:uid="{00000000-0005-0000-0000-0000135F0000}"/>
    <cellStyle name="Normal 3 2 7 3 2 4 2" xfId="24367" xr:uid="{00000000-0005-0000-0000-0000145F0000}"/>
    <cellStyle name="Normal 3 2 7 3 2 5" xfId="24368" xr:uid="{00000000-0005-0000-0000-0000155F0000}"/>
    <cellStyle name="Normal 3 2 7 3 3" xfId="24369" xr:uid="{00000000-0005-0000-0000-0000165F0000}"/>
    <cellStyle name="Normal 3 2 7 3 3 2" xfId="24370" xr:uid="{00000000-0005-0000-0000-0000175F0000}"/>
    <cellStyle name="Normal 3 2 7 3 3 2 2" xfId="24371" xr:uid="{00000000-0005-0000-0000-0000185F0000}"/>
    <cellStyle name="Normal 3 2 7 3 3 2 2 2" xfId="24372" xr:uid="{00000000-0005-0000-0000-0000195F0000}"/>
    <cellStyle name="Normal 3 2 7 3 3 2 3" xfId="24373" xr:uid="{00000000-0005-0000-0000-00001A5F0000}"/>
    <cellStyle name="Normal 3 2 7 3 3 3" xfId="24374" xr:uid="{00000000-0005-0000-0000-00001B5F0000}"/>
    <cellStyle name="Normal 3 2 7 3 3 3 2" xfId="24375" xr:uid="{00000000-0005-0000-0000-00001C5F0000}"/>
    <cellStyle name="Normal 3 2 7 3 3 4" xfId="24376" xr:uid="{00000000-0005-0000-0000-00001D5F0000}"/>
    <cellStyle name="Normal 3 2 7 3 4" xfId="24377" xr:uid="{00000000-0005-0000-0000-00001E5F0000}"/>
    <cellStyle name="Normal 3 2 7 3 4 2" xfId="24378" xr:uid="{00000000-0005-0000-0000-00001F5F0000}"/>
    <cellStyle name="Normal 3 2 7 3 4 2 2" xfId="24379" xr:uid="{00000000-0005-0000-0000-0000205F0000}"/>
    <cellStyle name="Normal 3 2 7 3 4 2 2 2" xfId="24380" xr:uid="{00000000-0005-0000-0000-0000215F0000}"/>
    <cellStyle name="Normal 3 2 7 3 4 2 3" xfId="24381" xr:uid="{00000000-0005-0000-0000-0000225F0000}"/>
    <cellStyle name="Normal 3 2 7 3 4 3" xfId="24382" xr:uid="{00000000-0005-0000-0000-0000235F0000}"/>
    <cellStyle name="Normal 3 2 7 3 4 3 2" xfId="24383" xr:uid="{00000000-0005-0000-0000-0000245F0000}"/>
    <cellStyle name="Normal 3 2 7 3 4 4" xfId="24384" xr:uid="{00000000-0005-0000-0000-0000255F0000}"/>
    <cellStyle name="Normal 3 2 7 3 5" xfId="24385" xr:uid="{00000000-0005-0000-0000-0000265F0000}"/>
    <cellStyle name="Normal 3 2 7 3 5 2" xfId="24386" xr:uid="{00000000-0005-0000-0000-0000275F0000}"/>
    <cellStyle name="Normal 3 2 7 3 5 2 2" xfId="24387" xr:uid="{00000000-0005-0000-0000-0000285F0000}"/>
    <cellStyle name="Normal 3 2 7 3 5 3" xfId="24388" xr:uid="{00000000-0005-0000-0000-0000295F0000}"/>
    <cellStyle name="Normal 3 2 7 3 6" xfId="24389" xr:uid="{00000000-0005-0000-0000-00002A5F0000}"/>
    <cellStyle name="Normal 3 2 7 3 6 2" xfId="24390" xr:uid="{00000000-0005-0000-0000-00002B5F0000}"/>
    <cellStyle name="Normal 3 2 7 3 7" xfId="24391" xr:uid="{00000000-0005-0000-0000-00002C5F0000}"/>
    <cellStyle name="Normal 3 2 7 3 7 2" xfId="24392" xr:uid="{00000000-0005-0000-0000-00002D5F0000}"/>
    <cellStyle name="Normal 3 2 7 3 8" xfId="24393" xr:uid="{00000000-0005-0000-0000-00002E5F0000}"/>
    <cellStyle name="Normal 3 2 7 4" xfId="24394" xr:uid="{00000000-0005-0000-0000-00002F5F0000}"/>
    <cellStyle name="Normal 3 2 7 4 2" xfId="24395" xr:uid="{00000000-0005-0000-0000-0000305F0000}"/>
    <cellStyle name="Normal 3 2 7 4 2 2" xfId="24396" xr:uid="{00000000-0005-0000-0000-0000315F0000}"/>
    <cellStyle name="Normal 3 2 7 4 2 2 2" xfId="24397" xr:uid="{00000000-0005-0000-0000-0000325F0000}"/>
    <cellStyle name="Normal 3 2 7 4 2 2 2 2" xfId="24398" xr:uid="{00000000-0005-0000-0000-0000335F0000}"/>
    <cellStyle name="Normal 3 2 7 4 2 2 3" xfId="24399" xr:uid="{00000000-0005-0000-0000-0000345F0000}"/>
    <cellStyle name="Normal 3 2 7 4 2 3" xfId="24400" xr:uid="{00000000-0005-0000-0000-0000355F0000}"/>
    <cellStyle name="Normal 3 2 7 4 2 3 2" xfId="24401" xr:uid="{00000000-0005-0000-0000-0000365F0000}"/>
    <cellStyle name="Normal 3 2 7 4 2 4" xfId="24402" xr:uid="{00000000-0005-0000-0000-0000375F0000}"/>
    <cellStyle name="Normal 3 2 7 4 3" xfId="24403" xr:uid="{00000000-0005-0000-0000-0000385F0000}"/>
    <cellStyle name="Normal 3 2 7 4 3 2" xfId="24404" xr:uid="{00000000-0005-0000-0000-0000395F0000}"/>
    <cellStyle name="Normal 3 2 7 4 3 2 2" xfId="24405" xr:uid="{00000000-0005-0000-0000-00003A5F0000}"/>
    <cellStyle name="Normal 3 2 7 4 3 3" xfId="24406" xr:uid="{00000000-0005-0000-0000-00003B5F0000}"/>
    <cellStyle name="Normal 3 2 7 4 4" xfId="24407" xr:uid="{00000000-0005-0000-0000-00003C5F0000}"/>
    <cellStyle name="Normal 3 2 7 4 4 2" xfId="24408" xr:uid="{00000000-0005-0000-0000-00003D5F0000}"/>
    <cellStyle name="Normal 3 2 7 4 5" xfId="24409" xr:uid="{00000000-0005-0000-0000-00003E5F0000}"/>
    <cellStyle name="Normal 3 2 7 5" xfId="24410" xr:uid="{00000000-0005-0000-0000-00003F5F0000}"/>
    <cellStyle name="Normal 3 2 7 5 2" xfId="24411" xr:uid="{00000000-0005-0000-0000-0000405F0000}"/>
    <cellStyle name="Normal 3 2 7 5 2 2" xfId="24412" xr:uid="{00000000-0005-0000-0000-0000415F0000}"/>
    <cellStyle name="Normal 3 2 7 5 2 2 2" xfId="24413" xr:uid="{00000000-0005-0000-0000-0000425F0000}"/>
    <cellStyle name="Normal 3 2 7 5 2 3" xfId="24414" xr:uid="{00000000-0005-0000-0000-0000435F0000}"/>
    <cellStyle name="Normal 3 2 7 5 3" xfId="24415" xr:uid="{00000000-0005-0000-0000-0000445F0000}"/>
    <cellStyle name="Normal 3 2 7 5 3 2" xfId="24416" xr:uid="{00000000-0005-0000-0000-0000455F0000}"/>
    <cellStyle name="Normal 3 2 7 5 4" xfId="24417" xr:uid="{00000000-0005-0000-0000-0000465F0000}"/>
    <cellStyle name="Normal 3 2 7 6" xfId="24418" xr:uid="{00000000-0005-0000-0000-0000475F0000}"/>
    <cellStyle name="Normal 3 2 7 6 2" xfId="24419" xr:uid="{00000000-0005-0000-0000-0000485F0000}"/>
    <cellStyle name="Normal 3 2 7 6 2 2" xfId="24420" xr:uid="{00000000-0005-0000-0000-0000495F0000}"/>
    <cellStyle name="Normal 3 2 7 6 2 2 2" xfId="24421" xr:uid="{00000000-0005-0000-0000-00004A5F0000}"/>
    <cellStyle name="Normal 3 2 7 6 2 3" xfId="24422" xr:uid="{00000000-0005-0000-0000-00004B5F0000}"/>
    <cellStyle name="Normal 3 2 7 6 3" xfId="24423" xr:uid="{00000000-0005-0000-0000-00004C5F0000}"/>
    <cellStyle name="Normal 3 2 7 6 3 2" xfId="24424" xr:uid="{00000000-0005-0000-0000-00004D5F0000}"/>
    <cellStyle name="Normal 3 2 7 6 4" xfId="24425" xr:uid="{00000000-0005-0000-0000-00004E5F0000}"/>
    <cellStyle name="Normal 3 2 7 7" xfId="24426" xr:uid="{00000000-0005-0000-0000-00004F5F0000}"/>
    <cellStyle name="Normal 3 2 7 7 2" xfId="24427" xr:uid="{00000000-0005-0000-0000-0000505F0000}"/>
    <cellStyle name="Normal 3 2 7 7 2 2" xfId="24428" xr:uid="{00000000-0005-0000-0000-0000515F0000}"/>
    <cellStyle name="Normal 3 2 7 7 3" xfId="24429" xr:uid="{00000000-0005-0000-0000-0000525F0000}"/>
    <cellStyle name="Normal 3 2 7 8" xfId="24430" xr:uid="{00000000-0005-0000-0000-0000535F0000}"/>
    <cellStyle name="Normal 3 2 7 8 2" xfId="24431" xr:uid="{00000000-0005-0000-0000-0000545F0000}"/>
    <cellStyle name="Normal 3 2 7 9" xfId="24432" xr:uid="{00000000-0005-0000-0000-0000555F0000}"/>
    <cellStyle name="Normal 3 2 7 9 2" xfId="24433" xr:uid="{00000000-0005-0000-0000-0000565F0000}"/>
    <cellStyle name="Normal 3 2 8" xfId="24434" xr:uid="{00000000-0005-0000-0000-0000575F0000}"/>
    <cellStyle name="Normal 3 2 8 10" xfId="24435" xr:uid="{00000000-0005-0000-0000-0000585F0000}"/>
    <cellStyle name="Normal 3 2 8 2" xfId="24436" xr:uid="{00000000-0005-0000-0000-0000595F0000}"/>
    <cellStyle name="Normal 3 2 8 2 2" xfId="24437" xr:uid="{00000000-0005-0000-0000-00005A5F0000}"/>
    <cellStyle name="Normal 3 2 8 2 2 2" xfId="24438" xr:uid="{00000000-0005-0000-0000-00005B5F0000}"/>
    <cellStyle name="Normal 3 2 8 2 2 2 2" xfId="24439" xr:uid="{00000000-0005-0000-0000-00005C5F0000}"/>
    <cellStyle name="Normal 3 2 8 2 2 2 2 2" xfId="24440" xr:uid="{00000000-0005-0000-0000-00005D5F0000}"/>
    <cellStyle name="Normal 3 2 8 2 2 2 2 2 2" xfId="24441" xr:uid="{00000000-0005-0000-0000-00005E5F0000}"/>
    <cellStyle name="Normal 3 2 8 2 2 2 2 2 2 2" xfId="24442" xr:uid="{00000000-0005-0000-0000-00005F5F0000}"/>
    <cellStyle name="Normal 3 2 8 2 2 2 2 2 3" xfId="24443" xr:uid="{00000000-0005-0000-0000-0000605F0000}"/>
    <cellStyle name="Normal 3 2 8 2 2 2 2 3" xfId="24444" xr:uid="{00000000-0005-0000-0000-0000615F0000}"/>
    <cellStyle name="Normal 3 2 8 2 2 2 2 3 2" xfId="24445" xr:uid="{00000000-0005-0000-0000-0000625F0000}"/>
    <cellStyle name="Normal 3 2 8 2 2 2 2 4" xfId="24446" xr:uid="{00000000-0005-0000-0000-0000635F0000}"/>
    <cellStyle name="Normal 3 2 8 2 2 2 3" xfId="24447" xr:uid="{00000000-0005-0000-0000-0000645F0000}"/>
    <cellStyle name="Normal 3 2 8 2 2 2 3 2" xfId="24448" xr:uid="{00000000-0005-0000-0000-0000655F0000}"/>
    <cellStyle name="Normal 3 2 8 2 2 2 3 2 2" xfId="24449" xr:uid="{00000000-0005-0000-0000-0000665F0000}"/>
    <cellStyle name="Normal 3 2 8 2 2 2 3 3" xfId="24450" xr:uid="{00000000-0005-0000-0000-0000675F0000}"/>
    <cellStyle name="Normal 3 2 8 2 2 2 4" xfId="24451" xr:uid="{00000000-0005-0000-0000-0000685F0000}"/>
    <cellStyle name="Normal 3 2 8 2 2 2 4 2" xfId="24452" xr:uid="{00000000-0005-0000-0000-0000695F0000}"/>
    <cellStyle name="Normal 3 2 8 2 2 2 5" xfId="24453" xr:uid="{00000000-0005-0000-0000-00006A5F0000}"/>
    <cellStyle name="Normal 3 2 8 2 2 3" xfId="24454" xr:uid="{00000000-0005-0000-0000-00006B5F0000}"/>
    <cellStyle name="Normal 3 2 8 2 2 3 2" xfId="24455" xr:uid="{00000000-0005-0000-0000-00006C5F0000}"/>
    <cellStyle name="Normal 3 2 8 2 2 3 2 2" xfId="24456" xr:uid="{00000000-0005-0000-0000-00006D5F0000}"/>
    <cellStyle name="Normal 3 2 8 2 2 3 2 2 2" xfId="24457" xr:uid="{00000000-0005-0000-0000-00006E5F0000}"/>
    <cellStyle name="Normal 3 2 8 2 2 3 2 3" xfId="24458" xr:uid="{00000000-0005-0000-0000-00006F5F0000}"/>
    <cellStyle name="Normal 3 2 8 2 2 3 3" xfId="24459" xr:uid="{00000000-0005-0000-0000-0000705F0000}"/>
    <cellStyle name="Normal 3 2 8 2 2 3 3 2" xfId="24460" xr:uid="{00000000-0005-0000-0000-0000715F0000}"/>
    <cellStyle name="Normal 3 2 8 2 2 3 4" xfId="24461" xr:uid="{00000000-0005-0000-0000-0000725F0000}"/>
    <cellStyle name="Normal 3 2 8 2 2 4" xfId="24462" xr:uid="{00000000-0005-0000-0000-0000735F0000}"/>
    <cellStyle name="Normal 3 2 8 2 2 4 2" xfId="24463" xr:uid="{00000000-0005-0000-0000-0000745F0000}"/>
    <cellStyle name="Normal 3 2 8 2 2 4 2 2" xfId="24464" xr:uid="{00000000-0005-0000-0000-0000755F0000}"/>
    <cellStyle name="Normal 3 2 8 2 2 4 2 2 2" xfId="24465" xr:uid="{00000000-0005-0000-0000-0000765F0000}"/>
    <cellStyle name="Normal 3 2 8 2 2 4 2 3" xfId="24466" xr:uid="{00000000-0005-0000-0000-0000775F0000}"/>
    <cellStyle name="Normal 3 2 8 2 2 4 3" xfId="24467" xr:uid="{00000000-0005-0000-0000-0000785F0000}"/>
    <cellStyle name="Normal 3 2 8 2 2 4 3 2" xfId="24468" xr:uid="{00000000-0005-0000-0000-0000795F0000}"/>
    <cellStyle name="Normal 3 2 8 2 2 4 4" xfId="24469" xr:uid="{00000000-0005-0000-0000-00007A5F0000}"/>
    <cellStyle name="Normal 3 2 8 2 2 5" xfId="24470" xr:uid="{00000000-0005-0000-0000-00007B5F0000}"/>
    <cellStyle name="Normal 3 2 8 2 2 5 2" xfId="24471" xr:uid="{00000000-0005-0000-0000-00007C5F0000}"/>
    <cellStyle name="Normal 3 2 8 2 2 5 2 2" xfId="24472" xr:uid="{00000000-0005-0000-0000-00007D5F0000}"/>
    <cellStyle name="Normal 3 2 8 2 2 5 3" xfId="24473" xr:uid="{00000000-0005-0000-0000-00007E5F0000}"/>
    <cellStyle name="Normal 3 2 8 2 2 6" xfId="24474" xr:uid="{00000000-0005-0000-0000-00007F5F0000}"/>
    <cellStyle name="Normal 3 2 8 2 2 6 2" xfId="24475" xr:uid="{00000000-0005-0000-0000-0000805F0000}"/>
    <cellStyle name="Normal 3 2 8 2 2 7" xfId="24476" xr:uid="{00000000-0005-0000-0000-0000815F0000}"/>
    <cellStyle name="Normal 3 2 8 2 2 7 2" xfId="24477" xr:uid="{00000000-0005-0000-0000-0000825F0000}"/>
    <cellStyle name="Normal 3 2 8 2 2 8" xfId="24478" xr:uid="{00000000-0005-0000-0000-0000835F0000}"/>
    <cellStyle name="Normal 3 2 8 2 3" xfId="24479" xr:uid="{00000000-0005-0000-0000-0000845F0000}"/>
    <cellStyle name="Normal 3 2 8 2 3 2" xfId="24480" xr:uid="{00000000-0005-0000-0000-0000855F0000}"/>
    <cellStyle name="Normal 3 2 8 2 3 2 2" xfId="24481" xr:uid="{00000000-0005-0000-0000-0000865F0000}"/>
    <cellStyle name="Normal 3 2 8 2 3 2 2 2" xfId="24482" xr:uid="{00000000-0005-0000-0000-0000875F0000}"/>
    <cellStyle name="Normal 3 2 8 2 3 2 2 2 2" xfId="24483" xr:uid="{00000000-0005-0000-0000-0000885F0000}"/>
    <cellStyle name="Normal 3 2 8 2 3 2 2 3" xfId="24484" xr:uid="{00000000-0005-0000-0000-0000895F0000}"/>
    <cellStyle name="Normal 3 2 8 2 3 2 3" xfId="24485" xr:uid="{00000000-0005-0000-0000-00008A5F0000}"/>
    <cellStyle name="Normal 3 2 8 2 3 2 3 2" xfId="24486" xr:uid="{00000000-0005-0000-0000-00008B5F0000}"/>
    <cellStyle name="Normal 3 2 8 2 3 2 4" xfId="24487" xr:uid="{00000000-0005-0000-0000-00008C5F0000}"/>
    <cellStyle name="Normal 3 2 8 2 3 3" xfId="24488" xr:uid="{00000000-0005-0000-0000-00008D5F0000}"/>
    <cellStyle name="Normal 3 2 8 2 3 3 2" xfId="24489" xr:uid="{00000000-0005-0000-0000-00008E5F0000}"/>
    <cellStyle name="Normal 3 2 8 2 3 3 2 2" xfId="24490" xr:uid="{00000000-0005-0000-0000-00008F5F0000}"/>
    <cellStyle name="Normal 3 2 8 2 3 3 3" xfId="24491" xr:uid="{00000000-0005-0000-0000-0000905F0000}"/>
    <cellStyle name="Normal 3 2 8 2 3 4" xfId="24492" xr:uid="{00000000-0005-0000-0000-0000915F0000}"/>
    <cellStyle name="Normal 3 2 8 2 3 4 2" xfId="24493" xr:uid="{00000000-0005-0000-0000-0000925F0000}"/>
    <cellStyle name="Normal 3 2 8 2 3 5" xfId="24494" xr:uid="{00000000-0005-0000-0000-0000935F0000}"/>
    <cellStyle name="Normal 3 2 8 2 4" xfId="24495" xr:uid="{00000000-0005-0000-0000-0000945F0000}"/>
    <cellStyle name="Normal 3 2 8 2 4 2" xfId="24496" xr:uid="{00000000-0005-0000-0000-0000955F0000}"/>
    <cellStyle name="Normal 3 2 8 2 4 2 2" xfId="24497" xr:uid="{00000000-0005-0000-0000-0000965F0000}"/>
    <cellStyle name="Normal 3 2 8 2 4 2 2 2" xfId="24498" xr:uid="{00000000-0005-0000-0000-0000975F0000}"/>
    <cellStyle name="Normal 3 2 8 2 4 2 3" xfId="24499" xr:uid="{00000000-0005-0000-0000-0000985F0000}"/>
    <cellStyle name="Normal 3 2 8 2 4 3" xfId="24500" xr:uid="{00000000-0005-0000-0000-0000995F0000}"/>
    <cellStyle name="Normal 3 2 8 2 4 3 2" xfId="24501" xr:uid="{00000000-0005-0000-0000-00009A5F0000}"/>
    <cellStyle name="Normal 3 2 8 2 4 4" xfId="24502" xr:uid="{00000000-0005-0000-0000-00009B5F0000}"/>
    <cellStyle name="Normal 3 2 8 2 5" xfId="24503" xr:uid="{00000000-0005-0000-0000-00009C5F0000}"/>
    <cellStyle name="Normal 3 2 8 2 5 2" xfId="24504" xr:uid="{00000000-0005-0000-0000-00009D5F0000}"/>
    <cellStyle name="Normal 3 2 8 2 5 2 2" xfId="24505" xr:uid="{00000000-0005-0000-0000-00009E5F0000}"/>
    <cellStyle name="Normal 3 2 8 2 5 2 2 2" xfId="24506" xr:uid="{00000000-0005-0000-0000-00009F5F0000}"/>
    <cellStyle name="Normal 3 2 8 2 5 2 3" xfId="24507" xr:uid="{00000000-0005-0000-0000-0000A05F0000}"/>
    <cellStyle name="Normal 3 2 8 2 5 3" xfId="24508" xr:uid="{00000000-0005-0000-0000-0000A15F0000}"/>
    <cellStyle name="Normal 3 2 8 2 5 3 2" xfId="24509" xr:uid="{00000000-0005-0000-0000-0000A25F0000}"/>
    <cellStyle name="Normal 3 2 8 2 5 4" xfId="24510" xr:uid="{00000000-0005-0000-0000-0000A35F0000}"/>
    <cellStyle name="Normal 3 2 8 2 6" xfId="24511" xr:uid="{00000000-0005-0000-0000-0000A45F0000}"/>
    <cellStyle name="Normal 3 2 8 2 6 2" xfId="24512" xr:uid="{00000000-0005-0000-0000-0000A55F0000}"/>
    <cellStyle name="Normal 3 2 8 2 6 2 2" xfId="24513" xr:uid="{00000000-0005-0000-0000-0000A65F0000}"/>
    <cellStyle name="Normal 3 2 8 2 6 3" xfId="24514" xr:uid="{00000000-0005-0000-0000-0000A75F0000}"/>
    <cellStyle name="Normal 3 2 8 2 7" xfId="24515" xr:uid="{00000000-0005-0000-0000-0000A85F0000}"/>
    <cellStyle name="Normal 3 2 8 2 7 2" xfId="24516" xr:uid="{00000000-0005-0000-0000-0000A95F0000}"/>
    <cellStyle name="Normal 3 2 8 2 8" xfId="24517" xr:uid="{00000000-0005-0000-0000-0000AA5F0000}"/>
    <cellStyle name="Normal 3 2 8 2 8 2" xfId="24518" xr:uid="{00000000-0005-0000-0000-0000AB5F0000}"/>
    <cellStyle name="Normal 3 2 8 2 9" xfId="24519" xr:uid="{00000000-0005-0000-0000-0000AC5F0000}"/>
    <cellStyle name="Normal 3 2 8 3" xfId="24520" xr:uid="{00000000-0005-0000-0000-0000AD5F0000}"/>
    <cellStyle name="Normal 3 2 8 3 2" xfId="24521" xr:uid="{00000000-0005-0000-0000-0000AE5F0000}"/>
    <cellStyle name="Normal 3 2 8 3 2 2" xfId="24522" xr:uid="{00000000-0005-0000-0000-0000AF5F0000}"/>
    <cellStyle name="Normal 3 2 8 3 2 2 2" xfId="24523" xr:uid="{00000000-0005-0000-0000-0000B05F0000}"/>
    <cellStyle name="Normal 3 2 8 3 2 2 2 2" xfId="24524" xr:uid="{00000000-0005-0000-0000-0000B15F0000}"/>
    <cellStyle name="Normal 3 2 8 3 2 2 2 2 2" xfId="24525" xr:uid="{00000000-0005-0000-0000-0000B25F0000}"/>
    <cellStyle name="Normal 3 2 8 3 2 2 2 3" xfId="24526" xr:uid="{00000000-0005-0000-0000-0000B35F0000}"/>
    <cellStyle name="Normal 3 2 8 3 2 2 3" xfId="24527" xr:uid="{00000000-0005-0000-0000-0000B45F0000}"/>
    <cellStyle name="Normal 3 2 8 3 2 2 3 2" xfId="24528" xr:uid="{00000000-0005-0000-0000-0000B55F0000}"/>
    <cellStyle name="Normal 3 2 8 3 2 2 4" xfId="24529" xr:uid="{00000000-0005-0000-0000-0000B65F0000}"/>
    <cellStyle name="Normal 3 2 8 3 2 3" xfId="24530" xr:uid="{00000000-0005-0000-0000-0000B75F0000}"/>
    <cellStyle name="Normal 3 2 8 3 2 3 2" xfId="24531" xr:uid="{00000000-0005-0000-0000-0000B85F0000}"/>
    <cellStyle name="Normal 3 2 8 3 2 3 2 2" xfId="24532" xr:uid="{00000000-0005-0000-0000-0000B95F0000}"/>
    <cellStyle name="Normal 3 2 8 3 2 3 3" xfId="24533" xr:uid="{00000000-0005-0000-0000-0000BA5F0000}"/>
    <cellStyle name="Normal 3 2 8 3 2 4" xfId="24534" xr:uid="{00000000-0005-0000-0000-0000BB5F0000}"/>
    <cellStyle name="Normal 3 2 8 3 2 4 2" xfId="24535" xr:uid="{00000000-0005-0000-0000-0000BC5F0000}"/>
    <cellStyle name="Normal 3 2 8 3 2 5" xfId="24536" xr:uid="{00000000-0005-0000-0000-0000BD5F0000}"/>
    <cellStyle name="Normal 3 2 8 3 3" xfId="24537" xr:uid="{00000000-0005-0000-0000-0000BE5F0000}"/>
    <cellStyle name="Normal 3 2 8 3 3 2" xfId="24538" xr:uid="{00000000-0005-0000-0000-0000BF5F0000}"/>
    <cellStyle name="Normal 3 2 8 3 3 2 2" xfId="24539" xr:uid="{00000000-0005-0000-0000-0000C05F0000}"/>
    <cellStyle name="Normal 3 2 8 3 3 2 2 2" xfId="24540" xr:uid="{00000000-0005-0000-0000-0000C15F0000}"/>
    <cellStyle name="Normal 3 2 8 3 3 2 3" xfId="24541" xr:uid="{00000000-0005-0000-0000-0000C25F0000}"/>
    <cellStyle name="Normal 3 2 8 3 3 3" xfId="24542" xr:uid="{00000000-0005-0000-0000-0000C35F0000}"/>
    <cellStyle name="Normal 3 2 8 3 3 3 2" xfId="24543" xr:uid="{00000000-0005-0000-0000-0000C45F0000}"/>
    <cellStyle name="Normal 3 2 8 3 3 4" xfId="24544" xr:uid="{00000000-0005-0000-0000-0000C55F0000}"/>
    <cellStyle name="Normal 3 2 8 3 4" xfId="24545" xr:uid="{00000000-0005-0000-0000-0000C65F0000}"/>
    <cellStyle name="Normal 3 2 8 3 4 2" xfId="24546" xr:uid="{00000000-0005-0000-0000-0000C75F0000}"/>
    <cellStyle name="Normal 3 2 8 3 4 2 2" xfId="24547" xr:uid="{00000000-0005-0000-0000-0000C85F0000}"/>
    <cellStyle name="Normal 3 2 8 3 4 2 2 2" xfId="24548" xr:uid="{00000000-0005-0000-0000-0000C95F0000}"/>
    <cellStyle name="Normal 3 2 8 3 4 2 3" xfId="24549" xr:uid="{00000000-0005-0000-0000-0000CA5F0000}"/>
    <cellStyle name="Normal 3 2 8 3 4 3" xfId="24550" xr:uid="{00000000-0005-0000-0000-0000CB5F0000}"/>
    <cellStyle name="Normal 3 2 8 3 4 3 2" xfId="24551" xr:uid="{00000000-0005-0000-0000-0000CC5F0000}"/>
    <cellStyle name="Normal 3 2 8 3 4 4" xfId="24552" xr:uid="{00000000-0005-0000-0000-0000CD5F0000}"/>
    <cellStyle name="Normal 3 2 8 3 5" xfId="24553" xr:uid="{00000000-0005-0000-0000-0000CE5F0000}"/>
    <cellStyle name="Normal 3 2 8 3 5 2" xfId="24554" xr:uid="{00000000-0005-0000-0000-0000CF5F0000}"/>
    <cellStyle name="Normal 3 2 8 3 5 2 2" xfId="24555" xr:uid="{00000000-0005-0000-0000-0000D05F0000}"/>
    <cellStyle name="Normal 3 2 8 3 5 3" xfId="24556" xr:uid="{00000000-0005-0000-0000-0000D15F0000}"/>
    <cellStyle name="Normal 3 2 8 3 6" xfId="24557" xr:uid="{00000000-0005-0000-0000-0000D25F0000}"/>
    <cellStyle name="Normal 3 2 8 3 6 2" xfId="24558" xr:uid="{00000000-0005-0000-0000-0000D35F0000}"/>
    <cellStyle name="Normal 3 2 8 3 7" xfId="24559" xr:uid="{00000000-0005-0000-0000-0000D45F0000}"/>
    <cellStyle name="Normal 3 2 8 3 7 2" xfId="24560" xr:uid="{00000000-0005-0000-0000-0000D55F0000}"/>
    <cellStyle name="Normal 3 2 8 3 8" xfId="24561" xr:uid="{00000000-0005-0000-0000-0000D65F0000}"/>
    <cellStyle name="Normal 3 2 8 4" xfId="24562" xr:uid="{00000000-0005-0000-0000-0000D75F0000}"/>
    <cellStyle name="Normal 3 2 8 4 2" xfId="24563" xr:uid="{00000000-0005-0000-0000-0000D85F0000}"/>
    <cellStyle name="Normal 3 2 8 4 2 2" xfId="24564" xr:uid="{00000000-0005-0000-0000-0000D95F0000}"/>
    <cellStyle name="Normal 3 2 8 4 2 2 2" xfId="24565" xr:uid="{00000000-0005-0000-0000-0000DA5F0000}"/>
    <cellStyle name="Normal 3 2 8 4 2 2 2 2" xfId="24566" xr:uid="{00000000-0005-0000-0000-0000DB5F0000}"/>
    <cellStyle name="Normal 3 2 8 4 2 2 3" xfId="24567" xr:uid="{00000000-0005-0000-0000-0000DC5F0000}"/>
    <cellStyle name="Normal 3 2 8 4 2 3" xfId="24568" xr:uid="{00000000-0005-0000-0000-0000DD5F0000}"/>
    <cellStyle name="Normal 3 2 8 4 2 3 2" xfId="24569" xr:uid="{00000000-0005-0000-0000-0000DE5F0000}"/>
    <cellStyle name="Normal 3 2 8 4 2 4" xfId="24570" xr:uid="{00000000-0005-0000-0000-0000DF5F0000}"/>
    <cellStyle name="Normal 3 2 8 4 3" xfId="24571" xr:uid="{00000000-0005-0000-0000-0000E05F0000}"/>
    <cellStyle name="Normal 3 2 8 4 3 2" xfId="24572" xr:uid="{00000000-0005-0000-0000-0000E15F0000}"/>
    <cellStyle name="Normal 3 2 8 4 3 2 2" xfId="24573" xr:uid="{00000000-0005-0000-0000-0000E25F0000}"/>
    <cellStyle name="Normal 3 2 8 4 3 3" xfId="24574" xr:uid="{00000000-0005-0000-0000-0000E35F0000}"/>
    <cellStyle name="Normal 3 2 8 4 4" xfId="24575" xr:uid="{00000000-0005-0000-0000-0000E45F0000}"/>
    <cellStyle name="Normal 3 2 8 4 4 2" xfId="24576" xr:uid="{00000000-0005-0000-0000-0000E55F0000}"/>
    <cellStyle name="Normal 3 2 8 4 5" xfId="24577" xr:uid="{00000000-0005-0000-0000-0000E65F0000}"/>
    <cellStyle name="Normal 3 2 8 5" xfId="24578" xr:uid="{00000000-0005-0000-0000-0000E75F0000}"/>
    <cellStyle name="Normal 3 2 8 5 2" xfId="24579" xr:uid="{00000000-0005-0000-0000-0000E85F0000}"/>
    <cellStyle name="Normal 3 2 8 5 2 2" xfId="24580" xr:uid="{00000000-0005-0000-0000-0000E95F0000}"/>
    <cellStyle name="Normal 3 2 8 5 2 2 2" xfId="24581" xr:uid="{00000000-0005-0000-0000-0000EA5F0000}"/>
    <cellStyle name="Normal 3 2 8 5 2 3" xfId="24582" xr:uid="{00000000-0005-0000-0000-0000EB5F0000}"/>
    <cellStyle name="Normal 3 2 8 5 3" xfId="24583" xr:uid="{00000000-0005-0000-0000-0000EC5F0000}"/>
    <cellStyle name="Normal 3 2 8 5 3 2" xfId="24584" xr:uid="{00000000-0005-0000-0000-0000ED5F0000}"/>
    <cellStyle name="Normal 3 2 8 5 4" xfId="24585" xr:uid="{00000000-0005-0000-0000-0000EE5F0000}"/>
    <cellStyle name="Normal 3 2 8 6" xfId="24586" xr:uid="{00000000-0005-0000-0000-0000EF5F0000}"/>
    <cellStyle name="Normal 3 2 8 6 2" xfId="24587" xr:uid="{00000000-0005-0000-0000-0000F05F0000}"/>
    <cellStyle name="Normal 3 2 8 6 2 2" xfId="24588" xr:uid="{00000000-0005-0000-0000-0000F15F0000}"/>
    <cellStyle name="Normal 3 2 8 6 2 2 2" xfId="24589" xr:uid="{00000000-0005-0000-0000-0000F25F0000}"/>
    <cellStyle name="Normal 3 2 8 6 2 3" xfId="24590" xr:uid="{00000000-0005-0000-0000-0000F35F0000}"/>
    <cellStyle name="Normal 3 2 8 6 3" xfId="24591" xr:uid="{00000000-0005-0000-0000-0000F45F0000}"/>
    <cellStyle name="Normal 3 2 8 6 3 2" xfId="24592" xr:uid="{00000000-0005-0000-0000-0000F55F0000}"/>
    <cellStyle name="Normal 3 2 8 6 4" xfId="24593" xr:uid="{00000000-0005-0000-0000-0000F65F0000}"/>
    <cellStyle name="Normal 3 2 8 7" xfId="24594" xr:uid="{00000000-0005-0000-0000-0000F75F0000}"/>
    <cellStyle name="Normal 3 2 8 7 2" xfId="24595" xr:uid="{00000000-0005-0000-0000-0000F85F0000}"/>
    <cellStyle name="Normal 3 2 8 7 2 2" xfId="24596" xr:uid="{00000000-0005-0000-0000-0000F95F0000}"/>
    <cellStyle name="Normal 3 2 8 7 3" xfId="24597" xr:uid="{00000000-0005-0000-0000-0000FA5F0000}"/>
    <cellStyle name="Normal 3 2 8 8" xfId="24598" xr:uid="{00000000-0005-0000-0000-0000FB5F0000}"/>
    <cellStyle name="Normal 3 2 8 8 2" xfId="24599" xr:uid="{00000000-0005-0000-0000-0000FC5F0000}"/>
    <cellStyle name="Normal 3 2 8 9" xfId="24600" xr:uid="{00000000-0005-0000-0000-0000FD5F0000}"/>
    <cellStyle name="Normal 3 2 8 9 2" xfId="24601" xr:uid="{00000000-0005-0000-0000-0000FE5F0000}"/>
    <cellStyle name="Normal 3 2 9" xfId="24602" xr:uid="{00000000-0005-0000-0000-0000FF5F0000}"/>
    <cellStyle name="Normal 3 2 9 2" xfId="24603" xr:uid="{00000000-0005-0000-0000-000000600000}"/>
    <cellStyle name="Normal 3 2 9 2 2" xfId="24604" xr:uid="{00000000-0005-0000-0000-000001600000}"/>
    <cellStyle name="Normal 3 2 9 2 2 2" xfId="24605" xr:uid="{00000000-0005-0000-0000-000002600000}"/>
    <cellStyle name="Normal 3 2 9 2 2 2 2" xfId="24606" xr:uid="{00000000-0005-0000-0000-000003600000}"/>
    <cellStyle name="Normal 3 2 9 2 2 2 2 2" xfId="24607" xr:uid="{00000000-0005-0000-0000-000004600000}"/>
    <cellStyle name="Normal 3 2 9 2 2 2 2 2 2" xfId="24608" xr:uid="{00000000-0005-0000-0000-000005600000}"/>
    <cellStyle name="Normal 3 2 9 2 2 2 2 3" xfId="24609" xr:uid="{00000000-0005-0000-0000-000006600000}"/>
    <cellStyle name="Normal 3 2 9 2 2 2 3" xfId="24610" xr:uid="{00000000-0005-0000-0000-000007600000}"/>
    <cellStyle name="Normal 3 2 9 2 2 2 3 2" xfId="24611" xr:uid="{00000000-0005-0000-0000-000008600000}"/>
    <cellStyle name="Normal 3 2 9 2 2 2 4" xfId="24612" xr:uid="{00000000-0005-0000-0000-000009600000}"/>
    <cellStyle name="Normal 3 2 9 2 2 3" xfId="24613" xr:uid="{00000000-0005-0000-0000-00000A600000}"/>
    <cellStyle name="Normal 3 2 9 2 2 3 2" xfId="24614" xr:uid="{00000000-0005-0000-0000-00000B600000}"/>
    <cellStyle name="Normal 3 2 9 2 2 3 2 2" xfId="24615" xr:uid="{00000000-0005-0000-0000-00000C600000}"/>
    <cellStyle name="Normal 3 2 9 2 2 3 3" xfId="24616" xr:uid="{00000000-0005-0000-0000-00000D600000}"/>
    <cellStyle name="Normal 3 2 9 2 2 4" xfId="24617" xr:uid="{00000000-0005-0000-0000-00000E600000}"/>
    <cellStyle name="Normal 3 2 9 2 2 4 2" xfId="24618" xr:uid="{00000000-0005-0000-0000-00000F600000}"/>
    <cellStyle name="Normal 3 2 9 2 2 5" xfId="24619" xr:uid="{00000000-0005-0000-0000-000010600000}"/>
    <cellStyle name="Normal 3 2 9 2 3" xfId="24620" xr:uid="{00000000-0005-0000-0000-000011600000}"/>
    <cellStyle name="Normal 3 2 9 2 3 2" xfId="24621" xr:uid="{00000000-0005-0000-0000-000012600000}"/>
    <cellStyle name="Normal 3 2 9 2 3 2 2" xfId="24622" xr:uid="{00000000-0005-0000-0000-000013600000}"/>
    <cellStyle name="Normal 3 2 9 2 3 2 2 2" xfId="24623" xr:uid="{00000000-0005-0000-0000-000014600000}"/>
    <cellStyle name="Normal 3 2 9 2 3 2 3" xfId="24624" xr:uid="{00000000-0005-0000-0000-000015600000}"/>
    <cellStyle name="Normal 3 2 9 2 3 3" xfId="24625" xr:uid="{00000000-0005-0000-0000-000016600000}"/>
    <cellStyle name="Normal 3 2 9 2 3 3 2" xfId="24626" xr:uid="{00000000-0005-0000-0000-000017600000}"/>
    <cellStyle name="Normal 3 2 9 2 3 4" xfId="24627" xr:uid="{00000000-0005-0000-0000-000018600000}"/>
    <cellStyle name="Normal 3 2 9 2 4" xfId="24628" xr:uid="{00000000-0005-0000-0000-000019600000}"/>
    <cellStyle name="Normal 3 2 9 2 4 2" xfId="24629" xr:uid="{00000000-0005-0000-0000-00001A600000}"/>
    <cellStyle name="Normal 3 2 9 2 4 2 2" xfId="24630" xr:uid="{00000000-0005-0000-0000-00001B600000}"/>
    <cellStyle name="Normal 3 2 9 2 4 2 2 2" xfId="24631" xr:uid="{00000000-0005-0000-0000-00001C600000}"/>
    <cellStyle name="Normal 3 2 9 2 4 2 3" xfId="24632" xr:uid="{00000000-0005-0000-0000-00001D600000}"/>
    <cellStyle name="Normal 3 2 9 2 4 3" xfId="24633" xr:uid="{00000000-0005-0000-0000-00001E600000}"/>
    <cellStyle name="Normal 3 2 9 2 4 3 2" xfId="24634" xr:uid="{00000000-0005-0000-0000-00001F600000}"/>
    <cellStyle name="Normal 3 2 9 2 4 4" xfId="24635" xr:uid="{00000000-0005-0000-0000-000020600000}"/>
    <cellStyle name="Normal 3 2 9 2 5" xfId="24636" xr:uid="{00000000-0005-0000-0000-000021600000}"/>
    <cellStyle name="Normal 3 2 9 2 5 2" xfId="24637" xr:uid="{00000000-0005-0000-0000-000022600000}"/>
    <cellStyle name="Normal 3 2 9 2 5 2 2" xfId="24638" xr:uid="{00000000-0005-0000-0000-000023600000}"/>
    <cellStyle name="Normal 3 2 9 2 5 3" xfId="24639" xr:uid="{00000000-0005-0000-0000-000024600000}"/>
    <cellStyle name="Normal 3 2 9 2 6" xfId="24640" xr:uid="{00000000-0005-0000-0000-000025600000}"/>
    <cellStyle name="Normal 3 2 9 2 6 2" xfId="24641" xr:uid="{00000000-0005-0000-0000-000026600000}"/>
    <cellStyle name="Normal 3 2 9 2 7" xfId="24642" xr:uid="{00000000-0005-0000-0000-000027600000}"/>
    <cellStyle name="Normal 3 2 9 2 7 2" xfId="24643" xr:uid="{00000000-0005-0000-0000-000028600000}"/>
    <cellStyle name="Normal 3 2 9 2 8" xfId="24644" xr:uid="{00000000-0005-0000-0000-000029600000}"/>
    <cellStyle name="Normal 3 2 9 3" xfId="24645" xr:uid="{00000000-0005-0000-0000-00002A600000}"/>
    <cellStyle name="Normal 3 2 9 3 2" xfId="24646" xr:uid="{00000000-0005-0000-0000-00002B600000}"/>
    <cellStyle name="Normal 3 2 9 3 2 2" xfId="24647" xr:uid="{00000000-0005-0000-0000-00002C600000}"/>
    <cellStyle name="Normal 3 2 9 3 2 2 2" xfId="24648" xr:uid="{00000000-0005-0000-0000-00002D600000}"/>
    <cellStyle name="Normal 3 2 9 3 2 2 2 2" xfId="24649" xr:uid="{00000000-0005-0000-0000-00002E600000}"/>
    <cellStyle name="Normal 3 2 9 3 2 2 3" xfId="24650" xr:uid="{00000000-0005-0000-0000-00002F600000}"/>
    <cellStyle name="Normal 3 2 9 3 2 3" xfId="24651" xr:uid="{00000000-0005-0000-0000-000030600000}"/>
    <cellStyle name="Normal 3 2 9 3 2 3 2" xfId="24652" xr:uid="{00000000-0005-0000-0000-000031600000}"/>
    <cellStyle name="Normal 3 2 9 3 2 4" xfId="24653" xr:uid="{00000000-0005-0000-0000-000032600000}"/>
    <cellStyle name="Normal 3 2 9 3 3" xfId="24654" xr:uid="{00000000-0005-0000-0000-000033600000}"/>
    <cellStyle name="Normal 3 2 9 3 3 2" xfId="24655" xr:uid="{00000000-0005-0000-0000-000034600000}"/>
    <cellStyle name="Normal 3 2 9 3 3 2 2" xfId="24656" xr:uid="{00000000-0005-0000-0000-000035600000}"/>
    <cellStyle name="Normal 3 2 9 3 3 3" xfId="24657" xr:uid="{00000000-0005-0000-0000-000036600000}"/>
    <cellStyle name="Normal 3 2 9 3 4" xfId="24658" xr:uid="{00000000-0005-0000-0000-000037600000}"/>
    <cellStyle name="Normal 3 2 9 3 4 2" xfId="24659" xr:uid="{00000000-0005-0000-0000-000038600000}"/>
    <cellStyle name="Normal 3 2 9 3 5" xfId="24660" xr:uid="{00000000-0005-0000-0000-000039600000}"/>
    <cellStyle name="Normal 3 2 9 4" xfId="24661" xr:uid="{00000000-0005-0000-0000-00003A600000}"/>
    <cellStyle name="Normal 3 2 9 4 2" xfId="24662" xr:uid="{00000000-0005-0000-0000-00003B600000}"/>
    <cellStyle name="Normal 3 2 9 4 2 2" xfId="24663" xr:uid="{00000000-0005-0000-0000-00003C600000}"/>
    <cellStyle name="Normal 3 2 9 4 2 2 2" xfId="24664" xr:uid="{00000000-0005-0000-0000-00003D600000}"/>
    <cellStyle name="Normal 3 2 9 4 2 3" xfId="24665" xr:uid="{00000000-0005-0000-0000-00003E600000}"/>
    <cellStyle name="Normal 3 2 9 4 3" xfId="24666" xr:uid="{00000000-0005-0000-0000-00003F600000}"/>
    <cellStyle name="Normal 3 2 9 4 3 2" xfId="24667" xr:uid="{00000000-0005-0000-0000-000040600000}"/>
    <cellStyle name="Normal 3 2 9 4 4" xfId="24668" xr:uid="{00000000-0005-0000-0000-000041600000}"/>
    <cellStyle name="Normal 3 2 9 5" xfId="24669" xr:uid="{00000000-0005-0000-0000-000042600000}"/>
    <cellStyle name="Normal 3 2 9 5 2" xfId="24670" xr:uid="{00000000-0005-0000-0000-000043600000}"/>
    <cellStyle name="Normal 3 2 9 5 2 2" xfId="24671" xr:uid="{00000000-0005-0000-0000-000044600000}"/>
    <cellStyle name="Normal 3 2 9 5 2 2 2" xfId="24672" xr:uid="{00000000-0005-0000-0000-000045600000}"/>
    <cellStyle name="Normal 3 2 9 5 2 3" xfId="24673" xr:uid="{00000000-0005-0000-0000-000046600000}"/>
    <cellStyle name="Normal 3 2 9 5 3" xfId="24674" xr:uid="{00000000-0005-0000-0000-000047600000}"/>
    <cellStyle name="Normal 3 2 9 5 3 2" xfId="24675" xr:uid="{00000000-0005-0000-0000-000048600000}"/>
    <cellStyle name="Normal 3 2 9 5 4" xfId="24676" xr:uid="{00000000-0005-0000-0000-000049600000}"/>
    <cellStyle name="Normal 3 2 9 6" xfId="24677" xr:uid="{00000000-0005-0000-0000-00004A600000}"/>
    <cellStyle name="Normal 3 2 9 6 2" xfId="24678" xr:uid="{00000000-0005-0000-0000-00004B600000}"/>
    <cellStyle name="Normal 3 2 9 6 2 2" xfId="24679" xr:uid="{00000000-0005-0000-0000-00004C600000}"/>
    <cellStyle name="Normal 3 2 9 6 3" xfId="24680" xr:uid="{00000000-0005-0000-0000-00004D600000}"/>
    <cellStyle name="Normal 3 2 9 7" xfId="24681" xr:uid="{00000000-0005-0000-0000-00004E600000}"/>
    <cellStyle name="Normal 3 2 9 7 2" xfId="24682" xr:uid="{00000000-0005-0000-0000-00004F600000}"/>
    <cellStyle name="Normal 3 2 9 8" xfId="24683" xr:uid="{00000000-0005-0000-0000-000050600000}"/>
    <cellStyle name="Normal 3 2 9 8 2" xfId="24684" xr:uid="{00000000-0005-0000-0000-000051600000}"/>
    <cellStyle name="Normal 3 2 9 9" xfId="24685" xr:uid="{00000000-0005-0000-0000-000052600000}"/>
    <cellStyle name="Normal 3 2_Sheet1" xfId="24686" xr:uid="{00000000-0005-0000-0000-000053600000}"/>
    <cellStyle name="Normal 3 20" xfId="24687" xr:uid="{00000000-0005-0000-0000-000054600000}"/>
    <cellStyle name="Normal 3 20 2" xfId="24688" xr:uid="{00000000-0005-0000-0000-000055600000}"/>
    <cellStyle name="Normal 3 21" xfId="24689" xr:uid="{00000000-0005-0000-0000-000056600000}"/>
    <cellStyle name="Normal 3 21 2" xfId="24690" xr:uid="{00000000-0005-0000-0000-000057600000}"/>
    <cellStyle name="Normal 3 22" xfId="24691" xr:uid="{00000000-0005-0000-0000-000058600000}"/>
    <cellStyle name="Normal 3 22 2" xfId="24692" xr:uid="{00000000-0005-0000-0000-000059600000}"/>
    <cellStyle name="Normal 3 23" xfId="24693" xr:uid="{00000000-0005-0000-0000-00005A600000}"/>
    <cellStyle name="Normal 3 23 2" xfId="24694" xr:uid="{00000000-0005-0000-0000-00005B600000}"/>
    <cellStyle name="Normal 3 24" xfId="24695" xr:uid="{00000000-0005-0000-0000-00005C600000}"/>
    <cellStyle name="Normal 3 24 2" xfId="24696" xr:uid="{00000000-0005-0000-0000-00005D600000}"/>
    <cellStyle name="Normal 3 25" xfId="24697" xr:uid="{00000000-0005-0000-0000-00005E600000}"/>
    <cellStyle name="Normal 3 25 2" xfId="24698" xr:uid="{00000000-0005-0000-0000-00005F600000}"/>
    <cellStyle name="Normal 3 26" xfId="24699" xr:uid="{00000000-0005-0000-0000-000060600000}"/>
    <cellStyle name="Normal 3 26 2" xfId="24700" xr:uid="{00000000-0005-0000-0000-000061600000}"/>
    <cellStyle name="Normal 3 27" xfId="24701" xr:uid="{00000000-0005-0000-0000-000062600000}"/>
    <cellStyle name="Normal 3 28" xfId="24702" xr:uid="{00000000-0005-0000-0000-000063600000}"/>
    <cellStyle name="Normal 3 29" xfId="24703" xr:uid="{00000000-0005-0000-0000-000064600000}"/>
    <cellStyle name="Normal 3 3" xfId="40" xr:uid="{00000000-0005-0000-0000-000065600000}"/>
    <cellStyle name="Normal 3 3 10" xfId="24704" xr:uid="{00000000-0005-0000-0000-000066600000}"/>
    <cellStyle name="Normal 3 3 10 2" xfId="24705" xr:uid="{00000000-0005-0000-0000-000067600000}"/>
    <cellStyle name="Normal 3 3 10 2 2" xfId="24706" xr:uid="{00000000-0005-0000-0000-000068600000}"/>
    <cellStyle name="Normal 3 3 10 2 2 2" xfId="24707" xr:uid="{00000000-0005-0000-0000-000069600000}"/>
    <cellStyle name="Normal 3 3 10 2 2 2 2" xfId="24708" xr:uid="{00000000-0005-0000-0000-00006A600000}"/>
    <cellStyle name="Normal 3 3 10 2 2 2 2 2" xfId="24709" xr:uid="{00000000-0005-0000-0000-00006B600000}"/>
    <cellStyle name="Normal 3 3 10 2 2 2 3" xfId="24710" xr:uid="{00000000-0005-0000-0000-00006C600000}"/>
    <cellStyle name="Normal 3 3 10 2 2 3" xfId="24711" xr:uid="{00000000-0005-0000-0000-00006D600000}"/>
    <cellStyle name="Normal 3 3 10 2 2 3 2" xfId="24712" xr:uid="{00000000-0005-0000-0000-00006E600000}"/>
    <cellStyle name="Normal 3 3 10 2 2 4" xfId="24713" xr:uid="{00000000-0005-0000-0000-00006F600000}"/>
    <cellStyle name="Normal 3 3 10 2 3" xfId="24714" xr:uid="{00000000-0005-0000-0000-000070600000}"/>
    <cellStyle name="Normal 3 3 10 2 3 2" xfId="24715" xr:uid="{00000000-0005-0000-0000-000071600000}"/>
    <cellStyle name="Normal 3 3 10 2 3 2 2" xfId="24716" xr:uid="{00000000-0005-0000-0000-000072600000}"/>
    <cellStyle name="Normal 3 3 10 2 3 3" xfId="24717" xr:uid="{00000000-0005-0000-0000-000073600000}"/>
    <cellStyle name="Normal 3 3 10 2 4" xfId="24718" xr:uid="{00000000-0005-0000-0000-000074600000}"/>
    <cellStyle name="Normal 3 3 10 2 4 2" xfId="24719" xr:uid="{00000000-0005-0000-0000-000075600000}"/>
    <cellStyle name="Normal 3 3 10 2 5" xfId="24720" xr:uid="{00000000-0005-0000-0000-000076600000}"/>
    <cellStyle name="Normal 3 3 10 3" xfId="24721" xr:uid="{00000000-0005-0000-0000-000077600000}"/>
    <cellStyle name="Normal 3 3 10 3 2" xfId="24722" xr:uid="{00000000-0005-0000-0000-000078600000}"/>
    <cellStyle name="Normal 3 3 10 3 2 2" xfId="24723" xr:uid="{00000000-0005-0000-0000-000079600000}"/>
    <cellStyle name="Normal 3 3 10 3 2 2 2" xfId="24724" xr:uid="{00000000-0005-0000-0000-00007A600000}"/>
    <cellStyle name="Normal 3 3 10 3 2 3" xfId="24725" xr:uid="{00000000-0005-0000-0000-00007B600000}"/>
    <cellStyle name="Normal 3 3 10 3 3" xfId="24726" xr:uid="{00000000-0005-0000-0000-00007C600000}"/>
    <cellStyle name="Normal 3 3 10 3 3 2" xfId="24727" xr:uid="{00000000-0005-0000-0000-00007D600000}"/>
    <cellStyle name="Normal 3 3 10 3 4" xfId="24728" xr:uid="{00000000-0005-0000-0000-00007E600000}"/>
    <cellStyle name="Normal 3 3 10 4" xfId="24729" xr:uid="{00000000-0005-0000-0000-00007F600000}"/>
    <cellStyle name="Normal 3 3 10 4 2" xfId="24730" xr:uid="{00000000-0005-0000-0000-000080600000}"/>
    <cellStyle name="Normal 3 3 10 4 2 2" xfId="24731" xr:uid="{00000000-0005-0000-0000-000081600000}"/>
    <cellStyle name="Normal 3 3 10 4 2 2 2" xfId="24732" xr:uid="{00000000-0005-0000-0000-000082600000}"/>
    <cellStyle name="Normal 3 3 10 4 2 3" xfId="24733" xr:uid="{00000000-0005-0000-0000-000083600000}"/>
    <cellStyle name="Normal 3 3 10 4 3" xfId="24734" xr:uid="{00000000-0005-0000-0000-000084600000}"/>
    <cellStyle name="Normal 3 3 10 4 3 2" xfId="24735" xr:uid="{00000000-0005-0000-0000-000085600000}"/>
    <cellStyle name="Normal 3 3 10 4 4" xfId="24736" xr:uid="{00000000-0005-0000-0000-000086600000}"/>
    <cellStyle name="Normal 3 3 10 5" xfId="24737" xr:uid="{00000000-0005-0000-0000-000087600000}"/>
    <cellStyle name="Normal 3 3 10 5 2" xfId="24738" xr:uid="{00000000-0005-0000-0000-000088600000}"/>
    <cellStyle name="Normal 3 3 10 5 2 2" xfId="24739" xr:uid="{00000000-0005-0000-0000-000089600000}"/>
    <cellStyle name="Normal 3 3 10 5 3" xfId="24740" xr:uid="{00000000-0005-0000-0000-00008A600000}"/>
    <cellStyle name="Normal 3 3 10 6" xfId="24741" xr:uid="{00000000-0005-0000-0000-00008B600000}"/>
    <cellStyle name="Normal 3 3 10 6 2" xfId="24742" xr:uid="{00000000-0005-0000-0000-00008C600000}"/>
    <cellStyle name="Normal 3 3 10 7" xfId="24743" xr:uid="{00000000-0005-0000-0000-00008D600000}"/>
    <cellStyle name="Normal 3 3 10 7 2" xfId="24744" xr:uid="{00000000-0005-0000-0000-00008E600000}"/>
    <cellStyle name="Normal 3 3 10 8" xfId="24745" xr:uid="{00000000-0005-0000-0000-00008F600000}"/>
    <cellStyle name="Normal 3 3 11" xfId="24746" xr:uid="{00000000-0005-0000-0000-000090600000}"/>
    <cellStyle name="Normal 3 3 11 2" xfId="24747" xr:uid="{00000000-0005-0000-0000-000091600000}"/>
    <cellStyle name="Normal 3 3 11 2 2" xfId="24748" xr:uid="{00000000-0005-0000-0000-000092600000}"/>
    <cellStyle name="Normal 3 3 11 2 2 2" xfId="24749" xr:uid="{00000000-0005-0000-0000-000093600000}"/>
    <cellStyle name="Normal 3 3 11 2 2 2 2" xfId="24750" xr:uid="{00000000-0005-0000-0000-000094600000}"/>
    <cellStyle name="Normal 3 3 11 2 2 2 2 2" xfId="24751" xr:uid="{00000000-0005-0000-0000-000095600000}"/>
    <cellStyle name="Normal 3 3 11 2 2 2 3" xfId="24752" xr:uid="{00000000-0005-0000-0000-000096600000}"/>
    <cellStyle name="Normal 3 3 11 2 2 3" xfId="24753" xr:uid="{00000000-0005-0000-0000-000097600000}"/>
    <cellStyle name="Normal 3 3 11 2 2 3 2" xfId="24754" xr:uid="{00000000-0005-0000-0000-000098600000}"/>
    <cellStyle name="Normal 3 3 11 2 2 4" xfId="24755" xr:uid="{00000000-0005-0000-0000-000099600000}"/>
    <cellStyle name="Normal 3 3 11 2 3" xfId="24756" xr:uid="{00000000-0005-0000-0000-00009A600000}"/>
    <cellStyle name="Normal 3 3 11 2 3 2" xfId="24757" xr:uid="{00000000-0005-0000-0000-00009B600000}"/>
    <cellStyle name="Normal 3 3 11 2 3 2 2" xfId="24758" xr:uid="{00000000-0005-0000-0000-00009C600000}"/>
    <cellStyle name="Normal 3 3 11 2 3 3" xfId="24759" xr:uid="{00000000-0005-0000-0000-00009D600000}"/>
    <cellStyle name="Normal 3 3 11 2 4" xfId="24760" xr:uid="{00000000-0005-0000-0000-00009E600000}"/>
    <cellStyle name="Normal 3 3 11 2 4 2" xfId="24761" xr:uid="{00000000-0005-0000-0000-00009F600000}"/>
    <cellStyle name="Normal 3 3 11 2 5" xfId="24762" xr:uid="{00000000-0005-0000-0000-0000A0600000}"/>
    <cellStyle name="Normal 3 3 11 3" xfId="24763" xr:uid="{00000000-0005-0000-0000-0000A1600000}"/>
    <cellStyle name="Normal 3 3 11 3 2" xfId="24764" xr:uid="{00000000-0005-0000-0000-0000A2600000}"/>
    <cellStyle name="Normal 3 3 11 3 2 2" xfId="24765" xr:uid="{00000000-0005-0000-0000-0000A3600000}"/>
    <cellStyle name="Normal 3 3 11 3 2 2 2" xfId="24766" xr:uid="{00000000-0005-0000-0000-0000A4600000}"/>
    <cellStyle name="Normal 3 3 11 3 2 3" xfId="24767" xr:uid="{00000000-0005-0000-0000-0000A5600000}"/>
    <cellStyle name="Normal 3 3 11 3 3" xfId="24768" xr:uid="{00000000-0005-0000-0000-0000A6600000}"/>
    <cellStyle name="Normal 3 3 11 3 3 2" xfId="24769" xr:uid="{00000000-0005-0000-0000-0000A7600000}"/>
    <cellStyle name="Normal 3 3 11 3 4" xfId="24770" xr:uid="{00000000-0005-0000-0000-0000A8600000}"/>
    <cellStyle name="Normal 3 3 11 4" xfId="24771" xr:uid="{00000000-0005-0000-0000-0000A9600000}"/>
    <cellStyle name="Normal 3 3 11 4 2" xfId="24772" xr:uid="{00000000-0005-0000-0000-0000AA600000}"/>
    <cellStyle name="Normal 3 3 11 4 2 2" xfId="24773" xr:uid="{00000000-0005-0000-0000-0000AB600000}"/>
    <cellStyle name="Normal 3 3 11 4 3" xfId="24774" xr:uid="{00000000-0005-0000-0000-0000AC600000}"/>
    <cellStyle name="Normal 3 3 11 5" xfId="24775" xr:uid="{00000000-0005-0000-0000-0000AD600000}"/>
    <cellStyle name="Normal 3 3 11 5 2" xfId="24776" xr:uid="{00000000-0005-0000-0000-0000AE600000}"/>
    <cellStyle name="Normal 3 3 11 6" xfId="24777" xr:uid="{00000000-0005-0000-0000-0000AF600000}"/>
    <cellStyle name="Normal 3 3 12" xfId="24778" xr:uid="{00000000-0005-0000-0000-0000B0600000}"/>
    <cellStyle name="Normal 3 3 12 2" xfId="24779" xr:uid="{00000000-0005-0000-0000-0000B1600000}"/>
    <cellStyle name="Normal 3 3 12 2 2" xfId="24780" xr:uid="{00000000-0005-0000-0000-0000B2600000}"/>
    <cellStyle name="Normal 3 3 12 2 2 2" xfId="24781" xr:uid="{00000000-0005-0000-0000-0000B3600000}"/>
    <cellStyle name="Normal 3 3 12 2 2 2 2" xfId="24782" xr:uid="{00000000-0005-0000-0000-0000B4600000}"/>
    <cellStyle name="Normal 3 3 12 2 2 2 2 2" xfId="24783" xr:uid="{00000000-0005-0000-0000-0000B5600000}"/>
    <cellStyle name="Normal 3 3 12 2 2 2 3" xfId="24784" xr:uid="{00000000-0005-0000-0000-0000B6600000}"/>
    <cellStyle name="Normal 3 3 12 2 2 3" xfId="24785" xr:uid="{00000000-0005-0000-0000-0000B7600000}"/>
    <cellStyle name="Normal 3 3 12 2 2 3 2" xfId="24786" xr:uid="{00000000-0005-0000-0000-0000B8600000}"/>
    <cellStyle name="Normal 3 3 12 2 2 4" xfId="24787" xr:uid="{00000000-0005-0000-0000-0000B9600000}"/>
    <cellStyle name="Normal 3 3 12 2 3" xfId="24788" xr:uid="{00000000-0005-0000-0000-0000BA600000}"/>
    <cellStyle name="Normal 3 3 12 2 3 2" xfId="24789" xr:uid="{00000000-0005-0000-0000-0000BB600000}"/>
    <cellStyle name="Normal 3 3 12 2 3 2 2" xfId="24790" xr:uid="{00000000-0005-0000-0000-0000BC600000}"/>
    <cellStyle name="Normal 3 3 12 2 3 3" xfId="24791" xr:uid="{00000000-0005-0000-0000-0000BD600000}"/>
    <cellStyle name="Normal 3 3 12 2 4" xfId="24792" xr:uid="{00000000-0005-0000-0000-0000BE600000}"/>
    <cellStyle name="Normal 3 3 12 2 4 2" xfId="24793" xr:uid="{00000000-0005-0000-0000-0000BF600000}"/>
    <cellStyle name="Normal 3 3 12 2 5" xfId="24794" xr:uid="{00000000-0005-0000-0000-0000C0600000}"/>
    <cellStyle name="Normal 3 3 12 3" xfId="24795" xr:uid="{00000000-0005-0000-0000-0000C1600000}"/>
    <cellStyle name="Normal 3 3 12 3 2" xfId="24796" xr:uid="{00000000-0005-0000-0000-0000C2600000}"/>
    <cellStyle name="Normal 3 3 12 3 2 2" xfId="24797" xr:uid="{00000000-0005-0000-0000-0000C3600000}"/>
    <cellStyle name="Normal 3 3 12 3 2 2 2" xfId="24798" xr:uid="{00000000-0005-0000-0000-0000C4600000}"/>
    <cellStyle name="Normal 3 3 12 3 2 3" xfId="24799" xr:uid="{00000000-0005-0000-0000-0000C5600000}"/>
    <cellStyle name="Normal 3 3 12 3 3" xfId="24800" xr:uid="{00000000-0005-0000-0000-0000C6600000}"/>
    <cellStyle name="Normal 3 3 12 3 3 2" xfId="24801" xr:uid="{00000000-0005-0000-0000-0000C7600000}"/>
    <cellStyle name="Normal 3 3 12 3 4" xfId="24802" xr:uid="{00000000-0005-0000-0000-0000C8600000}"/>
    <cellStyle name="Normal 3 3 12 4" xfId="24803" xr:uid="{00000000-0005-0000-0000-0000C9600000}"/>
    <cellStyle name="Normal 3 3 12 4 2" xfId="24804" xr:uid="{00000000-0005-0000-0000-0000CA600000}"/>
    <cellStyle name="Normal 3 3 12 4 2 2" xfId="24805" xr:uid="{00000000-0005-0000-0000-0000CB600000}"/>
    <cellStyle name="Normal 3 3 12 4 3" xfId="24806" xr:uid="{00000000-0005-0000-0000-0000CC600000}"/>
    <cellStyle name="Normal 3 3 12 5" xfId="24807" xr:uid="{00000000-0005-0000-0000-0000CD600000}"/>
    <cellStyle name="Normal 3 3 12 5 2" xfId="24808" xr:uid="{00000000-0005-0000-0000-0000CE600000}"/>
    <cellStyle name="Normal 3 3 12 6" xfId="24809" xr:uid="{00000000-0005-0000-0000-0000CF600000}"/>
    <cellStyle name="Normal 3 3 13" xfId="24810" xr:uid="{00000000-0005-0000-0000-0000D0600000}"/>
    <cellStyle name="Normal 3 3 13 2" xfId="24811" xr:uid="{00000000-0005-0000-0000-0000D1600000}"/>
    <cellStyle name="Normal 3 3 13 2 2" xfId="24812" xr:uid="{00000000-0005-0000-0000-0000D2600000}"/>
    <cellStyle name="Normal 3 3 13 2 2 2" xfId="24813" xr:uid="{00000000-0005-0000-0000-0000D3600000}"/>
    <cellStyle name="Normal 3 3 13 2 2 2 2" xfId="24814" xr:uid="{00000000-0005-0000-0000-0000D4600000}"/>
    <cellStyle name="Normal 3 3 13 2 2 3" xfId="24815" xr:uid="{00000000-0005-0000-0000-0000D5600000}"/>
    <cellStyle name="Normal 3 3 13 2 3" xfId="24816" xr:uid="{00000000-0005-0000-0000-0000D6600000}"/>
    <cellStyle name="Normal 3 3 13 2 3 2" xfId="24817" xr:uid="{00000000-0005-0000-0000-0000D7600000}"/>
    <cellStyle name="Normal 3 3 13 2 4" xfId="24818" xr:uid="{00000000-0005-0000-0000-0000D8600000}"/>
    <cellStyle name="Normal 3 3 13 3" xfId="24819" xr:uid="{00000000-0005-0000-0000-0000D9600000}"/>
    <cellStyle name="Normal 3 3 13 3 2" xfId="24820" xr:uid="{00000000-0005-0000-0000-0000DA600000}"/>
    <cellStyle name="Normal 3 3 13 3 2 2" xfId="24821" xr:uid="{00000000-0005-0000-0000-0000DB600000}"/>
    <cellStyle name="Normal 3 3 13 3 3" xfId="24822" xr:uid="{00000000-0005-0000-0000-0000DC600000}"/>
    <cellStyle name="Normal 3 3 13 4" xfId="24823" xr:uid="{00000000-0005-0000-0000-0000DD600000}"/>
    <cellStyle name="Normal 3 3 13 4 2" xfId="24824" xr:uid="{00000000-0005-0000-0000-0000DE600000}"/>
    <cellStyle name="Normal 3 3 13 5" xfId="24825" xr:uid="{00000000-0005-0000-0000-0000DF600000}"/>
    <cellStyle name="Normal 3 3 14" xfId="24826" xr:uid="{00000000-0005-0000-0000-0000E0600000}"/>
    <cellStyle name="Normal 3 3 14 2" xfId="24827" xr:uid="{00000000-0005-0000-0000-0000E1600000}"/>
    <cellStyle name="Normal 3 3 14 2 2" xfId="24828" xr:uid="{00000000-0005-0000-0000-0000E2600000}"/>
    <cellStyle name="Normal 3 3 14 2 2 2" xfId="24829" xr:uid="{00000000-0005-0000-0000-0000E3600000}"/>
    <cellStyle name="Normal 3 3 14 2 3" xfId="24830" xr:uid="{00000000-0005-0000-0000-0000E4600000}"/>
    <cellStyle name="Normal 3 3 14 3" xfId="24831" xr:uid="{00000000-0005-0000-0000-0000E5600000}"/>
    <cellStyle name="Normal 3 3 14 3 2" xfId="24832" xr:uid="{00000000-0005-0000-0000-0000E6600000}"/>
    <cellStyle name="Normal 3 3 14 4" xfId="24833" xr:uid="{00000000-0005-0000-0000-0000E7600000}"/>
    <cellStyle name="Normal 3 3 15" xfId="24834" xr:uid="{00000000-0005-0000-0000-0000E8600000}"/>
    <cellStyle name="Normal 3 3 15 2" xfId="24835" xr:uid="{00000000-0005-0000-0000-0000E9600000}"/>
    <cellStyle name="Normal 3 3 15 2 2" xfId="24836" xr:uid="{00000000-0005-0000-0000-0000EA600000}"/>
    <cellStyle name="Normal 3 3 15 2 2 2" xfId="24837" xr:uid="{00000000-0005-0000-0000-0000EB600000}"/>
    <cellStyle name="Normal 3 3 15 2 3" xfId="24838" xr:uid="{00000000-0005-0000-0000-0000EC600000}"/>
    <cellStyle name="Normal 3 3 15 3" xfId="24839" xr:uid="{00000000-0005-0000-0000-0000ED600000}"/>
    <cellStyle name="Normal 3 3 15 3 2" xfId="24840" xr:uid="{00000000-0005-0000-0000-0000EE600000}"/>
    <cellStyle name="Normal 3 3 15 4" xfId="24841" xr:uid="{00000000-0005-0000-0000-0000EF600000}"/>
    <cellStyle name="Normal 3 3 16" xfId="24842" xr:uid="{00000000-0005-0000-0000-0000F0600000}"/>
    <cellStyle name="Normal 3 3 16 2" xfId="24843" xr:uid="{00000000-0005-0000-0000-0000F1600000}"/>
    <cellStyle name="Normal 3 3 16 2 2" xfId="24844" xr:uid="{00000000-0005-0000-0000-0000F2600000}"/>
    <cellStyle name="Normal 3 3 16 2 2 2" xfId="24845" xr:uid="{00000000-0005-0000-0000-0000F3600000}"/>
    <cellStyle name="Normal 3 3 16 2 3" xfId="24846" xr:uid="{00000000-0005-0000-0000-0000F4600000}"/>
    <cellStyle name="Normal 3 3 16 3" xfId="24847" xr:uid="{00000000-0005-0000-0000-0000F5600000}"/>
    <cellStyle name="Normal 3 3 16 3 2" xfId="24848" xr:uid="{00000000-0005-0000-0000-0000F6600000}"/>
    <cellStyle name="Normal 3 3 16 4" xfId="24849" xr:uid="{00000000-0005-0000-0000-0000F7600000}"/>
    <cellStyle name="Normal 3 3 17" xfId="24850" xr:uid="{00000000-0005-0000-0000-0000F8600000}"/>
    <cellStyle name="Normal 3 3 17 2" xfId="24851" xr:uid="{00000000-0005-0000-0000-0000F9600000}"/>
    <cellStyle name="Normal 3 3 17 2 2" xfId="24852" xr:uid="{00000000-0005-0000-0000-0000FA600000}"/>
    <cellStyle name="Normal 3 3 17 3" xfId="24853" xr:uid="{00000000-0005-0000-0000-0000FB600000}"/>
    <cellStyle name="Normal 3 3 18" xfId="24854" xr:uid="{00000000-0005-0000-0000-0000FC600000}"/>
    <cellStyle name="Normal 3 3 18 2" xfId="24855" xr:uid="{00000000-0005-0000-0000-0000FD600000}"/>
    <cellStyle name="Normal 3 3 19" xfId="24856" xr:uid="{00000000-0005-0000-0000-0000FE600000}"/>
    <cellStyle name="Normal 3 3 19 2" xfId="24857" xr:uid="{00000000-0005-0000-0000-0000FF600000}"/>
    <cellStyle name="Normal 3 3 2" xfId="54" xr:uid="{00000000-0005-0000-0000-000000610000}"/>
    <cellStyle name="Normal 3 3 2 10" xfId="24858" xr:uid="{00000000-0005-0000-0000-000001610000}"/>
    <cellStyle name="Normal 3 3 2 10 2" xfId="24859" xr:uid="{00000000-0005-0000-0000-000002610000}"/>
    <cellStyle name="Normal 3 3 2 10 2 2" xfId="24860" xr:uid="{00000000-0005-0000-0000-000003610000}"/>
    <cellStyle name="Normal 3 3 2 10 2 2 2" xfId="24861" xr:uid="{00000000-0005-0000-0000-000004610000}"/>
    <cellStyle name="Normal 3 3 2 10 2 2 2 2" xfId="24862" xr:uid="{00000000-0005-0000-0000-000005610000}"/>
    <cellStyle name="Normal 3 3 2 10 2 2 2 2 2" xfId="24863" xr:uid="{00000000-0005-0000-0000-000006610000}"/>
    <cellStyle name="Normal 3 3 2 10 2 2 2 3" xfId="24864" xr:uid="{00000000-0005-0000-0000-000007610000}"/>
    <cellStyle name="Normal 3 3 2 10 2 2 3" xfId="24865" xr:uid="{00000000-0005-0000-0000-000008610000}"/>
    <cellStyle name="Normal 3 3 2 10 2 2 3 2" xfId="24866" xr:uid="{00000000-0005-0000-0000-000009610000}"/>
    <cellStyle name="Normal 3 3 2 10 2 2 4" xfId="24867" xr:uid="{00000000-0005-0000-0000-00000A610000}"/>
    <cellStyle name="Normal 3 3 2 10 2 3" xfId="24868" xr:uid="{00000000-0005-0000-0000-00000B610000}"/>
    <cellStyle name="Normal 3 3 2 10 2 3 2" xfId="24869" xr:uid="{00000000-0005-0000-0000-00000C610000}"/>
    <cellStyle name="Normal 3 3 2 10 2 3 2 2" xfId="24870" xr:uid="{00000000-0005-0000-0000-00000D610000}"/>
    <cellStyle name="Normal 3 3 2 10 2 3 3" xfId="24871" xr:uid="{00000000-0005-0000-0000-00000E610000}"/>
    <cellStyle name="Normal 3 3 2 10 2 4" xfId="24872" xr:uid="{00000000-0005-0000-0000-00000F610000}"/>
    <cellStyle name="Normal 3 3 2 10 2 4 2" xfId="24873" xr:uid="{00000000-0005-0000-0000-000010610000}"/>
    <cellStyle name="Normal 3 3 2 10 2 5" xfId="24874" xr:uid="{00000000-0005-0000-0000-000011610000}"/>
    <cellStyle name="Normal 3 3 2 10 3" xfId="24875" xr:uid="{00000000-0005-0000-0000-000012610000}"/>
    <cellStyle name="Normal 3 3 2 10 3 2" xfId="24876" xr:uid="{00000000-0005-0000-0000-000013610000}"/>
    <cellStyle name="Normal 3 3 2 10 3 2 2" xfId="24877" xr:uid="{00000000-0005-0000-0000-000014610000}"/>
    <cellStyle name="Normal 3 3 2 10 3 2 2 2" xfId="24878" xr:uid="{00000000-0005-0000-0000-000015610000}"/>
    <cellStyle name="Normal 3 3 2 10 3 2 3" xfId="24879" xr:uid="{00000000-0005-0000-0000-000016610000}"/>
    <cellStyle name="Normal 3 3 2 10 3 3" xfId="24880" xr:uid="{00000000-0005-0000-0000-000017610000}"/>
    <cellStyle name="Normal 3 3 2 10 3 3 2" xfId="24881" xr:uid="{00000000-0005-0000-0000-000018610000}"/>
    <cellStyle name="Normal 3 3 2 10 3 4" xfId="24882" xr:uid="{00000000-0005-0000-0000-000019610000}"/>
    <cellStyle name="Normal 3 3 2 10 4" xfId="24883" xr:uid="{00000000-0005-0000-0000-00001A610000}"/>
    <cellStyle name="Normal 3 3 2 10 4 2" xfId="24884" xr:uid="{00000000-0005-0000-0000-00001B610000}"/>
    <cellStyle name="Normal 3 3 2 10 4 2 2" xfId="24885" xr:uid="{00000000-0005-0000-0000-00001C610000}"/>
    <cellStyle name="Normal 3 3 2 10 4 3" xfId="24886" xr:uid="{00000000-0005-0000-0000-00001D610000}"/>
    <cellStyle name="Normal 3 3 2 10 5" xfId="24887" xr:uid="{00000000-0005-0000-0000-00001E610000}"/>
    <cellStyle name="Normal 3 3 2 10 5 2" xfId="24888" xr:uid="{00000000-0005-0000-0000-00001F610000}"/>
    <cellStyle name="Normal 3 3 2 10 6" xfId="24889" xr:uid="{00000000-0005-0000-0000-000020610000}"/>
    <cellStyle name="Normal 3 3 2 11" xfId="24890" xr:uid="{00000000-0005-0000-0000-000021610000}"/>
    <cellStyle name="Normal 3 3 2 11 2" xfId="24891" xr:uid="{00000000-0005-0000-0000-000022610000}"/>
    <cellStyle name="Normal 3 3 2 11 2 2" xfId="24892" xr:uid="{00000000-0005-0000-0000-000023610000}"/>
    <cellStyle name="Normal 3 3 2 11 2 2 2" xfId="24893" xr:uid="{00000000-0005-0000-0000-000024610000}"/>
    <cellStyle name="Normal 3 3 2 11 2 2 2 2" xfId="24894" xr:uid="{00000000-0005-0000-0000-000025610000}"/>
    <cellStyle name="Normal 3 3 2 11 2 2 2 2 2" xfId="24895" xr:uid="{00000000-0005-0000-0000-000026610000}"/>
    <cellStyle name="Normal 3 3 2 11 2 2 2 3" xfId="24896" xr:uid="{00000000-0005-0000-0000-000027610000}"/>
    <cellStyle name="Normal 3 3 2 11 2 2 3" xfId="24897" xr:uid="{00000000-0005-0000-0000-000028610000}"/>
    <cellStyle name="Normal 3 3 2 11 2 2 3 2" xfId="24898" xr:uid="{00000000-0005-0000-0000-000029610000}"/>
    <cellStyle name="Normal 3 3 2 11 2 2 4" xfId="24899" xr:uid="{00000000-0005-0000-0000-00002A610000}"/>
    <cellStyle name="Normal 3 3 2 11 2 3" xfId="24900" xr:uid="{00000000-0005-0000-0000-00002B610000}"/>
    <cellStyle name="Normal 3 3 2 11 2 3 2" xfId="24901" xr:uid="{00000000-0005-0000-0000-00002C610000}"/>
    <cellStyle name="Normal 3 3 2 11 2 3 2 2" xfId="24902" xr:uid="{00000000-0005-0000-0000-00002D610000}"/>
    <cellStyle name="Normal 3 3 2 11 2 3 3" xfId="24903" xr:uid="{00000000-0005-0000-0000-00002E610000}"/>
    <cellStyle name="Normal 3 3 2 11 2 4" xfId="24904" xr:uid="{00000000-0005-0000-0000-00002F610000}"/>
    <cellStyle name="Normal 3 3 2 11 2 4 2" xfId="24905" xr:uid="{00000000-0005-0000-0000-000030610000}"/>
    <cellStyle name="Normal 3 3 2 11 2 5" xfId="24906" xr:uid="{00000000-0005-0000-0000-000031610000}"/>
    <cellStyle name="Normal 3 3 2 11 3" xfId="24907" xr:uid="{00000000-0005-0000-0000-000032610000}"/>
    <cellStyle name="Normal 3 3 2 11 3 2" xfId="24908" xr:uid="{00000000-0005-0000-0000-000033610000}"/>
    <cellStyle name="Normal 3 3 2 11 3 2 2" xfId="24909" xr:uid="{00000000-0005-0000-0000-000034610000}"/>
    <cellStyle name="Normal 3 3 2 11 3 2 2 2" xfId="24910" xr:uid="{00000000-0005-0000-0000-000035610000}"/>
    <cellStyle name="Normal 3 3 2 11 3 2 3" xfId="24911" xr:uid="{00000000-0005-0000-0000-000036610000}"/>
    <cellStyle name="Normal 3 3 2 11 3 3" xfId="24912" xr:uid="{00000000-0005-0000-0000-000037610000}"/>
    <cellStyle name="Normal 3 3 2 11 3 3 2" xfId="24913" xr:uid="{00000000-0005-0000-0000-000038610000}"/>
    <cellStyle name="Normal 3 3 2 11 3 4" xfId="24914" xr:uid="{00000000-0005-0000-0000-000039610000}"/>
    <cellStyle name="Normal 3 3 2 11 4" xfId="24915" xr:uid="{00000000-0005-0000-0000-00003A610000}"/>
    <cellStyle name="Normal 3 3 2 11 4 2" xfId="24916" xr:uid="{00000000-0005-0000-0000-00003B610000}"/>
    <cellStyle name="Normal 3 3 2 11 4 2 2" xfId="24917" xr:uid="{00000000-0005-0000-0000-00003C610000}"/>
    <cellStyle name="Normal 3 3 2 11 4 3" xfId="24918" xr:uid="{00000000-0005-0000-0000-00003D610000}"/>
    <cellStyle name="Normal 3 3 2 11 5" xfId="24919" xr:uid="{00000000-0005-0000-0000-00003E610000}"/>
    <cellStyle name="Normal 3 3 2 11 5 2" xfId="24920" xr:uid="{00000000-0005-0000-0000-00003F610000}"/>
    <cellStyle name="Normal 3 3 2 11 6" xfId="24921" xr:uid="{00000000-0005-0000-0000-000040610000}"/>
    <cellStyle name="Normal 3 3 2 12" xfId="24922" xr:uid="{00000000-0005-0000-0000-000041610000}"/>
    <cellStyle name="Normal 3 3 2 12 2" xfId="24923" xr:uid="{00000000-0005-0000-0000-000042610000}"/>
    <cellStyle name="Normal 3 3 2 12 2 2" xfId="24924" xr:uid="{00000000-0005-0000-0000-000043610000}"/>
    <cellStyle name="Normal 3 3 2 12 2 2 2" xfId="24925" xr:uid="{00000000-0005-0000-0000-000044610000}"/>
    <cellStyle name="Normal 3 3 2 12 2 2 2 2" xfId="24926" xr:uid="{00000000-0005-0000-0000-000045610000}"/>
    <cellStyle name="Normal 3 3 2 12 2 2 3" xfId="24927" xr:uid="{00000000-0005-0000-0000-000046610000}"/>
    <cellStyle name="Normal 3 3 2 12 2 3" xfId="24928" xr:uid="{00000000-0005-0000-0000-000047610000}"/>
    <cellStyle name="Normal 3 3 2 12 2 3 2" xfId="24929" xr:uid="{00000000-0005-0000-0000-000048610000}"/>
    <cellStyle name="Normal 3 3 2 12 2 4" xfId="24930" xr:uid="{00000000-0005-0000-0000-000049610000}"/>
    <cellStyle name="Normal 3 3 2 12 3" xfId="24931" xr:uid="{00000000-0005-0000-0000-00004A610000}"/>
    <cellStyle name="Normal 3 3 2 12 3 2" xfId="24932" xr:uid="{00000000-0005-0000-0000-00004B610000}"/>
    <cellStyle name="Normal 3 3 2 12 3 2 2" xfId="24933" xr:uid="{00000000-0005-0000-0000-00004C610000}"/>
    <cellStyle name="Normal 3 3 2 12 3 3" xfId="24934" xr:uid="{00000000-0005-0000-0000-00004D610000}"/>
    <cellStyle name="Normal 3 3 2 12 4" xfId="24935" xr:uid="{00000000-0005-0000-0000-00004E610000}"/>
    <cellStyle name="Normal 3 3 2 12 4 2" xfId="24936" xr:uid="{00000000-0005-0000-0000-00004F610000}"/>
    <cellStyle name="Normal 3 3 2 12 5" xfId="24937" xr:uid="{00000000-0005-0000-0000-000050610000}"/>
    <cellStyle name="Normal 3 3 2 13" xfId="24938" xr:uid="{00000000-0005-0000-0000-000051610000}"/>
    <cellStyle name="Normal 3 3 2 13 2" xfId="24939" xr:uid="{00000000-0005-0000-0000-000052610000}"/>
    <cellStyle name="Normal 3 3 2 13 2 2" xfId="24940" xr:uid="{00000000-0005-0000-0000-000053610000}"/>
    <cellStyle name="Normal 3 3 2 13 2 2 2" xfId="24941" xr:uid="{00000000-0005-0000-0000-000054610000}"/>
    <cellStyle name="Normal 3 3 2 13 2 3" xfId="24942" xr:uid="{00000000-0005-0000-0000-000055610000}"/>
    <cellStyle name="Normal 3 3 2 13 3" xfId="24943" xr:uid="{00000000-0005-0000-0000-000056610000}"/>
    <cellStyle name="Normal 3 3 2 13 3 2" xfId="24944" xr:uid="{00000000-0005-0000-0000-000057610000}"/>
    <cellStyle name="Normal 3 3 2 13 4" xfId="24945" xr:uid="{00000000-0005-0000-0000-000058610000}"/>
    <cellStyle name="Normal 3 3 2 14" xfId="24946" xr:uid="{00000000-0005-0000-0000-000059610000}"/>
    <cellStyle name="Normal 3 3 2 14 2" xfId="24947" xr:uid="{00000000-0005-0000-0000-00005A610000}"/>
    <cellStyle name="Normal 3 3 2 14 2 2" xfId="24948" xr:uid="{00000000-0005-0000-0000-00005B610000}"/>
    <cellStyle name="Normal 3 3 2 14 2 2 2" xfId="24949" xr:uid="{00000000-0005-0000-0000-00005C610000}"/>
    <cellStyle name="Normal 3 3 2 14 2 3" xfId="24950" xr:uid="{00000000-0005-0000-0000-00005D610000}"/>
    <cellStyle name="Normal 3 3 2 14 3" xfId="24951" xr:uid="{00000000-0005-0000-0000-00005E610000}"/>
    <cellStyle name="Normal 3 3 2 14 3 2" xfId="24952" xr:uid="{00000000-0005-0000-0000-00005F610000}"/>
    <cellStyle name="Normal 3 3 2 14 4" xfId="24953" xr:uid="{00000000-0005-0000-0000-000060610000}"/>
    <cellStyle name="Normal 3 3 2 15" xfId="24954" xr:uid="{00000000-0005-0000-0000-000061610000}"/>
    <cellStyle name="Normal 3 3 2 15 2" xfId="24955" xr:uid="{00000000-0005-0000-0000-000062610000}"/>
    <cellStyle name="Normal 3 3 2 15 2 2" xfId="24956" xr:uid="{00000000-0005-0000-0000-000063610000}"/>
    <cellStyle name="Normal 3 3 2 15 2 2 2" xfId="24957" xr:uid="{00000000-0005-0000-0000-000064610000}"/>
    <cellStyle name="Normal 3 3 2 15 2 3" xfId="24958" xr:uid="{00000000-0005-0000-0000-000065610000}"/>
    <cellStyle name="Normal 3 3 2 15 3" xfId="24959" xr:uid="{00000000-0005-0000-0000-000066610000}"/>
    <cellStyle name="Normal 3 3 2 15 3 2" xfId="24960" xr:uid="{00000000-0005-0000-0000-000067610000}"/>
    <cellStyle name="Normal 3 3 2 15 4" xfId="24961" xr:uid="{00000000-0005-0000-0000-000068610000}"/>
    <cellStyle name="Normal 3 3 2 16" xfId="24962" xr:uid="{00000000-0005-0000-0000-000069610000}"/>
    <cellStyle name="Normal 3 3 2 16 2" xfId="24963" xr:uid="{00000000-0005-0000-0000-00006A610000}"/>
    <cellStyle name="Normal 3 3 2 16 2 2" xfId="24964" xr:uid="{00000000-0005-0000-0000-00006B610000}"/>
    <cellStyle name="Normal 3 3 2 16 3" xfId="24965" xr:uid="{00000000-0005-0000-0000-00006C610000}"/>
    <cellStyle name="Normal 3 3 2 17" xfId="24966" xr:uid="{00000000-0005-0000-0000-00006D610000}"/>
    <cellStyle name="Normal 3 3 2 17 2" xfId="24967" xr:uid="{00000000-0005-0000-0000-00006E610000}"/>
    <cellStyle name="Normal 3 3 2 18" xfId="24968" xr:uid="{00000000-0005-0000-0000-00006F610000}"/>
    <cellStyle name="Normal 3 3 2 18 2" xfId="24969" xr:uid="{00000000-0005-0000-0000-000070610000}"/>
    <cellStyle name="Normal 3 3 2 19" xfId="24970" xr:uid="{00000000-0005-0000-0000-000071610000}"/>
    <cellStyle name="Normal 3 3 2 2" xfId="24971" xr:uid="{00000000-0005-0000-0000-000072610000}"/>
    <cellStyle name="Normal 3 3 2 2 10" xfId="24972" xr:uid="{00000000-0005-0000-0000-000073610000}"/>
    <cellStyle name="Normal 3 3 2 2 10 2" xfId="24973" xr:uid="{00000000-0005-0000-0000-000074610000}"/>
    <cellStyle name="Normal 3 3 2 2 10 2 2" xfId="24974" xr:uid="{00000000-0005-0000-0000-000075610000}"/>
    <cellStyle name="Normal 3 3 2 2 10 2 2 2" xfId="24975" xr:uid="{00000000-0005-0000-0000-000076610000}"/>
    <cellStyle name="Normal 3 3 2 2 10 2 2 2 2" xfId="24976" xr:uid="{00000000-0005-0000-0000-000077610000}"/>
    <cellStyle name="Normal 3 3 2 2 10 2 2 2 2 2" xfId="24977" xr:uid="{00000000-0005-0000-0000-000078610000}"/>
    <cellStyle name="Normal 3 3 2 2 10 2 2 2 3" xfId="24978" xr:uid="{00000000-0005-0000-0000-000079610000}"/>
    <cellStyle name="Normal 3 3 2 2 10 2 2 3" xfId="24979" xr:uid="{00000000-0005-0000-0000-00007A610000}"/>
    <cellStyle name="Normal 3 3 2 2 10 2 2 3 2" xfId="24980" xr:uid="{00000000-0005-0000-0000-00007B610000}"/>
    <cellStyle name="Normal 3 3 2 2 10 2 2 4" xfId="24981" xr:uid="{00000000-0005-0000-0000-00007C610000}"/>
    <cellStyle name="Normal 3 3 2 2 10 2 3" xfId="24982" xr:uid="{00000000-0005-0000-0000-00007D610000}"/>
    <cellStyle name="Normal 3 3 2 2 10 2 3 2" xfId="24983" xr:uid="{00000000-0005-0000-0000-00007E610000}"/>
    <cellStyle name="Normal 3 3 2 2 10 2 3 2 2" xfId="24984" xr:uid="{00000000-0005-0000-0000-00007F610000}"/>
    <cellStyle name="Normal 3 3 2 2 10 2 3 3" xfId="24985" xr:uid="{00000000-0005-0000-0000-000080610000}"/>
    <cellStyle name="Normal 3 3 2 2 10 2 4" xfId="24986" xr:uid="{00000000-0005-0000-0000-000081610000}"/>
    <cellStyle name="Normal 3 3 2 2 10 2 4 2" xfId="24987" xr:uid="{00000000-0005-0000-0000-000082610000}"/>
    <cellStyle name="Normal 3 3 2 2 10 2 5" xfId="24988" xr:uid="{00000000-0005-0000-0000-000083610000}"/>
    <cellStyle name="Normal 3 3 2 2 10 3" xfId="24989" xr:uid="{00000000-0005-0000-0000-000084610000}"/>
    <cellStyle name="Normal 3 3 2 2 10 3 2" xfId="24990" xr:uid="{00000000-0005-0000-0000-000085610000}"/>
    <cellStyle name="Normal 3 3 2 2 10 3 2 2" xfId="24991" xr:uid="{00000000-0005-0000-0000-000086610000}"/>
    <cellStyle name="Normal 3 3 2 2 10 3 2 2 2" xfId="24992" xr:uid="{00000000-0005-0000-0000-000087610000}"/>
    <cellStyle name="Normal 3 3 2 2 10 3 2 3" xfId="24993" xr:uid="{00000000-0005-0000-0000-000088610000}"/>
    <cellStyle name="Normal 3 3 2 2 10 3 3" xfId="24994" xr:uid="{00000000-0005-0000-0000-000089610000}"/>
    <cellStyle name="Normal 3 3 2 2 10 3 3 2" xfId="24995" xr:uid="{00000000-0005-0000-0000-00008A610000}"/>
    <cellStyle name="Normal 3 3 2 2 10 3 4" xfId="24996" xr:uid="{00000000-0005-0000-0000-00008B610000}"/>
    <cellStyle name="Normal 3 3 2 2 10 4" xfId="24997" xr:uid="{00000000-0005-0000-0000-00008C610000}"/>
    <cellStyle name="Normal 3 3 2 2 10 4 2" xfId="24998" xr:uid="{00000000-0005-0000-0000-00008D610000}"/>
    <cellStyle name="Normal 3 3 2 2 10 4 2 2" xfId="24999" xr:uid="{00000000-0005-0000-0000-00008E610000}"/>
    <cellStyle name="Normal 3 3 2 2 10 4 3" xfId="25000" xr:uid="{00000000-0005-0000-0000-00008F610000}"/>
    <cellStyle name="Normal 3 3 2 2 10 5" xfId="25001" xr:uid="{00000000-0005-0000-0000-000090610000}"/>
    <cellStyle name="Normal 3 3 2 2 10 5 2" xfId="25002" xr:uid="{00000000-0005-0000-0000-000091610000}"/>
    <cellStyle name="Normal 3 3 2 2 10 6" xfId="25003" xr:uid="{00000000-0005-0000-0000-000092610000}"/>
    <cellStyle name="Normal 3 3 2 2 11" xfId="25004" xr:uid="{00000000-0005-0000-0000-000093610000}"/>
    <cellStyle name="Normal 3 3 2 2 11 2" xfId="25005" xr:uid="{00000000-0005-0000-0000-000094610000}"/>
    <cellStyle name="Normal 3 3 2 2 11 2 2" xfId="25006" xr:uid="{00000000-0005-0000-0000-000095610000}"/>
    <cellStyle name="Normal 3 3 2 2 11 2 2 2" xfId="25007" xr:uid="{00000000-0005-0000-0000-000096610000}"/>
    <cellStyle name="Normal 3 3 2 2 11 2 2 2 2" xfId="25008" xr:uid="{00000000-0005-0000-0000-000097610000}"/>
    <cellStyle name="Normal 3 3 2 2 11 2 2 3" xfId="25009" xr:uid="{00000000-0005-0000-0000-000098610000}"/>
    <cellStyle name="Normal 3 3 2 2 11 2 3" xfId="25010" xr:uid="{00000000-0005-0000-0000-000099610000}"/>
    <cellStyle name="Normal 3 3 2 2 11 2 3 2" xfId="25011" xr:uid="{00000000-0005-0000-0000-00009A610000}"/>
    <cellStyle name="Normal 3 3 2 2 11 2 4" xfId="25012" xr:uid="{00000000-0005-0000-0000-00009B610000}"/>
    <cellStyle name="Normal 3 3 2 2 11 3" xfId="25013" xr:uid="{00000000-0005-0000-0000-00009C610000}"/>
    <cellStyle name="Normal 3 3 2 2 11 3 2" xfId="25014" xr:uid="{00000000-0005-0000-0000-00009D610000}"/>
    <cellStyle name="Normal 3 3 2 2 11 3 2 2" xfId="25015" xr:uid="{00000000-0005-0000-0000-00009E610000}"/>
    <cellStyle name="Normal 3 3 2 2 11 3 3" xfId="25016" xr:uid="{00000000-0005-0000-0000-00009F610000}"/>
    <cellStyle name="Normal 3 3 2 2 11 4" xfId="25017" xr:uid="{00000000-0005-0000-0000-0000A0610000}"/>
    <cellStyle name="Normal 3 3 2 2 11 4 2" xfId="25018" xr:uid="{00000000-0005-0000-0000-0000A1610000}"/>
    <cellStyle name="Normal 3 3 2 2 11 5" xfId="25019" xr:uid="{00000000-0005-0000-0000-0000A2610000}"/>
    <cellStyle name="Normal 3 3 2 2 12" xfId="25020" xr:uid="{00000000-0005-0000-0000-0000A3610000}"/>
    <cellStyle name="Normal 3 3 2 2 12 2" xfId="25021" xr:uid="{00000000-0005-0000-0000-0000A4610000}"/>
    <cellStyle name="Normal 3 3 2 2 12 2 2" xfId="25022" xr:uid="{00000000-0005-0000-0000-0000A5610000}"/>
    <cellStyle name="Normal 3 3 2 2 12 2 2 2" xfId="25023" xr:uid="{00000000-0005-0000-0000-0000A6610000}"/>
    <cellStyle name="Normal 3 3 2 2 12 2 3" xfId="25024" xr:uid="{00000000-0005-0000-0000-0000A7610000}"/>
    <cellStyle name="Normal 3 3 2 2 12 3" xfId="25025" xr:uid="{00000000-0005-0000-0000-0000A8610000}"/>
    <cellStyle name="Normal 3 3 2 2 12 3 2" xfId="25026" xr:uid="{00000000-0005-0000-0000-0000A9610000}"/>
    <cellStyle name="Normal 3 3 2 2 12 4" xfId="25027" xr:uid="{00000000-0005-0000-0000-0000AA610000}"/>
    <cellStyle name="Normal 3 3 2 2 13" xfId="25028" xr:uid="{00000000-0005-0000-0000-0000AB610000}"/>
    <cellStyle name="Normal 3 3 2 2 13 2" xfId="25029" xr:uid="{00000000-0005-0000-0000-0000AC610000}"/>
    <cellStyle name="Normal 3 3 2 2 13 2 2" xfId="25030" xr:uid="{00000000-0005-0000-0000-0000AD610000}"/>
    <cellStyle name="Normal 3 3 2 2 13 2 2 2" xfId="25031" xr:uid="{00000000-0005-0000-0000-0000AE610000}"/>
    <cellStyle name="Normal 3 3 2 2 13 2 3" xfId="25032" xr:uid="{00000000-0005-0000-0000-0000AF610000}"/>
    <cellStyle name="Normal 3 3 2 2 13 3" xfId="25033" xr:uid="{00000000-0005-0000-0000-0000B0610000}"/>
    <cellStyle name="Normal 3 3 2 2 13 3 2" xfId="25034" xr:uid="{00000000-0005-0000-0000-0000B1610000}"/>
    <cellStyle name="Normal 3 3 2 2 13 4" xfId="25035" xr:uid="{00000000-0005-0000-0000-0000B2610000}"/>
    <cellStyle name="Normal 3 3 2 2 14" xfId="25036" xr:uid="{00000000-0005-0000-0000-0000B3610000}"/>
    <cellStyle name="Normal 3 3 2 2 14 2" xfId="25037" xr:uid="{00000000-0005-0000-0000-0000B4610000}"/>
    <cellStyle name="Normal 3 3 2 2 14 2 2" xfId="25038" xr:uid="{00000000-0005-0000-0000-0000B5610000}"/>
    <cellStyle name="Normal 3 3 2 2 14 2 2 2" xfId="25039" xr:uid="{00000000-0005-0000-0000-0000B6610000}"/>
    <cellStyle name="Normal 3 3 2 2 14 2 3" xfId="25040" xr:uid="{00000000-0005-0000-0000-0000B7610000}"/>
    <cellStyle name="Normal 3 3 2 2 14 3" xfId="25041" xr:uid="{00000000-0005-0000-0000-0000B8610000}"/>
    <cellStyle name="Normal 3 3 2 2 14 3 2" xfId="25042" xr:uid="{00000000-0005-0000-0000-0000B9610000}"/>
    <cellStyle name="Normal 3 3 2 2 14 4" xfId="25043" xr:uid="{00000000-0005-0000-0000-0000BA610000}"/>
    <cellStyle name="Normal 3 3 2 2 15" xfId="25044" xr:uid="{00000000-0005-0000-0000-0000BB610000}"/>
    <cellStyle name="Normal 3 3 2 2 15 2" xfId="25045" xr:uid="{00000000-0005-0000-0000-0000BC610000}"/>
    <cellStyle name="Normal 3 3 2 2 15 2 2" xfId="25046" xr:uid="{00000000-0005-0000-0000-0000BD610000}"/>
    <cellStyle name="Normal 3 3 2 2 15 3" xfId="25047" xr:uid="{00000000-0005-0000-0000-0000BE610000}"/>
    <cellStyle name="Normal 3 3 2 2 16" xfId="25048" xr:uid="{00000000-0005-0000-0000-0000BF610000}"/>
    <cellStyle name="Normal 3 3 2 2 16 2" xfId="25049" xr:uid="{00000000-0005-0000-0000-0000C0610000}"/>
    <cellStyle name="Normal 3 3 2 2 17" xfId="25050" xr:uid="{00000000-0005-0000-0000-0000C1610000}"/>
    <cellStyle name="Normal 3 3 2 2 17 2" xfId="25051" xr:uid="{00000000-0005-0000-0000-0000C2610000}"/>
    <cellStyle name="Normal 3 3 2 2 18" xfId="25052" xr:uid="{00000000-0005-0000-0000-0000C3610000}"/>
    <cellStyle name="Normal 3 3 2 2 19" xfId="25053" xr:uid="{00000000-0005-0000-0000-0000C4610000}"/>
    <cellStyle name="Normal 3 3 2 2 2" xfId="25054" xr:uid="{00000000-0005-0000-0000-0000C5610000}"/>
    <cellStyle name="Normal 3 3 2 2 2 10" xfId="25055" xr:uid="{00000000-0005-0000-0000-0000C6610000}"/>
    <cellStyle name="Normal 3 3 2 2 2 10 2" xfId="25056" xr:uid="{00000000-0005-0000-0000-0000C7610000}"/>
    <cellStyle name="Normal 3 3 2 2 2 10 2 2" xfId="25057" xr:uid="{00000000-0005-0000-0000-0000C8610000}"/>
    <cellStyle name="Normal 3 3 2 2 2 10 2 2 2" xfId="25058" xr:uid="{00000000-0005-0000-0000-0000C9610000}"/>
    <cellStyle name="Normal 3 3 2 2 2 10 2 3" xfId="25059" xr:uid="{00000000-0005-0000-0000-0000CA610000}"/>
    <cellStyle name="Normal 3 3 2 2 2 10 3" xfId="25060" xr:uid="{00000000-0005-0000-0000-0000CB610000}"/>
    <cellStyle name="Normal 3 3 2 2 2 10 3 2" xfId="25061" xr:uid="{00000000-0005-0000-0000-0000CC610000}"/>
    <cellStyle name="Normal 3 3 2 2 2 10 4" xfId="25062" xr:uid="{00000000-0005-0000-0000-0000CD610000}"/>
    <cellStyle name="Normal 3 3 2 2 2 11" xfId="25063" xr:uid="{00000000-0005-0000-0000-0000CE610000}"/>
    <cellStyle name="Normal 3 3 2 2 2 11 2" xfId="25064" xr:uid="{00000000-0005-0000-0000-0000CF610000}"/>
    <cellStyle name="Normal 3 3 2 2 2 11 2 2" xfId="25065" xr:uid="{00000000-0005-0000-0000-0000D0610000}"/>
    <cellStyle name="Normal 3 3 2 2 2 11 2 2 2" xfId="25066" xr:uid="{00000000-0005-0000-0000-0000D1610000}"/>
    <cellStyle name="Normal 3 3 2 2 2 11 2 3" xfId="25067" xr:uid="{00000000-0005-0000-0000-0000D2610000}"/>
    <cellStyle name="Normal 3 3 2 2 2 11 3" xfId="25068" xr:uid="{00000000-0005-0000-0000-0000D3610000}"/>
    <cellStyle name="Normal 3 3 2 2 2 11 3 2" xfId="25069" xr:uid="{00000000-0005-0000-0000-0000D4610000}"/>
    <cellStyle name="Normal 3 3 2 2 2 11 4" xfId="25070" xr:uid="{00000000-0005-0000-0000-0000D5610000}"/>
    <cellStyle name="Normal 3 3 2 2 2 12" xfId="25071" xr:uid="{00000000-0005-0000-0000-0000D6610000}"/>
    <cellStyle name="Normal 3 3 2 2 2 12 2" xfId="25072" xr:uid="{00000000-0005-0000-0000-0000D7610000}"/>
    <cellStyle name="Normal 3 3 2 2 2 12 2 2" xfId="25073" xr:uid="{00000000-0005-0000-0000-0000D8610000}"/>
    <cellStyle name="Normal 3 3 2 2 2 12 2 2 2" xfId="25074" xr:uid="{00000000-0005-0000-0000-0000D9610000}"/>
    <cellStyle name="Normal 3 3 2 2 2 12 2 3" xfId="25075" xr:uid="{00000000-0005-0000-0000-0000DA610000}"/>
    <cellStyle name="Normal 3 3 2 2 2 12 3" xfId="25076" xr:uid="{00000000-0005-0000-0000-0000DB610000}"/>
    <cellStyle name="Normal 3 3 2 2 2 12 3 2" xfId="25077" xr:uid="{00000000-0005-0000-0000-0000DC610000}"/>
    <cellStyle name="Normal 3 3 2 2 2 12 4" xfId="25078" xr:uid="{00000000-0005-0000-0000-0000DD610000}"/>
    <cellStyle name="Normal 3 3 2 2 2 13" xfId="25079" xr:uid="{00000000-0005-0000-0000-0000DE610000}"/>
    <cellStyle name="Normal 3 3 2 2 2 13 2" xfId="25080" xr:uid="{00000000-0005-0000-0000-0000DF610000}"/>
    <cellStyle name="Normal 3 3 2 2 2 13 2 2" xfId="25081" xr:uid="{00000000-0005-0000-0000-0000E0610000}"/>
    <cellStyle name="Normal 3 3 2 2 2 13 3" xfId="25082" xr:uid="{00000000-0005-0000-0000-0000E1610000}"/>
    <cellStyle name="Normal 3 3 2 2 2 14" xfId="25083" xr:uid="{00000000-0005-0000-0000-0000E2610000}"/>
    <cellStyle name="Normal 3 3 2 2 2 14 2" xfId="25084" xr:uid="{00000000-0005-0000-0000-0000E3610000}"/>
    <cellStyle name="Normal 3 3 2 2 2 15" xfId="25085" xr:uid="{00000000-0005-0000-0000-0000E4610000}"/>
    <cellStyle name="Normal 3 3 2 2 2 15 2" xfId="25086" xr:uid="{00000000-0005-0000-0000-0000E5610000}"/>
    <cellStyle name="Normal 3 3 2 2 2 16" xfId="25087" xr:uid="{00000000-0005-0000-0000-0000E6610000}"/>
    <cellStyle name="Normal 3 3 2 2 2 17" xfId="25088" xr:uid="{00000000-0005-0000-0000-0000E7610000}"/>
    <cellStyle name="Normal 3 3 2 2 2 2" xfId="25089" xr:uid="{00000000-0005-0000-0000-0000E8610000}"/>
    <cellStyle name="Normal 3 3 2 2 2 2 10" xfId="25090" xr:uid="{00000000-0005-0000-0000-0000E9610000}"/>
    <cellStyle name="Normal 3 3 2 2 2 2 11" xfId="25091" xr:uid="{00000000-0005-0000-0000-0000EA610000}"/>
    <cellStyle name="Normal 3 3 2 2 2 2 2" xfId="25092" xr:uid="{00000000-0005-0000-0000-0000EB610000}"/>
    <cellStyle name="Normal 3 3 2 2 2 2 2 10" xfId="25093" xr:uid="{00000000-0005-0000-0000-0000EC610000}"/>
    <cellStyle name="Normal 3 3 2 2 2 2 2 2" xfId="25094" xr:uid="{00000000-0005-0000-0000-0000ED610000}"/>
    <cellStyle name="Normal 3 3 2 2 2 2 2 2 2" xfId="25095" xr:uid="{00000000-0005-0000-0000-0000EE610000}"/>
    <cellStyle name="Normal 3 3 2 2 2 2 2 2 2 2" xfId="25096" xr:uid="{00000000-0005-0000-0000-0000EF610000}"/>
    <cellStyle name="Normal 3 3 2 2 2 2 2 2 2 2 2" xfId="25097" xr:uid="{00000000-0005-0000-0000-0000F0610000}"/>
    <cellStyle name="Normal 3 3 2 2 2 2 2 2 2 2 2 2" xfId="25098" xr:uid="{00000000-0005-0000-0000-0000F1610000}"/>
    <cellStyle name="Normal 3 3 2 2 2 2 2 2 2 2 2 2 2" xfId="25099" xr:uid="{00000000-0005-0000-0000-0000F2610000}"/>
    <cellStyle name="Normal 3 3 2 2 2 2 2 2 2 2 2 3" xfId="25100" xr:uid="{00000000-0005-0000-0000-0000F3610000}"/>
    <cellStyle name="Normal 3 3 2 2 2 2 2 2 2 2 3" xfId="25101" xr:uid="{00000000-0005-0000-0000-0000F4610000}"/>
    <cellStyle name="Normal 3 3 2 2 2 2 2 2 2 2 3 2" xfId="25102" xr:uid="{00000000-0005-0000-0000-0000F5610000}"/>
    <cellStyle name="Normal 3 3 2 2 2 2 2 2 2 2 4" xfId="25103" xr:uid="{00000000-0005-0000-0000-0000F6610000}"/>
    <cellStyle name="Normal 3 3 2 2 2 2 2 2 2 3" xfId="25104" xr:uid="{00000000-0005-0000-0000-0000F7610000}"/>
    <cellStyle name="Normal 3 3 2 2 2 2 2 2 2 3 2" xfId="25105" xr:uid="{00000000-0005-0000-0000-0000F8610000}"/>
    <cellStyle name="Normal 3 3 2 2 2 2 2 2 2 3 2 2" xfId="25106" xr:uid="{00000000-0005-0000-0000-0000F9610000}"/>
    <cellStyle name="Normal 3 3 2 2 2 2 2 2 2 3 3" xfId="25107" xr:uid="{00000000-0005-0000-0000-0000FA610000}"/>
    <cellStyle name="Normal 3 3 2 2 2 2 2 2 2 4" xfId="25108" xr:uid="{00000000-0005-0000-0000-0000FB610000}"/>
    <cellStyle name="Normal 3 3 2 2 2 2 2 2 2 4 2" xfId="25109" xr:uid="{00000000-0005-0000-0000-0000FC610000}"/>
    <cellStyle name="Normal 3 3 2 2 2 2 2 2 2 5" xfId="25110" xr:uid="{00000000-0005-0000-0000-0000FD610000}"/>
    <cellStyle name="Normal 3 3 2 2 2 2 2 2 3" xfId="25111" xr:uid="{00000000-0005-0000-0000-0000FE610000}"/>
    <cellStyle name="Normal 3 3 2 2 2 2 2 2 3 2" xfId="25112" xr:uid="{00000000-0005-0000-0000-0000FF610000}"/>
    <cellStyle name="Normal 3 3 2 2 2 2 2 2 3 2 2" xfId="25113" xr:uid="{00000000-0005-0000-0000-000000620000}"/>
    <cellStyle name="Normal 3 3 2 2 2 2 2 2 3 2 2 2" xfId="25114" xr:uid="{00000000-0005-0000-0000-000001620000}"/>
    <cellStyle name="Normal 3 3 2 2 2 2 2 2 3 2 3" xfId="25115" xr:uid="{00000000-0005-0000-0000-000002620000}"/>
    <cellStyle name="Normal 3 3 2 2 2 2 2 2 3 3" xfId="25116" xr:uid="{00000000-0005-0000-0000-000003620000}"/>
    <cellStyle name="Normal 3 3 2 2 2 2 2 2 3 3 2" xfId="25117" xr:uid="{00000000-0005-0000-0000-000004620000}"/>
    <cellStyle name="Normal 3 3 2 2 2 2 2 2 3 4" xfId="25118" xr:uid="{00000000-0005-0000-0000-000005620000}"/>
    <cellStyle name="Normal 3 3 2 2 2 2 2 2 4" xfId="25119" xr:uid="{00000000-0005-0000-0000-000006620000}"/>
    <cellStyle name="Normal 3 3 2 2 2 2 2 2 4 2" xfId="25120" xr:uid="{00000000-0005-0000-0000-000007620000}"/>
    <cellStyle name="Normal 3 3 2 2 2 2 2 2 4 2 2" xfId="25121" xr:uid="{00000000-0005-0000-0000-000008620000}"/>
    <cellStyle name="Normal 3 3 2 2 2 2 2 2 4 2 2 2" xfId="25122" xr:uid="{00000000-0005-0000-0000-000009620000}"/>
    <cellStyle name="Normal 3 3 2 2 2 2 2 2 4 2 3" xfId="25123" xr:uid="{00000000-0005-0000-0000-00000A620000}"/>
    <cellStyle name="Normal 3 3 2 2 2 2 2 2 4 3" xfId="25124" xr:uid="{00000000-0005-0000-0000-00000B620000}"/>
    <cellStyle name="Normal 3 3 2 2 2 2 2 2 4 3 2" xfId="25125" xr:uid="{00000000-0005-0000-0000-00000C620000}"/>
    <cellStyle name="Normal 3 3 2 2 2 2 2 2 4 4" xfId="25126" xr:uid="{00000000-0005-0000-0000-00000D620000}"/>
    <cellStyle name="Normal 3 3 2 2 2 2 2 2 5" xfId="25127" xr:uid="{00000000-0005-0000-0000-00000E620000}"/>
    <cellStyle name="Normal 3 3 2 2 2 2 2 2 5 2" xfId="25128" xr:uid="{00000000-0005-0000-0000-00000F620000}"/>
    <cellStyle name="Normal 3 3 2 2 2 2 2 2 5 2 2" xfId="25129" xr:uid="{00000000-0005-0000-0000-000010620000}"/>
    <cellStyle name="Normal 3 3 2 2 2 2 2 2 5 3" xfId="25130" xr:uid="{00000000-0005-0000-0000-000011620000}"/>
    <cellStyle name="Normal 3 3 2 2 2 2 2 2 6" xfId="25131" xr:uid="{00000000-0005-0000-0000-000012620000}"/>
    <cellStyle name="Normal 3 3 2 2 2 2 2 2 6 2" xfId="25132" xr:uid="{00000000-0005-0000-0000-000013620000}"/>
    <cellStyle name="Normal 3 3 2 2 2 2 2 2 7" xfId="25133" xr:uid="{00000000-0005-0000-0000-000014620000}"/>
    <cellStyle name="Normal 3 3 2 2 2 2 2 2 7 2" xfId="25134" xr:uid="{00000000-0005-0000-0000-000015620000}"/>
    <cellStyle name="Normal 3 3 2 2 2 2 2 2 8" xfId="25135" xr:uid="{00000000-0005-0000-0000-000016620000}"/>
    <cellStyle name="Normal 3 3 2 2 2 2 2 3" xfId="25136" xr:uid="{00000000-0005-0000-0000-000017620000}"/>
    <cellStyle name="Normal 3 3 2 2 2 2 2 3 2" xfId="25137" xr:uid="{00000000-0005-0000-0000-000018620000}"/>
    <cellStyle name="Normal 3 3 2 2 2 2 2 3 2 2" xfId="25138" xr:uid="{00000000-0005-0000-0000-000019620000}"/>
    <cellStyle name="Normal 3 3 2 2 2 2 2 3 2 2 2" xfId="25139" xr:uid="{00000000-0005-0000-0000-00001A620000}"/>
    <cellStyle name="Normal 3 3 2 2 2 2 2 3 2 2 2 2" xfId="25140" xr:uid="{00000000-0005-0000-0000-00001B620000}"/>
    <cellStyle name="Normal 3 3 2 2 2 2 2 3 2 2 3" xfId="25141" xr:uid="{00000000-0005-0000-0000-00001C620000}"/>
    <cellStyle name="Normal 3 3 2 2 2 2 2 3 2 3" xfId="25142" xr:uid="{00000000-0005-0000-0000-00001D620000}"/>
    <cellStyle name="Normal 3 3 2 2 2 2 2 3 2 3 2" xfId="25143" xr:uid="{00000000-0005-0000-0000-00001E620000}"/>
    <cellStyle name="Normal 3 3 2 2 2 2 2 3 2 4" xfId="25144" xr:uid="{00000000-0005-0000-0000-00001F620000}"/>
    <cellStyle name="Normal 3 3 2 2 2 2 2 3 3" xfId="25145" xr:uid="{00000000-0005-0000-0000-000020620000}"/>
    <cellStyle name="Normal 3 3 2 2 2 2 2 3 3 2" xfId="25146" xr:uid="{00000000-0005-0000-0000-000021620000}"/>
    <cellStyle name="Normal 3 3 2 2 2 2 2 3 3 2 2" xfId="25147" xr:uid="{00000000-0005-0000-0000-000022620000}"/>
    <cellStyle name="Normal 3 3 2 2 2 2 2 3 3 3" xfId="25148" xr:uid="{00000000-0005-0000-0000-000023620000}"/>
    <cellStyle name="Normal 3 3 2 2 2 2 2 3 4" xfId="25149" xr:uid="{00000000-0005-0000-0000-000024620000}"/>
    <cellStyle name="Normal 3 3 2 2 2 2 2 3 4 2" xfId="25150" xr:uid="{00000000-0005-0000-0000-000025620000}"/>
    <cellStyle name="Normal 3 3 2 2 2 2 2 3 5" xfId="25151" xr:uid="{00000000-0005-0000-0000-000026620000}"/>
    <cellStyle name="Normal 3 3 2 2 2 2 2 4" xfId="25152" xr:uid="{00000000-0005-0000-0000-000027620000}"/>
    <cellStyle name="Normal 3 3 2 2 2 2 2 4 2" xfId="25153" xr:uid="{00000000-0005-0000-0000-000028620000}"/>
    <cellStyle name="Normal 3 3 2 2 2 2 2 4 2 2" xfId="25154" xr:uid="{00000000-0005-0000-0000-000029620000}"/>
    <cellStyle name="Normal 3 3 2 2 2 2 2 4 2 2 2" xfId="25155" xr:uid="{00000000-0005-0000-0000-00002A620000}"/>
    <cellStyle name="Normal 3 3 2 2 2 2 2 4 2 3" xfId="25156" xr:uid="{00000000-0005-0000-0000-00002B620000}"/>
    <cellStyle name="Normal 3 3 2 2 2 2 2 4 3" xfId="25157" xr:uid="{00000000-0005-0000-0000-00002C620000}"/>
    <cellStyle name="Normal 3 3 2 2 2 2 2 4 3 2" xfId="25158" xr:uid="{00000000-0005-0000-0000-00002D620000}"/>
    <cellStyle name="Normal 3 3 2 2 2 2 2 4 4" xfId="25159" xr:uid="{00000000-0005-0000-0000-00002E620000}"/>
    <cellStyle name="Normal 3 3 2 2 2 2 2 5" xfId="25160" xr:uid="{00000000-0005-0000-0000-00002F620000}"/>
    <cellStyle name="Normal 3 3 2 2 2 2 2 5 2" xfId="25161" xr:uid="{00000000-0005-0000-0000-000030620000}"/>
    <cellStyle name="Normal 3 3 2 2 2 2 2 5 2 2" xfId="25162" xr:uid="{00000000-0005-0000-0000-000031620000}"/>
    <cellStyle name="Normal 3 3 2 2 2 2 2 5 2 2 2" xfId="25163" xr:uid="{00000000-0005-0000-0000-000032620000}"/>
    <cellStyle name="Normal 3 3 2 2 2 2 2 5 2 3" xfId="25164" xr:uid="{00000000-0005-0000-0000-000033620000}"/>
    <cellStyle name="Normal 3 3 2 2 2 2 2 5 3" xfId="25165" xr:uid="{00000000-0005-0000-0000-000034620000}"/>
    <cellStyle name="Normal 3 3 2 2 2 2 2 5 3 2" xfId="25166" xr:uid="{00000000-0005-0000-0000-000035620000}"/>
    <cellStyle name="Normal 3 3 2 2 2 2 2 5 4" xfId="25167" xr:uid="{00000000-0005-0000-0000-000036620000}"/>
    <cellStyle name="Normal 3 3 2 2 2 2 2 6" xfId="25168" xr:uid="{00000000-0005-0000-0000-000037620000}"/>
    <cellStyle name="Normal 3 3 2 2 2 2 2 6 2" xfId="25169" xr:uid="{00000000-0005-0000-0000-000038620000}"/>
    <cellStyle name="Normal 3 3 2 2 2 2 2 6 2 2" xfId="25170" xr:uid="{00000000-0005-0000-0000-000039620000}"/>
    <cellStyle name="Normal 3 3 2 2 2 2 2 6 3" xfId="25171" xr:uid="{00000000-0005-0000-0000-00003A620000}"/>
    <cellStyle name="Normal 3 3 2 2 2 2 2 7" xfId="25172" xr:uid="{00000000-0005-0000-0000-00003B620000}"/>
    <cellStyle name="Normal 3 3 2 2 2 2 2 7 2" xfId="25173" xr:uid="{00000000-0005-0000-0000-00003C620000}"/>
    <cellStyle name="Normal 3 3 2 2 2 2 2 8" xfId="25174" xr:uid="{00000000-0005-0000-0000-00003D620000}"/>
    <cellStyle name="Normal 3 3 2 2 2 2 2 8 2" xfId="25175" xr:uid="{00000000-0005-0000-0000-00003E620000}"/>
    <cellStyle name="Normal 3 3 2 2 2 2 2 9" xfId="25176" xr:uid="{00000000-0005-0000-0000-00003F620000}"/>
    <cellStyle name="Normal 3 3 2 2 2 2 3" xfId="25177" xr:uid="{00000000-0005-0000-0000-000040620000}"/>
    <cellStyle name="Normal 3 3 2 2 2 2 3 2" xfId="25178" xr:uid="{00000000-0005-0000-0000-000041620000}"/>
    <cellStyle name="Normal 3 3 2 2 2 2 3 2 2" xfId="25179" xr:uid="{00000000-0005-0000-0000-000042620000}"/>
    <cellStyle name="Normal 3 3 2 2 2 2 3 2 2 2" xfId="25180" xr:uid="{00000000-0005-0000-0000-000043620000}"/>
    <cellStyle name="Normal 3 3 2 2 2 2 3 2 2 2 2" xfId="25181" xr:uid="{00000000-0005-0000-0000-000044620000}"/>
    <cellStyle name="Normal 3 3 2 2 2 2 3 2 2 2 2 2" xfId="25182" xr:uid="{00000000-0005-0000-0000-000045620000}"/>
    <cellStyle name="Normal 3 3 2 2 2 2 3 2 2 2 3" xfId="25183" xr:uid="{00000000-0005-0000-0000-000046620000}"/>
    <cellStyle name="Normal 3 3 2 2 2 2 3 2 2 3" xfId="25184" xr:uid="{00000000-0005-0000-0000-000047620000}"/>
    <cellStyle name="Normal 3 3 2 2 2 2 3 2 2 3 2" xfId="25185" xr:uid="{00000000-0005-0000-0000-000048620000}"/>
    <cellStyle name="Normal 3 3 2 2 2 2 3 2 2 4" xfId="25186" xr:uid="{00000000-0005-0000-0000-000049620000}"/>
    <cellStyle name="Normal 3 3 2 2 2 2 3 2 3" xfId="25187" xr:uid="{00000000-0005-0000-0000-00004A620000}"/>
    <cellStyle name="Normal 3 3 2 2 2 2 3 2 3 2" xfId="25188" xr:uid="{00000000-0005-0000-0000-00004B620000}"/>
    <cellStyle name="Normal 3 3 2 2 2 2 3 2 3 2 2" xfId="25189" xr:uid="{00000000-0005-0000-0000-00004C620000}"/>
    <cellStyle name="Normal 3 3 2 2 2 2 3 2 3 3" xfId="25190" xr:uid="{00000000-0005-0000-0000-00004D620000}"/>
    <cellStyle name="Normal 3 3 2 2 2 2 3 2 4" xfId="25191" xr:uid="{00000000-0005-0000-0000-00004E620000}"/>
    <cellStyle name="Normal 3 3 2 2 2 2 3 2 4 2" xfId="25192" xr:uid="{00000000-0005-0000-0000-00004F620000}"/>
    <cellStyle name="Normal 3 3 2 2 2 2 3 2 5" xfId="25193" xr:uid="{00000000-0005-0000-0000-000050620000}"/>
    <cellStyle name="Normal 3 3 2 2 2 2 3 3" xfId="25194" xr:uid="{00000000-0005-0000-0000-000051620000}"/>
    <cellStyle name="Normal 3 3 2 2 2 2 3 3 2" xfId="25195" xr:uid="{00000000-0005-0000-0000-000052620000}"/>
    <cellStyle name="Normal 3 3 2 2 2 2 3 3 2 2" xfId="25196" xr:uid="{00000000-0005-0000-0000-000053620000}"/>
    <cellStyle name="Normal 3 3 2 2 2 2 3 3 2 2 2" xfId="25197" xr:uid="{00000000-0005-0000-0000-000054620000}"/>
    <cellStyle name="Normal 3 3 2 2 2 2 3 3 2 3" xfId="25198" xr:uid="{00000000-0005-0000-0000-000055620000}"/>
    <cellStyle name="Normal 3 3 2 2 2 2 3 3 3" xfId="25199" xr:uid="{00000000-0005-0000-0000-000056620000}"/>
    <cellStyle name="Normal 3 3 2 2 2 2 3 3 3 2" xfId="25200" xr:uid="{00000000-0005-0000-0000-000057620000}"/>
    <cellStyle name="Normal 3 3 2 2 2 2 3 3 4" xfId="25201" xr:uid="{00000000-0005-0000-0000-000058620000}"/>
    <cellStyle name="Normal 3 3 2 2 2 2 3 4" xfId="25202" xr:uid="{00000000-0005-0000-0000-000059620000}"/>
    <cellStyle name="Normal 3 3 2 2 2 2 3 4 2" xfId="25203" xr:uid="{00000000-0005-0000-0000-00005A620000}"/>
    <cellStyle name="Normal 3 3 2 2 2 2 3 4 2 2" xfId="25204" xr:uid="{00000000-0005-0000-0000-00005B620000}"/>
    <cellStyle name="Normal 3 3 2 2 2 2 3 4 2 2 2" xfId="25205" xr:uid="{00000000-0005-0000-0000-00005C620000}"/>
    <cellStyle name="Normal 3 3 2 2 2 2 3 4 2 3" xfId="25206" xr:uid="{00000000-0005-0000-0000-00005D620000}"/>
    <cellStyle name="Normal 3 3 2 2 2 2 3 4 3" xfId="25207" xr:uid="{00000000-0005-0000-0000-00005E620000}"/>
    <cellStyle name="Normal 3 3 2 2 2 2 3 4 3 2" xfId="25208" xr:uid="{00000000-0005-0000-0000-00005F620000}"/>
    <cellStyle name="Normal 3 3 2 2 2 2 3 4 4" xfId="25209" xr:uid="{00000000-0005-0000-0000-000060620000}"/>
    <cellStyle name="Normal 3 3 2 2 2 2 3 5" xfId="25210" xr:uid="{00000000-0005-0000-0000-000061620000}"/>
    <cellStyle name="Normal 3 3 2 2 2 2 3 5 2" xfId="25211" xr:uid="{00000000-0005-0000-0000-000062620000}"/>
    <cellStyle name="Normal 3 3 2 2 2 2 3 5 2 2" xfId="25212" xr:uid="{00000000-0005-0000-0000-000063620000}"/>
    <cellStyle name="Normal 3 3 2 2 2 2 3 5 3" xfId="25213" xr:uid="{00000000-0005-0000-0000-000064620000}"/>
    <cellStyle name="Normal 3 3 2 2 2 2 3 6" xfId="25214" xr:uid="{00000000-0005-0000-0000-000065620000}"/>
    <cellStyle name="Normal 3 3 2 2 2 2 3 6 2" xfId="25215" xr:uid="{00000000-0005-0000-0000-000066620000}"/>
    <cellStyle name="Normal 3 3 2 2 2 2 3 7" xfId="25216" xr:uid="{00000000-0005-0000-0000-000067620000}"/>
    <cellStyle name="Normal 3 3 2 2 2 2 3 7 2" xfId="25217" xr:uid="{00000000-0005-0000-0000-000068620000}"/>
    <cellStyle name="Normal 3 3 2 2 2 2 3 8" xfId="25218" xr:uid="{00000000-0005-0000-0000-000069620000}"/>
    <cellStyle name="Normal 3 3 2 2 2 2 4" xfId="25219" xr:uid="{00000000-0005-0000-0000-00006A620000}"/>
    <cellStyle name="Normal 3 3 2 2 2 2 4 2" xfId="25220" xr:uid="{00000000-0005-0000-0000-00006B620000}"/>
    <cellStyle name="Normal 3 3 2 2 2 2 4 2 2" xfId="25221" xr:uid="{00000000-0005-0000-0000-00006C620000}"/>
    <cellStyle name="Normal 3 3 2 2 2 2 4 2 2 2" xfId="25222" xr:uid="{00000000-0005-0000-0000-00006D620000}"/>
    <cellStyle name="Normal 3 3 2 2 2 2 4 2 2 2 2" xfId="25223" xr:uid="{00000000-0005-0000-0000-00006E620000}"/>
    <cellStyle name="Normal 3 3 2 2 2 2 4 2 2 3" xfId="25224" xr:uid="{00000000-0005-0000-0000-00006F620000}"/>
    <cellStyle name="Normal 3 3 2 2 2 2 4 2 3" xfId="25225" xr:uid="{00000000-0005-0000-0000-000070620000}"/>
    <cellStyle name="Normal 3 3 2 2 2 2 4 2 3 2" xfId="25226" xr:uid="{00000000-0005-0000-0000-000071620000}"/>
    <cellStyle name="Normal 3 3 2 2 2 2 4 2 4" xfId="25227" xr:uid="{00000000-0005-0000-0000-000072620000}"/>
    <cellStyle name="Normal 3 3 2 2 2 2 4 3" xfId="25228" xr:uid="{00000000-0005-0000-0000-000073620000}"/>
    <cellStyle name="Normal 3 3 2 2 2 2 4 3 2" xfId="25229" xr:uid="{00000000-0005-0000-0000-000074620000}"/>
    <cellStyle name="Normal 3 3 2 2 2 2 4 3 2 2" xfId="25230" xr:uid="{00000000-0005-0000-0000-000075620000}"/>
    <cellStyle name="Normal 3 3 2 2 2 2 4 3 3" xfId="25231" xr:uid="{00000000-0005-0000-0000-000076620000}"/>
    <cellStyle name="Normal 3 3 2 2 2 2 4 4" xfId="25232" xr:uid="{00000000-0005-0000-0000-000077620000}"/>
    <cellStyle name="Normal 3 3 2 2 2 2 4 4 2" xfId="25233" xr:uid="{00000000-0005-0000-0000-000078620000}"/>
    <cellStyle name="Normal 3 3 2 2 2 2 4 5" xfId="25234" xr:uid="{00000000-0005-0000-0000-000079620000}"/>
    <cellStyle name="Normal 3 3 2 2 2 2 5" xfId="25235" xr:uid="{00000000-0005-0000-0000-00007A620000}"/>
    <cellStyle name="Normal 3 3 2 2 2 2 5 2" xfId="25236" xr:uid="{00000000-0005-0000-0000-00007B620000}"/>
    <cellStyle name="Normal 3 3 2 2 2 2 5 2 2" xfId="25237" xr:uid="{00000000-0005-0000-0000-00007C620000}"/>
    <cellStyle name="Normal 3 3 2 2 2 2 5 2 2 2" xfId="25238" xr:uid="{00000000-0005-0000-0000-00007D620000}"/>
    <cellStyle name="Normal 3 3 2 2 2 2 5 2 3" xfId="25239" xr:uid="{00000000-0005-0000-0000-00007E620000}"/>
    <cellStyle name="Normal 3 3 2 2 2 2 5 3" xfId="25240" xr:uid="{00000000-0005-0000-0000-00007F620000}"/>
    <cellStyle name="Normal 3 3 2 2 2 2 5 3 2" xfId="25241" xr:uid="{00000000-0005-0000-0000-000080620000}"/>
    <cellStyle name="Normal 3 3 2 2 2 2 5 4" xfId="25242" xr:uid="{00000000-0005-0000-0000-000081620000}"/>
    <cellStyle name="Normal 3 3 2 2 2 2 6" xfId="25243" xr:uid="{00000000-0005-0000-0000-000082620000}"/>
    <cellStyle name="Normal 3 3 2 2 2 2 6 2" xfId="25244" xr:uid="{00000000-0005-0000-0000-000083620000}"/>
    <cellStyle name="Normal 3 3 2 2 2 2 6 2 2" xfId="25245" xr:uid="{00000000-0005-0000-0000-000084620000}"/>
    <cellStyle name="Normal 3 3 2 2 2 2 6 2 2 2" xfId="25246" xr:uid="{00000000-0005-0000-0000-000085620000}"/>
    <cellStyle name="Normal 3 3 2 2 2 2 6 2 3" xfId="25247" xr:uid="{00000000-0005-0000-0000-000086620000}"/>
    <cellStyle name="Normal 3 3 2 2 2 2 6 3" xfId="25248" xr:uid="{00000000-0005-0000-0000-000087620000}"/>
    <cellStyle name="Normal 3 3 2 2 2 2 6 3 2" xfId="25249" xr:uid="{00000000-0005-0000-0000-000088620000}"/>
    <cellStyle name="Normal 3 3 2 2 2 2 6 4" xfId="25250" xr:uid="{00000000-0005-0000-0000-000089620000}"/>
    <cellStyle name="Normal 3 3 2 2 2 2 7" xfId="25251" xr:uid="{00000000-0005-0000-0000-00008A620000}"/>
    <cellStyle name="Normal 3 3 2 2 2 2 7 2" xfId="25252" xr:uid="{00000000-0005-0000-0000-00008B620000}"/>
    <cellStyle name="Normal 3 3 2 2 2 2 7 2 2" xfId="25253" xr:uid="{00000000-0005-0000-0000-00008C620000}"/>
    <cellStyle name="Normal 3 3 2 2 2 2 7 3" xfId="25254" xr:uid="{00000000-0005-0000-0000-00008D620000}"/>
    <cellStyle name="Normal 3 3 2 2 2 2 8" xfId="25255" xr:uid="{00000000-0005-0000-0000-00008E620000}"/>
    <cellStyle name="Normal 3 3 2 2 2 2 8 2" xfId="25256" xr:uid="{00000000-0005-0000-0000-00008F620000}"/>
    <cellStyle name="Normal 3 3 2 2 2 2 9" xfId="25257" xr:uid="{00000000-0005-0000-0000-000090620000}"/>
    <cellStyle name="Normal 3 3 2 2 2 2 9 2" xfId="25258" xr:uid="{00000000-0005-0000-0000-000091620000}"/>
    <cellStyle name="Normal 3 3 2 2 2 3" xfId="25259" xr:uid="{00000000-0005-0000-0000-000092620000}"/>
    <cellStyle name="Normal 3 3 2 2 2 3 10" xfId="25260" xr:uid="{00000000-0005-0000-0000-000093620000}"/>
    <cellStyle name="Normal 3 3 2 2 2 3 11" xfId="25261" xr:uid="{00000000-0005-0000-0000-000094620000}"/>
    <cellStyle name="Normal 3 3 2 2 2 3 2" xfId="25262" xr:uid="{00000000-0005-0000-0000-000095620000}"/>
    <cellStyle name="Normal 3 3 2 2 2 3 2 10" xfId="25263" xr:uid="{00000000-0005-0000-0000-000096620000}"/>
    <cellStyle name="Normal 3 3 2 2 2 3 2 2" xfId="25264" xr:uid="{00000000-0005-0000-0000-000097620000}"/>
    <cellStyle name="Normal 3 3 2 2 2 3 2 2 2" xfId="25265" xr:uid="{00000000-0005-0000-0000-000098620000}"/>
    <cellStyle name="Normal 3 3 2 2 2 3 2 2 2 2" xfId="25266" xr:uid="{00000000-0005-0000-0000-000099620000}"/>
    <cellStyle name="Normal 3 3 2 2 2 3 2 2 2 2 2" xfId="25267" xr:uid="{00000000-0005-0000-0000-00009A620000}"/>
    <cellStyle name="Normal 3 3 2 2 2 3 2 2 2 2 2 2" xfId="25268" xr:uid="{00000000-0005-0000-0000-00009B620000}"/>
    <cellStyle name="Normal 3 3 2 2 2 3 2 2 2 2 2 2 2" xfId="25269" xr:uid="{00000000-0005-0000-0000-00009C620000}"/>
    <cellStyle name="Normal 3 3 2 2 2 3 2 2 2 2 2 3" xfId="25270" xr:uid="{00000000-0005-0000-0000-00009D620000}"/>
    <cellStyle name="Normal 3 3 2 2 2 3 2 2 2 2 3" xfId="25271" xr:uid="{00000000-0005-0000-0000-00009E620000}"/>
    <cellStyle name="Normal 3 3 2 2 2 3 2 2 2 2 3 2" xfId="25272" xr:uid="{00000000-0005-0000-0000-00009F620000}"/>
    <cellStyle name="Normal 3 3 2 2 2 3 2 2 2 2 4" xfId="25273" xr:uid="{00000000-0005-0000-0000-0000A0620000}"/>
    <cellStyle name="Normal 3 3 2 2 2 3 2 2 2 3" xfId="25274" xr:uid="{00000000-0005-0000-0000-0000A1620000}"/>
    <cellStyle name="Normal 3 3 2 2 2 3 2 2 2 3 2" xfId="25275" xr:uid="{00000000-0005-0000-0000-0000A2620000}"/>
    <cellStyle name="Normal 3 3 2 2 2 3 2 2 2 3 2 2" xfId="25276" xr:uid="{00000000-0005-0000-0000-0000A3620000}"/>
    <cellStyle name="Normal 3 3 2 2 2 3 2 2 2 3 3" xfId="25277" xr:uid="{00000000-0005-0000-0000-0000A4620000}"/>
    <cellStyle name="Normal 3 3 2 2 2 3 2 2 2 4" xfId="25278" xr:uid="{00000000-0005-0000-0000-0000A5620000}"/>
    <cellStyle name="Normal 3 3 2 2 2 3 2 2 2 4 2" xfId="25279" xr:uid="{00000000-0005-0000-0000-0000A6620000}"/>
    <cellStyle name="Normal 3 3 2 2 2 3 2 2 2 5" xfId="25280" xr:uid="{00000000-0005-0000-0000-0000A7620000}"/>
    <cellStyle name="Normal 3 3 2 2 2 3 2 2 3" xfId="25281" xr:uid="{00000000-0005-0000-0000-0000A8620000}"/>
    <cellStyle name="Normal 3 3 2 2 2 3 2 2 3 2" xfId="25282" xr:uid="{00000000-0005-0000-0000-0000A9620000}"/>
    <cellStyle name="Normal 3 3 2 2 2 3 2 2 3 2 2" xfId="25283" xr:uid="{00000000-0005-0000-0000-0000AA620000}"/>
    <cellStyle name="Normal 3 3 2 2 2 3 2 2 3 2 2 2" xfId="25284" xr:uid="{00000000-0005-0000-0000-0000AB620000}"/>
    <cellStyle name="Normal 3 3 2 2 2 3 2 2 3 2 3" xfId="25285" xr:uid="{00000000-0005-0000-0000-0000AC620000}"/>
    <cellStyle name="Normal 3 3 2 2 2 3 2 2 3 3" xfId="25286" xr:uid="{00000000-0005-0000-0000-0000AD620000}"/>
    <cellStyle name="Normal 3 3 2 2 2 3 2 2 3 3 2" xfId="25287" xr:uid="{00000000-0005-0000-0000-0000AE620000}"/>
    <cellStyle name="Normal 3 3 2 2 2 3 2 2 3 4" xfId="25288" xr:uid="{00000000-0005-0000-0000-0000AF620000}"/>
    <cellStyle name="Normal 3 3 2 2 2 3 2 2 4" xfId="25289" xr:uid="{00000000-0005-0000-0000-0000B0620000}"/>
    <cellStyle name="Normal 3 3 2 2 2 3 2 2 4 2" xfId="25290" xr:uid="{00000000-0005-0000-0000-0000B1620000}"/>
    <cellStyle name="Normal 3 3 2 2 2 3 2 2 4 2 2" xfId="25291" xr:uid="{00000000-0005-0000-0000-0000B2620000}"/>
    <cellStyle name="Normal 3 3 2 2 2 3 2 2 4 2 2 2" xfId="25292" xr:uid="{00000000-0005-0000-0000-0000B3620000}"/>
    <cellStyle name="Normal 3 3 2 2 2 3 2 2 4 2 3" xfId="25293" xr:uid="{00000000-0005-0000-0000-0000B4620000}"/>
    <cellStyle name="Normal 3 3 2 2 2 3 2 2 4 3" xfId="25294" xr:uid="{00000000-0005-0000-0000-0000B5620000}"/>
    <cellStyle name="Normal 3 3 2 2 2 3 2 2 4 3 2" xfId="25295" xr:uid="{00000000-0005-0000-0000-0000B6620000}"/>
    <cellStyle name="Normal 3 3 2 2 2 3 2 2 4 4" xfId="25296" xr:uid="{00000000-0005-0000-0000-0000B7620000}"/>
    <cellStyle name="Normal 3 3 2 2 2 3 2 2 5" xfId="25297" xr:uid="{00000000-0005-0000-0000-0000B8620000}"/>
    <cellStyle name="Normal 3 3 2 2 2 3 2 2 5 2" xfId="25298" xr:uid="{00000000-0005-0000-0000-0000B9620000}"/>
    <cellStyle name="Normal 3 3 2 2 2 3 2 2 5 2 2" xfId="25299" xr:uid="{00000000-0005-0000-0000-0000BA620000}"/>
    <cellStyle name="Normal 3 3 2 2 2 3 2 2 5 3" xfId="25300" xr:uid="{00000000-0005-0000-0000-0000BB620000}"/>
    <cellStyle name="Normal 3 3 2 2 2 3 2 2 6" xfId="25301" xr:uid="{00000000-0005-0000-0000-0000BC620000}"/>
    <cellStyle name="Normal 3 3 2 2 2 3 2 2 6 2" xfId="25302" xr:uid="{00000000-0005-0000-0000-0000BD620000}"/>
    <cellStyle name="Normal 3 3 2 2 2 3 2 2 7" xfId="25303" xr:uid="{00000000-0005-0000-0000-0000BE620000}"/>
    <cellStyle name="Normal 3 3 2 2 2 3 2 2 7 2" xfId="25304" xr:uid="{00000000-0005-0000-0000-0000BF620000}"/>
    <cellStyle name="Normal 3 3 2 2 2 3 2 2 8" xfId="25305" xr:uid="{00000000-0005-0000-0000-0000C0620000}"/>
    <cellStyle name="Normal 3 3 2 2 2 3 2 3" xfId="25306" xr:uid="{00000000-0005-0000-0000-0000C1620000}"/>
    <cellStyle name="Normal 3 3 2 2 2 3 2 3 2" xfId="25307" xr:uid="{00000000-0005-0000-0000-0000C2620000}"/>
    <cellStyle name="Normal 3 3 2 2 2 3 2 3 2 2" xfId="25308" xr:uid="{00000000-0005-0000-0000-0000C3620000}"/>
    <cellStyle name="Normal 3 3 2 2 2 3 2 3 2 2 2" xfId="25309" xr:uid="{00000000-0005-0000-0000-0000C4620000}"/>
    <cellStyle name="Normal 3 3 2 2 2 3 2 3 2 2 2 2" xfId="25310" xr:uid="{00000000-0005-0000-0000-0000C5620000}"/>
    <cellStyle name="Normal 3 3 2 2 2 3 2 3 2 2 3" xfId="25311" xr:uid="{00000000-0005-0000-0000-0000C6620000}"/>
    <cellStyle name="Normal 3 3 2 2 2 3 2 3 2 3" xfId="25312" xr:uid="{00000000-0005-0000-0000-0000C7620000}"/>
    <cellStyle name="Normal 3 3 2 2 2 3 2 3 2 3 2" xfId="25313" xr:uid="{00000000-0005-0000-0000-0000C8620000}"/>
    <cellStyle name="Normal 3 3 2 2 2 3 2 3 2 4" xfId="25314" xr:uid="{00000000-0005-0000-0000-0000C9620000}"/>
    <cellStyle name="Normal 3 3 2 2 2 3 2 3 3" xfId="25315" xr:uid="{00000000-0005-0000-0000-0000CA620000}"/>
    <cellStyle name="Normal 3 3 2 2 2 3 2 3 3 2" xfId="25316" xr:uid="{00000000-0005-0000-0000-0000CB620000}"/>
    <cellStyle name="Normal 3 3 2 2 2 3 2 3 3 2 2" xfId="25317" xr:uid="{00000000-0005-0000-0000-0000CC620000}"/>
    <cellStyle name="Normal 3 3 2 2 2 3 2 3 3 3" xfId="25318" xr:uid="{00000000-0005-0000-0000-0000CD620000}"/>
    <cellStyle name="Normal 3 3 2 2 2 3 2 3 4" xfId="25319" xr:uid="{00000000-0005-0000-0000-0000CE620000}"/>
    <cellStyle name="Normal 3 3 2 2 2 3 2 3 4 2" xfId="25320" xr:uid="{00000000-0005-0000-0000-0000CF620000}"/>
    <cellStyle name="Normal 3 3 2 2 2 3 2 3 5" xfId="25321" xr:uid="{00000000-0005-0000-0000-0000D0620000}"/>
    <cellStyle name="Normal 3 3 2 2 2 3 2 4" xfId="25322" xr:uid="{00000000-0005-0000-0000-0000D1620000}"/>
    <cellStyle name="Normal 3 3 2 2 2 3 2 4 2" xfId="25323" xr:uid="{00000000-0005-0000-0000-0000D2620000}"/>
    <cellStyle name="Normal 3 3 2 2 2 3 2 4 2 2" xfId="25324" xr:uid="{00000000-0005-0000-0000-0000D3620000}"/>
    <cellStyle name="Normal 3 3 2 2 2 3 2 4 2 2 2" xfId="25325" xr:uid="{00000000-0005-0000-0000-0000D4620000}"/>
    <cellStyle name="Normal 3 3 2 2 2 3 2 4 2 3" xfId="25326" xr:uid="{00000000-0005-0000-0000-0000D5620000}"/>
    <cellStyle name="Normal 3 3 2 2 2 3 2 4 3" xfId="25327" xr:uid="{00000000-0005-0000-0000-0000D6620000}"/>
    <cellStyle name="Normal 3 3 2 2 2 3 2 4 3 2" xfId="25328" xr:uid="{00000000-0005-0000-0000-0000D7620000}"/>
    <cellStyle name="Normal 3 3 2 2 2 3 2 4 4" xfId="25329" xr:uid="{00000000-0005-0000-0000-0000D8620000}"/>
    <cellStyle name="Normal 3 3 2 2 2 3 2 5" xfId="25330" xr:uid="{00000000-0005-0000-0000-0000D9620000}"/>
    <cellStyle name="Normal 3 3 2 2 2 3 2 5 2" xfId="25331" xr:uid="{00000000-0005-0000-0000-0000DA620000}"/>
    <cellStyle name="Normal 3 3 2 2 2 3 2 5 2 2" xfId="25332" xr:uid="{00000000-0005-0000-0000-0000DB620000}"/>
    <cellStyle name="Normal 3 3 2 2 2 3 2 5 2 2 2" xfId="25333" xr:uid="{00000000-0005-0000-0000-0000DC620000}"/>
    <cellStyle name="Normal 3 3 2 2 2 3 2 5 2 3" xfId="25334" xr:uid="{00000000-0005-0000-0000-0000DD620000}"/>
    <cellStyle name="Normal 3 3 2 2 2 3 2 5 3" xfId="25335" xr:uid="{00000000-0005-0000-0000-0000DE620000}"/>
    <cellStyle name="Normal 3 3 2 2 2 3 2 5 3 2" xfId="25336" xr:uid="{00000000-0005-0000-0000-0000DF620000}"/>
    <cellStyle name="Normal 3 3 2 2 2 3 2 5 4" xfId="25337" xr:uid="{00000000-0005-0000-0000-0000E0620000}"/>
    <cellStyle name="Normal 3 3 2 2 2 3 2 6" xfId="25338" xr:uid="{00000000-0005-0000-0000-0000E1620000}"/>
    <cellStyle name="Normal 3 3 2 2 2 3 2 6 2" xfId="25339" xr:uid="{00000000-0005-0000-0000-0000E2620000}"/>
    <cellStyle name="Normal 3 3 2 2 2 3 2 6 2 2" xfId="25340" xr:uid="{00000000-0005-0000-0000-0000E3620000}"/>
    <cellStyle name="Normal 3 3 2 2 2 3 2 6 3" xfId="25341" xr:uid="{00000000-0005-0000-0000-0000E4620000}"/>
    <cellStyle name="Normal 3 3 2 2 2 3 2 7" xfId="25342" xr:uid="{00000000-0005-0000-0000-0000E5620000}"/>
    <cellStyle name="Normal 3 3 2 2 2 3 2 7 2" xfId="25343" xr:uid="{00000000-0005-0000-0000-0000E6620000}"/>
    <cellStyle name="Normal 3 3 2 2 2 3 2 8" xfId="25344" xr:uid="{00000000-0005-0000-0000-0000E7620000}"/>
    <cellStyle name="Normal 3 3 2 2 2 3 2 8 2" xfId="25345" xr:uid="{00000000-0005-0000-0000-0000E8620000}"/>
    <cellStyle name="Normal 3 3 2 2 2 3 2 9" xfId="25346" xr:uid="{00000000-0005-0000-0000-0000E9620000}"/>
    <cellStyle name="Normal 3 3 2 2 2 3 3" xfId="25347" xr:uid="{00000000-0005-0000-0000-0000EA620000}"/>
    <cellStyle name="Normal 3 3 2 2 2 3 3 2" xfId="25348" xr:uid="{00000000-0005-0000-0000-0000EB620000}"/>
    <cellStyle name="Normal 3 3 2 2 2 3 3 2 2" xfId="25349" xr:uid="{00000000-0005-0000-0000-0000EC620000}"/>
    <cellStyle name="Normal 3 3 2 2 2 3 3 2 2 2" xfId="25350" xr:uid="{00000000-0005-0000-0000-0000ED620000}"/>
    <cellStyle name="Normal 3 3 2 2 2 3 3 2 2 2 2" xfId="25351" xr:uid="{00000000-0005-0000-0000-0000EE620000}"/>
    <cellStyle name="Normal 3 3 2 2 2 3 3 2 2 2 2 2" xfId="25352" xr:uid="{00000000-0005-0000-0000-0000EF620000}"/>
    <cellStyle name="Normal 3 3 2 2 2 3 3 2 2 2 3" xfId="25353" xr:uid="{00000000-0005-0000-0000-0000F0620000}"/>
    <cellStyle name="Normal 3 3 2 2 2 3 3 2 2 3" xfId="25354" xr:uid="{00000000-0005-0000-0000-0000F1620000}"/>
    <cellStyle name="Normal 3 3 2 2 2 3 3 2 2 3 2" xfId="25355" xr:uid="{00000000-0005-0000-0000-0000F2620000}"/>
    <cellStyle name="Normal 3 3 2 2 2 3 3 2 2 4" xfId="25356" xr:uid="{00000000-0005-0000-0000-0000F3620000}"/>
    <cellStyle name="Normal 3 3 2 2 2 3 3 2 3" xfId="25357" xr:uid="{00000000-0005-0000-0000-0000F4620000}"/>
    <cellStyle name="Normal 3 3 2 2 2 3 3 2 3 2" xfId="25358" xr:uid="{00000000-0005-0000-0000-0000F5620000}"/>
    <cellStyle name="Normal 3 3 2 2 2 3 3 2 3 2 2" xfId="25359" xr:uid="{00000000-0005-0000-0000-0000F6620000}"/>
    <cellStyle name="Normal 3 3 2 2 2 3 3 2 3 3" xfId="25360" xr:uid="{00000000-0005-0000-0000-0000F7620000}"/>
    <cellStyle name="Normal 3 3 2 2 2 3 3 2 4" xfId="25361" xr:uid="{00000000-0005-0000-0000-0000F8620000}"/>
    <cellStyle name="Normal 3 3 2 2 2 3 3 2 4 2" xfId="25362" xr:uid="{00000000-0005-0000-0000-0000F9620000}"/>
    <cellStyle name="Normal 3 3 2 2 2 3 3 2 5" xfId="25363" xr:uid="{00000000-0005-0000-0000-0000FA620000}"/>
    <cellStyle name="Normal 3 3 2 2 2 3 3 3" xfId="25364" xr:uid="{00000000-0005-0000-0000-0000FB620000}"/>
    <cellStyle name="Normal 3 3 2 2 2 3 3 3 2" xfId="25365" xr:uid="{00000000-0005-0000-0000-0000FC620000}"/>
    <cellStyle name="Normal 3 3 2 2 2 3 3 3 2 2" xfId="25366" xr:uid="{00000000-0005-0000-0000-0000FD620000}"/>
    <cellStyle name="Normal 3 3 2 2 2 3 3 3 2 2 2" xfId="25367" xr:uid="{00000000-0005-0000-0000-0000FE620000}"/>
    <cellStyle name="Normal 3 3 2 2 2 3 3 3 2 3" xfId="25368" xr:uid="{00000000-0005-0000-0000-0000FF620000}"/>
    <cellStyle name="Normal 3 3 2 2 2 3 3 3 3" xfId="25369" xr:uid="{00000000-0005-0000-0000-000000630000}"/>
    <cellStyle name="Normal 3 3 2 2 2 3 3 3 3 2" xfId="25370" xr:uid="{00000000-0005-0000-0000-000001630000}"/>
    <cellStyle name="Normal 3 3 2 2 2 3 3 3 4" xfId="25371" xr:uid="{00000000-0005-0000-0000-000002630000}"/>
    <cellStyle name="Normal 3 3 2 2 2 3 3 4" xfId="25372" xr:uid="{00000000-0005-0000-0000-000003630000}"/>
    <cellStyle name="Normal 3 3 2 2 2 3 3 4 2" xfId="25373" xr:uid="{00000000-0005-0000-0000-000004630000}"/>
    <cellStyle name="Normal 3 3 2 2 2 3 3 4 2 2" xfId="25374" xr:uid="{00000000-0005-0000-0000-000005630000}"/>
    <cellStyle name="Normal 3 3 2 2 2 3 3 4 2 2 2" xfId="25375" xr:uid="{00000000-0005-0000-0000-000006630000}"/>
    <cellStyle name="Normal 3 3 2 2 2 3 3 4 2 3" xfId="25376" xr:uid="{00000000-0005-0000-0000-000007630000}"/>
    <cellStyle name="Normal 3 3 2 2 2 3 3 4 3" xfId="25377" xr:uid="{00000000-0005-0000-0000-000008630000}"/>
    <cellStyle name="Normal 3 3 2 2 2 3 3 4 3 2" xfId="25378" xr:uid="{00000000-0005-0000-0000-000009630000}"/>
    <cellStyle name="Normal 3 3 2 2 2 3 3 4 4" xfId="25379" xr:uid="{00000000-0005-0000-0000-00000A630000}"/>
    <cellStyle name="Normal 3 3 2 2 2 3 3 5" xfId="25380" xr:uid="{00000000-0005-0000-0000-00000B630000}"/>
    <cellStyle name="Normal 3 3 2 2 2 3 3 5 2" xfId="25381" xr:uid="{00000000-0005-0000-0000-00000C630000}"/>
    <cellStyle name="Normal 3 3 2 2 2 3 3 5 2 2" xfId="25382" xr:uid="{00000000-0005-0000-0000-00000D630000}"/>
    <cellStyle name="Normal 3 3 2 2 2 3 3 5 3" xfId="25383" xr:uid="{00000000-0005-0000-0000-00000E630000}"/>
    <cellStyle name="Normal 3 3 2 2 2 3 3 6" xfId="25384" xr:uid="{00000000-0005-0000-0000-00000F630000}"/>
    <cellStyle name="Normal 3 3 2 2 2 3 3 6 2" xfId="25385" xr:uid="{00000000-0005-0000-0000-000010630000}"/>
    <cellStyle name="Normal 3 3 2 2 2 3 3 7" xfId="25386" xr:uid="{00000000-0005-0000-0000-000011630000}"/>
    <cellStyle name="Normal 3 3 2 2 2 3 3 7 2" xfId="25387" xr:uid="{00000000-0005-0000-0000-000012630000}"/>
    <cellStyle name="Normal 3 3 2 2 2 3 3 8" xfId="25388" xr:uid="{00000000-0005-0000-0000-000013630000}"/>
    <cellStyle name="Normal 3 3 2 2 2 3 4" xfId="25389" xr:uid="{00000000-0005-0000-0000-000014630000}"/>
    <cellStyle name="Normal 3 3 2 2 2 3 4 2" xfId="25390" xr:uid="{00000000-0005-0000-0000-000015630000}"/>
    <cellStyle name="Normal 3 3 2 2 2 3 4 2 2" xfId="25391" xr:uid="{00000000-0005-0000-0000-000016630000}"/>
    <cellStyle name="Normal 3 3 2 2 2 3 4 2 2 2" xfId="25392" xr:uid="{00000000-0005-0000-0000-000017630000}"/>
    <cellStyle name="Normal 3 3 2 2 2 3 4 2 2 2 2" xfId="25393" xr:uid="{00000000-0005-0000-0000-000018630000}"/>
    <cellStyle name="Normal 3 3 2 2 2 3 4 2 2 3" xfId="25394" xr:uid="{00000000-0005-0000-0000-000019630000}"/>
    <cellStyle name="Normal 3 3 2 2 2 3 4 2 3" xfId="25395" xr:uid="{00000000-0005-0000-0000-00001A630000}"/>
    <cellStyle name="Normal 3 3 2 2 2 3 4 2 3 2" xfId="25396" xr:uid="{00000000-0005-0000-0000-00001B630000}"/>
    <cellStyle name="Normal 3 3 2 2 2 3 4 2 4" xfId="25397" xr:uid="{00000000-0005-0000-0000-00001C630000}"/>
    <cellStyle name="Normal 3 3 2 2 2 3 4 3" xfId="25398" xr:uid="{00000000-0005-0000-0000-00001D630000}"/>
    <cellStyle name="Normal 3 3 2 2 2 3 4 3 2" xfId="25399" xr:uid="{00000000-0005-0000-0000-00001E630000}"/>
    <cellStyle name="Normal 3 3 2 2 2 3 4 3 2 2" xfId="25400" xr:uid="{00000000-0005-0000-0000-00001F630000}"/>
    <cellStyle name="Normal 3 3 2 2 2 3 4 3 3" xfId="25401" xr:uid="{00000000-0005-0000-0000-000020630000}"/>
    <cellStyle name="Normal 3 3 2 2 2 3 4 4" xfId="25402" xr:uid="{00000000-0005-0000-0000-000021630000}"/>
    <cellStyle name="Normal 3 3 2 2 2 3 4 4 2" xfId="25403" xr:uid="{00000000-0005-0000-0000-000022630000}"/>
    <cellStyle name="Normal 3 3 2 2 2 3 4 5" xfId="25404" xr:uid="{00000000-0005-0000-0000-000023630000}"/>
    <cellStyle name="Normal 3 3 2 2 2 3 5" xfId="25405" xr:uid="{00000000-0005-0000-0000-000024630000}"/>
    <cellStyle name="Normal 3 3 2 2 2 3 5 2" xfId="25406" xr:uid="{00000000-0005-0000-0000-000025630000}"/>
    <cellStyle name="Normal 3 3 2 2 2 3 5 2 2" xfId="25407" xr:uid="{00000000-0005-0000-0000-000026630000}"/>
    <cellStyle name="Normal 3 3 2 2 2 3 5 2 2 2" xfId="25408" xr:uid="{00000000-0005-0000-0000-000027630000}"/>
    <cellStyle name="Normal 3 3 2 2 2 3 5 2 3" xfId="25409" xr:uid="{00000000-0005-0000-0000-000028630000}"/>
    <cellStyle name="Normal 3 3 2 2 2 3 5 3" xfId="25410" xr:uid="{00000000-0005-0000-0000-000029630000}"/>
    <cellStyle name="Normal 3 3 2 2 2 3 5 3 2" xfId="25411" xr:uid="{00000000-0005-0000-0000-00002A630000}"/>
    <cellStyle name="Normal 3 3 2 2 2 3 5 4" xfId="25412" xr:uid="{00000000-0005-0000-0000-00002B630000}"/>
    <cellStyle name="Normal 3 3 2 2 2 3 6" xfId="25413" xr:uid="{00000000-0005-0000-0000-00002C630000}"/>
    <cellStyle name="Normal 3 3 2 2 2 3 6 2" xfId="25414" xr:uid="{00000000-0005-0000-0000-00002D630000}"/>
    <cellStyle name="Normal 3 3 2 2 2 3 6 2 2" xfId="25415" xr:uid="{00000000-0005-0000-0000-00002E630000}"/>
    <cellStyle name="Normal 3 3 2 2 2 3 6 2 2 2" xfId="25416" xr:uid="{00000000-0005-0000-0000-00002F630000}"/>
    <cellStyle name="Normal 3 3 2 2 2 3 6 2 3" xfId="25417" xr:uid="{00000000-0005-0000-0000-000030630000}"/>
    <cellStyle name="Normal 3 3 2 2 2 3 6 3" xfId="25418" xr:uid="{00000000-0005-0000-0000-000031630000}"/>
    <cellStyle name="Normal 3 3 2 2 2 3 6 3 2" xfId="25419" xr:uid="{00000000-0005-0000-0000-000032630000}"/>
    <cellStyle name="Normal 3 3 2 2 2 3 6 4" xfId="25420" xr:uid="{00000000-0005-0000-0000-000033630000}"/>
    <cellStyle name="Normal 3 3 2 2 2 3 7" xfId="25421" xr:uid="{00000000-0005-0000-0000-000034630000}"/>
    <cellStyle name="Normal 3 3 2 2 2 3 7 2" xfId="25422" xr:uid="{00000000-0005-0000-0000-000035630000}"/>
    <cellStyle name="Normal 3 3 2 2 2 3 7 2 2" xfId="25423" xr:uid="{00000000-0005-0000-0000-000036630000}"/>
    <cellStyle name="Normal 3 3 2 2 2 3 7 3" xfId="25424" xr:uid="{00000000-0005-0000-0000-000037630000}"/>
    <cellStyle name="Normal 3 3 2 2 2 3 8" xfId="25425" xr:uid="{00000000-0005-0000-0000-000038630000}"/>
    <cellStyle name="Normal 3 3 2 2 2 3 8 2" xfId="25426" xr:uid="{00000000-0005-0000-0000-000039630000}"/>
    <cellStyle name="Normal 3 3 2 2 2 3 9" xfId="25427" xr:uid="{00000000-0005-0000-0000-00003A630000}"/>
    <cellStyle name="Normal 3 3 2 2 2 3 9 2" xfId="25428" xr:uid="{00000000-0005-0000-0000-00003B630000}"/>
    <cellStyle name="Normal 3 3 2 2 2 4" xfId="25429" xr:uid="{00000000-0005-0000-0000-00003C630000}"/>
    <cellStyle name="Normal 3 3 2 2 2 4 10" xfId="25430" xr:uid="{00000000-0005-0000-0000-00003D630000}"/>
    <cellStyle name="Normal 3 3 2 2 2 4 11" xfId="25431" xr:uid="{00000000-0005-0000-0000-00003E630000}"/>
    <cellStyle name="Normal 3 3 2 2 2 4 2" xfId="25432" xr:uid="{00000000-0005-0000-0000-00003F630000}"/>
    <cellStyle name="Normal 3 3 2 2 2 4 2 2" xfId="25433" xr:uid="{00000000-0005-0000-0000-000040630000}"/>
    <cellStyle name="Normal 3 3 2 2 2 4 2 2 2" xfId="25434" xr:uid="{00000000-0005-0000-0000-000041630000}"/>
    <cellStyle name="Normal 3 3 2 2 2 4 2 2 2 2" xfId="25435" xr:uid="{00000000-0005-0000-0000-000042630000}"/>
    <cellStyle name="Normal 3 3 2 2 2 4 2 2 2 2 2" xfId="25436" xr:uid="{00000000-0005-0000-0000-000043630000}"/>
    <cellStyle name="Normal 3 3 2 2 2 4 2 2 2 2 2 2" xfId="25437" xr:uid="{00000000-0005-0000-0000-000044630000}"/>
    <cellStyle name="Normal 3 3 2 2 2 4 2 2 2 2 2 2 2" xfId="25438" xr:uid="{00000000-0005-0000-0000-000045630000}"/>
    <cellStyle name="Normal 3 3 2 2 2 4 2 2 2 2 2 3" xfId="25439" xr:uid="{00000000-0005-0000-0000-000046630000}"/>
    <cellStyle name="Normal 3 3 2 2 2 4 2 2 2 2 3" xfId="25440" xr:uid="{00000000-0005-0000-0000-000047630000}"/>
    <cellStyle name="Normal 3 3 2 2 2 4 2 2 2 2 3 2" xfId="25441" xr:uid="{00000000-0005-0000-0000-000048630000}"/>
    <cellStyle name="Normal 3 3 2 2 2 4 2 2 2 2 4" xfId="25442" xr:uid="{00000000-0005-0000-0000-000049630000}"/>
    <cellStyle name="Normal 3 3 2 2 2 4 2 2 2 3" xfId="25443" xr:uid="{00000000-0005-0000-0000-00004A630000}"/>
    <cellStyle name="Normal 3 3 2 2 2 4 2 2 2 3 2" xfId="25444" xr:uid="{00000000-0005-0000-0000-00004B630000}"/>
    <cellStyle name="Normal 3 3 2 2 2 4 2 2 2 3 2 2" xfId="25445" xr:uid="{00000000-0005-0000-0000-00004C630000}"/>
    <cellStyle name="Normal 3 3 2 2 2 4 2 2 2 3 3" xfId="25446" xr:uid="{00000000-0005-0000-0000-00004D630000}"/>
    <cellStyle name="Normal 3 3 2 2 2 4 2 2 2 4" xfId="25447" xr:uid="{00000000-0005-0000-0000-00004E630000}"/>
    <cellStyle name="Normal 3 3 2 2 2 4 2 2 2 4 2" xfId="25448" xr:uid="{00000000-0005-0000-0000-00004F630000}"/>
    <cellStyle name="Normal 3 3 2 2 2 4 2 2 2 5" xfId="25449" xr:uid="{00000000-0005-0000-0000-000050630000}"/>
    <cellStyle name="Normal 3 3 2 2 2 4 2 2 3" xfId="25450" xr:uid="{00000000-0005-0000-0000-000051630000}"/>
    <cellStyle name="Normal 3 3 2 2 2 4 2 2 3 2" xfId="25451" xr:uid="{00000000-0005-0000-0000-000052630000}"/>
    <cellStyle name="Normal 3 3 2 2 2 4 2 2 3 2 2" xfId="25452" xr:uid="{00000000-0005-0000-0000-000053630000}"/>
    <cellStyle name="Normal 3 3 2 2 2 4 2 2 3 2 2 2" xfId="25453" xr:uid="{00000000-0005-0000-0000-000054630000}"/>
    <cellStyle name="Normal 3 3 2 2 2 4 2 2 3 2 3" xfId="25454" xr:uid="{00000000-0005-0000-0000-000055630000}"/>
    <cellStyle name="Normal 3 3 2 2 2 4 2 2 3 3" xfId="25455" xr:uid="{00000000-0005-0000-0000-000056630000}"/>
    <cellStyle name="Normal 3 3 2 2 2 4 2 2 3 3 2" xfId="25456" xr:uid="{00000000-0005-0000-0000-000057630000}"/>
    <cellStyle name="Normal 3 3 2 2 2 4 2 2 3 4" xfId="25457" xr:uid="{00000000-0005-0000-0000-000058630000}"/>
    <cellStyle name="Normal 3 3 2 2 2 4 2 2 4" xfId="25458" xr:uid="{00000000-0005-0000-0000-000059630000}"/>
    <cellStyle name="Normal 3 3 2 2 2 4 2 2 4 2" xfId="25459" xr:uid="{00000000-0005-0000-0000-00005A630000}"/>
    <cellStyle name="Normal 3 3 2 2 2 4 2 2 4 2 2" xfId="25460" xr:uid="{00000000-0005-0000-0000-00005B630000}"/>
    <cellStyle name="Normal 3 3 2 2 2 4 2 2 4 2 2 2" xfId="25461" xr:uid="{00000000-0005-0000-0000-00005C630000}"/>
    <cellStyle name="Normal 3 3 2 2 2 4 2 2 4 2 3" xfId="25462" xr:uid="{00000000-0005-0000-0000-00005D630000}"/>
    <cellStyle name="Normal 3 3 2 2 2 4 2 2 4 3" xfId="25463" xr:uid="{00000000-0005-0000-0000-00005E630000}"/>
    <cellStyle name="Normal 3 3 2 2 2 4 2 2 4 3 2" xfId="25464" xr:uid="{00000000-0005-0000-0000-00005F630000}"/>
    <cellStyle name="Normal 3 3 2 2 2 4 2 2 4 4" xfId="25465" xr:uid="{00000000-0005-0000-0000-000060630000}"/>
    <cellStyle name="Normal 3 3 2 2 2 4 2 2 5" xfId="25466" xr:uid="{00000000-0005-0000-0000-000061630000}"/>
    <cellStyle name="Normal 3 3 2 2 2 4 2 2 5 2" xfId="25467" xr:uid="{00000000-0005-0000-0000-000062630000}"/>
    <cellStyle name="Normal 3 3 2 2 2 4 2 2 5 2 2" xfId="25468" xr:uid="{00000000-0005-0000-0000-000063630000}"/>
    <cellStyle name="Normal 3 3 2 2 2 4 2 2 5 3" xfId="25469" xr:uid="{00000000-0005-0000-0000-000064630000}"/>
    <cellStyle name="Normal 3 3 2 2 2 4 2 2 6" xfId="25470" xr:uid="{00000000-0005-0000-0000-000065630000}"/>
    <cellStyle name="Normal 3 3 2 2 2 4 2 2 6 2" xfId="25471" xr:uid="{00000000-0005-0000-0000-000066630000}"/>
    <cellStyle name="Normal 3 3 2 2 2 4 2 2 7" xfId="25472" xr:uid="{00000000-0005-0000-0000-000067630000}"/>
    <cellStyle name="Normal 3 3 2 2 2 4 2 2 7 2" xfId="25473" xr:uid="{00000000-0005-0000-0000-000068630000}"/>
    <cellStyle name="Normal 3 3 2 2 2 4 2 2 8" xfId="25474" xr:uid="{00000000-0005-0000-0000-000069630000}"/>
    <cellStyle name="Normal 3 3 2 2 2 4 2 3" xfId="25475" xr:uid="{00000000-0005-0000-0000-00006A630000}"/>
    <cellStyle name="Normal 3 3 2 2 2 4 2 3 2" xfId="25476" xr:uid="{00000000-0005-0000-0000-00006B630000}"/>
    <cellStyle name="Normal 3 3 2 2 2 4 2 3 2 2" xfId="25477" xr:uid="{00000000-0005-0000-0000-00006C630000}"/>
    <cellStyle name="Normal 3 3 2 2 2 4 2 3 2 2 2" xfId="25478" xr:uid="{00000000-0005-0000-0000-00006D630000}"/>
    <cellStyle name="Normal 3 3 2 2 2 4 2 3 2 2 2 2" xfId="25479" xr:uid="{00000000-0005-0000-0000-00006E630000}"/>
    <cellStyle name="Normal 3 3 2 2 2 4 2 3 2 2 3" xfId="25480" xr:uid="{00000000-0005-0000-0000-00006F630000}"/>
    <cellStyle name="Normal 3 3 2 2 2 4 2 3 2 3" xfId="25481" xr:uid="{00000000-0005-0000-0000-000070630000}"/>
    <cellStyle name="Normal 3 3 2 2 2 4 2 3 2 3 2" xfId="25482" xr:uid="{00000000-0005-0000-0000-000071630000}"/>
    <cellStyle name="Normal 3 3 2 2 2 4 2 3 2 4" xfId="25483" xr:uid="{00000000-0005-0000-0000-000072630000}"/>
    <cellStyle name="Normal 3 3 2 2 2 4 2 3 3" xfId="25484" xr:uid="{00000000-0005-0000-0000-000073630000}"/>
    <cellStyle name="Normal 3 3 2 2 2 4 2 3 3 2" xfId="25485" xr:uid="{00000000-0005-0000-0000-000074630000}"/>
    <cellStyle name="Normal 3 3 2 2 2 4 2 3 3 2 2" xfId="25486" xr:uid="{00000000-0005-0000-0000-000075630000}"/>
    <cellStyle name="Normal 3 3 2 2 2 4 2 3 3 3" xfId="25487" xr:uid="{00000000-0005-0000-0000-000076630000}"/>
    <cellStyle name="Normal 3 3 2 2 2 4 2 3 4" xfId="25488" xr:uid="{00000000-0005-0000-0000-000077630000}"/>
    <cellStyle name="Normal 3 3 2 2 2 4 2 3 4 2" xfId="25489" xr:uid="{00000000-0005-0000-0000-000078630000}"/>
    <cellStyle name="Normal 3 3 2 2 2 4 2 3 5" xfId="25490" xr:uid="{00000000-0005-0000-0000-000079630000}"/>
    <cellStyle name="Normal 3 3 2 2 2 4 2 4" xfId="25491" xr:uid="{00000000-0005-0000-0000-00007A630000}"/>
    <cellStyle name="Normal 3 3 2 2 2 4 2 4 2" xfId="25492" xr:uid="{00000000-0005-0000-0000-00007B630000}"/>
    <cellStyle name="Normal 3 3 2 2 2 4 2 4 2 2" xfId="25493" xr:uid="{00000000-0005-0000-0000-00007C630000}"/>
    <cellStyle name="Normal 3 3 2 2 2 4 2 4 2 2 2" xfId="25494" xr:uid="{00000000-0005-0000-0000-00007D630000}"/>
    <cellStyle name="Normal 3 3 2 2 2 4 2 4 2 3" xfId="25495" xr:uid="{00000000-0005-0000-0000-00007E630000}"/>
    <cellStyle name="Normal 3 3 2 2 2 4 2 4 3" xfId="25496" xr:uid="{00000000-0005-0000-0000-00007F630000}"/>
    <cellStyle name="Normal 3 3 2 2 2 4 2 4 3 2" xfId="25497" xr:uid="{00000000-0005-0000-0000-000080630000}"/>
    <cellStyle name="Normal 3 3 2 2 2 4 2 4 4" xfId="25498" xr:uid="{00000000-0005-0000-0000-000081630000}"/>
    <cellStyle name="Normal 3 3 2 2 2 4 2 5" xfId="25499" xr:uid="{00000000-0005-0000-0000-000082630000}"/>
    <cellStyle name="Normal 3 3 2 2 2 4 2 5 2" xfId="25500" xr:uid="{00000000-0005-0000-0000-000083630000}"/>
    <cellStyle name="Normal 3 3 2 2 2 4 2 5 2 2" xfId="25501" xr:uid="{00000000-0005-0000-0000-000084630000}"/>
    <cellStyle name="Normal 3 3 2 2 2 4 2 5 2 2 2" xfId="25502" xr:uid="{00000000-0005-0000-0000-000085630000}"/>
    <cellStyle name="Normal 3 3 2 2 2 4 2 5 2 3" xfId="25503" xr:uid="{00000000-0005-0000-0000-000086630000}"/>
    <cellStyle name="Normal 3 3 2 2 2 4 2 5 3" xfId="25504" xr:uid="{00000000-0005-0000-0000-000087630000}"/>
    <cellStyle name="Normal 3 3 2 2 2 4 2 5 3 2" xfId="25505" xr:uid="{00000000-0005-0000-0000-000088630000}"/>
    <cellStyle name="Normal 3 3 2 2 2 4 2 5 4" xfId="25506" xr:uid="{00000000-0005-0000-0000-000089630000}"/>
    <cellStyle name="Normal 3 3 2 2 2 4 2 6" xfId="25507" xr:uid="{00000000-0005-0000-0000-00008A630000}"/>
    <cellStyle name="Normal 3 3 2 2 2 4 2 6 2" xfId="25508" xr:uid="{00000000-0005-0000-0000-00008B630000}"/>
    <cellStyle name="Normal 3 3 2 2 2 4 2 6 2 2" xfId="25509" xr:uid="{00000000-0005-0000-0000-00008C630000}"/>
    <cellStyle name="Normal 3 3 2 2 2 4 2 6 3" xfId="25510" xr:uid="{00000000-0005-0000-0000-00008D630000}"/>
    <cellStyle name="Normal 3 3 2 2 2 4 2 7" xfId="25511" xr:uid="{00000000-0005-0000-0000-00008E630000}"/>
    <cellStyle name="Normal 3 3 2 2 2 4 2 7 2" xfId="25512" xr:uid="{00000000-0005-0000-0000-00008F630000}"/>
    <cellStyle name="Normal 3 3 2 2 2 4 2 8" xfId="25513" xr:uid="{00000000-0005-0000-0000-000090630000}"/>
    <cellStyle name="Normal 3 3 2 2 2 4 2 8 2" xfId="25514" xr:uid="{00000000-0005-0000-0000-000091630000}"/>
    <cellStyle name="Normal 3 3 2 2 2 4 2 9" xfId="25515" xr:uid="{00000000-0005-0000-0000-000092630000}"/>
    <cellStyle name="Normal 3 3 2 2 2 4 3" xfId="25516" xr:uid="{00000000-0005-0000-0000-000093630000}"/>
    <cellStyle name="Normal 3 3 2 2 2 4 3 2" xfId="25517" xr:uid="{00000000-0005-0000-0000-000094630000}"/>
    <cellStyle name="Normal 3 3 2 2 2 4 3 2 2" xfId="25518" xr:uid="{00000000-0005-0000-0000-000095630000}"/>
    <cellStyle name="Normal 3 3 2 2 2 4 3 2 2 2" xfId="25519" xr:uid="{00000000-0005-0000-0000-000096630000}"/>
    <cellStyle name="Normal 3 3 2 2 2 4 3 2 2 2 2" xfId="25520" xr:uid="{00000000-0005-0000-0000-000097630000}"/>
    <cellStyle name="Normal 3 3 2 2 2 4 3 2 2 2 2 2" xfId="25521" xr:uid="{00000000-0005-0000-0000-000098630000}"/>
    <cellStyle name="Normal 3 3 2 2 2 4 3 2 2 2 3" xfId="25522" xr:uid="{00000000-0005-0000-0000-000099630000}"/>
    <cellStyle name="Normal 3 3 2 2 2 4 3 2 2 3" xfId="25523" xr:uid="{00000000-0005-0000-0000-00009A630000}"/>
    <cellStyle name="Normal 3 3 2 2 2 4 3 2 2 3 2" xfId="25524" xr:uid="{00000000-0005-0000-0000-00009B630000}"/>
    <cellStyle name="Normal 3 3 2 2 2 4 3 2 2 4" xfId="25525" xr:uid="{00000000-0005-0000-0000-00009C630000}"/>
    <cellStyle name="Normal 3 3 2 2 2 4 3 2 3" xfId="25526" xr:uid="{00000000-0005-0000-0000-00009D630000}"/>
    <cellStyle name="Normal 3 3 2 2 2 4 3 2 3 2" xfId="25527" xr:uid="{00000000-0005-0000-0000-00009E630000}"/>
    <cellStyle name="Normal 3 3 2 2 2 4 3 2 3 2 2" xfId="25528" xr:uid="{00000000-0005-0000-0000-00009F630000}"/>
    <cellStyle name="Normal 3 3 2 2 2 4 3 2 3 3" xfId="25529" xr:uid="{00000000-0005-0000-0000-0000A0630000}"/>
    <cellStyle name="Normal 3 3 2 2 2 4 3 2 4" xfId="25530" xr:uid="{00000000-0005-0000-0000-0000A1630000}"/>
    <cellStyle name="Normal 3 3 2 2 2 4 3 2 4 2" xfId="25531" xr:uid="{00000000-0005-0000-0000-0000A2630000}"/>
    <cellStyle name="Normal 3 3 2 2 2 4 3 2 5" xfId="25532" xr:uid="{00000000-0005-0000-0000-0000A3630000}"/>
    <cellStyle name="Normal 3 3 2 2 2 4 3 3" xfId="25533" xr:uid="{00000000-0005-0000-0000-0000A4630000}"/>
    <cellStyle name="Normal 3 3 2 2 2 4 3 3 2" xfId="25534" xr:uid="{00000000-0005-0000-0000-0000A5630000}"/>
    <cellStyle name="Normal 3 3 2 2 2 4 3 3 2 2" xfId="25535" xr:uid="{00000000-0005-0000-0000-0000A6630000}"/>
    <cellStyle name="Normal 3 3 2 2 2 4 3 3 2 2 2" xfId="25536" xr:uid="{00000000-0005-0000-0000-0000A7630000}"/>
    <cellStyle name="Normal 3 3 2 2 2 4 3 3 2 3" xfId="25537" xr:uid="{00000000-0005-0000-0000-0000A8630000}"/>
    <cellStyle name="Normal 3 3 2 2 2 4 3 3 3" xfId="25538" xr:uid="{00000000-0005-0000-0000-0000A9630000}"/>
    <cellStyle name="Normal 3 3 2 2 2 4 3 3 3 2" xfId="25539" xr:uid="{00000000-0005-0000-0000-0000AA630000}"/>
    <cellStyle name="Normal 3 3 2 2 2 4 3 3 4" xfId="25540" xr:uid="{00000000-0005-0000-0000-0000AB630000}"/>
    <cellStyle name="Normal 3 3 2 2 2 4 3 4" xfId="25541" xr:uid="{00000000-0005-0000-0000-0000AC630000}"/>
    <cellStyle name="Normal 3 3 2 2 2 4 3 4 2" xfId="25542" xr:uid="{00000000-0005-0000-0000-0000AD630000}"/>
    <cellStyle name="Normal 3 3 2 2 2 4 3 4 2 2" xfId="25543" xr:uid="{00000000-0005-0000-0000-0000AE630000}"/>
    <cellStyle name="Normal 3 3 2 2 2 4 3 4 2 2 2" xfId="25544" xr:uid="{00000000-0005-0000-0000-0000AF630000}"/>
    <cellStyle name="Normal 3 3 2 2 2 4 3 4 2 3" xfId="25545" xr:uid="{00000000-0005-0000-0000-0000B0630000}"/>
    <cellStyle name="Normal 3 3 2 2 2 4 3 4 3" xfId="25546" xr:uid="{00000000-0005-0000-0000-0000B1630000}"/>
    <cellStyle name="Normal 3 3 2 2 2 4 3 4 3 2" xfId="25547" xr:uid="{00000000-0005-0000-0000-0000B2630000}"/>
    <cellStyle name="Normal 3 3 2 2 2 4 3 4 4" xfId="25548" xr:uid="{00000000-0005-0000-0000-0000B3630000}"/>
    <cellStyle name="Normal 3 3 2 2 2 4 3 5" xfId="25549" xr:uid="{00000000-0005-0000-0000-0000B4630000}"/>
    <cellStyle name="Normal 3 3 2 2 2 4 3 5 2" xfId="25550" xr:uid="{00000000-0005-0000-0000-0000B5630000}"/>
    <cellStyle name="Normal 3 3 2 2 2 4 3 5 2 2" xfId="25551" xr:uid="{00000000-0005-0000-0000-0000B6630000}"/>
    <cellStyle name="Normal 3 3 2 2 2 4 3 5 3" xfId="25552" xr:uid="{00000000-0005-0000-0000-0000B7630000}"/>
    <cellStyle name="Normal 3 3 2 2 2 4 3 6" xfId="25553" xr:uid="{00000000-0005-0000-0000-0000B8630000}"/>
    <cellStyle name="Normal 3 3 2 2 2 4 3 6 2" xfId="25554" xr:uid="{00000000-0005-0000-0000-0000B9630000}"/>
    <cellStyle name="Normal 3 3 2 2 2 4 3 7" xfId="25555" xr:uid="{00000000-0005-0000-0000-0000BA630000}"/>
    <cellStyle name="Normal 3 3 2 2 2 4 3 7 2" xfId="25556" xr:uid="{00000000-0005-0000-0000-0000BB630000}"/>
    <cellStyle name="Normal 3 3 2 2 2 4 3 8" xfId="25557" xr:uid="{00000000-0005-0000-0000-0000BC630000}"/>
    <cellStyle name="Normal 3 3 2 2 2 4 4" xfId="25558" xr:uid="{00000000-0005-0000-0000-0000BD630000}"/>
    <cellStyle name="Normal 3 3 2 2 2 4 4 2" xfId="25559" xr:uid="{00000000-0005-0000-0000-0000BE630000}"/>
    <cellStyle name="Normal 3 3 2 2 2 4 4 2 2" xfId="25560" xr:uid="{00000000-0005-0000-0000-0000BF630000}"/>
    <cellStyle name="Normal 3 3 2 2 2 4 4 2 2 2" xfId="25561" xr:uid="{00000000-0005-0000-0000-0000C0630000}"/>
    <cellStyle name="Normal 3 3 2 2 2 4 4 2 2 2 2" xfId="25562" xr:uid="{00000000-0005-0000-0000-0000C1630000}"/>
    <cellStyle name="Normal 3 3 2 2 2 4 4 2 2 3" xfId="25563" xr:uid="{00000000-0005-0000-0000-0000C2630000}"/>
    <cellStyle name="Normal 3 3 2 2 2 4 4 2 3" xfId="25564" xr:uid="{00000000-0005-0000-0000-0000C3630000}"/>
    <cellStyle name="Normal 3 3 2 2 2 4 4 2 3 2" xfId="25565" xr:uid="{00000000-0005-0000-0000-0000C4630000}"/>
    <cellStyle name="Normal 3 3 2 2 2 4 4 2 4" xfId="25566" xr:uid="{00000000-0005-0000-0000-0000C5630000}"/>
    <cellStyle name="Normal 3 3 2 2 2 4 4 3" xfId="25567" xr:uid="{00000000-0005-0000-0000-0000C6630000}"/>
    <cellStyle name="Normal 3 3 2 2 2 4 4 3 2" xfId="25568" xr:uid="{00000000-0005-0000-0000-0000C7630000}"/>
    <cellStyle name="Normal 3 3 2 2 2 4 4 3 2 2" xfId="25569" xr:uid="{00000000-0005-0000-0000-0000C8630000}"/>
    <cellStyle name="Normal 3 3 2 2 2 4 4 3 3" xfId="25570" xr:uid="{00000000-0005-0000-0000-0000C9630000}"/>
    <cellStyle name="Normal 3 3 2 2 2 4 4 4" xfId="25571" xr:uid="{00000000-0005-0000-0000-0000CA630000}"/>
    <cellStyle name="Normal 3 3 2 2 2 4 4 4 2" xfId="25572" xr:uid="{00000000-0005-0000-0000-0000CB630000}"/>
    <cellStyle name="Normal 3 3 2 2 2 4 4 5" xfId="25573" xr:uid="{00000000-0005-0000-0000-0000CC630000}"/>
    <cellStyle name="Normal 3 3 2 2 2 4 5" xfId="25574" xr:uid="{00000000-0005-0000-0000-0000CD630000}"/>
    <cellStyle name="Normal 3 3 2 2 2 4 5 2" xfId="25575" xr:uid="{00000000-0005-0000-0000-0000CE630000}"/>
    <cellStyle name="Normal 3 3 2 2 2 4 5 2 2" xfId="25576" xr:uid="{00000000-0005-0000-0000-0000CF630000}"/>
    <cellStyle name="Normal 3 3 2 2 2 4 5 2 2 2" xfId="25577" xr:uid="{00000000-0005-0000-0000-0000D0630000}"/>
    <cellStyle name="Normal 3 3 2 2 2 4 5 2 3" xfId="25578" xr:uid="{00000000-0005-0000-0000-0000D1630000}"/>
    <cellStyle name="Normal 3 3 2 2 2 4 5 3" xfId="25579" xr:uid="{00000000-0005-0000-0000-0000D2630000}"/>
    <cellStyle name="Normal 3 3 2 2 2 4 5 3 2" xfId="25580" xr:uid="{00000000-0005-0000-0000-0000D3630000}"/>
    <cellStyle name="Normal 3 3 2 2 2 4 5 4" xfId="25581" xr:uid="{00000000-0005-0000-0000-0000D4630000}"/>
    <cellStyle name="Normal 3 3 2 2 2 4 6" xfId="25582" xr:uid="{00000000-0005-0000-0000-0000D5630000}"/>
    <cellStyle name="Normal 3 3 2 2 2 4 6 2" xfId="25583" xr:uid="{00000000-0005-0000-0000-0000D6630000}"/>
    <cellStyle name="Normal 3 3 2 2 2 4 6 2 2" xfId="25584" xr:uid="{00000000-0005-0000-0000-0000D7630000}"/>
    <cellStyle name="Normal 3 3 2 2 2 4 6 2 2 2" xfId="25585" xr:uid="{00000000-0005-0000-0000-0000D8630000}"/>
    <cellStyle name="Normal 3 3 2 2 2 4 6 2 3" xfId="25586" xr:uid="{00000000-0005-0000-0000-0000D9630000}"/>
    <cellStyle name="Normal 3 3 2 2 2 4 6 3" xfId="25587" xr:uid="{00000000-0005-0000-0000-0000DA630000}"/>
    <cellStyle name="Normal 3 3 2 2 2 4 6 3 2" xfId="25588" xr:uid="{00000000-0005-0000-0000-0000DB630000}"/>
    <cellStyle name="Normal 3 3 2 2 2 4 6 4" xfId="25589" xr:uid="{00000000-0005-0000-0000-0000DC630000}"/>
    <cellStyle name="Normal 3 3 2 2 2 4 7" xfId="25590" xr:uid="{00000000-0005-0000-0000-0000DD630000}"/>
    <cellStyle name="Normal 3 3 2 2 2 4 7 2" xfId="25591" xr:uid="{00000000-0005-0000-0000-0000DE630000}"/>
    <cellStyle name="Normal 3 3 2 2 2 4 7 2 2" xfId="25592" xr:uid="{00000000-0005-0000-0000-0000DF630000}"/>
    <cellStyle name="Normal 3 3 2 2 2 4 7 3" xfId="25593" xr:uid="{00000000-0005-0000-0000-0000E0630000}"/>
    <cellStyle name="Normal 3 3 2 2 2 4 8" xfId="25594" xr:uid="{00000000-0005-0000-0000-0000E1630000}"/>
    <cellStyle name="Normal 3 3 2 2 2 4 8 2" xfId="25595" xr:uid="{00000000-0005-0000-0000-0000E2630000}"/>
    <cellStyle name="Normal 3 3 2 2 2 4 9" xfId="25596" xr:uid="{00000000-0005-0000-0000-0000E3630000}"/>
    <cellStyle name="Normal 3 3 2 2 2 4 9 2" xfId="25597" xr:uid="{00000000-0005-0000-0000-0000E4630000}"/>
    <cellStyle name="Normal 3 3 2 2 2 5" xfId="25598" xr:uid="{00000000-0005-0000-0000-0000E5630000}"/>
    <cellStyle name="Normal 3 3 2 2 2 5 2" xfId="25599" xr:uid="{00000000-0005-0000-0000-0000E6630000}"/>
    <cellStyle name="Normal 3 3 2 2 2 5 2 2" xfId="25600" xr:uid="{00000000-0005-0000-0000-0000E7630000}"/>
    <cellStyle name="Normal 3 3 2 2 2 5 2 2 2" xfId="25601" xr:uid="{00000000-0005-0000-0000-0000E8630000}"/>
    <cellStyle name="Normal 3 3 2 2 2 5 2 2 2 2" xfId="25602" xr:uid="{00000000-0005-0000-0000-0000E9630000}"/>
    <cellStyle name="Normal 3 3 2 2 2 5 2 2 2 2 2" xfId="25603" xr:uid="{00000000-0005-0000-0000-0000EA630000}"/>
    <cellStyle name="Normal 3 3 2 2 2 5 2 2 2 2 2 2" xfId="25604" xr:uid="{00000000-0005-0000-0000-0000EB630000}"/>
    <cellStyle name="Normal 3 3 2 2 2 5 2 2 2 2 3" xfId="25605" xr:uid="{00000000-0005-0000-0000-0000EC630000}"/>
    <cellStyle name="Normal 3 3 2 2 2 5 2 2 2 3" xfId="25606" xr:uid="{00000000-0005-0000-0000-0000ED630000}"/>
    <cellStyle name="Normal 3 3 2 2 2 5 2 2 2 3 2" xfId="25607" xr:uid="{00000000-0005-0000-0000-0000EE630000}"/>
    <cellStyle name="Normal 3 3 2 2 2 5 2 2 2 4" xfId="25608" xr:uid="{00000000-0005-0000-0000-0000EF630000}"/>
    <cellStyle name="Normal 3 3 2 2 2 5 2 2 3" xfId="25609" xr:uid="{00000000-0005-0000-0000-0000F0630000}"/>
    <cellStyle name="Normal 3 3 2 2 2 5 2 2 3 2" xfId="25610" xr:uid="{00000000-0005-0000-0000-0000F1630000}"/>
    <cellStyle name="Normal 3 3 2 2 2 5 2 2 3 2 2" xfId="25611" xr:uid="{00000000-0005-0000-0000-0000F2630000}"/>
    <cellStyle name="Normal 3 3 2 2 2 5 2 2 3 3" xfId="25612" xr:uid="{00000000-0005-0000-0000-0000F3630000}"/>
    <cellStyle name="Normal 3 3 2 2 2 5 2 2 4" xfId="25613" xr:uid="{00000000-0005-0000-0000-0000F4630000}"/>
    <cellStyle name="Normal 3 3 2 2 2 5 2 2 4 2" xfId="25614" xr:uid="{00000000-0005-0000-0000-0000F5630000}"/>
    <cellStyle name="Normal 3 3 2 2 2 5 2 2 5" xfId="25615" xr:uid="{00000000-0005-0000-0000-0000F6630000}"/>
    <cellStyle name="Normal 3 3 2 2 2 5 2 3" xfId="25616" xr:uid="{00000000-0005-0000-0000-0000F7630000}"/>
    <cellStyle name="Normal 3 3 2 2 2 5 2 3 2" xfId="25617" xr:uid="{00000000-0005-0000-0000-0000F8630000}"/>
    <cellStyle name="Normal 3 3 2 2 2 5 2 3 2 2" xfId="25618" xr:uid="{00000000-0005-0000-0000-0000F9630000}"/>
    <cellStyle name="Normal 3 3 2 2 2 5 2 3 2 2 2" xfId="25619" xr:uid="{00000000-0005-0000-0000-0000FA630000}"/>
    <cellStyle name="Normal 3 3 2 2 2 5 2 3 2 3" xfId="25620" xr:uid="{00000000-0005-0000-0000-0000FB630000}"/>
    <cellStyle name="Normal 3 3 2 2 2 5 2 3 3" xfId="25621" xr:uid="{00000000-0005-0000-0000-0000FC630000}"/>
    <cellStyle name="Normal 3 3 2 2 2 5 2 3 3 2" xfId="25622" xr:uid="{00000000-0005-0000-0000-0000FD630000}"/>
    <cellStyle name="Normal 3 3 2 2 2 5 2 3 4" xfId="25623" xr:uid="{00000000-0005-0000-0000-0000FE630000}"/>
    <cellStyle name="Normal 3 3 2 2 2 5 2 4" xfId="25624" xr:uid="{00000000-0005-0000-0000-0000FF630000}"/>
    <cellStyle name="Normal 3 3 2 2 2 5 2 4 2" xfId="25625" xr:uid="{00000000-0005-0000-0000-000000640000}"/>
    <cellStyle name="Normal 3 3 2 2 2 5 2 4 2 2" xfId="25626" xr:uid="{00000000-0005-0000-0000-000001640000}"/>
    <cellStyle name="Normal 3 3 2 2 2 5 2 4 2 2 2" xfId="25627" xr:uid="{00000000-0005-0000-0000-000002640000}"/>
    <cellStyle name="Normal 3 3 2 2 2 5 2 4 2 3" xfId="25628" xr:uid="{00000000-0005-0000-0000-000003640000}"/>
    <cellStyle name="Normal 3 3 2 2 2 5 2 4 3" xfId="25629" xr:uid="{00000000-0005-0000-0000-000004640000}"/>
    <cellStyle name="Normal 3 3 2 2 2 5 2 4 3 2" xfId="25630" xr:uid="{00000000-0005-0000-0000-000005640000}"/>
    <cellStyle name="Normal 3 3 2 2 2 5 2 4 4" xfId="25631" xr:uid="{00000000-0005-0000-0000-000006640000}"/>
    <cellStyle name="Normal 3 3 2 2 2 5 2 5" xfId="25632" xr:uid="{00000000-0005-0000-0000-000007640000}"/>
    <cellStyle name="Normal 3 3 2 2 2 5 2 5 2" xfId="25633" xr:uid="{00000000-0005-0000-0000-000008640000}"/>
    <cellStyle name="Normal 3 3 2 2 2 5 2 5 2 2" xfId="25634" xr:uid="{00000000-0005-0000-0000-000009640000}"/>
    <cellStyle name="Normal 3 3 2 2 2 5 2 5 3" xfId="25635" xr:uid="{00000000-0005-0000-0000-00000A640000}"/>
    <cellStyle name="Normal 3 3 2 2 2 5 2 6" xfId="25636" xr:uid="{00000000-0005-0000-0000-00000B640000}"/>
    <cellStyle name="Normal 3 3 2 2 2 5 2 6 2" xfId="25637" xr:uid="{00000000-0005-0000-0000-00000C640000}"/>
    <cellStyle name="Normal 3 3 2 2 2 5 2 7" xfId="25638" xr:uid="{00000000-0005-0000-0000-00000D640000}"/>
    <cellStyle name="Normal 3 3 2 2 2 5 2 7 2" xfId="25639" xr:uid="{00000000-0005-0000-0000-00000E640000}"/>
    <cellStyle name="Normal 3 3 2 2 2 5 2 8" xfId="25640" xr:uid="{00000000-0005-0000-0000-00000F640000}"/>
    <cellStyle name="Normal 3 3 2 2 2 5 3" xfId="25641" xr:uid="{00000000-0005-0000-0000-000010640000}"/>
    <cellStyle name="Normal 3 3 2 2 2 5 3 2" xfId="25642" xr:uid="{00000000-0005-0000-0000-000011640000}"/>
    <cellStyle name="Normal 3 3 2 2 2 5 3 2 2" xfId="25643" xr:uid="{00000000-0005-0000-0000-000012640000}"/>
    <cellStyle name="Normal 3 3 2 2 2 5 3 2 2 2" xfId="25644" xr:uid="{00000000-0005-0000-0000-000013640000}"/>
    <cellStyle name="Normal 3 3 2 2 2 5 3 2 2 2 2" xfId="25645" xr:uid="{00000000-0005-0000-0000-000014640000}"/>
    <cellStyle name="Normal 3 3 2 2 2 5 3 2 2 3" xfId="25646" xr:uid="{00000000-0005-0000-0000-000015640000}"/>
    <cellStyle name="Normal 3 3 2 2 2 5 3 2 3" xfId="25647" xr:uid="{00000000-0005-0000-0000-000016640000}"/>
    <cellStyle name="Normal 3 3 2 2 2 5 3 2 3 2" xfId="25648" xr:uid="{00000000-0005-0000-0000-000017640000}"/>
    <cellStyle name="Normal 3 3 2 2 2 5 3 2 4" xfId="25649" xr:uid="{00000000-0005-0000-0000-000018640000}"/>
    <cellStyle name="Normal 3 3 2 2 2 5 3 3" xfId="25650" xr:uid="{00000000-0005-0000-0000-000019640000}"/>
    <cellStyle name="Normal 3 3 2 2 2 5 3 3 2" xfId="25651" xr:uid="{00000000-0005-0000-0000-00001A640000}"/>
    <cellStyle name="Normal 3 3 2 2 2 5 3 3 2 2" xfId="25652" xr:uid="{00000000-0005-0000-0000-00001B640000}"/>
    <cellStyle name="Normal 3 3 2 2 2 5 3 3 3" xfId="25653" xr:uid="{00000000-0005-0000-0000-00001C640000}"/>
    <cellStyle name="Normal 3 3 2 2 2 5 3 4" xfId="25654" xr:uid="{00000000-0005-0000-0000-00001D640000}"/>
    <cellStyle name="Normal 3 3 2 2 2 5 3 4 2" xfId="25655" xr:uid="{00000000-0005-0000-0000-00001E640000}"/>
    <cellStyle name="Normal 3 3 2 2 2 5 3 5" xfId="25656" xr:uid="{00000000-0005-0000-0000-00001F640000}"/>
    <cellStyle name="Normal 3 3 2 2 2 5 4" xfId="25657" xr:uid="{00000000-0005-0000-0000-000020640000}"/>
    <cellStyle name="Normal 3 3 2 2 2 5 4 2" xfId="25658" xr:uid="{00000000-0005-0000-0000-000021640000}"/>
    <cellStyle name="Normal 3 3 2 2 2 5 4 2 2" xfId="25659" xr:uid="{00000000-0005-0000-0000-000022640000}"/>
    <cellStyle name="Normal 3 3 2 2 2 5 4 2 2 2" xfId="25660" xr:uid="{00000000-0005-0000-0000-000023640000}"/>
    <cellStyle name="Normal 3 3 2 2 2 5 4 2 3" xfId="25661" xr:uid="{00000000-0005-0000-0000-000024640000}"/>
    <cellStyle name="Normal 3 3 2 2 2 5 4 3" xfId="25662" xr:uid="{00000000-0005-0000-0000-000025640000}"/>
    <cellStyle name="Normal 3 3 2 2 2 5 4 3 2" xfId="25663" xr:uid="{00000000-0005-0000-0000-000026640000}"/>
    <cellStyle name="Normal 3 3 2 2 2 5 4 4" xfId="25664" xr:uid="{00000000-0005-0000-0000-000027640000}"/>
    <cellStyle name="Normal 3 3 2 2 2 5 5" xfId="25665" xr:uid="{00000000-0005-0000-0000-000028640000}"/>
    <cellStyle name="Normal 3 3 2 2 2 5 5 2" xfId="25666" xr:uid="{00000000-0005-0000-0000-000029640000}"/>
    <cellStyle name="Normal 3 3 2 2 2 5 5 2 2" xfId="25667" xr:uid="{00000000-0005-0000-0000-00002A640000}"/>
    <cellStyle name="Normal 3 3 2 2 2 5 5 2 2 2" xfId="25668" xr:uid="{00000000-0005-0000-0000-00002B640000}"/>
    <cellStyle name="Normal 3 3 2 2 2 5 5 2 3" xfId="25669" xr:uid="{00000000-0005-0000-0000-00002C640000}"/>
    <cellStyle name="Normal 3 3 2 2 2 5 5 3" xfId="25670" xr:uid="{00000000-0005-0000-0000-00002D640000}"/>
    <cellStyle name="Normal 3 3 2 2 2 5 5 3 2" xfId="25671" xr:uid="{00000000-0005-0000-0000-00002E640000}"/>
    <cellStyle name="Normal 3 3 2 2 2 5 5 4" xfId="25672" xr:uid="{00000000-0005-0000-0000-00002F640000}"/>
    <cellStyle name="Normal 3 3 2 2 2 5 6" xfId="25673" xr:uid="{00000000-0005-0000-0000-000030640000}"/>
    <cellStyle name="Normal 3 3 2 2 2 5 6 2" xfId="25674" xr:uid="{00000000-0005-0000-0000-000031640000}"/>
    <cellStyle name="Normal 3 3 2 2 2 5 6 2 2" xfId="25675" xr:uid="{00000000-0005-0000-0000-000032640000}"/>
    <cellStyle name="Normal 3 3 2 2 2 5 6 3" xfId="25676" xr:uid="{00000000-0005-0000-0000-000033640000}"/>
    <cellStyle name="Normal 3 3 2 2 2 5 7" xfId="25677" xr:uid="{00000000-0005-0000-0000-000034640000}"/>
    <cellStyle name="Normal 3 3 2 2 2 5 7 2" xfId="25678" xr:uid="{00000000-0005-0000-0000-000035640000}"/>
    <cellStyle name="Normal 3 3 2 2 2 5 8" xfId="25679" xr:uid="{00000000-0005-0000-0000-000036640000}"/>
    <cellStyle name="Normal 3 3 2 2 2 5 8 2" xfId="25680" xr:uid="{00000000-0005-0000-0000-000037640000}"/>
    <cellStyle name="Normal 3 3 2 2 2 5 9" xfId="25681" xr:uid="{00000000-0005-0000-0000-000038640000}"/>
    <cellStyle name="Normal 3 3 2 2 2 6" xfId="25682" xr:uid="{00000000-0005-0000-0000-000039640000}"/>
    <cellStyle name="Normal 3 3 2 2 2 6 2" xfId="25683" xr:uid="{00000000-0005-0000-0000-00003A640000}"/>
    <cellStyle name="Normal 3 3 2 2 2 6 2 2" xfId="25684" xr:uid="{00000000-0005-0000-0000-00003B640000}"/>
    <cellStyle name="Normal 3 3 2 2 2 6 2 2 2" xfId="25685" xr:uid="{00000000-0005-0000-0000-00003C640000}"/>
    <cellStyle name="Normal 3 3 2 2 2 6 2 2 2 2" xfId="25686" xr:uid="{00000000-0005-0000-0000-00003D640000}"/>
    <cellStyle name="Normal 3 3 2 2 2 6 2 2 2 2 2" xfId="25687" xr:uid="{00000000-0005-0000-0000-00003E640000}"/>
    <cellStyle name="Normal 3 3 2 2 2 6 2 2 2 3" xfId="25688" xr:uid="{00000000-0005-0000-0000-00003F640000}"/>
    <cellStyle name="Normal 3 3 2 2 2 6 2 2 3" xfId="25689" xr:uid="{00000000-0005-0000-0000-000040640000}"/>
    <cellStyle name="Normal 3 3 2 2 2 6 2 2 3 2" xfId="25690" xr:uid="{00000000-0005-0000-0000-000041640000}"/>
    <cellStyle name="Normal 3 3 2 2 2 6 2 2 4" xfId="25691" xr:uid="{00000000-0005-0000-0000-000042640000}"/>
    <cellStyle name="Normal 3 3 2 2 2 6 2 3" xfId="25692" xr:uid="{00000000-0005-0000-0000-000043640000}"/>
    <cellStyle name="Normal 3 3 2 2 2 6 2 3 2" xfId="25693" xr:uid="{00000000-0005-0000-0000-000044640000}"/>
    <cellStyle name="Normal 3 3 2 2 2 6 2 3 2 2" xfId="25694" xr:uid="{00000000-0005-0000-0000-000045640000}"/>
    <cellStyle name="Normal 3 3 2 2 2 6 2 3 3" xfId="25695" xr:uid="{00000000-0005-0000-0000-000046640000}"/>
    <cellStyle name="Normal 3 3 2 2 2 6 2 4" xfId="25696" xr:uid="{00000000-0005-0000-0000-000047640000}"/>
    <cellStyle name="Normal 3 3 2 2 2 6 2 4 2" xfId="25697" xr:uid="{00000000-0005-0000-0000-000048640000}"/>
    <cellStyle name="Normal 3 3 2 2 2 6 2 5" xfId="25698" xr:uid="{00000000-0005-0000-0000-000049640000}"/>
    <cellStyle name="Normal 3 3 2 2 2 6 3" xfId="25699" xr:uid="{00000000-0005-0000-0000-00004A640000}"/>
    <cellStyle name="Normal 3 3 2 2 2 6 3 2" xfId="25700" xr:uid="{00000000-0005-0000-0000-00004B640000}"/>
    <cellStyle name="Normal 3 3 2 2 2 6 3 2 2" xfId="25701" xr:uid="{00000000-0005-0000-0000-00004C640000}"/>
    <cellStyle name="Normal 3 3 2 2 2 6 3 2 2 2" xfId="25702" xr:uid="{00000000-0005-0000-0000-00004D640000}"/>
    <cellStyle name="Normal 3 3 2 2 2 6 3 2 3" xfId="25703" xr:uid="{00000000-0005-0000-0000-00004E640000}"/>
    <cellStyle name="Normal 3 3 2 2 2 6 3 3" xfId="25704" xr:uid="{00000000-0005-0000-0000-00004F640000}"/>
    <cellStyle name="Normal 3 3 2 2 2 6 3 3 2" xfId="25705" xr:uid="{00000000-0005-0000-0000-000050640000}"/>
    <cellStyle name="Normal 3 3 2 2 2 6 3 4" xfId="25706" xr:uid="{00000000-0005-0000-0000-000051640000}"/>
    <cellStyle name="Normal 3 3 2 2 2 6 4" xfId="25707" xr:uid="{00000000-0005-0000-0000-000052640000}"/>
    <cellStyle name="Normal 3 3 2 2 2 6 4 2" xfId="25708" xr:uid="{00000000-0005-0000-0000-000053640000}"/>
    <cellStyle name="Normal 3 3 2 2 2 6 4 2 2" xfId="25709" xr:uid="{00000000-0005-0000-0000-000054640000}"/>
    <cellStyle name="Normal 3 3 2 2 2 6 4 2 2 2" xfId="25710" xr:uid="{00000000-0005-0000-0000-000055640000}"/>
    <cellStyle name="Normal 3 3 2 2 2 6 4 2 3" xfId="25711" xr:uid="{00000000-0005-0000-0000-000056640000}"/>
    <cellStyle name="Normal 3 3 2 2 2 6 4 3" xfId="25712" xr:uid="{00000000-0005-0000-0000-000057640000}"/>
    <cellStyle name="Normal 3 3 2 2 2 6 4 3 2" xfId="25713" xr:uid="{00000000-0005-0000-0000-000058640000}"/>
    <cellStyle name="Normal 3 3 2 2 2 6 4 4" xfId="25714" xr:uid="{00000000-0005-0000-0000-000059640000}"/>
    <cellStyle name="Normal 3 3 2 2 2 6 5" xfId="25715" xr:uid="{00000000-0005-0000-0000-00005A640000}"/>
    <cellStyle name="Normal 3 3 2 2 2 6 5 2" xfId="25716" xr:uid="{00000000-0005-0000-0000-00005B640000}"/>
    <cellStyle name="Normal 3 3 2 2 2 6 5 2 2" xfId="25717" xr:uid="{00000000-0005-0000-0000-00005C640000}"/>
    <cellStyle name="Normal 3 3 2 2 2 6 5 3" xfId="25718" xr:uid="{00000000-0005-0000-0000-00005D640000}"/>
    <cellStyle name="Normal 3 3 2 2 2 6 6" xfId="25719" xr:uid="{00000000-0005-0000-0000-00005E640000}"/>
    <cellStyle name="Normal 3 3 2 2 2 6 6 2" xfId="25720" xr:uid="{00000000-0005-0000-0000-00005F640000}"/>
    <cellStyle name="Normal 3 3 2 2 2 6 7" xfId="25721" xr:uid="{00000000-0005-0000-0000-000060640000}"/>
    <cellStyle name="Normal 3 3 2 2 2 6 7 2" xfId="25722" xr:uid="{00000000-0005-0000-0000-000061640000}"/>
    <cellStyle name="Normal 3 3 2 2 2 6 8" xfId="25723" xr:uid="{00000000-0005-0000-0000-000062640000}"/>
    <cellStyle name="Normal 3 3 2 2 2 7" xfId="25724" xr:uid="{00000000-0005-0000-0000-000063640000}"/>
    <cellStyle name="Normal 3 3 2 2 2 7 2" xfId="25725" xr:uid="{00000000-0005-0000-0000-000064640000}"/>
    <cellStyle name="Normal 3 3 2 2 2 7 2 2" xfId="25726" xr:uid="{00000000-0005-0000-0000-000065640000}"/>
    <cellStyle name="Normal 3 3 2 2 2 7 2 2 2" xfId="25727" xr:uid="{00000000-0005-0000-0000-000066640000}"/>
    <cellStyle name="Normal 3 3 2 2 2 7 2 2 2 2" xfId="25728" xr:uid="{00000000-0005-0000-0000-000067640000}"/>
    <cellStyle name="Normal 3 3 2 2 2 7 2 2 2 2 2" xfId="25729" xr:uid="{00000000-0005-0000-0000-000068640000}"/>
    <cellStyle name="Normal 3 3 2 2 2 7 2 2 2 3" xfId="25730" xr:uid="{00000000-0005-0000-0000-000069640000}"/>
    <cellStyle name="Normal 3 3 2 2 2 7 2 2 3" xfId="25731" xr:uid="{00000000-0005-0000-0000-00006A640000}"/>
    <cellStyle name="Normal 3 3 2 2 2 7 2 2 3 2" xfId="25732" xr:uid="{00000000-0005-0000-0000-00006B640000}"/>
    <cellStyle name="Normal 3 3 2 2 2 7 2 2 4" xfId="25733" xr:uid="{00000000-0005-0000-0000-00006C640000}"/>
    <cellStyle name="Normal 3 3 2 2 2 7 2 3" xfId="25734" xr:uid="{00000000-0005-0000-0000-00006D640000}"/>
    <cellStyle name="Normal 3 3 2 2 2 7 2 3 2" xfId="25735" xr:uid="{00000000-0005-0000-0000-00006E640000}"/>
    <cellStyle name="Normal 3 3 2 2 2 7 2 3 2 2" xfId="25736" xr:uid="{00000000-0005-0000-0000-00006F640000}"/>
    <cellStyle name="Normal 3 3 2 2 2 7 2 3 3" xfId="25737" xr:uid="{00000000-0005-0000-0000-000070640000}"/>
    <cellStyle name="Normal 3 3 2 2 2 7 2 4" xfId="25738" xr:uid="{00000000-0005-0000-0000-000071640000}"/>
    <cellStyle name="Normal 3 3 2 2 2 7 2 4 2" xfId="25739" xr:uid="{00000000-0005-0000-0000-000072640000}"/>
    <cellStyle name="Normal 3 3 2 2 2 7 2 5" xfId="25740" xr:uid="{00000000-0005-0000-0000-000073640000}"/>
    <cellStyle name="Normal 3 3 2 2 2 7 3" xfId="25741" xr:uid="{00000000-0005-0000-0000-000074640000}"/>
    <cellStyle name="Normal 3 3 2 2 2 7 3 2" xfId="25742" xr:uid="{00000000-0005-0000-0000-000075640000}"/>
    <cellStyle name="Normal 3 3 2 2 2 7 3 2 2" xfId="25743" xr:uid="{00000000-0005-0000-0000-000076640000}"/>
    <cellStyle name="Normal 3 3 2 2 2 7 3 2 2 2" xfId="25744" xr:uid="{00000000-0005-0000-0000-000077640000}"/>
    <cellStyle name="Normal 3 3 2 2 2 7 3 2 3" xfId="25745" xr:uid="{00000000-0005-0000-0000-000078640000}"/>
    <cellStyle name="Normal 3 3 2 2 2 7 3 3" xfId="25746" xr:uid="{00000000-0005-0000-0000-000079640000}"/>
    <cellStyle name="Normal 3 3 2 2 2 7 3 3 2" xfId="25747" xr:uid="{00000000-0005-0000-0000-00007A640000}"/>
    <cellStyle name="Normal 3 3 2 2 2 7 3 4" xfId="25748" xr:uid="{00000000-0005-0000-0000-00007B640000}"/>
    <cellStyle name="Normal 3 3 2 2 2 7 4" xfId="25749" xr:uid="{00000000-0005-0000-0000-00007C640000}"/>
    <cellStyle name="Normal 3 3 2 2 2 7 4 2" xfId="25750" xr:uid="{00000000-0005-0000-0000-00007D640000}"/>
    <cellStyle name="Normal 3 3 2 2 2 7 4 2 2" xfId="25751" xr:uid="{00000000-0005-0000-0000-00007E640000}"/>
    <cellStyle name="Normal 3 3 2 2 2 7 4 3" xfId="25752" xr:uid="{00000000-0005-0000-0000-00007F640000}"/>
    <cellStyle name="Normal 3 3 2 2 2 7 5" xfId="25753" xr:uid="{00000000-0005-0000-0000-000080640000}"/>
    <cellStyle name="Normal 3 3 2 2 2 7 5 2" xfId="25754" xr:uid="{00000000-0005-0000-0000-000081640000}"/>
    <cellStyle name="Normal 3 3 2 2 2 7 6" xfId="25755" xr:uid="{00000000-0005-0000-0000-000082640000}"/>
    <cellStyle name="Normal 3 3 2 2 2 8" xfId="25756" xr:uid="{00000000-0005-0000-0000-000083640000}"/>
    <cellStyle name="Normal 3 3 2 2 2 8 2" xfId="25757" xr:uid="{00000000-0005-0000-0000-000084640000}"/>
    <cellStyle name="Normal 3 3 2 2 2 8 2 2" xfId="25758" xr:uid="{00000000-0005-0000-0000-000085640000}"/>
    <cellStyle name="Normal 3 3 2 2 2 8 2 2 2" xfId="25759" xr:uid="{00000000-0005-0000-0000-000086640000}"/>
    <cellStyle name="Normal 3 3 2 2 2 8 2 2 2 2" xfId="25760" xr:uid="{00000000-0005-0000-0000-000087640000}"/>
    <cellStyle name="Normal 3 3 2 2 2 8 2 2 2 2 2" xfId="25761" xr:uid="{00000000-0005-0000-0000-000088640000}"/>
    <cellStyle name="Normal 3 3 2 2 2 8 2 2 2 3" xfId="25762" xr:uid="{00000000-0005-0000-0000-000089640000}"/>
    <cellStyle name="Normal 3 3 2 2 2 8 2 2 3" xfId="25763" xr:uid="{00000000-0005-0000-0000-00008A640000}"/>
    <cellStyle name="Normal 3 3 2 2 2 8 2 2 3 2" xfId="25764" xr:uid="{00000000-0005-0000-0000-00008B640000}"/>
    <cellStyle name="Normal 3 3 2 2 2 8 2 2 4" xfId="25765" xr:uid="{00000000-0005-0000-0000-00008C640000}"/>
    <cellStyle name="Normal 3 3 2 2 2 8 2 3" xfId="25766" xr:uid="{00000000-0005-0000-0000-00008D640000}"/>
    <cellStyle name="Normal 3 3 2 2 2 8 2 3 2" xfId="25767" xr:uid="{00000000-0005-0000-0000-00008E640000}"/>
    <cellStyle name="Normal 3 3 2 2 2 8 2 3 2 2" xfId="25768" xr:uid="{00000000-0005-0000-0000-00008F640000}"/>
    <cellStyle name="Normal 3 3 2 2 2 8 2 3 3" xfId="25769" xr:uid="{00000000-0005-0000-0000-000090640000}"/>
    <cellStyle name="Normal 3 3 2 2 2 8 2 4" xfId="25770" xr:uid="{00000000-0005-0000-0000-000091640000}"/>
    <cellStyle name="Normal 3 3 2 2 2 8 2 4 2" xfId="25771" xr:uid="{00000000-0005-0000-0000-000092640000}"/>
    <cellStyle name="Normal 3 3 2 2 2 8 2 5" xfId="25772" xr:uid="{00000000-0005-0000-0000-000093640000}"/>
    <cellStyle name="Normal 3 3 2 2 2 8 3" xfId="25773" xr:uid="{00000000-0005-0000-0000-000094640000}"/>
    <cellStyle name="Normal 3 3 2 2 2 8 3 2" xfId="25774" xr:uid="{00000000-0005-0000-0000-000095640000}"/>
    <cellStyle name="Normal 3 3 2 2 2 8 3 2 2" xfId="25775" xr:uid="{00000000-0005-0000-0000-000096640000}"/>
    <cellStyle name="Normal 3 3 2 2 2 8 3 2 2 2" xfId="25776" xr:uid="{00000000-0005-0000-0000-000097640000}"/>
    <cellStyle name="Normal 3 3 2 2 2 8 3 2 3" xfId="25777" xr:uid="{00000000-0005-0000-0000-000098640000}"/>
    <cellStyle name="Normal 3 3 2 2 2 8 3 3" xfId="25778" xr:uid="{00000000-0005-0000-0000-000099640000}"/>
    <cellStyle name="Normal 3 3 2 2 2 8 3 3 2" xfId="25779" xr:uid="{00000000-0005-0000-0000-00009A640000}"/>
    <cellStyle name="Normal 3 3 2 2 2 8 3 4" xfId="25780" xr:uid="{00000000-0005-0000-0000-00009B640000}"/>
    <cellStyle name="Normal 3 3 2 2 2 8 4" xfId="25781" xr:uid="{00000000-0005-0000-0000-00009C640000}"/>
    <cellStyle name="Normal 3 3 2 2 2 8 4 2" xfId="25782" xr:uid="{00000000-0005-0000-0000-00009D640000}"/>
    <cellStyle name="Normal 3 3 2 2 2 8 4 2 2" xfId="25783" xr:uid="{00000000-0005-0000-0000-00009E640000}"/>
    <cellStyle name="Normal 3 3 2 2 2 8 4 3" xfId="25784" xr:uid="{00000000-0005-0000-0000-00009F640000}"/>
    <cellStyle name="Normal 3 3 2 2 2 8 5" xfId="25785" xr:uid="{00000000-0005-0000-0000-0000A0640000}"/>
    <cellStyle name="Normal 3 3 2 2 2 8 5 2" xfId="25786" xr:uid="{00000000-0005-0000-0000-0000A1640000}"/>
    <cellStyle name="Normal 3 3 2 2 2 8 6" xfId="25787" xr:uid="{00000000-0005-0000-0000-0000A2640000}"/>
    <cellStyle name="Normal 3 3 2 2 2 9" xfId="25788" xr:uid="{00000000-0005-0000-0000-0000A3640000}"/>
    <cellStyle name="Normal 3 3 2 2 2 9 2" xfId="25789" xr:uid="{00000000-0005-0000-0000-0000A4640000}"/>
    <cellStyle name="Normal 3 3 2 2 2 9 2 2" xfId="25790" xr:uid="{00000000-0005-0000-0000-0000A5640000}"/>
    <cellStyle name="Normal 3 3 2 2 2 9 2 2 2" xfId="25791" xr:uid="{00000000-0005-0000-0000-0000A6640000}"/>
    <cellStyle name="Normal 3 3 2 2 2 9 2 2 2 2" xfId="25792" xr:uid="{00000000-0005-0000-0000-0000A7640000}"/>
    <cellStyle name="Normal 3 3 2 2 2 9 2 2 3" xfId="25793" xr:uid="{00000000-0005-0000-0000-0000A8640000}"/>
    <cellStyle name="Normal 3 3 2 2 2 9 2 3" xfId="25794" xr:uid="{00000000-0005-0000-0000-0000A9640000}"/>
    <cellStyle name="Normal 3 3 2 2 2 9 2 3 2" xfId="25795" xr:uid="{00000000-0005-0000-0000-0000AA640000}"/>
    <cellStyle name="Normal 3 3 2 2 2 9 2 4" xfId="25796" xr:uid="{00000000-0005-0000-0000-0000AB640000}"/>
    <cellStyle name="Normal 3 3 2 2 2 9 3" xfId="25797" xr:uid="{00000000-0005-0000-0000-0000AC640000}"/>
    <cellStyle name="Normal 3 3 2 2 2 9 3 2" xfId="25798" xr:uid="{00000000-0005-0000-0000-0000AD640000}"/>
    <cellStyle name="Normal 3 3 2 2 2 9 3 2 2" xfId="25799" xr:uid="{00000000-0005-0000-0000-0000AE640000}"/>
    <cellStyle name="Normal 3 3 2 2 2 9 3 3" xfId="25800" xr:uid="{00000000-0005-0000-0000-0000AF640000}"/>
    <cellStyle name="Normal 3 3 2 2 2 9 4" xfId="25801" xr:uid="{00000000-0005-0000-0000-0000B0640000}"/>
    <cellStyle name="Normal 3 3 2 2 2 9 4 2" xfId="25802" xr:uid="{00000000-0005-0000-0000-0000B1640000}"/>
    <cellStyle name="Normal 3 3 2 2 2 9 5" xfId="25803" xr:uid="{00000000-0005-0000-0000-0000B2640000}"/>
    <cellStyle name="Normal 3 3 2 2 2_T-straight with PEDs adjustor" xfId="25804" xr:uid="{00000000-0005-0000-0000-0000B3640000}"/>
    <cellStyle name="Normal 3 3 2 2 3" xfId="25805" xr:uid="{00000000-0005-0000-0000-0000B4640000}"/>
    <cellStyle name="Normal 3 3 2 2 3 10" xfId="25806" xr:uid="{00000000-0005-0000-0000-0000B5640000}"/>
    <cellStyle name="Normal 3 3 2 2 3 11" xfId="25807" xr:uid="{00000000-0005-0000-0000-0000B6640000}"/>
    <cellStyle name="Normal 3 3 2 2 3 2" xfId="25808" xr:uid="{00000000-0005-0000-0000-0000B7640000}"/>
    <cellStyle name="Normal 3 3 2 2 3 2 10" xfId="25809" xr:uid="{00000000-0005-0000-0000-0000B8640000}"/>
    <cellStyle name="Normal 3 3 2 2 3 2 2" xfId="25810" xr:uid="{00000000-0005-0000-0000-0000B9640000}"/>
    <cellStyle name="Normal 3 3 2 2 3 2 2 2" xfId="25811" xr:uid="{00000000-0005-0000-0000-0000BA640000}"/>
    <cellStyle name="Normal 3 3 2 2 3 2 2 2 2" xfId="25812" xr:uid="{00000000-0005-0000-0000-0000BB640000}"/>
    <cellStyle name="Normal 3 3 2 2 3 2 2 2 2 2" xfId="25813" xr:uid="{00000000-0005-0000-0000-0000BC640000}"/>
    <cellStyle name="Normal 3 3 2 2 3 2 2 2 2 2 2" xfId="25814" xr:uid="{00000000-0005-0000-0000-0000BD640000}"/>
    <cellStyle name="Normal 3 3 2 2 3 2 2 2 2 2 2 2" xfId="25815" xr:uid="{00000000-0005-0000-0000-0000BE640000}"/>
    <cellStyle name="Normal 3 3 2 2 3 2 2 2 2 2 3" xfId="25816" xr:uid="{00000000-0005-0000-0000-0000BF640000}"/>
    <cellStyle name="Normal 3 3 2 2 3 2 2 2 2 3" xfId="25817" xr:uid="{00000000-0005-0000-0000-0000C0640000}"/>
    <cellStyle name="Normal 3 3 2 2 3 2 2 2 2 3 2" xfId="25818" xr:uid="{00000000-0005-0000-0000-0000C1640000}"/>
    <cellStyle name="Normal 3 3 2 2 3 2 2 2 2 4" xfId="25819" xr:uid="{00000000-0005-0000-0000-0000C2640000}"/>
    <cellStyle name="Normal 3 3 2 2 3 2 2 2 3" xfId="25820" xr:uid="{00000000-0005-0000-0000-0000C3640000}"/>
    <cellStyle name="Normal 3 3 2 2 3 2 2 2 3 2" xfId="25821" xr:uid="{00000000-0005-0000-0000-0000C4640000}"/>
    <cellStyle name="Normal 3 3 2 2 3 2 2 2 3 2 2" xfId="25822" xr:uid="{00000000-0005-0000-0000-0000C5640000}"/>
    <cellStyle name="Normal 3 3 2 2 3 2 2 2 3 3" xfId="25823" xr:uid="{00000000-0005-0000-0000-0000C6640000}"/>
    <cellStyle name="Normal 3 3 2 2 3 2 2 2 4" xfId="25824" xr:uid="{00000000-0005-0000-0000-0000C7640000}"/>
    <cellStyle name="Normal 3 3 2 2 3 2 2 2 4 2" xfId="25825" xr:uid="{00000000-0005-0000-0000-0000C8640000}"/>
    <cellStyle name="Normal 3 3 2 2 3 2 2 2 5" xfId="25826" xr:uid="{00000000-0005-0000-0000-0000C9640000}"/>
    <cellStyle name="Normal 3 3 2 2 3 2 2 3" xfId="25827" xr:uid="{00000000-0005-0000-0000-0000CA640000}"/>
    <cellStyle name="Normal 3 3 2 2 3 2 2 3 2" xfId="25828" xr:uid="{00000000-0005-0000-0000-0000CB640000}"/>
    <cellStyle name="Normal 3 3 2 2 3 2 2 3 2 2" xfId="25829" xr:uid="{00000000-0005-0000-0000-0000CC640000}"/>
    <cellStyle name="Normal 3 3 2 2 3 2 2 3 2 2 2" xfId="25830" xr:uid="{00000000-0005-0000-0000-0000CD640000}"/>
    <cellStyle name="Normal 3 3 2 2 3 2 2 3 2 3" xfId="25831" xr:uid="{00000000-0005-0000-0000-0000CE640000}"/>
    <cellStyle name="Normal 3 3 2 2 3 2 2 3 3" xfId="25832" xr:uid="{00000000-0005-0000-0000-0000CF640000}"/>
    <cellStyle name="Normal 3 3 2 2 3 2 2 3 3 2" xfId="25833" xr:uid="{00000000-0005-0000-0000-0000D0640000}"/>
    <cellStyle name="Normal 3 3 2 2 3 2 2 3 4" xfId="25834" xr:uid="{00000000-0005-0000-0000-0000D1640000}"/>
    <cellStyle name="Normal 3 3 2 2 3 2 2 4" xfId="25835" xr:uid="{00000000-0005-0000-0000-0000D2640000}"/>
    <cellStyle name="Normal 3 3 2 2 3 2 2 4 2" xfId="25836" xr:uid="{00000000-0005-0000-0000-0000D3640000}"/>
    <cellStyle name="Normal 3 3 2 2 3 2 2 4 2 2" xfId="25837" xr:uid="{00000000-0005-0000-0000-0000D4640000}"/>
    <cellStyle name="Normal 3 3 2 2 3 2 2 4 2 2 2" xfId="25838" xr:uid="{00000000-0005-0000-0000-0000D5640000}"/>
    <cellStyle name="Normal 3 3 2 2 3 2 2 4 2 3" xfId="25839" xr:uid="{00000000-0005-0000-0000-0000D6640000}"/>
    <cellStyle name="Normal 3 3 2 2 3 2 2 4 3" xfId="25840" xr:uid="{00000000-0005-0000-0000-0000D7640000}"/>
    <cellStyle name="Normal 3 3 2 2 3 2 2 4 3 2" xfId="25841" xr:uid="{00000000-0005-0000-0000-0000D8640000}"/>
    <cellStyle name="Normal 3 3 2 2 3 2 2 4 4" xfId="25842" xr:uid="{00000000-0005-0000-0000-0000D9640000}"/>
    <cellStyle name="Normal 3 3 2 2 3 2 2 5" xfId="25843" xr:uid="{00000000-0005-0000-0000-0000DA640000}"/>
    <cellStyle name="Normal 3 3 2 2 3 2 2 5 2" xfId="25844" xr:uid="{00000000-0005-0000-0000-0000DB640000}"/>
    <cellStyle name="Normal 3 3 2 2 3 2 2 5 2 2" xfId="25845" xr:uid="{00000000-0005-0000-0000-0000DC640000}"/>
    <cellStyle name="Normal 3 3 2 2 3 2 2 5 3" xfId="25846" xr:uid="{00000000-0005-0000-0000-0000DD640000}"/>
    <cellStyle name="Normal 3 3 2 2 3 2 2 6" xfId="25847" xr:uid="{00000000-0005-0000-0000-0000DE640000}"/>
    <cellStyle name="Normal 3 3 2 2 3 2 2 6 2" xfId="25848" xr:uid="{00000000-0005-0000-0000-0000DF640000}"/>
    <cellStyle name="Normal 3 3 2 2 3 2 2 7" xfId="25849" xr:uid="{00000000-0005-0000-0000-0000E0640000}"/>
    <cellStyle name="Normal 3 3 2 2 3 2 2 7 2" xfId="25850" xr:uid="{00000000-0005-0000-0000-0000E1640000}"/>
    <cellStyle name="Normal 3 3 2 2 3 2 2 8" xfId="25851" xr:uid="{00000000-0005-0000-0000-0000E2640000}"/>
    <cellStyle name="Normal 3 3 2 2 3 2 3" xfId="25852" xr:uid="{00000000-0005-0000-0000-0000E3640000}"/>
    <cellStyle name="Normal 3 3 2 2 3 2 3 2" xfId="25853" xr:uid="{00000000-0005-0000-0000-0000E4640000}"/>
    <cellStyle name="Normal 3 3 2 2 3 2 3 2 2" xfId="25854" xr:uid="{00000000-0005-0000-0000-0000E5640000}"/>
    <cellStyle name="Normal 3 3 2 2 3 2 3 2 2 2" xfId="25855" xr:uid="{00000000-0005-0000-0000-0000E6640000}"/>
    <cellStyle name="Normal 3 3 2 2 3 2 3 2 2 2 2" xfId="25856" xr:uid="{00000000-0005-0000-0000-0000E7640000}"/>
    <cellStyle name="Normal 3 3 2 2 3 2 3 2 2 3" xfId="25857" xr:uid="{00000000-0005-0000-0000-0000E8640000}"/>
    <cellStyle name="Normal 3 3 2 2 3 2 3 2 3" xfId="25858" xr:uid="{00000000-0005-0000-0000-0000E9640000}"/>
    <cellStyle name="Normal 3 3 2 2 3 2 3 2 3 2" xfId="25859" xr:uid="{00000000-0005-0000-0000-0000EA640000}"/>
    <cellStyle name="Normal 3 3 2 2 3 2 3 2 4" xfId="25860" xr:uid="{00000000-0005-0000-0000-0000EB640000}"/>
    <cellStyle name="Normal 3 3 2 2 3 2 3 3" xfId="25861" xr:uid="{00000000-0005-0000-0000-0000EC640000}"/>
    <cellStyle name="Normal 3 3 2 2 3 2 3 3 2" xfId="25862" xr:uid="{00000000-0005-0000-0000-0000ED640000}"/>
    <cellStyle name="Normal 3 3 2 2 3 2 3 3 2 2" xfId="25863" xr:uid="{00000000-0005-0000-0000-0000EE640000}"/>
    <cellStyle name="Normal 3 3 2 2 3 2 3 3 3" xfId="25864" xr:uid="{00000000-0005-0000-0000-0000EF640000}"/>
    <cellStyle name="Normal 3 3 2 2 3 2 3 4" xfId="25865" xr:uid="{00000000-0005-0000-0000-0000F0640000}"/>
    <cellStyle name="Normal 3 3 2 2 3 2 3 4 2" xfId="25866" xr:uid="{00000000-0005-0000-0000-0000F1640000}"/>
    <cellStyle name="Normal 3 3 2 2 3 2 3 5" xfId="25867" xr:uid="{00000000-0005-0000-0000-0000F2640000}"/>
    <cellStyle name="Normal 3 3 2 2 3 2 4" xfId="25868" xr:uid="{00000000-0005-0000-0000-0000F3640000}"/>
    <cellStyle name="Normal 3 3 2 2 3 2 4 2" xfId="25869" xr:uid="{00000000-0005-0000-0000-0000F4640000}"/>
    <cellStyle name="Normal 3 3 2 2 3 2 4 2 2" xfId="25870" xr:uid="{00000000-0005-0000-0000-0000F5640000}"/>
    <cellStyle name="Normal 3 3 2 2 3 2 4 2 2 2" xfId="25871" xr:uid="{00000000-0005-0000-0000-0000F6640000}"/>
    <cellStyle name="Normal 3 3 2 2 3 2 4 2 3" xfId="25872" xr:uid="{00000000-0005-0000-0000-0000F7640000}"/>
    <cellStyle name="Normal 3 3 2 2 3 2 4 3" xfId="25873" xr:uid="{00000000-0005-0000-0000-0000F8640000}"/>
    <cellStyle name="Normal 3 3 2 2 3 2 4 3 2" xfId="25874" xr:uid="{00000000-0005-0000-0000-0000F9640000}"/>
    <cellStyle name="Normal 3 3 2 2 3 2 4 4" xfId="25875" xr:uid="{00000000-0005-0000-0000-0000FA640000}"/>
    <cellStyle name="Normal 3 3 2 2 3 2 5" xfId="25876" xr:uid="{00000000-0005-0000-0000-0000FB640000}"/>
    <cellStyle name="Normal 3 3 2 2 3 2 5 2" xfId="25877" xr:uid="{00000000-0005-0000-0000-0000FC640000}"/>
    <cellStyle name="Normal 3 3 2 2 3 2 5 2 2" xfId="25878" xr:uid="{00000000-0005-0000-0000-0000FD640000}"/>
    <cellStyle name="Normal 3 3 2 2 3 2 5 2 2 2" xfId="25879" xr:uid="{00000000-0005-0000-0000-0000FE640000}"/>
    <cellStyle name="Normal 3 3 2 2 3 2 5 2 3" xfId="25880" xr:uid="{00000000-0005-0000-0000-0000FF640000}"/>
    <cellStyle name="Normal 3 3 2 2 3 2 5 3" xfId="25881" xr:uid="{00000000-0005-0000-0000-000000650000}"/>
    <cellStyle name="Normal 3 3 2 2 3 2 5 3 2" xfId="25882" xr:uid="{00000000-0005-0000-0000-000001650000}"/>
    <cellStyle name="Normal 3 3 2 2 3 2 5 4" xfId="25883" xr:uid="{00000000-0005-0000-0000-000002650000}"/>
    <cellStyle name="Normal 3 3 2 2 3 2 6" xfId="25884" xr:uid="{00000000-0005-0000-0000-000003650000}"/>
    <cellStyle name="Normal 3 3 2 2 3 2 6 2" xfId="25885" xr:uid="{00000000-0005-0000-0000-000004650000}"/>
    <cellStyle name="Normal 3 3 2 2 3 2 6 2 2" xfId="25886" xr:uid="{00000000-0005-0000-0000-000005650000}"/>
    <cellStyle name="Normal 3 3 2 2 3 2 6 3" xfId="25887" xr:uid="{00000000-0005-0000-0000-000006650000}"/>
    <cellStyle name="Normal 3 3 2 2 3 2 7" xfId="25888" xr:uid="{00000000-0005-0000-0000-000007650000}"/>
    <cellStyle name="Normal 3 3 2 2 3 2 7 2" xfId="25889" xr:uid="{00000000-0005-0000-0000-000008650000}"/>
    <cellStyle name="Normal 3 3 2 2 3 2 8" xfId="25890" xr:uid="{00000000-0005-0000-0000-000009650000}"/>
    <cellStyle name="Normal 3 3 2 2 3 2 8 2" xfId="25891" xr:uid="{00000000-0005-0000-0000-00000A650000}"/>
    <cellStyle name="Normal 3 3 2 2 3 2 9" xfId="25892" xr:uid="{00000000-0005-0000-0000-00000B650000}"/>
    <cellStyle name="Normal 3 3 2 2 3 3" xfId="25893" xr:uid="{00000000-0005-0000-0000-00000C650000}"/>
    <cellStyle name="Normal 3 3 2 2 3 3 2" xfId="25894" xr:uid="{00000000-0005-0000-0000-00000D650000}"/>
    <cellStyle name="Normal 3 3 2 2 3 3 2 2" xfId="25895" xr:uid="{00000000-0005-0000-0000-00000E650000}"/>
    <cellStyle name="Normal 3 3 2 2 3 3 2 2 2" xfId="25896" xr:uid="{00000000-0005-0000-0000-00000F650000}"/>
    <cellStyle name="Normal 3 3 2 2 3 3 2 2 2 2" xfId="25897" xr:uid="{00000000-0005-0000-0000-000010650000}"/>
    <cellStyle name="Normal 3 3 2 2 3 3 2 2 2 2 2" xfId="25898" xr:uid="{00000000-0005-0000-0000-000011650000}"/>
    <cellStyle name="Normal 3 3 2 2 3 3 2 2 2 3" xfId="25899" xr:uid="{00000000-0005-0000-0000-000012650000}"/>
    <cellStyle name="Normal 3 3 2 2 3 3 2 2 3" xfId="25900" xr:uid="{00000000-0005-0000-0000-000013650000}"/>
    <cellStyle name="Normal 3 3 2 2 3 3 2 2 3 2" xfId="25901" xr:uid="{00000000-0005-0000-0000-000014650000}"/>
    <cellStyle name="Normal 3 3 2 2 3 3 2 2 4" xfId="25902" xr:uid="{00000000-0005-0000-0000-000015650000}"/>
    <cellStyle name="Normal 3 3 2 2 3 3 2 3" xfId="25903" xr:uid="{00000000-0005-0000-0000-000016650000}"/>
    <cellStyle name="Normal 3 3 2 2 3 3 2 3 2" xfId="25904" xr:uid="{00000000-0005-0000-0000-000017650000}"/>
    <cellStyle name="Normal 3 3 2 2 3 3 2 3 2 2" xfId="25905" xr:uid="{00000000-0005-0000-0000-000018650000}"/>
    <cellStyle name="Normal 3 3 2 2 3 3 2 3 3" xfId="25906" xr:uid="{00000000-0005-0000-0000-000019650000}"/>
    <cellStyle name="Normal 3 3 2 2 3 3 2 4" xfId="25907" xr:uid="{00000000-0005-0000-0000-00001A650000}"/>
    <cellStyle name="Normal 3 3 2 2 3 3 2 4 2" xfId="25908" xr:uid="{00000000-0005-0000-0000-00001B650000}"/>
    <cellStyle name="Normal 3 3 2 2 3 3 2 5" xfId="25909" xr:uid="{00000000-0005-0000-0000-00001C650000}"/>
    <cellStyle name="Normal 3 3 2 2 3 3 3" xfId="25910" xr:uid="{00000000-0005-0000-0000-00001D650000}"/>
    <cellStyle name="Normal 3 3 2 2 3 3 3 2" xfId="25911" xr:uid="{00000000-0005-0000-0000-00001E650000}"/>
    <cellStyle name="Normal 3 3 2 2 3 3 3 2 2" xfId="25912" xr:uid="{00000000-0005-0000-0000-00001F650000}"/>
    <cellStyle name="Normal 3 3 2 2 3 3 3 2 2 2" xfId="25913" xr:uid="{00000000-0005-0000-0000-000020650000}"/>
    <cellStyle name="Normal 3 3 2 2 3 3 3 2 3" xfId="25914" xr:uid="{00000000-0005-0000-0000-000021650000}"/>
    <cellStyle name="Normal 3 3 2 2 3 3 3 3" xfId="25915" xr:uid="{00000000-0005-0000-0000-000022650000}"/>
    <cellStyle name="Normal 3 3 2 2 3 3 3 3 2" xfId="25916" xr:uid="{00000000-0005-0000-0000-000023650000}"/>
    <cellStyle name="Normal 3 3 2 2 3 3 3 4" xfId="25917" xr:uid="{00000000-0005-0000-0000-000024650000}"/>
    <cellStyle name="Normal 3 3 2 2 3 3 4" xfId="25918" xr:uid="{00000000-0005-0000-0000-000025650000}"/>
    <cellStyle name="Normal 3 3 2 2 3 3 4 2" xfId="25919" xr:uid="{00000000-0005-0000-0000-000026650000}"/>
    <cellStyle name="Normal 3 3 2 2 3 3 4 2 2" xfId="25920" xr:uid="{00000000-0005-0000-0000-000027650000}"/>
    <cellStyle name="Normal 3 3 2 2 3 3 4 2 2 2" xfId="25921" xr:uid="{00000000-0005-0000-0000-000028650000}"/>
    <cellStyle name="Normal 3 3 2 2 3 3 4 2 3" xfId="25922" xr:uid="{00000000-0005-0000-0000-000029650000}"/>
    <cellStyle name="Normal 3 3 2 2 3 3 4 3" xfId="25923" xr:uid="{00000000-0005-0000-0000-00002A650000}"/>
    <cellStyle name="Normal 3 3 2 2 3 3 4 3 2" xfId="25924" xr:uid="{00000000-0005-0000-0000-00002B650000}"/>
    <cellStyle name="Normal 3 3 2 2 3 3 4 4" xfId="25925" xr:uid="{00000000-0005-0000-0000-00002C650000}"/>
    <cellStyle name="Normal 3 3 2 2 3 3 5" xfId="25926" xr:uid="{00000000-0005-0000-0000-00002D650000}"/>
    <cellStyle name="Normal 3 3 2 2 3 3 5 2" xfId="25927" xr:uid="{00000000-0005-0000-0000-00002E650000}"/>
    <cellStyle name="Normal 3 3 2 2 3 3 5 2 2" xfId="25928" xr:uid="{00000000-0005-0000-0000-00002F650000}"/>
    <cellStyle name="Normal 3 3 2 2 3 3 5 3" xfId="25929" xr:uid="{00000000-0005-0000-0000-000030650000}"/>
    <cellStyle name="Normal 3 3 2 2 3 3 6" xfId="25930" xr:uid="{00000000-0005-0000-0000-000031650000}"/>
    <cellStyle name="Normal 3 3 2 2 3 3 6 2" xfId="25931" xr:uid="{00000000-0005-0000-0000-000032650000}"/>
    <cellStyle name="Normal 3 3 2 2 3 3 7" xfId="25932" xr:uid="{00000000-0005-0000-0000-000033650000}"/>
    <cellStyle name="Normal 3 3 2 2 3 3 7 2" xfId="25933" xr:uid="{00000000-0005-0000-0000-000034650000}"/>
    <cellStyle name="Normal 3 3 2 2 3 3 8" xfId="25934" xr:uid="{00000000-0005-0000-0000-000035650000}"/>
    <cellStyle name="Normal 3 3 2 2 3 4" xfId="25935" xr:uid="{00000000-0005-0000-0000-000036650000}"/>
    <cellStyle name="Normal 3 3 2 2 3 4 2" xfId="25936" xr:uid="{00000000-0005-0000-0000-000037650000}"/>
    <cellStyle name="Normal 3 3 2 2 3 4 2 2" xfId="25937" xr:uid="{00000000-0005-0000-0000-000038650000}"/>
    <cellStyle name="Normal 3 3 2 2 3 4 2 2 2" xfId="25938" xr:uid="{00000000-0005-0000-0000-000039650000}"/>
    <cellStyle name="Normal 3 3 2 2 3 4 2 2 2 2" xfId="25939" xr:uid="{00000000-0005-0000-0000-00003A650000}"/>
    <cellStyle name="Normal 3 3 2 2 3 4 2 2 3" xfId="25940" xr:uid="{00000000-0005-0000-0000-00003B650000}"/>
    <cellStyle name="Normal 3 3 2 2 3 4 2 3" xfId="25941" xr:uid="{00000000-0005-0000-0000-00003C650000}"/>
    <cellStyle name="Normal 3 3 2 2 3 4 2 3 2" xfId="25942" xr:uid="{00000000-0005-0000-0000-00003D650000}"/>
    <cellStyle name="Normal 3 3 2 2 3 4 2 4" xfId="25943" xr:uid="{00000000-0005-0000-0000-00003E650000}"/>
    <cellStyle name="Normal 3 3 2 2 3 4 3" xfId="25944" xr:uid="{00000000-0005-0000-0000-00003F650000}"/>
    <cellStyle name="Normal 3 3 2 2 3 4 3 2" xfId="25945" xr:uid="{00000000-0005-0000-0000-000040650000}"/>
    <cellStyle name="Normal 3 3 2 2 3 4 3 2 2" xfId="25946" xr:uid="{00000000-0005-0000-0000-000041650000}"/>
    <cellStyle name="Normal 3 3 2 2 3 4 3 3" xfId="25947" xr:uid="{00000000-0005-0000-0000-000042650000}"/>
    <cellStyle name="Normal 3 3 2 2 3 4 4" xfId="25948" xr:uid="{00000000-0005-0000-0000-000043650000}"/>
    <cellStyle name="Normal 3 3 2 2 3 4 4 2" xfId="25949" xr:uid="{00000000-0005-0000-0000-000044650000}"/>
    <cellStyle name="Normal 3 3 2 2 3 4 5" xfId="25950" xr:uid="{00000000-0005-0000-0000-000045650000}"/>
    <cellStyle name="Normal 3 3 2 2 3 5" xfId="25951" xr:uid="{00000000-0005-0000-0000-000046650000}"/>
    <cellStyle name="Normal 3 3 2 2 3 5 2" xfId="25952" xr:uid="{00000000-0005-0000-0000-000047650000}"/>
    <cellStyle name="Normal 3 3 2 2 3 5 2 2" xfId="25953" xr:uid="{00000000-0005-0000-0000-000048650000}"/>
    <cellStyle name="Normal 3 3 2 2 3 5 2 2 2" xfId="25954" xr:uid="{00000000-0005-0000-0000-000049650000}"/>
    <cellStyle name="Normal 3 3 2 2 3 5 2 3" xfId="25955" xr:uid="{00000000-0005-0000-0000-00004A650000}"/>
    <cellStyle name="Normal 3 3 2 2 3 5 3" xfId="25956" xr:uid="{00000000-0005-0000-0000-00004B650000}"/>
    <cellStyle name="Normal 3 3 2 2 3 5 3 2" xfId="25957" xr:uid="{00000000-0005-0000-0000-00004C650000}"/>
    <cellStyle name="Normal 3 3 2 2 3 5 4" xfId="25958" xr:uid="{00000000-0005-0000-0000-00004D650000}"/>
    <cellStyle name="Normal 3 3 2 2 3 6" xfId="25959" xr:uid="{00000000-0005-0000-0000-00004E650000}"/>
    <cellStyle name="Normal 3 3 2 2 3 6 2" xfId="25960" xr:uid="{00000000-0005-0000-0000-00004F650000}"/>
    <cellStyle name="Normal 3 3 2 2 3 6 2 2" xfId="25961" xr:uid="{00000000-0005-0000-0000-000050650000}"/>
    <cellStyle name="Normal 3 3 2 2 3 6 2 2 2" xfId="25962" xr:uid="{00000000-0005-0000-0000-000051650000}"/>
    <cellStyle name="Normal 3 3 2 2 3 6 2 3" xfId="25963" xr:uid="{00000000-0005-0000-0000-000052650000}"/>
    <cellStyle name="Normal 3 3 2 2 3 6 3" xfId="25964" xr:uid="{00000000-0005-0000-0000-000053650000}"/>
    <cellStyle name="Normal 3 3 2 2 3 6 3 2" xfId="25965" xr:uid="{00000000-0005-0000-0000-000054650000}"/>
    <cellStyle name="Normal 3 3 2 2 3 6 4" xfId="25966" xr:uid="{00000000-0005-0000-0000-000055650000}"/>
    <cellStyle name="Normal 3 3 2 2 3 7" xfId="25967" xr:uid="{00000000-0005-0000-0000-000056650000}"/>
    <cellStyle name="Normal 3 3 2 2 3 7 2" xfId="25968" xr:uid="{00000000-0005-0000-0000-000057650000}"/>
    <cellStyle name="Normal 3 3 2 2 3 7 2 2" xfId="25969" xr:uid="{00000000-0005-0000-0000-000058650000}"/>
    <cellStyle name="Normal 3 3 2 2 3 7 3" xfId="25970" xr:uid="{00000000-0005-0000-0000-000059650000}"/>
    <cellStyle name="Normal 3 3 2 2 3 8" xfId="25971" xr:uid="{00000000-0005-0000-0000-00005A650000}"/>
    <cellStyle name="Normal 3 3 2 2 3 8 2" xfId="25972" xr:uid="{00000000-0005-0000-0000-00005B650000}"/>
    <cellStyle name="Normal 3 3 2 2 3 9" xfId="25973" xr:uid="{00000000-0005-0000-0000-00005C650000}"/>
    <cellStyle name="Normal 3 3 2 2 3 9 2" xfId="25974" xr:uid="{00000000-0005-0000-0000-00005D650000}"/>
    <cellStyle name="Normal 3 3 2 2 4" xfId="25975" xr:uid="{00000000-0005-0000-0000-00005E650000}"/>
    <cellStyle name="Normal 3 3 2 2 4 10" xfId="25976" xr:uid="{00000000-0005-0000-0000-00005F650000}"/>
    <cellStyle name="Normal 3 3 2 2 4 11" xfId="25977" xr:uid="{00000000-0005-0000-0000-000060650000}"/>
    <cellStyle name="Normal 3 3 2 2 4 2" xfId="25978" xr:uid="{00000000-0005-0000-0000-000061650000}"/>
    <cellStyle name="Normal 3 3 2 2 4 2 10" xfId="25979" xr:uid="{00000000-0005-0000-0000-000062650000}"/>
    <cellStyle name="Normal 3 3 2 2 4 2 2" xfId="25980" xr:uid="{00000000-0005-0000-0000-000063650000}"/>
    <cellStyle name="Normal 3 3 2 2 4 2 2 2" xfId="25981" xr:uid="{00000000-0005-0000-0000-000064650000}"/>
    <cellStyle name="Normal 3 3 2 2 4 2 2 2 2" xfId="25982" xr:uid="{00000000-0005-0000-0000-000065650000}"/>
    <cellStyle name="Normal 3 3 2 2 4 2 2 2 2 2" xfId="25983" xr:uid="{00000000-0005-0000-0000-000066650000}"/>
    <cellStyle name="Normal 3 3 2 2 4 2 2 2 2 2 2" xfId="25984" xr:uid="{00000000-0005-0000-0000-000067650000}"/>
    <cellStyle name="Normal 3 3 2 2 4 2 2 2 2 2 2 2" xfId="25985" xr:uid="{00000000-0005-0000-0000-000068650000}"/>
    <cellStyle name="Normal 3 3 2 2 4 2 2 2 2 2 3" xfId="25986" xr:uid="{00000000-0005-0000-0000-000069650000}"/>
    <cellStyle name="Normal 3 3 2 2 4 2 2 2 2 3" xfId="25987" xr:uid="{00000000-0005-0000-0000-00006A650000}"/>
    <cellStyle name="Normal 3 3 2 2 4 2 2 2 2 3 2" xfId="25988" xr:uid="{00000000-0005-0000-0000-00006B650000}"/>
    <cellStyle name="Normal 3 3 2 2 4 2 2 2 2 4" xfId="25989" xr:uid="{00000000-0005-0000-0000-00006C650000}"/>
    <cellStyle name="Normal 3 3 2 2 4 2 2 2 3" xfId="25990" xr:uid="{00000000-0005-0000-0000-00006D650000}"/>
    <cellStyle name="Normal 3 3 2 2 4 2 2 2 3 2" xfId="25991" xr:uid="{00000000-0005-0000-0000-00006E650000}"/>
    <cellStyle name="Normal 3 3 2 2 4 2 2 2 3 2 2" xfId="25992" xr:uid="{00000000-0005-0000-0000-00006F650000}"/>
    <cellStyle name="Normal 3 3 2 2 4 2 2 2 3 3" xfId="25993" xr:uid="{00000000-0005-0000-0000-000070650000}"/>
    <cellStyle name="Normal 3 3 2 2 4 2 2 2 4" xfId="25994" xr:uid="{00000000-0005-0000-0000-000071650000}"/>
    <cellStyle name="Normal 3 3 2 2 4 2 2 2 4 2" xfId="25995" xr:uid="{00000000-0005-0000-0000-000072650000}"/>
    <cellStyle name="Normal 3 3 2 2 4 2 2 2 5" xfId="25996" xr:uid="{00000000-0005-0000-0000-000073650000}"/>
    <cellStyle name="Normal 3 3 2 2 4 2 2 3" xfId="25997" xr:uid="{00000000-0005-0000-0000-000074650000}"/>
    <cellStyle name="Normal 3 3 2 2 4 2 2 3 2" xfId="25998" xr:uid="{00000000-0005-0000-0000-000075650000}"/>
    <cellStyle name="Normal 3 3 2 2 4 2 2 3 2 2" xfId="25999" xr:uid="{00000000-0005-0000-0000-000076650000}"/>
    <cellStyle name="Normal 3 3 2 2 4 2 2 3 2 2 2" xfId="26000" xr:uid="{00000000-0005-0000-0000-000077650000}"/>
    <cellStyle name="Normal 3 3 2 2 4 2 2 3 2 3" xfId="26001" xr:uid="{00000000-0005-0000-0000-000078650000}"/>
    <cellStyle name="Normal 3 3 2 2 4 2 2 3 3" xfId="26002" xr:uid="{00000000-0005-0000-0000-000079650000}"/>
    <cellStyle name="Normal 3 3 2 2 4 2 2 3 3 2" xfId="26003" xr:uid="{00000000-0005-0000-0000-00007A650000}"/>
    <cellStyle name="Normal 3 3 2 2 4 2 2 3 4" xfId="26004" xr:uid="{00000000-0005-0000-0000-00007B650000}"/>
    <cellStyle name="Normal 3 3 2 2 4 2 2 4" xfId="26005" xr:uid="{00000000-0005-0000-0000-00007C650000}"/>
    <cellStyle name="Normal 3 3 2 2 4 2 2 4 2" xfId="26006" xr:uid="{00000000-0005-0000-0000-00007D650000}"/>
    <cellStyle name="Normal 3 3 2 2 4 2 2 4 2 2" xfId="26007" xr:uid="{00000000-0005-0000-0000-00007E650000}"/>
    <cellStyle name="Normal 3 3 2 2 4 2 2 4 2 2 2" xfId="26008" xr:uid="{00000000-0005-0000-0000-00007F650000}"/>
    <cellStyle name="Normal 3 3 2 2 4 2 2 4 2 3" xfId="26009" xr:uid="{00000000-0005-0000-0000-000080650000}"/>
    <cellStyle name="Normal 3 3 2 2 4 2 2 4 3" xfId="26010" xr:uid="{00000000-0005-0000-0000-000081650000}"/>
    <cellStyle name="Normal 3 3 2 2 4 2 2 4 3 2" xfId="26011" xr:uid="{00000000-0005-0000-0000-000082650000}"/>
    <cellStyle name="Normal 3 3 2 2 4 2 2 4 4" xfId="26012" xr:uid="{00000000-0005-0000-0000-000083650000}"/>
    <cellStyle name="Normal 3 3 2 2 4 2 2 5" xfId="26013" xr:uid="{00000000-0005-0000-0000-000084650000}"/>
    <cellStyle name="Normal 3 3 2 2 4 2 2 5 2" xfId="26014" xr:uid="{00000000-0005-0000-0000-000085650000}"/>
    <cellStyle name="Normal 3 3 2 2 4 2 2 5 2 2" xfId="26015" xr:uid="{00000000-0005-0000-0000-000086650000}"/>
    <cellStyle name="Normal 3 3 2 2 4 2 2 5 3" xfId="26016" xr:uid="{00000000-0005-0000-0000-000087650000}"/>
    <cellStyle name="Normal 3 3 2 2 4 2 2 6" xfId="26017" xr:uid="{00000000-0005-0000-0000-000088650000}"/>
    <cellStyle name="Normal 3 3 2 2 4 2 2 6 2" xfId="26018" xr:uid="{00000000-0005-0000-0000-000089650000}"/>
    <cellStyle name="Normal 3 3 2 2 4 2 2 7" xfId="26019" xr:uid="{00000000-0005-0000-0000-00008A650000}"/>
    <cellStyle name="Normal 3 3 2 2 4 2 2 7 2" xfId="26020" xr:uid="{00000000-0005-0000-0000-00008B650000}"/>
    <cellStyle name="Normal 3 3 2 2 4 2 2 8" xfId="26021" xr:uid="{00000000-0005-0000-0000-00008C650000}"/>
    <cellStyle name="Normal 3 3 2 2 4 2 3" xfId="26022" xr:uid="{00000000-0005-0000-0000-00008D650000}"/>
    <cellStyle name="Normal 3 3 2 2 4 2 3 2" xfId="26023" xr:uid="{00000000-0005-0000-0000-00008E650000}"/>
    <cellStyle name="Normal 3 3 2 2 4 2 3 2 2" xfId="26024" xr:uid="{00000000-0005-0000-0000-00008F650000}"/>
    <cellStyle name="Normal 3 3 2 2 4 2 3 2 2 2" xfId="26025" xr:uid="{00000000-0005-0000-0000-000090650000}"/>
    <cellStyle name="Normal 3 3 2 2 4 2 3 2 2 2 2" xfId="26026" xr:uid="{00000000-0005-0000-0000-000091650000}"/>
    <cellStyle name="Normal 3 3 2 2 4 2 3 2 2 3" xfId="26027" xr:uid="{00000000-0005-0000-0000-000092650000}"/>
    <cellStyle name="Normal 3 3 2 2 4 2 3 2 3" xfId="26028" xr:uid="{00000000-0005-0000-0000-000093650000}"/>
    <cellStyle name="Normal 3 3 2 2 4 2 3 2 3 2" xfId="26029" xr:uid="{00000000-0005-0000-0000-000094650000}"/>
    <cellStyle name="Normal 3 3 2 2 4 2 3 2 4" xfId="26030" xr:uid="{00000000-0005-0000-0000-000095650000}"/>
    <cellStyle name="Normal 3 3 2 2 4 2 3 3" xfId="26031" xr:uid="{00000000-0005-0000-0000-000096650000}"/>
    <cellStyle name="Normal 3 3 2 2 4 2 3 3 2" xfId="26032" xr:uid="{00000000-0005-0000-0000-000097650000}"/>
    <cellStyle name="Normal 3 3 2 2 4 2 3 3 2 2" xfId="26033" xr:uid="{00000000-0005-0000-0000-000098650000}"/>
    <cellStyle name="Normal 3 3 2 2 4 2 3 3 3" xfId="26034" xr:uid="{00000000-0005-0000-0000-000099650000}"/>
    <cellStyle name="Normal 3 3 2 2 4 2 3 4" xfId="26035" xr:uid="{00000000-0005-0000-0000-00009A650000}"/>
    <cellStyle name="Normal 3 3 2 2 4 2 3 4 2" xfId="26036" xr:uid="{00000000-0005-0000-0000-00009B650000}"/>
    <cellStyle name="Normal 3 3 2 2 4 2 3 5" xfId="26037" xr:uid="{00000000-0005-0000-0000-00009C650000}"/>
    <cellStyle name="Normal 3 3 2 2 4 2 4" xfId="26038" xr:uid="{00000000-0005-0000-0000-00009D650000}"/>
    <cellStyle name="Normal 3 3 2 2 4 2 4 2" xfId="26039" xr:uid="{00000000-0005-0000-0000-00009E650000}"/>
    <cellStyle name="Normal 3 3 2 2 4 2 4 2 2" xfId="26040" xr:uid="{00000000-0005-0000-0000-00009F650000}"/>
    <cellStyle name="Normal 3 3 2 2 4 2 4 2 2 2" xfId="26041" xr:uid="{00000000-0005-0000-0000-0000A0650000}"/>
    <cellStyle name="Normal 3 3 2 2 4 2 4 2 3" xfId="26042" xr:uid="{00000000-0005-0000-0000-0000A1650000}"/>
    <cellStyle name="Normal 3 3 2 2 4 2 4 3" xfId="26043" xr:uid="{00000000-0005-0000-0000-0000A2650000}"/>
    <cellStyle name="Normal 3 3 2 2 4 2 4 3 2" xfId="26044" xr:uid="{00000000-0005-0000-0000-0000A3650000}"/>
    <cellStyle name="Normal 3 3 2 2 4 2 4 4" xfId="26045" xr:uid="{00000000-0005-0000-0000-0000A4650000}"/>
    <cellStyle name="Normal 3 3 2 2 4 2 5" xfId="26046" xr:uid="{00000000-0005-0000-0000-0000A5650000}"/>
    <cellStyle name="Normal 3 3 2 2 4 2 5 2" xfId="26047" xr:uid="{00000000-0005-0000-0000-0000A6650000}"/>
    <cellStyle name="Normal 3 3 2 2 4 2 5 2 2" xfId="26048" xr:uid="{00000000-0005-0000-0000-0000A7650000}"/>
    <cellStyle name="Normal 3 3 2 2 4 2 5 2 2 2" xfId="26049" xr:uid="{00000000-0005-0000-0000-0000A8650000}"/>
    <cellStyle name="Normal 3 3 2 2 4 2 5 2 3" xfId="26050" xr:uid="{00000000-0005-0000-0000-0000A9650000}"/>
    <cellStyle name="Normal 3 3 2 2 4 2 5 3" xfId="26051" xr:uid="{00000000-0005-0000-0000-0000AA650000}"/>
    <cellStyle name="Normal 3 3 2 2 4 2 5 3 2" xfId="26052" xr:uid="{00000000-0005-0000-0000-0000AB650000}"/>
    <cellStyle name="Normal 3 3 2 2 4 2 5 4" xfId="26053" xr:uid="{00000000-0005-0000-0000-0000AC650000}"/>
    <cellStyle name="Normal 3 3 2 2 4 2 6" xfId="26054" xr:uid="{00000000-0005-0000-0000-0000AD650000}"/>
    <cellStyle name="Normal 3 3 2 2 4 2 6 2" xfId="26055" xr:uid="{00000000-0005-0000-0000-0000AE650000}"/>
    <cellStyle name="Normal 3 3 2 2 4 2 6 2 2" xfId="26056" xr:uid="{00000000-0005-0000-0000-0000AF650000}"/>
    <cellStyle name="Normal 3 3 2 2 4 2 6 3" xfId="26057" xr:uid="{00000000-0005-0000-0000-0000B0650000}"/>
    <cellStyle name="Normal 3 3 2 2 4 2 7" xfId="26058" xr:uid="{00000000-0005-0000-0000-0000B1650000}"/>
    <cellStyle name="Normal 3 3 2 2 4 2 7 2" xfId="26059" xr:uid="{00000000-0005-0000-0000-0000B2650000}"/>
    <cellStyle name="Normal 3 3 2 2 4 2 8" xfId="26060" xr:uid="{00000000-0005-0000-0000-0000B3650000}"/>
    <cellStyle name="Normal 3 3 2 2 4 2 8 2" xfId="26061" xr:uid="{00000000-0005-0000-0000-0000B4650000}"/>
    <cellStyle name="Normal 3 3 2 2 4 2 9" xfId="26062" xr:uid="{00000000-0005-0000-0000-0000B5650000}"/>
    <cellStyle name="Normal 3 3 2 2 4 3" xfId="26063" xr:uid="{00000000-0005-0000-0000-0000B6650000}"/>
    <cellStyle name="Normal 3 3 2 2 4 3 2" xfId="26064" xr:uid="{00000000-0005-0000-0000-0000B7650000}"/>
    <cellStyle name="Normal 3 3 2 2 4 3 2 2" xfId="26065" xr:uid="{00000000-0005-0000-0000-0000B8650000}"/>
    <cellStyle name="Normal 3 3 2 2 4 3 2 2 2" xfId="26066" xr:uid="{00000000-0005-0000-0000-0000B9650000}"/>
    <cellStyle name="Normal 3 3 2 2 4 3 2 2 2 2" xfId="26067" xr:uid="{00000000-0005-0000-0000-0000BA650000}"/>
    <cellStyle name="Normal 3 3 2 2 4 3 2 2 2 2 2" xfId="26068" xr:uid="{00000000-0005-0000-0000-0000BB650000}"/>
    <cellStyle name="Normal 3 3 2 2 4 3 2 2 2 3" xfId="26069" xr:uid="{00000000-0005-0000-0000-0000BC650000}"/>
    <cellStyle name="Normal 3 3 2 2 4 3 2 2 3" xfId="26070" xr:uid="{00000000-0005-0000-0000-0000BD650000}"/>
    <cellStyle name="Normal 3 3 2 2 4 3 2 2 3 2" xfId="26071" xr:uid="{00000000-0005-0000-0000-0000BE650000}"/>
    <cellStyle name="Normal 3 3 2 2 4 3 2 2 4" xfId="26072" xr:uid="{00000000-0005-0000-0000-0000BF650000}"/>
    <cellStyle name="Normal 3 3 2 2 4 3 2 3" xfId="26073" xr:uid="{00000000-0005-0000-0000-0000C0650000}"/>
    <cellStyle name="Normal 3 3 2 2 4 3 2 3 2" xfId="26074" xr:uid="{00000000-0005-0000-0000-0000C1650000}"/>
    <cellStyle name="Normal 3 3 2 2 4 3 2 3 2 2" xfId="26075" xr:uid="{00000000-0005-0000-0000-0000C2650000}"/>
    <cellStyle name="Normal 3 3 2 2 4 3 2 3 3" xfId="26076" xr:uid="{00000000-0005-0000-0000-0000C3650000}"/>
    <cellStyle name="Normal 3 3 2 2 4 3 2 4" xfId="26077" xr:uid="{00000000-0005-0000-0000-0000C4650000}"/>
    <cellStyle name="Normal 3 3 2 2 4 3 2 4 2" xfId="26078" xr:uid="{00000000-0005-0000-0000-0000C5650000}"/>
    <cellStyle name="Normal 3 3 2 2 4 3 2 5" xfId="26079" xr:uid="{00000000-0005-0000-0000-0000C6650000}"/>
    <cellStyle name="Normal 3 3 2 2 4 3 3" xfId="26080" xr:uid="{00000000-0005-0000-0000-0000C7650000}"/>
    <cellStyle name="Normal 3 3 2 2 4 3 3 2" xfId="26081" xr:uid="{00000000-0005-0000-0000-0000C8650000}"/>
    <cellStyle name="Normal 3 3 2 2 4 3 3 2 2" xfId="26082" xr:uid="{00000000-0005-0000-0000-0000C9650000}"/>
    <cellStyle name="Normal 3 3 2 2 4 3 3 2 2 2" xfId="26083" xr:uid="{00000000-0005-0000-0000-0000CA650000}"/>
    <cellStyle name="Normal 3 3 2 2 4 3 3 2 3" xfId="26084" xr:uid="{00000000-0005-0000-0000-0000CB650000}"/>
    <cellStyle name="Normal 3 3 2 2 4 3 3 3" xfId="26085" xr:uid="{00000000-0005-0000-0000-0000CC650000}"/>
    <cellStyle name="Normal 3 3 2 2 4 3 3 3 2" xfId="26086" xr:uid="{00000000-0005-0000-0000-0000CD650000}"/>
    <cellStyle name="Normal 3 3 2 2 4 3 3 4" xfId="26087" xr:uid="{00000000-0005-0000-0000-0000CE650000}"/>
    <cellStyle name="Normal 3 3 2 2 4 3 4" xfId="26088" xr:uid="{00000000-0005-0000-0000-0000CF650000}"/>
    <cellStyle name="Normal 3 3 2 2 4 3 4 2" xfId="26089" xr:uid="{00000000-0005-0000-0000-0000D0650000}"/>
    <cellStyle name="Normal 3 3 2 2 4 3 4 2 2" xfId="26090" xr:uid="{00000000-0005-0000-0000-0000D1650000}"/>
    <cellStyle name="Normal 3 3 2 2 4 3 4 2 2 2" xfId="26091" xr:uid="{00000000-0005-0000-0000-0000D2650000}"/>
    <cellStyle name="Normal 3 3 2 2 4 3 4 2 3" xfId="26092" xr:uid="{00000000-0005-0000-0000-0000D3650000}"/>
    <cellStyle name="Normal 3 3 2 2 4 3 4 3" xfId="26093" xr:uid="{00000000-0005-0000-0000-0000D4650000}"/>
    <cellStyle name="Normal 3 3 2 2 4 3 4 3 2" xfId="26094" xr:uid="{00000000-0005-0000-0000-0000D5650000}"/>
    <cellStyle name="Normal 3 3 2 2 4 3 4 4" xfId="26095" xr:uid="{00000000-0005-0000-0000-0000D6650000}"/>
    <cellStyle name="Normal 3 3 2 2 4 3 5" xfId="26096" xr:uid="{00000000-0005-0000-0000-0000D7650000}"/>
    <cellStyle name="Normal 3 3 2 2 4 3 5 2" xfId="26097" xr:uid="{00000000-0005-0000-0000-0000D8650000}"/>
    <cellStyle name="Normal 3 3 2 2 4 3 5 2 2" xfId="26098" xr:uid="{00000000-0005-0000-0000-0000D9650000}"/>
    <cellStyle name="Normal 3 3 2 2 4 3 5 3" xfId="26099" xr:uid="{00000000-0005-0000-0000-0000DA650000}"/>
    <cellStyle name="Normal 3 3 2 2 4 3 6" xfId="26100" xr:uid="{00000000-0005-0000-0000-0000DB650000}"/>
    <cellStyle name="Normal 3 3 2 2 4 3 6 2" xfId="26101" xr:uid="{00000000-0005-0000-0000-0000DC650000}"/>
    <cellStyle name="Normal 3 3 2 2 4 3 7" xfId="26102" xr:uid="{00000000-0005-0000-0000-0000DD650000}"/>
    <cellStyle name="Normal 3 3 2 2 4 3 7 2" xfId="26103" xr:uid="{00000000-0005-0000-0000-0000DE650000}"/>
    <cellStyle name="Normal 3 3 2 2 4 3 8" xfId="26104" xr:uid="{00000000-0005-0000-0000-0000DF650000}"/>
    <cellStyle name="Normal 3 3 2 2 4 4" xfId="26105" xr:uid="{00000000-0005-0000-0000-0000E0650000}"/>
    <cellStyle name="Normal 3 3 2 2 4 4 2" xfId="26106" xr:uid="{00000000-0005-0000-0000-0000E1650000}"/>
    <cellStyle name="Normal 3 3 2 2 4 4 2 2" xfId="26107" xr:uid="{00000000-0005-0000-0000-0000E2650000}"/>
    <cellStyle name="Normal 3 3 2 2 4 4 2 2 2" xfId="26108" xr:uid="{00000000-0005-0000-0000-0000E3650000}"/>
    <cellStyle name="Normal 3 3 2 2 4 4 2 2 2 2" xfId="26109" xr:uid="{00000000-0005-0000-0000-0000E4650000}"/>
    <cellStyle name="Normal 3 3 2 2 4 4 2 2 3" xfId="26110" xr:uid="{00000000-0005-0000-0000-0000E5650000}"/>
    <cellStyle name="Normal 3 3 2 2 4 4 2 3" xfId="26111" xr:uid="{00000000-0005-0000-0000-0000E6650000}"/>
    <cellStyle name="Normal 3 3 2 2 4 4 2 3 2" xfId="26112" xr:uid="{00000000-0005-0000-0000-0000E7650000}"/>
    <cellStyle name="Normal 3 3 2 2 4 4 2 4" xfId="26113" xr:uid="{00000000-0005-0000-0000-0000E8650000}"/>
    <cellStyle name="Normal 3 3 2 2 4 4 3" xfId="26114" xr:uid="{00000000-0005-0000-0000-0000E9650000}"/>
    <cellStyle name="Normal 3 3 2 2 4 4 3 2" xfId="26115" xr:uid="{00000000-0005-0000-0000-0000EA650000}"/>
    <cellStyle name="Normal 3 3 2 2 4 4 3 2 2" xfId="26116" xr:uid="{00000000-0005-0000-0000-0000EB650000}"/>
    <cellStyle name="Normal 3 3 2 2 4 4 3 3" xfId="26117" xr:uid="{00000000-0005-0000-0000-0000EC650000}"/>
    <cellStyle name="Normal 3 3 2 2 4 4 4" xfId="26118" xr:uid="{00000000-0005-0000-0000-0000ED650000}"/>
    <cellStyle name="Normal 3 3 2 2 4 4 4 2" xfId="26119" xr:uid="{00000000-0005-0000-0000-0000EE650000}"/>
    <cellStyle name="Normal 3 3 2 2 4 4 5" xfId="26120" xr:uid="{00000000-0005-0000-0000-0000EF650000}"/>
    <cellStyle name="Normal 3 3 2 2 4 5" xfId="26121" xr:uid="{00000000-0005-0000-0000-0000F0650000}"/>
    <cellStyle name="Normal 3 3 2 2 4 5 2" xfId="26122" xr:uid="{00000000-0005-0000-0000-0000F1650000}"/>
    <cellStyle name="Normal 3 3 2 2 4 5 2 2" xfId="26123" xr:uid="{00000000-0005-0000-0000-0000F2650000}"/>
    <cellStyle name="Normal 3 3 2 2 4 5 2 2 2" xfId="26124" xr:uid="{00000000-0005-0000-0000-0000F3650000}"/>
    <cellStyle name="Normal 3 3 2 2 4 5 2 3" xfId="26125" xr:uid="{00000000-0005-0000-0000-0000F4650000}"/>
    <cellStyle name="Normal 3 3 2 2 4 5 3" xfId="26126" xr:uid="{00000000-0005-0000-0000-0000F5650000}"/>
    <cellStyle name="Normal 3 3 2 2 4 5 3 2" xfId="26127" xr:uid="{00000000-0005-0000-0000-0000F6650000}"/>
    <cellStyle name="Normal 3 3 2 2 4 5 4" xfId="26128" xr:uid="{00000000-0005-0000-0000-0000F7650000}"/>
    <cellStyle name="Normal 3 3 2 2 4 6" xfId="26129" xr:uid="{00000000-0005-0000-0000-0000F8650000}"/>
    <cellStyle name="Normal 3 3 2 2 4 6 2" xfId="26130" xr:uid="{00000000-0005-0000-0000-0000F9650000}"/>
    <cellStyle name="Normal 3 3 2 2 4 6 2 2" xfId="26131" xr:uid="{00000000-0005-0000-0000-0000FA650000}"/>
    <cellStyle name="Normal 3 3 2 2 4 6 2 2 2" xfId="26132" xr:uid="{00000000-0005-0000-0000-0000FB650000}"/>
    <cellStyle name="Normal 3 3 2 2 4 6 2 3" xfId="26133" xr:uid="{00000000-0005-0000-0000-0000FC650000}"/>
    <cellStyle name="Normal 3 3 2 2 4 6 3" xfId="26134" xr:uid="{00000000-0005-0000-0000-0000FD650000}"/>
    <cellStyle name="Normal 3 3 2 2 4 6 3 2" xfId="26135" xr:uid="{00000000-0005-0000-0000-0000FE650000}"/>
    <cellStyle name="Normal 3 3 2 2 4 6 4" xfId="26136" xr:uid="{00000000-0005-0000-0000-0000FF650000}"/>
    <cellStyle name="Normal 3 3 2 2 4 7" xfId="26137" xr:uid="{00000000-0005-0000-0000-000000660000}"/>
    <cellStyle name="Normal 3 3 2 2 4 7 2" xfId="26138" xr:uid="{00000000-0005-0000-0000-000001660000}"/>
    <cellStyle name="Normal 3 3 2 2 4 7 2 2" xfId="26139" xr:uid="{00000000-0005-0000-0000-000002660000}"/>
    <cellStyle name="Normal 3 3 2 2 4 7 3" xfId="26140" xr:uid="{00000000-0005-0000-0000-000003660000}"/>
    <cellStyle name="Normal 3 3 2 2 4 8" xfId="26141" xr:uid="{00000000-0005-0000-0000-000004660000}"/>
    <cellStyle name="Normal 3 3 2 2 4 8 2" xfId="26142" xr:uid="{00000000-0005-0000-0000-000005660000}"/>
    <cellStyle name="Normal 3 3 2 2 4 9" xfId="26143" xr:uid="{00000000-0005-0000-0000-000006660000}"/>
    <cellStyle name="Normal 3 3 2 2 4 9 2" xfId="26144" xr:uid="{00000000-0005-0000-0000-000007660000}"/>
    <cellStyle name="Normal 3 3 2 2 5" xfId="26145" xr:uid="{00000000-0005-0000-0000-000008660000}"/>
    <cellStyle name="Normal 3 3 2 2 5 10" xfId="26146" xr:uid="{00000000-0005-0000-0000-000009660000}"/>
    <cellStyle name="Normal 3 3 2 2 5 11" xfId="26147" xr:uid="{00000000-0005-0000-0000-00000A660000}"/>
    <cellStyle name="Normal 3 3 2 2 5 2" xfId="26148" xr:uid="{00000000-0005-0000-0000-00000B660000}"/>
    <cellStyle name="Normal 3 3 2 2 5 2 2" xfId="26149" xr:uid="{00000000-0005-0000-0000-00000C660000}"/>
    <cellStyle name="Normal 3 3 2 2 5 2 2 2" xfId="26150" xr:uid="{00000000-0005-0000-0000-00000D660000}"/>
    <cellStyle name="Normal 3 3 2 2 5 2 2 2 2" xfId="26151" xr:uid="{00000000-0005-0000-0000-00000E660000}"/>
    <cellStyle name="Normal 3 3 2 2 5 2 2 2 2 2" xfId="26152" xr:uid="{00000000-0005-0000-0000-00000F660000}"/>
    <cellStyle name="Normal 3 3 2 2 5 2 2 2 2 2 2" xfId="26153" xr:uid="{00000000-0005-0000-0000-000010660000}"/>
    <cellStyle name="Normal 3 3 2 2 5 2 2 2 2 2 2 2" xfId="26154" xr:uid="{00000000-0005-0000-0000-000011660000}"/>
    <cellStyle name="Normal 3 3 2 2 5 2 2 2 2 2 3" xfId="26155" xr:uid="{00000000-0005-0000-0000-000012660000}"/>
    <cellStyle name="Normal 3 3 2 2 5 2 2 2 2 3" xfId="26156" xr:uid="{00000000-0005-0000-0000-000013660000}"/>
    <cellStyle name="Normal 3 3 2 2 5 2 2 2 2 3 2" xfId="26157" xr:uid="{00000000-0005-0000-0000-000014660000}"/>
    <cellStyle name="Normal 3 3 2 2 5 2 2 2 2 4" xfId="26158" xr:uid="{00000000-0005-0000-0000-000015660000}"/>
    <cellStyle name="Normal 3 3 2 2 5 2 2 2 3" xfId="26159" xr:uid="{00000000-0005-0000-0000-000016660000}"/>
    <cellStyle name="Normal 3 3 2 2 5 2 2 2 3 2" xfId="26160" xr:uid="{00000000-0005-0000-0000-000017660000}"/>
    <cellStyle name="Normal 3 3 2 2 5 2 2 2 3 2 2" xfId="26161" xr:uid="{00000000-0005-0000-0000-000018660000}"/>
    <cellStyle name="Normal 3 3 2 2 5 2 2 2 3 3" xfId="26162" xr:uid="{00000000-0005-0000-0000-000019660000}"/>
    <cellStyle name="Normal 3 3 2 2 5 2 2 2 4" xfId="26163" xr:uid="{00000000-0005-0000-0000-00001A660000}"/>
    <cellStyle name="Normal 3 3 2 2 5 2 2 2 4 2" xfId="26164" xr:uid="{00000000-0005-0000-0000-00001B660000}"/>
    <cellStyle name="Normal 3 3 2 2 5 2 2 2 5" xfId="26165" xr:uid="{00000000-0005-0000-0000-00001C660000}"/>
    <cellStyle name="Normal 3 3 2 2 5 2 2 3" xfId="26166" xr:uid="{00000000-0005-0000-0000-00001D660000}"/>
    <cellStyle name="Normal 3 3 2 2 5 2 2 3 2" xfId="26167" xr:uid="{00000000-0005-0000-0000-00001E660000}"/>
    <cellStyle name="Normal 3 3 2 2 5 2 2 3 2 2" xfId="26168" xr:uid="{00000000-0005-0000-0000-00001F660000}"/>
    <cellStyle name="Normal 3 3 2 2 5 2 2 3 2 2 2" xfId="26169" xr:uid="{00000000-0005-0000-0000-000020660000}"/>
    <cellStyle name="Normal 3 3 2 2 5 2 2 3 2 3" xfId="26170" xr:uid="{00000000-0005-0000-0000-000021660000}"/>
    <cellStyle name="Normal 3 3 2 2 5 2 2 3 3" xfId="26171" xr:uid="{00000000-0005-0000-0000-000022660000}"/>
    <cellStyle name="Normal 3 3 2 2 5 2 2 3 3 2" xfId="26172" xr:uid="{00000000-0005-0000-0000-000023660000}"/>
    <cellStyle name="Normal 3 3 2 2 5 2 2 3 4" xfId="26173" xr:uid="{00000000-0005-0000-0000-000024660000}"/>
    <cellStyle name="Normal 3 3 2 2 5 2 2 4" xfId="26174" xr:uid="{00000000-0005-0000-0000-000025660000}"/>
    <cellStyle name="Normal 3 3 2 2 5 2 2 4 2" xfId="26175" xr:uid="{00000000-0005-0000-0000-000026660000}"/>
    <cellStyle name="Normal 3 3 2 2 5 2 2 4 2 2" xfId="26176" xr:uid="{00000000-0005-0000-0000-000027660000}"/>
    <cellStyle name="Normal 3 3 2 2 5 2 2 4 2 2 2" xfId="26177" xr:uid="{00000000-0005-0000-0000-000028660000}"/>
    <cellStyle name="Normal 3 3 2 2 5 2 2 4 2 3" xfId="26178" xr:uid="{00000000-0005-0000-0000-000029660000}"/>
    <cellStyle name="Normal 3 3 2 2 5 2 2 4 3" xfId="26179" xr:uid="{00000000-0005-0000-0000-00002A660000}"/>
    <cellStyle name="Normal 3 3 2 2 5 2 2 4 3 2" xfId="26180" xr:uid="{00000000-0005-0000-0000-00002B660000}"/>
    <cellStyle name="Normal 3 3 2 2 5 2 2 4 4" xfId="26181" xr:uid="{00000000-0005-0000-0000-00002C660000}"/>
    <cellStyle name="Normal 3 3 2 2 5 2 2 5" xfId="26182" xr:uid="{00000000-0005-0000-0000-00002D660000}"/>
    <cellStyle name="Normal 3 3 2 2 5 2 2 5 2" xfId="26183" xr:uid="{00000000-0005-0000-0000-00002E660000}"/>
    <cellStyle name="Normal 3 3 2 2 5 2 2 5 2 2" xfId="26184" xr:uid="{00000000-0005-0000-0000-00002F660000}"/>
    <cellStyle name="Normal 3 3 2 2 5 2 2 5 3" xfId="26185" xr:uid="{00000000-0005-0000-0000-000030660000}"/>
    <cellStyle name="Normal 3 3 2 2 5 2 2 6" xfId="26186" xr:uid="{00000000-0005-0000-0000-000031660000}"/>
    <cellStyle name="Normal 3 3 2 2 5 2 2 6 2" xfId="26187" xr:uid="{00000000-0005-0000-0000-000032660000}"/>
    <cellStyle name="Normal 3 3 2 2 5 2 2 7" xfId="26188" xr:uid="{00000000-0005-0000-0000-000033660000}"/>
    <cellStyle name="Normal 3 3 2 2 5 2 2 7 2" xfId="26189" xr:uid="{00000000-0005-0000-0000-000034660000}"/>
    <cellStyle name="Normal 3 3 2 2 5 2 2 8" xfId="26190" xr:uid="{00000000-0005-0000-0000-000035660000}"/>
    <cellStyle name="Normal 3 3 2 2 5 2 3" xfId="26191" xr:uid="{00000000-0005-0000-0000-000036660000}"/>
    <cellStyle name="Normal 3 3 2 2 5 2 3 2" xfId="26192" xr:uid="{00000000-0005-0000-0000-000037660000}"/>
    <cellStyle name="Normal 3 3 2 2 5 2 3 2 2" xfId="26193" xr:uid="{00000000-0005-0000-0000-000038660000}"/>
    <cellStyle name="Normal 3 3 2 2 5 2 3 2 2 2" xfId="26194" xr:uid="{00000000-0005-0000-0000-000039660000}"/>
    <cellStyle name="Normal 3 3 2 2 5 2 3 2 2 2 2" xfId="26195" xr:uid="{00000000-0005-0000-0000-00003A660000}"/>
    <cellStyle name="Normal 3 3 2 2 5 2 3 2 2 3" xfId="26196" xr:uid="{00000000-0005-0000-0000-00003B660000}"/>
    <cellStyle name="Normal 3 3 2 2 5 2 3 2 3" xfId="26197" xr:uid="{00000000-0005-0000-0000-00003C660000}"/>
    <cellStyle name="Normal 3 3 2 2 5 2 3 2 3 2" xfId="26198" xr:uid="{00000000-0005-0000-0000-00003D660000}"/>
    <cellStyle name="Normal 3 3 2 2 5 2 3 2 4" xfId="26199" xr:uid="{00000000-0005-0000-0000-00003E660000}"/>
    <cellStyle name="Normal 3 3 2 2 5 2 3 3" xfId="26200" xr:uid="{00000000-0005-0000-0000-00003F660000}"/>
    <cellStyle name="Normal 3 3 2 2 5 2 3 3 2" xfId="26201" xr:uid="{00000000-0005-0000-0000-000040660000}"/>
    <cellStyle name="Normal 3 3 2 2 5 2 3 3 2 2" xfId="26202" xr:uid="{00000000-0005-0000-0000-000041660000}"/>
    <cellStyle name="Normal 3 3 2 2 5 2 3 3 3" xfId="26203" xr:uid="{00000000-0005-0000-0000-000042660000}"/>
    <cellStyle name="Normal 3 3 2 2 5 2 3 4" xfId="26204" xr:uid="{00000000-0005-0000-0000-000043660000}"/>
    <cellStyle name="Normal 3 3 2 2 5 2 3 4 2" xfId="26205" xr:uid="{00000000-0005-0000-0000-000044660000}"/>
    <cellStyle name="Normal 3 3 2 2 5 2 3 5" xfId="26206" xr:uid="{00000000-0005-0000-0000-000045660000}"/>
    <cellStyle name="Normal 3 3 2 2 5 2 4" xfId="26207" xr:uid="{00000000-0005-0000-0000-000046660000}"/>
    <cellStyle name="Normal 3 3 2 2 5 2 4 2" xfId="26208" xr:uid="{00000000-0005-0000-0000-000047660000}"/>
    <cellStyle name="Normal 3 3 2 2 5 2 4 2 2" xfId="26209" xr:uid="{00000000-0005-0000-0000-000048660000}"/>
    <cellStyle name="Normal 3 3 2 2 5 2 4 2 2 2" xfId="26210" xr:uid="{00000000-0005-0000-0000-000049660000}"/>
    <cellStyle name="Normal 3 3 2 2 5 2 4 2 3" xfId="26211" xr:uid="{00000000-0005-0000-0000-00004A660000}"/>
    <cellStyle name="Normal 3 3 2 2 5 2 4 3" xfId="26212" xr:uid="{00000000-0005-0000-0000-00004B660000}"/>
    <cellStyle name="Normal 3 3 2 2 5 2 4 3 2" xfId="26213" xr:uid="{00000000-0005-0000-0000-00004C660000}"/>
    <cellStyle name="Normal 3 3 2 2 5 2 4 4" xfId="26214" xr:uid="{00000000-0005-0000-0000-00004D660000}"/>
    <cellStyle name="Normal 3 3 2 2 5 2 5" xfId="26215" xr:uid="{00000000-0005-0000-0000-00004E660000}"/>
    <cellStyle name="Normal 3 3 2 2 5 2 5 2" xfId="26216" xr:uid="{00000000-0005-0000-0000-00004F660000}"/>
    <cellStyle name="Normal 3 3 2 2 5 2 5 2 2" xfId="26217" xr:uid="{00000000-0005-0000-0000-000050660000}"/>
    <cellStyle name="Normal 3 3 2 2 5 2 5 2 2 2" xfId="26218" xr:uid="{00000000-0005-0000-0000-000051660000}"/>
    <cellStyle name="Normal 3 3 2 2 5 2 5 2 3" xfId="26219" xr:uid="{00000000-0005-0000-0000-000052660000}"/>
    <cellStyle name="Normal 3 3 2 2 5 2 5 3" xfId="26220" xr:uid="{00000000-0005-0000-0000-000053660000}"/>
    <cellStyle name="Normal 3 3 2 2 5 2 5 3 2" xfId="26221" xr:uid="{00000000-0005-0000-0000-000054660000}"/>
    <cellStyle name="Normal 3 3 2 2 5 2 5 4" xfId="26222" xr:uid="{00000000-0005-0000-0000-000055660000}"/>
    <cellStyle name="Normal 3 3 2 2 5 2 6" xfId="26223" xr:uid="{00000000-0005-0000-0000-000056660000}"/>
    <cellStyle name="Normal 3 3 2 2 5 2 6 2" xfId="26224" xr:uid="{00000000-0005-0000-0000-000057660000}"/>
    <cellStyle name="Normal 3 3 2 2 5 2 6 2 2" xfId="26225" xr:uid="{00000000-0005-0000-0000-000058660000}"/>
    <cellStyle name="Normal 3 3 2 2 5 2 6 3" xfId="26226" xr:uid="{00000000-0005-0000-0000-000059660000}"/>
    <cellStyle name="Normal 3 3 2 2 5 2 7" xfId="26227" xr:uid="{00000000-0005-0000-0000-00005A660000}"/>
    <cellStyle name="Normal 3 3 2 2 5 2 7 2" xfId="26228" xr:uid="{00000000-0005-0000-0000-00005B660000}"/>
    <cellStyle name="Normal 3 3 2 2 5 2 8" xfId="26229" xr:uid="{00000000-0005-0000-0000-00005C660000}"/>
    <cellStyle name="Normal 3 3 2 2 5 2 8 2" xfId="26230" xr:uid="{00000000-0005-0000-0000-00005D660000}"/>
    <cellStyle name="Normal 3 3 2 2 5 2 9" xfId="26231" xr:uid="{00000000-0005-0000-0000-00005E660000}"/>
    <cellStyle name="Normal 3 3 2 2 5 3" xfId="26232" xr:uid="{00000000-0005-0000-0000-00005F660000}"/>
    <cellStyle name="Normal 3 3 2 2 5 3 2" xfId="26233" xr:uid="{00000000-0005-0000-0000-000060660000}"/>
    <cellStyle name="Normal 3 3 2 2 5 3 2 2" xfId="26234" xr:uid="{00000000-0005-0000-0000-000061660000}"/>
    <cellStyle name="Normal 3 3 2 2 5 3 2 2 2" xfId="26235" xr:uid="{00000000-0005-0000-0000-000062660000}"/>
    <cellStyle name="Normal 3 3 2 2 5 3 2 2 2 2" xfId="26236" xr:uid="{00000000-0005-0000-0000-000063660000}"/>
    <cellStyle name="Normal 3 3 2 2 5 3 2 2 2 2 2" xfId="26237" xr:uid="{00000000-0005-0000-0000-000064660000}"/>
    <cellStyle name="Normal 3 3 2 2 5 3 2 2 2 3" xfId="26238" xr:uid="{00000000-0005-0000-0000-000065660000}"/>
    <cellStyle name="Normal 3 3 2 2 5 3 2 2 3" xfId="26239" xr:uid="{00000000-0005-0000-0000-000066660000}"/>
    <cellStyle name="Normal 3 3 2 2 5 3 2 2 3 2" xfId="26240" xr:uid="{00000000-0005-0000-0000-000067660000}"/>
    <cellStyle name="Normal 3 3 2 2 5 3 2 2 4" xfId="26241" xr:uid="{00000000-0005-0000-0000-000068660000}"/>
    <cellStyle name="Normal 3 3 2 2 5 3 2 3" xfId="26242" xr:uid="{00000000-0005-0000-0000-000069660000}"/>
    <cellStyle name="Normal 3 3 2 2 5 3 2 3 2" xfId="26243" xr:uid="{00000000-0005-0000-0000-00006A660000}"/>
    <cellStyle name="Normal 3 3 2 2 5 3 2 3 2 2" xfId="26244" xr:uid="{00000000-0005-0000-0000-00006B660000}"/>
    <cellStyle name="Normal 3 3 2 2 5 3 2 3 3" xfId="26245" xr:uid="{00000000-0005-0000-0000-00006C660000}"/>
    <cellStyle name="Normal 3 3 2 2 5 3 2 4" xfId="26246" xr:uid="{00000000-0005-0000-0000-00006D660000}"/>
    <cellStyle name="Normal 3 3 2 2 5 3 2 4 2" xfId="26247" xr:uid="{00000000-0005-0000-0000-00006E660000}"/>
    <cellStyle name="Normal 3 3 2 2 5 3 2 5" xfId="26248" xr:uid="{00000000-0005-0000-0000-00006F660000}"/>
    <cellStyle name="Normal 3 3 2 2 5 3 3" xfId="26249" xr:uid="{00000000-0005-0000-0000-000070660000}"/>
    <cellStyle name="Normal 3 3 2 2 5 3 3 2" xfId="26250" xr:uid="{00000000-0005-0000-0000-000071660000}"/>
    <cellStyle name="Normal 3 3 2 2 5 3 3 2 2" xfId="26251" xr:uid="{00000000-0005-0000-0000-000072660000}"/>
    <cellStyle name="Normal 3 3 2 2 5 3 3 2 2 2" xfId="26252" xr:uid="{00000000-0005-0000-0000-000073660000}"/>
    <cellStyle name="Normal 3 3 2 2 5 3 3 2 3" xfId="26253" xr:uid="{00000000-0005-0000-0000-000074660000}"/>
    <cellStyle name="Normal 3 3 2 2 5 3 3 3" xfId="26254" xr:uid="{00000000-0005-0000-0000-000075660000}"/>
    <cellStyle name="Normal 3 3 2 2 5 3 3 3 2" xfId="26255" xr:uid="{00000000-0005-0000-0000-000076660000}"/>
    <cellStyle name="Normal 3 3 2 2 5 3 3 4" xfId="26256" xr:uid="{00000000-0005-0000-0000-000077660000}"/>
    <cellStyle name="Normal 3 3 2 2 5 3 4" xfId="26257" xr:uid="{00000000-0005-0000-0000-000078660000}"/>
    <cellStyle name="Normal 3 3 2 2 5 3 4 2" xfId="26258" xr:uid="{00000000-0005-0000-0000-000079660000}"/>
    <cellStyle name="Normal 3 3 2 2 5 3 4 2 2" xfId="26259" xr:uid="{00000000-0005-0000-0000-00007A660000}"/>
    <cellStyle name="Normal 3 3 2 2 5 3 4 2 2 2" xfId="26260" xr:uid="{00000000-0005-0000-0000-00007B660000}"/>
    <cellStyle name="Normal 3 3 2 2 5 3 4 2 3" xfId="26261" xr:uid="{00000000-0005-0000-0000-00007C660000}"/>
    <cellStyle name="Normal 3 3 2 2 5 3 4 3" xfId="26262" xr:uid="{00000000-0005-0000-0000-00007D660000}"/>
    <cellStyle name="Normal 3 3 2 2 5 3 4 3 2" xfId="26263" xr:uid="{00000000-0005-0000-0000-00007E660000}"/>
    <cellStyle name="Normal 3 3 2 2 5 3 4 4" xfId="26264" xr:uid="{00000000-0005-0000-0000-00007F660000}"/>
    <cellStyle name="Normal 3 3 2 2 5 3 5" xfId="26265" xr:uid="{00000000-0005-0000-0000-000080660000}"/>
    <cellStyle name="Normal 3 3 2 2 5 3 5 2" xfId="26266" xr:uid="{00000000-0005-0000-0000-000081660000}"/>
    <cellStyle name="Normal 3 3 2 2 5 3 5 2 2" xfId="26267" xr:uid="{00000000-0005-0000-0000-000082660000}"/>
    <cellStyle name="Normal 3 3 2 2 5 3 5 3" xfId="26268" xr:uid="{00000000-0005-0000-0000-000083660000}"/>
    <cellStyle name="Normal 3 3 2 2 5 3 6" xfId="26269" xr:uid="{00000000-0005-0000-0000-000084660000}"/>
    <cellStyle name="Normal 3 3 2 2 5 3 6 2" xfId="26270" xr:uid="{00000000-0005-0000-0000-000085660000}"/>
    <cellStyle name="Normal 3 3 2 2 5 3 7" xfId="26271" xr:uid="{00000000-0005-0000-0000-000086660000}"/>
    <cellStyle name="Normal 3 3 2 2 5 3 7 2" xfId="26272" xr:uid="{00000000-0005-0000-0000-000087660000}"/>
    <cellStyle name="Normal 3 3 2 2 5 3 8" xfId="26273" xr:uid="{00000000-0005-0000-0000-000088660000}"/>
    <cellStyle name="Normal 3 3 2 2 5 4" xfId="26274" xr:uid="{00000000-0005-0000-0000-000089660000}"/>
    <cellStyle name="Normal 3 3 2 2 5 4 2" xfId="26275" xr:uid="{00000000-0005-0000-0000-00008A660000}"/>
    <cellStyle name="Normal 3 3 2 2 5 4 2 2" xfId="26276" xr:uid="{00000000-0005-0000-0000-00008B660000}"/>
    <cellStyle name="Normal 3 3 2 2 5 4 2 2 2" xfId="26277" xr:uid="{00000000-0005-0000-0000-00008C660000}"/>
    <cellStyle name="Normal 3 3 2 2 5 4 2 2 2 2" xfId="26278" xr:uid="{00000000-0005-0000-0000-00008D660000}"/>
    <cellStyle name="Normal 3 3 2 2 5 4 2 2 3" xfId="26279" xr:uid="{00000000-0005-0000-0000-00008E660000}"/>
    <cellStyle name="Normal 3 3 2 2 5 4 2 3" xfId="26280" xr:uid="{00000000-0005-0000-0000-00008F660000}"/>
    <cellStyle name="Normal 3 3 2 2 5 4 2 3 2" xfId="26281" xr:uid="{00000000-0005-0000-0000-000090660000}"/>
    <cellStyle name="Normal 3 3 2 2 5 4 2 4" xfId="26282" xr:uid="{00000000-0005-0000-0000-000091660000}"/>
    <cellStyle name="Normal 3 3 2 2 5 4 3" xfId="26283" xr:uid="{00000000-0005-0000-0000-000092660000}"/>
    <cellStyle name="Normal 3 3 2 2 5 4 3 2" xfId="26284" xr:uid="{00000000-0005-0000-0000-000093660000}"/>
    <cellStyle name="Normal 3 3 2 2 5 4 3 2 2" xfId="26285" xr:uid="{00000000-0005-0000-0000-000094660000}"/>
    <cellStyle name="Normal 3 3 2 2 5 4 3 3" xfId="26286" xr:uid="{00000000-0005-0000-0000-000095660000}"/>
    <cellStyle name="Normal 3 3 2 2 5 4 4" xfId="26287" xr:uid="{00000000-0005-0000-0000-000096660000}"/>
    <cellStyle name="Normal 3 3 2 2 5 4 4 2" xfId="26288" xr:uid="{00000000-0005-0000-0000-000097660000}"/>
    <cellStyle name="Normal 3 3 2 2 5 4 5" xfId="26289" xr:uid="{00000000-0005-0000-0000-000098660000}"/>
    <cellStyle name="Normal 3 3 2 2 5 5" xfId="26290" xr:uid="{00000000-0005-0000-0000-000099660000}"/>
    <cellStyle name="Normal 3 3 2 2 5 5 2" xfId="26291" xr:uid="{00000000-0005-0000-0000-00009A660000}"/>
    <cellStyle name="Normal 3 3 2 2 5 5 2 2" xfId="26292" xr:uid="{00000000-0005-0000-0000-00009B660000}"/>
    <cellStyle name="Normal 3 3 2 2 5 5 2 2 2" xfId="26293" xr:uid="{00000000-0005-0000-0000-00009C660000}"/>
    <cellStyle name="Normal 3 3 2 2 5 5 2 3" xfId="26294" xr:uid="{00000000-0005-0000-0000-00009D660000}"/>
    <cellStyle name="Normal 3 3 2 2 5 5 3" xfId="26295" xr:uid="{00000000-0005-0000-0000-00009E660000}"/>
    <cellStyle name="Normal 3 3 2 2 5 5 3 2" xfId="26296" xr:uid="{00000000-0005-0000-0000-00009F660000}"/>
    <cellStyle name="Normal 3 3 2 2 5 5 4" xfId="26297" xr:uid="{00000000-0005-0000-0000-0000A0660000}"/>
    <cellStyle name="Normal 3 3 2 2 5 6" xfId="26298" xr:uid="{00000000-0005-0000-0000-0000A1660000}"/>
    <cellStyle name="Normal 3 3 2 2 5 6 2" xfId="26299" xr:uid="{00000000-0005-0000-0000-0000A2660000}"/>
    <cellStyle name="Normal 3 3 2 2 5 6 2 2" xfId="26300" xr:uid="{00000000-0005-0000-0000-0000A3660000}"/>
    <cellStyle name="Normal 3 3 2 2 5 6 2 2 2" xfId="26301" xr:uid="{00000000-0005-0000-0000-0000A4660000}"/>
    <cellStyle name="Normal 3 3 2 2 5 6 2 3" xfId="26302" xr:uid="{00000000-0005-0000-0000-0000A5660000}"/>
    <cellStyle name="Normal 3 3 2 2 5 6 3" xfId="26303" xr:uid="{00000000-0005-0000-0000-0000A6660000}"/>
    <cellStyle name="Normal 3 3 2 2 5 6 3 2" xfId="26304" xr:uid="{00000000-0005-0000-0000-0000A7660000}"/>
    <cellStyle name="Normal 3 3 2 2 5 6 4" xfId="26305" xr:uid="{00000000-0005-0000-0000-0000A8660000}"/>
    <cellStyle name="Normal 3 3 2 2 5 7" xfId="26306" xr:uid="{00000000-0005-0000-0000-0000A9660000}"/>
    <cellStyle name="Normal 3 3 2 2 5 7 2" xfId="26307" xr:uid="{00000000-0005-0000-0000-0000AA660000}"/>
    <cellStyle name="Normal 3 3 2 2 5 7 2 2" xfId="26308" xr:uid="{00000000-0005-0000-0000-0000AB660000}"/>
    <cellStyle name="Normal 3 3 2 2 5 7 3" xfId="26309" xr:uid="{00000000-0005-0000-0000-0000AC660000}"/>
    <cellStyle name="Normal 3 3 2 2 5 8" xfId="26310" xr:uid="{00000000-0005-0000-0000-0000AD660000}"/>
    <cellStyle name="Normal 3 3 2 2 5 8 2" xfId="26311" xr:uid="{00000000-0005-0000-0000-0000AE660000}"/>
    <cellStyle name="Normal 3 3 2 2 5 9" xfId="26312" xr:uid="{00000000-0005-0000-0000-0000AF660000}"/>
    <cellStyle name="Normal 3 3 2 2 5 9 2" xfId="26313" xr:uid="{00000000-0005-0000-0000-0000B0660000}"/>
    <cellStyle name="Normal 3 3 2 2 6" xfId="26314" xr:uid="{00000000-0005-0000-0000-0000B1660000}"/>
    <cellStyle name="Normal 3 3 2 2 6 2" xfId="26315" xr:uid="{00000000-0005-0000-0000-0000B2660000}"/>
    <cellStyle name="Normal 3 3 2 2 6 2 2" xfId="26316" xr:uid="{00000000-0005-0000-0000-0000B3660000}"/>
    <cellStyle name="Normal 3 3 2 2 6 2 2 2" xfId="26317" xr:uid="{00000000-0005-0000-0000-0000B4660000}"/>
    <cellStyle name="Normal 3 3 2 2 6 2 2 2 2" xfId="26318" xr:uid="{00000000-0005-0000-0000-0000B5660000}"/>
    <cellStyle name="Normal 3 3 2 2 6 2 2 2 2 2" xfId="26319" xr:uid="{00000000-0005-0000-0000-0000B6660000}"/>
    <cellStyle name="Normal 3 3 2 2 6 2 2 2 2 2 2" xfId="26320" xr:uid="{00000000-0005-0000-0000-0000B7660000}"/>
    <cellStyle name="Normal 3 3 2 2 6 2 2 2 2 3" xfId="26321" xr:uid="{00000000-0005-0000-0000-0000B8660000}"/>
    <cellStyle name="Normal 3 3 2 2 6 2 2 2 3" xfId="26322" xr:uid="{00000000-0005-0000-0000-0000B9660000}"/>
    <cellStyle name="Normal 3 3 2 2 6 2 2 2 3 2" xfId="26323" xr:uid="{00000000-0005-0000-0000-0000BA660000}"/>
    <cellStyle name="Normal 3 3 2 2 6 2 2 2 4" xfId="26324" xr:uid="{00000000-0005-0000-0000-0000BB660000}"/>
    <cellStyle name="Normal 3 3 2 2 6 2 2 3" xfId="26325" xr:uid="{00000000-0005-0000-0000-0000BC660000}"/>
    <cellStyle name="Normal 3 3 2 2 6 2 2 3 2" xfId="26326" xr:uid="{00000000-0005-0000-0000-0000BD660000}"/>
    <cellStyle name="Normal 3 3 2 2 6 2 2 3 2 2" xfId="26327" xr:uid="{00000000-0005-0000-0000-0000BE660000}"/>
    <cellStyle name="Normal 3 3 2 2 6 2 2 3 3" xfId="26328" xr:uid="{00000000-0005-0000-0000-0000BF660000}"/>
    <cellStyle name="Normal 3 3 2 2 6 2 2 4" xfId="26329" xr:uid="{00000000-0005-0000-0000-0000C0660000}"/>
    <cellStyle name="Normal 3 3 2 2 6 2 2 4 2" xfId="26330" xr:uid="{00000000-0005-0000-0000-0000C1660000}"/>
    <cellStyle name="Normal 3 3 2 2 6 2 2 5" xfId="26331" xr:uid="{00000000-0005-0000-0000-0000C2660000}"/>
    <cellStyle name="Normal 3 3 2 2 6 2 3" xfId="26332" xr:uid="{00000000-0005-0000-0000-0000C3660000}"/>
    <cellStyle name="Normal 3 3 2 2 6 2 3 2" xfId="26333" xr:uid="{00000000-0005-0000-0000-0000C4660000}"/>
    <cellStyle name="Normal 3 3 2 2 6 2 3 2 2" xfId="26334" xr:uid="{00000000-0005-0000-0000-0000C5660000}"/>
    <cellStyle name="Normal 3 3 2 2 6 2 3 2 2 2" xfId="26335" xr:uid="{00000000-0005-0000-0000-0000C6660000}"/>
    <cellStyle name="Normal 3 3 2 2 6 2 3 2 3" xfId="26336" xr:uid="{00000000-0005-0000-0000-0000C7660000}"/>
    <cellStyle name="Normal 3 3 2 2 6 2 3 3" xfId="26337" xr:uid="{00000000-0005-0000-0000-0000C8660000}"/>
    <cellStyle name="Normal 3 3 2 2 6 2 3 3 2" xfId="26338" xr:uid="{00000000-0005-0000-0000-0000C9660000}"/>
    <cellStyle name="Normal 3 3 2 2 6 2 3 4" xfId="26339" xr:uid="{00000000-0005-0000-0000-0000CA660000}"/>
    <cellStyle name="Normal 3 3 2 2 6 2 4" xfId="26340" xr:uid="{00000000-0005-0000-0000-0000CB660000}"/>
    <cellStyle name="Normal 3 3 2 2 6 2 4 2" xfId="26341" xr:uid="{00000000-0005-0000-0000-0000CC660000}"/>
    <cellStyle name="Normal 3 3 2 2 6 2 4 2 2" xfId="26342" xr:uid="{00000000-0005-0000-0000-0000CD660000}"/>
    <cellStyle name="Normal 3 3 2 2 6 2 4 2 2 2" xfId="26343" xr:uid="{00000000-0005-0000-0000-0000CE660000}"/>
    <cellStyle name="Normal 3 3 2 2 6 2 4 2 3" xfId="26344" xr:uid="{00000000-0005-0000-0000-0000CF660000}"/>
    <cellStyle name="Normal 3 3 2 2 6 2 4 3" xfId="26345" xr:uid="{00000000-0005-0000-0000-0000D0660000}"/>
    <cellStyle name="Normal 3 3 2 2 6 2 4 3 2" xfId="26346" xr:uid="{00000000-0005-0000-0000-0000D1660000}"/>
    <cellStyle name="Normal 3 3 2 2 6 2 4 4" xfId="26347" xr:uid="{00000000-0005-0000-0000-0000D2660000}"/>
    <cellStyle name="Normal 3 3 2 2 6 2 5" xfId="26348" xr:uid="{00000000-0005-0000-0000-0000D3660000}"/>
    <cellStyle name="Normal 3 3 2 2 6 2 5 2" xfId="26349" xr:uid="{00000000-0005-0000-0000-0000D4660000}"/>
    <cellStyle name="Normal 3 3 2 2 6 2 5 2 2" xfId="26350" xr:uid="{00000000-0005-0000-0000-0000D5660000}"/>
    <cellStyle name="Normal 3 3 2 2 6 2 5 3" xfId="26351" xr:uid="{00000000-0005-0000-0000-0000D6660000}"/>
    <cellStyle name="Normal 3 3 2 2 6 2 6" xfId="26352" xr:uid="{00000000-0005-0000-0000-0000D7660000}"/>
    <cellStyle name="Normal 3 3 2 2 6 2 6 2" xfId="26353" xr:uid="{00000000-0005-0000-0000-0000D8660000}"/>
    <cellStyle name="Normal 3 3 2 2 6 2 7" xfId="26354" xr:uid="{00000000-0005-0000-0000-0000D9660000}"/>
    <cellStyle name="Normal 3 3 2 2 6 2 7 2" xfId="26355" xr:uid="{00000000-0005-0000-0000-0000DA660000}"/>
    <cellStyle name="Normal 3 3 2 2 6 2 8" xfId="26356" xr:uid="{00000000-0005-0000-0000-0000DB660000}"/>
    <cellStyle name="Normal 3 3 2 2 6 3" xfId="26357" xr:uid="{00000000-0005-0000-0000-0000DC660000}"/>
    <cellStyle name="Normal 3 3 2 2 6 3 2" xfId="26358" xr:uid="{00000000-0005-0000-0000-0000DD660000}"/>
    <cellStyle name="Normal 3 3 2 2 6 3 2 2" xfId="26359" xr:uid="{00000000-0005-0000-0000-0000DE660000}"/>
    <cellStyle name="Normal 3 3 2 2 6 3 2 2 2" xfId="26360" xr:uid="{00000000-0005-0000-0000-0000DF660000}"/>
    <cellStyle name="Normal 3 3 2 2 6 3 2 2 2 2" xfId="26361" xr:uid="{00000000-0005-0000-0000-0000E0660000}"/>
    <cellStyle name="Normal 3 3 2 2 6 3 2 2 3" xfId="26362" xr:uid="{00000000-0005-0000-0000-0000E1660000}"/>
    <cellStyle name="Normal 3 3 2 2 6 3 2 3" xfId="26363" xr:uid="{00000000-0005-0000-0000-0000E2660000}"/>
    <cellStyle name="Normal 3 3 2 2 6 3 2 3 2" xfId="26364" xr:uid="{00000000-0005-0000-0000-0000E3660000}"/>
    <cellStyle name="Normal 3 3 2 2 6 3 2 4" xfId="26365" xr:uid="{00000000-0005-0000-0000-0000E4660000}"/>
    <cellStyle name="Normal 3 3 2 2 6 3 3" xfId="26366" xr:uid="{00000000-0005-0000-0000-0000E5660000}"/>
    <cellStyle name="Normal 3 3 2 2 6 3 3 2" xfId="26367" xr:uid="{00000000-0005-0000-0000-0000E6660000}"/>
    <cellStyle name="Normal 3 3 2 2 6 3 3 2 2" xfId="26368" xr:uid="{00000000-0005-0000-0000-0000E7660000}"/>
    <cellStyle name="Normal 3 3 2 2 6 3 3 3" xfId="26369" xr:uid="{00000000-0005-0000-0000-0000E8660000}"/>
    <cellStyle name="Normal 3 3 2 2 6 3 4" xfId="26370" xr:uid="{00000000-0005-0000-0000-0000E9660000}"/>
    <cellStyle name="Normal 3 3 2 2 6 3 4 2" xfId="26371" xr:uid="{00000000-0005-0000-0000-0000EA660000}"/>
    <cellStyle name="Normal 3 3 2 2 6 3 5" xfId="26372" xr:uid="{00000000-0005-0000-0000-0000EB660000}"/>
    <cellStyle name="Normal 3 3 2 2 6 4" xfId="26373" xr:uid="{00000000-0005-0000-0000-0000EC660000}"/>
    <cellStyle name="Normal 3 3 2 2 6 4 2" xfId="26374" xr:uid="{00000000-0005-0000-0000-0000ED660000}"/>
    <cellStyle name="Normal 3 3 2 2 6 4 2 2" xfId="26375" xr:uid="{00000000-0005-0000-0000-0000EE660000}"/>
    <cellStyle name="Normal 3 3 2 2 6 4 2 2 2" xfId="26376" xr:uid="{00000000-0005-0000-0000-0000EF660000}"/>
    <cellStyle name="Normal 3 3 2 2 6 4 2 3" xfId="26377" xr:uid="{00000000-0005-0000-0000-0000F0660000}"/>
    <cellStyle name="Normal 3 3 2 2 6 4 3" xfId="26378" xr:uid="{00000000-0005-0000-0000-0000F1660000}"/>
    <cellStyle name="Normal 3 3 2 2 6 4 3 2" xfId="26379" xr:uid="{00000000-0005-0000-0000-0000F2660000}"/>
    <cellStyle name="Normal 3 3 2 2 6 4 4" xfId="26380" xr:uid="{00000000-0005-0000-0000-0000F3660000}"/>
    <cellStyle name="Normal 3 3 2 2 6 5" xfId="26381" xr:uid="{00000000-0005-0000-0000-0000F4660000}"/>
    <cellStyle name="Normal 3 3 2 2 6 5 2" xfId="26382" xr:uid="{00000000-0005-0000-0000-0000F5660000}"/>
    <cellStyle name="Normal 3 3 2 2 6 5 2 2" xfId="26383" xr:uid="{00000000-0005-0000-0000-0000F6660000}"/>
    <cellStyle name="Normal 3 3 2 2 6 5 2 2 2" xfId="26384" xr:uid="{00000000-0005-0000-0000-0000F7660000}"/>
    <cellStyle name="Normal 3 3 2 2 6 5 2 3" xfId="26385" xr:uid="{00000000-0005-0000-0000-0000F8660000}"/>
    <cellStyle name="Normal 3 3 2 2 6 5 3" xfId="26386" xr:uid="{00000000-0005-0000-0000-0000F9660000}"/>
    <cellStyle name="Normal 3 3 2 2 6 5 3 2" xfId="26387" xr:uid="{00000000-0005-0000-0000-0000FA660000}"/>
    <cellStyle name="Normal 3 3 2 2 6 5 4" xfId="26388" xr:uid="{00000000-0005-0000-0000-0000FB660000}"/>
    <cellStyle name="Normal 3 3 2 2 6 6" xfId="26389" xr:uid="{00000000-0005-0000-0000-0000FC660000}"/>
    <cellStyle name="Normal 3 3 2 2 6 6 2" xfId="26390" xr:uid="{00000000-0005-0000-0000-0000FD660000}"/>
    <cellStyle name="Normal 3 3 2 2 6 6 2 2" xfId="26391" xr:uid="{00000000-0005-0000-0000-0000FE660000}"/>
    <cellStyle name="Normal 3 3 2 2 6 6 3" xfId="26392" xr:uid="{00000000-0005-0000-0000-0000FF660000}"/>
    <cellStyle name="Normal 3 3 2 2 6 7" xfId="26393" xr:uid="{00000000-0005-0000-0000-000000670000}"/>
    <cellStyle name="Normal 3 3 2 2 6 7 2" xfId="26394" xr:uid="{00000000-0005-0000-0000-000001670000}"/>
    <cellStyle name="Normal 3 3 2 2 6 8" xfId="26395" xr:uid="{00000000-0005-0000-0000-000002670000}"/>
    <cellStyle name="Normal 3 3 2 2 6 8 2" xfId="26396" xr:uid="{00000000-0005-0000-0000-000003670000}"/>
    <cellStyle name="Normal 3 3 2 2 6 9" xfId="26397" xr:uid="{00000000-0005-0000-0000-000004670000}"/>
    <cellStyle name="Normal 3 3 2 2 7" xfId="26398" xr:uid="{00000000-0005-0000-0000-000005670000}"/>
    <cellStyle name="Normal 3 3 2 2 7 2" xfId="26399" xr:uid="{00000000-0005-0000-0000-000006670000}"/>
    <cellStyle name="Normal 3 3 2 2 7 2 2" xfId="26400" xr:uid="{00000000-0005-0000-0000-000007670000}"/>
    <cellStyle name="Normal 3 3 2 2 7 2 2 2" xfId="26401" xr:uid="{00000000-0005-0000-0000-000008670000}"/>
    <cellStyle name="Normal 3 3 2 2 7 2 2 2 2" xfId="26402" xr:uid="{00000000-0005-0000-0000-000009670000}"/>
    <cellStyle name="Normal 3 3 2 2 7 2 2 2 2 2" xfId="26403" xr:uid="{00000000-0005-0000-0000-00000A670000}"/>
    <cellStyle name="Normal 3 3 2 2 7 2 2 2 3" xfId="26404" xr:uid="{00000000-0005-0000-0000-00000B670000}"/>
    <cellStyle name="Normal 3 3 2 2 7 2 2 3" xfId="26405" xr:uid="{00000000-0005-0000-0000-00000C670000}"/>
    <cellStyle name="Normal 3 3 2 2 7 2 2 3 2" xfId="26406" xr:uid="{00000000-0005-0000-0000-00000D670000}"/>
    <cellStyle name="Normal 3 3 2 2 7 2 2 4" xfId="26407" xr:uid="{00000000-0005-0000-0000-00000E670000}"/>
    <cellStyle name="Normal 3 3 2 2 7 2 3" xfId="26408" xr:uid="{00000000-0005-0000-0000-00000F670000}"/>
    <cellStyle name="Normal 3 3 2 2 7 2 3 2" xfId="26409" xr:uid="{00000000-0005-0000-0000-000010670000}"/>
    <cellStyle name="Normal 3 3 2 2 7 2 3 2 2" xfId="26410" xr:uid="{00000000-0005-0000-0000-000011670000}"/>
    <cellStyle name="Normal 3 3 2 2 7 2 3 3" xfId="26411" xr:uid="{00000000-0005-0000-0000-000012670000}"/>
    <cellStyle name="Normal 3 3 2 2 7 2 4" xfId="26412" xr:uid="{00000000-0005-0000-0000-000013670000}"/>
    <cellStyle name="Normal 3 3 2 2 7 2 4 2" xfId="26413" xr:uid="{00000000-0005-0000-0000-000014670000}"/>
    <cellStyle name="Normal 3 3 2 2 7 2 5" xfId="26414" xr:uid="{00000000-0005-0000-0000-000015670000}"/>
    <cellStyle name="Normal 3 3 2 2 7 3" xfId="26415" xr:uid="{00000000-0005-0000-0000-000016670000}"/>
    <cellStyle name="Normal 3 3 2 2 7 3 2" xfId="26416" xr:uid="{00000000-0005-0000-0000-000017670000}"/>
    <cellStyle name="Normal 3 3 2 2 7 3 2 2" xfId="26417" xr:uid="{00000000-0005-0000-0000-000018670000}"/>
    <cellStyle name="Normal 3 3 2 2 7 3 2 2 2" xfId="26418" xr:uid="{00000000-0005-0000-0000-000019670000}"/>
    <cellStyle name="Normal 3 3 2 2 7 3 2 3" xfId="26419" xr:uid="{00000000-0005-0000-0000-00001A670000}"/>
    <cellStyle name="Normal 3 3 2 2 7 3 3" xfId="26420" xr:uid="{00000000-0005-0000-0000-00001B670000}"/>
    <cellStyle name="Normal 3 3 2 2 7 3 3 2" xfId="26421" xr:uid="{00000000-0005-0000-0000-00001C670000}"/>
    <cellStyle name="Normal 3 3 2 2 7 3 4" xfId="26422" xr:uid="{00000000-0005-0000-0000-00001D670000}"/>
    <cellStyle name="Normal 3 3 2 2 7 4" xfId="26423" xr:uid="{00000000-0005-0000-0000-00001E670000}"/>
    <cellStyle name="Normal 3 3 2 2 7 4 2" xfId="26424" xr:uid="{00000000-0005-0000-0000-00001F670000}"/>
    <cellStyle name="Normal 3 3 2 2 7 4 2 2" xfId="26425" xr:uid="{00000000-0005-0000-0000-000020670000}"/>
    <cellStyle name="Normal 3 3 2 2 7 4 2 2 2" xfId="26426" xr:uid="{00000000-0005-0000-0000-000021670000}"/>
    <cellStyle name="Normal 3 3 2 2 7 4 2 3" xfId="26427" xr:uid="{00000000-0005-0000-0000-000022670000}"/>
    <cellStyle name="Normal 3 3 2 2 7 4 3" xfId="26428" xr:uid="{00000000-0005-0000-0000-000023670000}"/>
    <cellStyle name="Normal 3 3 2 2 7 4 3 2" xfId="26429" xr:uid="{00000000-0005-0000-0000-000024670000}"/>
    <cellStyle name="Normal 3 3 2 2 7 4 4" xfId="26430" xr:uid="{00000000-0005-0000-0000-000025670000}"/>
    <cellStyle name="Normal 3 3 2 2 7 5" xfId="26431" xr:uid="{00000000-0005-0000-0000-000026670000}"/>
    <cellStyle name="Normal 3 3 2 2 7 5 2" xfId="26432" xr:uid="{00000000-0005-0000-0000-000027670000}"/>
    <cellStyle name="Normal 3 3 2 2 7 5 2 2" xfId="26433" xr:uid="{00000000-0005-0000-0000-000028670000}"/>
    <cellStyle name="Normal 3 3 2 2 7 5 3" xfId="26434" xr:uid="{00000000-0005-0000-0000-000029670000}"/>
    <cellStyle name="Normal 3 3 2 2 7 6" xfId="26435" xr:uid="{00000000-0005-0000-0000-00002A670000}"/>
    <cellStyle name="Normal 3 3 2 2 7 6 2" xfId="26436" xr:uid="{00000000-0005-0000-0000-00002B670000}"/>
    <cellStyle name="Normal 3 3 2 2 7 7" xfId="26437" xr:uid="{00000000-0005-0000-0000-00002C670000}"/>
    <cellStyle name="Normal 3 3 2 2 7 7 2" xfId="26438" xr:uid="{00000000-0005-0000-0000-00002D670000}"/>
    <cellStyle name="Normal 3 3 2 2 7 8" xfId="26439" xr:uid="{00000000-0005-0000-0000-00002E670000}"/>
    <cellStyle name="Normal 3 3 2 2 8" xfId="26440" xr:uid="{00000000-0005-0000-0000-00002F670000}"/>
    <cellStyle name="Normal 3 3 2 2 8 2" xfId="26441" xr:uid="{00000000-0005-0000-0000-000030670000}"/>
    <cellStyle name="Normal 3 3 2 2 8 2 2" xfId="26442" xr:uid="{00000000-0005-0000-0000-000031670000}"/>
    <cellStyle name="Normal 3 3 2 2 8 2 2 2" xfId="26443" xr:uid="{00000000-0005-0000-0000-000032670000}"/>
    <cellStyle name="Normal 3 3 2 2 8 2 2 2 2" xfId="26444" xr:uid="{00000000-0005-0000-0000-000033670000}"/>
    <cellStyle name="Normal 3 3 2 2 8 2 2 2 2 2" xfId="26445" xr:uid="{00000000-0005-0000-0000-000034670000}"/>
    <cellStyle name="Normal 3 3 2 2 8 2 2 2 3" xfId="26446" xr:uid="{00000000-0005-0000-0000-000035670000}"/>
    <cellStyle name="Normal 3 3 2 2 8 2 2 3" xfId="26447" xr:uid="{00000000-0005-0000-0000-000036670000}"/>
    <cellStyle name="Normal 3 3 2 2 8 2 2 3 2" xfId="26448" xr:uid="{00000000-0005-0000-0000-000037670000}"/>
    <cellStyle name="Normal 3 3 2 2 8 2 2 4" xfId="26449" xr:uid="{00000000-0005-0000-0000-000038670000}"/>
    <cellStyle name="Normal 3 3 2 2 8 2 3" xfId="26450" xr:uid="{00000000-0005-0000-0000-000039670000}"/>
    <cellStyle name="Normal 3 3 2 2 8 2 3 2" xfId="26451" xr:uid="{00000000-0005-0000-0000-00003A670000}"/>
    <cellStyle name="Normal 3 3 2 2 8 2 3 2 2" xfId="26452" xr:uid="{00000000-0005-0000-0000-00003B670000}"/>
    <cellStyle name="Normal 3 3 2 2 8 2 3 3" xfId="26453" xr:uid="{00000000-0005-0000-0000-00003C670000}"/>
    <cellStyle name="Normal 3 3 2 2 8 2 4" xfId="26454" xr:uid="{00000000-0005-0000-0000-00003D670000}"/>
    <cellStyle name="Normal 3 3 2 2 8 2 4 2" xfId="26455" xr:uid="{00000000-0005-0000-0000-00003E670000}"/>
    <cellStyle name="Normal 3 3 2 2 8 2 5" xfId="26456" xr:uid="{00000000-0005-0000-0000-00003F670000}"/>
    <cellStyle name="Normal 3 3 2 2 8 3" xfId="26457" xr:uid="{00000000-0005-0000-0000-000040670000}"/>
    <cellStyle name="Normal 3 3 2 2 8 3 2" xfId="26458" xr:uid="{00000000-0005-0000-0000-000041670000}"/>
    <cellStyle name="Normal 3 3 2 2 8 3 2 2" xfId="26459" xr:uid="{00000000-0005-0000-0000-000042670000}"/>
    <cellStyle name="Normal 3 3 2 2 8 3 2 2 2" xfId="26460" xr:uid="{00000000-0005-0000-0000-000043670000}"/>
    <cellStyle name="Normal 3 3 2 2 8 3 2 3" xfId="26461" xr:uid="{00000000-0005-0000-0000-000044670000}"/>
    <cellStyle name="Normal 3 3 2 2 8 3 3" xfId="26462" xr:uid="{00000000-0005-0000-0000-000045670000}"/>
    <cellStyle name="Normal 3 3 2 2 8 3 3 2" xfId="26463" xr:uid="{00000000-0005-0000-0000-000046670000}"/>
    <cellStyle name="Normal 3 3 2 2 8 3 4" xfId="26464" xr:uid="{00000000-0005-0000-0000-000047670000}"/>
    <cellStyle name="Normal 3 3 2 2 8 4" xfId="26465" xr:uid="{00000000-0005-0000-0000-000048670000}"/>
    <cellStyle name="Normal 3 3 2 2 8 4 2" xfId="26466" xr:uid="{00000000-0005-0000-0000-000049670000}"/>
    <cellStyle name="Normal 3 3 2 2 8 4 2 2" xfId="26467" xr:uid="{00000000-0005-0000-0000-00004A670000}"/>
    <cellStyle name="Normal 3 3 2 2 8 4 2 2 2" xfId="26468" xr:uid="{00000000-0005-0000-0000-00004B670000}"/>
    <cellStyle name="Normal 3 3 2 2 8 4 2 3" xfId="26469" xr:uid="{00000000-0005-0000-0000-00004C670000}"/>
    <cellStyle name="Normal 3 3 2 2 8 4 3" xfId="26470" xr:uid="{00000000-0005-0000-0000-00004D670000}"/>
    <cellStyle name="Normal 3 3 2 2 8 4 3 2" xfId="26471" xr:uid="{00000000-0005-0000-0000-00004E670000}"/>
    <cellStyle name="Normal 3 3 2 2 8 4 4" xfId="26472" xr:uid="{00000000-0005-0000-0000-00004F670000}"/>
    <cellStyle name="Normal 3 3 2 2 8 5" xfId="26473" xr:uid="{00000000-0005-0000-0000-000050670000}"/>
    <cellStyle name="Normal 3 3 2 2 8 5 2" xfId="26474" xr:uid="{00000000-0005-0000-0000-000051670000}"/>
    <cellStyle name="Normal 3 3 2 2 8 5 2 2" xfId="26475" xr:uid="{00000000-0005-0000-0000-000052670000}"/>
    <cellStyle name="Normal 3 3 2 2 8 5 3" xfId="26476" xr:uid="{00000000-0005-0000-0000-000053670000}"/>
    <cellStyle name="Normal 3 3 2 2 8 6" xfId="26477" xr:uid="{00000000-0005-0000-0000-000054670000}"/>
    <cellStyle name="Normal 3 3 2 2 8 6 2" xfId="26478" xr:uid="{00000000-0005-0000-0000-000055670000}"/>
    <cellStyle name="Normal 3 3 2 2 8 7" xfId="26479" xr:uid="{00000000-0005-0000-0000-000056670000}"/>
    <cellStyle name="Normal 3 3 2 2 8 7 2" xfId="26480" xr:uid="{00000000-0005-0000-0000-000057670000}"/>
    <cellStyle name="Normal 3 3 2 2 8 8" xfId="26481" xr:uid="{00000000-0005-0000-0000-000058670000}"/>
    <cellStyle name="Normal 3 3 2 2 9" xfId="26482" xr:uid="{00000000-0005-0000-0000-000059670000}"/>
    <cellStyle name="Normal 3 3 2 2 9 2" xfId="26483" xr:uid="{00000000-0005-0000-0000-00005A670000}"/>
    <cellStyle name="Normal 3 3 2 2 9 2 2" xfId="26484" xr:uid="{00000000-0005-0000-0000-00005B670000}"/>
    <cellStyle name="Normal 3 3 2 2 9 2 2 2" xfId="26485" xr:uid="{00000000-0005-0000-0000-00005C670000}"/>
    <cellStyle name="Normal 3 3 2 2 9 2 2 2 2" xfId="26486" xr:uid="{00000000-0005-0000-0000-00005D670000}"/>
    <cellStyle name="Normal 3 3 2 2 9 2 2 2 2 2" xfId="26487" xr:uid="{00000000-0005-0000-0000-00005E670000}"/>
    <cellStyle name="Normal 3 3 2 2 9 2 2 2 3" xfId="26488" xr:uid="{00000000-0005-0000-0000-00005F670000}"/>
    <cellStyle name="Normal 3 3 2 2 9 2 2 3" xfId="26489" xr:uid="{00000000-0005-0000-0000-000060670000}"/>
    <cellStyle name="Normal 3 3 2 2 9 2 2 3 2" xfId="26490" xr:uid="{00000000-0005-0000-0000-000061670000}"/>
    <cellStyle name="Normal 3 3 2 2 9 2 2 4" xfId="26491" xr:uid="{00000000-0005-0000-0000-000062670000}"/>
    <cellStyle name="Normal 3 3 2 2 9 2 3" xfId="26492" xr:uid="{00000000-0005-0000-0000-000063670000}"/>
    <cellStyle name="Normal 3 3 2 2 9 2 3 2" xfId="26493" xr:uid="{00000000-0005-0000-0000-000064670000}"/>
    <cellStyle name="Normal 3 3 2 2 9 2 3 2 2" xfId="26494" xr:uid="{00000000-0005-0000-0000-000065670000}"/>
    <cellStyle name="Normal 3 3 2 2 9 2 3 3" xfId="26495" xr:uid="{00000000-0005-0000-0000-000066670000}"/>
    <cellStyle name="Normal 3 3 2 2 9 2 4" xfId="26496" xr:uid="{00000000-0005-0000-0000-000067670000}"/>
    <cellStyle name="Normal 3 3 2 2 9 2 4 2" xfId="26497" xr:uid="{00000000-0005-0000-0000-000068670000}"/>
    <cellStyle name="Normal 3 3 2 2 9 2 5" xfId="26498" xr:uid="{00000000-0005-0000-0000-000069670000}"/>
    <cellStyle name="Normal 3 3 2 2 9 3" xfId="26499" xr:uid="{00000000-0005-0000-0000-00006A670000}"/>
    <cellStyle name="Normal 3 3 2 2 9 3 2" xfId="26500" xr:uid="{00000000-0005-0000-0000-00006B670000}"/>
    <cellStyle name="Normal 3 3 2 2 9 3 2 2" xfId="26501" xr:uid="{00000000-0005-0000-0000-00006C670000}"/>
    <cellStyle name="Normal 3 3 2 2 9 3 2 2 2" xfId="26502" xr:uid="{00000000-0005-0000-0000-00006D670000}"/>
    <cellStyle name="Normal 3 3 2 2 9 3 2 3" xfId="26503" xr:uid="{00000000-0005-0000-0000-00006E670000}"/>
    <cellStyle name="Normal 3 3 2 2 9 3 3" xfId="26504" xr:uid="{00000000-0005-0000-0000-00006F670000}"/>
    <cellStyle name="Normal 3 3 2 2 9 3 3 2" xfId="26505" xr:uid="{00000000-0005-0000-0000-000070670000}"/>
    <cellStyle name="Normal 3 3 2 2 9 3 4" xfId="26506" xr:uid="{00000000-0005-0000-0000-000071670000}"/>
    <cellStyle name="Normal 3 3 2 2 9 4" xfId="26507" xr:uid="{00000000-0005-0000-0000-000072670000}"/>
    <cellStyle name="Normal 3 3 2 2 9 4 2" xfId="26508" xr:uid="{00000000-0005-0000-0000-000073670000}"/>
    <cellStyle name="Normal 3 3 2 2 9 4 2 2" xfId="26509" xr:uid="{00000000-0005-0000-0000-000074670000}"/>
    <cellStyle name="Normal 3 3 2 2 9 4 3" xfId="26510" xr:uid="{00000000-0005-0000-0000-000075670000}"/>
    <cellStyle name="Normal 3 3 2 2 9 5" xfId="26511" xr:uid="{00000000-0005-0000-0000-000076670000}"/>
    <cellStyle name="Normal 3 3 2 2 9 5 2" xfId="26512" xr:uid="{00000000-0005-0000-0000-000077670000}"/>
    <cellStyle name="Normal 3 3 2 2 9 6" xfId="26513" xr:uid="{00000000-0005-0000-0000-000078670000}"/>
    <cellStyle name="Normal 3 3 2 2_T-straight with PEDs adjustor" xfId="26514" xr:uid="{00000000-0005-0000-0000-000079670000}"/>
    <cellStyle name="Normal 3 3 2 20" xfId="26515" xr:uid="{00000000-0005-0000-0000-00007A670000}"/>
    <cellStyle name="Normal 3 3 2 3" xfId="26516" xr:uid="{00000000-0005-0000-0000-00007B670000}"/>
    <cellStyle name="Normal 3 3 2 3 10" xfId="26517" xr:uid="{00000000-0005-0000-0000-00007C670000}"/>
    <cellStyle name="Normal 3 3 2 3 10 2" xfId="26518" xr:uid="{00000000-0005-0000-0000-00007D670000}"/>
    <cellStyle name="Normal 3 3 2 3 10 2 2" xfId="26519" xr:uid="{00000000-0005-0000-0000-00007E670000}"/>
    <cellStyle name="Normal 3 3 2 3 10 2 2 2" xfId="26520" xr:uid="{00000000-0005-0000-0000-00007F670000}"/>
    <cellStyle name="Normal 3 3 2 3 10 2 3" xfId="26521" xr:uid="{00000000-0005-0000-0000-000080670000}"/>
    <cellStyle name="Normal 3 3 2 3 10 3" xfId="26522" xr:uid="{00000000-0005-0000-0000-000081670000}"/>
    <cellStyle name="Normal 3 3 2 3 10 3 2" xfId="26523" xr:uid="{00000000-0005-0000-0000-000082670000}"/>
    <cellStyle name="Normal 3 3 2 3 10 4" xfId="26524" xr:uid="{00000000-0005-0000-0000-000083670000}"/>
    <cellStyle name="Normal 3 3 2 3 11" xfId="26525" xr:uid="{00000000-0005-0000-0000-000084670000}"/>
    <cellStyle name="Normal 3 3 2 3 11 2" xfId="26526" xr:uid="{00000000-0005-0000-0000-000085670000}"/>
    <cellStyle name="Normal 3 3 2 3 11 2 2" xfId="26527" xr:uid="{00000000-0005-0000-0000-000086670000}"/>
    <cellStyle name="Normal 3 3 2 3 11 2 2 2" xfId="26528" xr:uid="{00000000-0005-0000-0000-000087670000}"/>
    <cellStyle name="Normal 3 3 2 3 11 2 3" xfId="26529" xr:uid="{00000000-0005-0000-0000-000088670000}"/>
    <cellStyle name="Normal 3 3 2 3 11 3" xfId="26530" xr:uid="{00000000-0005-0000-0000-000089670000}"/>
    <cellStyle name="Normal 3 3 2 3 11 3 2" xfId="26531" xr:uid="{00000000-0005-0000-0000-00008A670000}"/>
    <cellStyle name="Normal 3 3 2 3 11 4" xfId="26532" xr:uid="{00000000-0005-0000-0000-00008B670000}"/>
    <cellStyle name="Normal 3 3 2 3 12" xfId="26533" xr:uid="{00000000-0005-0000-0000-00008C670000}"/>
    <cellStyle name="Normal 3 3 2 3 12 2" xfId="26534" xr:uid="{00000000-0005-0000-0000-00008D670000}"/>
    <cellStyle name="Normal 3 3 2 3 12 2 2" xfId="26535" xr:uid="{00000000-0005-0000-0000-00008E670000}"/>
    <cellStyle name="Normal 3 3 2 3 12 2 2 2" xfId="26536" xr:uid="{00000000-0005-0000-0000-00008F670000}"/>
    <cellStyle name="Normal 3 3 2 3 12 2 3" xfId="26537" xr:uid="{00000000-0005-0000-0000-000090670000}"/>
    <cellStyle name="Normal 3 3 2 3 12 3" xfId="26538" xr:uid="{00000000-0005-0000-0000-000091670000}"/>
    <cellStyle name="Normal 3 3 2 3 12 3 2" xfId="26539" xr:uid="{00000000-0005-0000-0000-000092670000}"/>
    <cellStyle name="Normal 3 3 2 3 12 4" xfId="26540" xr:uid="{00000000-0005-0000-0000-000093670000}"/>
    <cellStyle name="Normal 3 3 2 3 13" xfId="26541" xr:uid="{00000000-0005-0000-0000-000094670000}"/>
    <cellStyle name="Normal 3 3 2 3 13 2" xfId="26542" xr:uid="{00000000-0005-0000-0000-000095670000}"/>
    <cellStyle name="Normal 3 3 2 3 13 2 2" xfId="26543" xr:uid="{00000000-0005-0000-0000-000096670000}"/>
    <cellStyle name="Normal 3 3 2 3 13 3" xfId="26544" xr:uid="{00000000-0005-0000-0000-000097670000}"/>
    <cellStyle name="Normal 3 3 2 3 14" xfId="26545" xr:uid="{00000000-0005-0000-0000-000098670000}"/>
    <cellStyle name="Normal 3 3 2 3 14 2" xfId="26546" xr:uid="{00000000-0005-0000-0000-000099670000}"/>
    <cellStyle name="Normal 3 3 2 3 15" xfId="26547" xr:uid="{00000000-0005-0000-0000-00009A670000}"/>
    <cellStyle name="Normal 3 3 2 3 15 2" xfId="26548" xr:uid="{00000000-0005-0000-0000-00009B670000}"/>
    <cellStyle name="Normal 3 3 2 3 16" xfId="26549" xr:uid="{00000000-0005-0000-0000-00009C670000}"/>
    <cellStyle name="Normal 3 3 2 3 17" xfId="26550" xr:uid="{00000000-0005-0000-0000-00009D670000}"/>
    <cellStyle name="Normal 3 3 2 3 2" xfId="26551" xr:uid="{00000000-0005-0000-0000-00009E670000}"/>
    <cellStyle name="Normal 3 3 2 3 2 10" xfId="26552" xr:uid="{00000000-0005-0000-0000-00009F670000}"/>
    <cellStyle name="Normal 3 3 2 3 2 11" xfId="26553" xr:uid="{00000000-0005-0000-0000-0000A0670000}"/>
    <cellStyle name="Normal 3 3 2 3 2 2" xfId="26554" xr:uid="{00000000-0005-0000-0000-0000A1670000}"/>
    <cellStyle name="Normal 3 3 2 3 2 2 10" xfId="26555" xr:uid="{00000000-0005-0000-0000-0000A2670000}"/>
    <cellStyle name="Normal 3 3 2 3 2 2 2" xfId="26556" xr:uid="{00000000-0005-0000-0000-0000A3670000}"/>
    <cellStyle name="Normal 3 3 2 3 2 2 2 2" xfId="26557" xr:uid="{00000000-0005-0000-0000-0000A4670000}"/>
    <cellStyle name="Normal 3 3 2 3 2 2 2 2 2" xfId="26558" xr:uid="{00000000-0005-0000-0000-0000A5670000}"/>
    <cellStyle name="Normal 3 3 2 3 2 2 2 2 2 2" xfId="26559" xr:uid="{00000000-0005-0000-0000-0000A6670000}"/>
    <cellStyle name="Normal 3 3 2 3 2 2 2 2 2 2 2" xfId="26560" xr:uid="{00000000-0005-0000-0000-0000A7670000}"/>
    <cellStyle name="Normal 3 3 2 3 2 2 2 2 2 2 2 2" xfId="26561" xr:uid="{00000000-0005-0000-0000-0000A8670000}"/>
    <cellStyle name="Normal 3 3 2 3 2 2 2 2 2 2 3" xfId="26562" xr:uid="{00000000-0005-0000-0000-0000A9670000}"/>
    <cellStyle name="Normal 3 3 2 3 2 2 2 2 2 3" xfId="26563" xr:uid="{00000000-0005-0000-0000-0000AA670000}"/>
    <cellStyle name="Normal 3 3 2 3 2 2 2 2 2 3 2" xfId="26564" xr:uid="{00000000-0005-0000-0000-0000AB670000}"/>
    <cellStyle name="Normal 3 3 2 3 2 2 2 2 2 4" xfId="26565" xr:uid="{00000000-0005-0000-0000-0000AC670000}"/>
    <cellStyle name="Normal 3 3 2 3 2 2 2 2 3" xfId="26566" xr:uid="{00000000-0005-0000-0000-0000AD670000}"/>
    <cellStyle name="Normal 3 3 2 3 2 2 2 2 3 2" xfId="26567" xr:uid="{00000000-0005-0000-0000-0000AE670000}"/>
    <cellStyle name="Normal 3 3 2 3 2 2 2 2 3 2 2" xfId="26568" xr:uid="{00000000-0005-0000-0000-0000AF670000}"/>
    <cellStyle name="Normal 3 3 2 3 2 2 2 2 3 3" xfId="26569" xr:uid="{00000000-0005-0000-0000-0000B0670000}"/>
    <cellStyle name="Normal 3 3 2 3 2 2 2 2 4" xfId="26570" xr:uid="{00000000-0005-0000-0000-0000B1670000}"/>
    <cellStyle name="Normal 3 3 2 3 2 2 2 2 4 2" xfId="26571" xr:uid="{00000000-0005-0000-0000-0000B2670000}"/>
    <cellStyle name="Normal 3 3 2 3 2 2 2 2 5" xfId="26572" xr:uid="{00000000-0005-0000-0000-0000B3670000}"/>
    <cellStyle name="Normal 3 3 2 3 2 2 2 3" xfId="26573" xr:uid="{00000000-0005-0000-0000-0000B4670000}"/>
    <cellStyle name="Normal 3 3 2 3 2 2 2 3 2" xfId="26574" xr:uid="{00000000-0005-0000-0000-0000B5670000}"/>
    <cellStyle name="Normal 3 3 2 3 2 2 2 3 2 2" xfId="26575" xr:uid="{00000000-0005-0000-0000-0000B6670000}"/>
    <cellStyle name="Normal 3 3 2 3 2 2 2 3 2 2 2" xfId="26576" xr:uid="{00000000-0005-0000-0000-0000B7670000}"/>
    <cellStyle name="Normal 3 3 2 3 2 2 2 3 2 3" xfId="26577" xr:uid="{00000000-0005-0000-0000-0000B8670000}"/>
    <cellStyle name="Normal 3 3 2 3 2 2 2 3 3" xfId="26578" xr:uid="{00000000-0005-0000-0000-0000B9670000}"/>
    <cellStyle name="Normal 3 3 2 3 2 2 2 3 3 2" xfId="26579" xr:uid="{00000000-0005-0000-0000-0000BA670000}"/>
    <cellStyle name="Normal 3 3 2 3 2 2 2 3 4" xfId="26580" xr:uid="{00000000-0005-0000-0000-0000BB670000}"/>
    <cellStyle name="Normal 3 3 2 3 2 2 2 4" xfId="26581" xr:uid="{00000000-0005-0000-0000-0000BC670000}"/>
    <cellStyle name="Normal 3 3 2 3 2 2 2 4 2" xfId="26582" xr:uid="{00000000-0005-0000-0000-0000BD670000}"/>
    <cellStyle name="Normal 3 3 2 3 2 2 2 4 2 2" xfId="26583" xr:uid="{00000000-0005-0000-0000-0000BE670000}"/>
    <cellStyle name="Normal 3 3 2 3 2 2 2 4 2 2 2" xfId="26584" xr:uid="{00000000-0005-0000-0000-0000BF670000}"/>
    <cellStyle name="Normal 3 3 2 3 2 2 2 4 2 3" xfId="26585" xr:uid="{00000000-0005-0000-0000-0000C0670000}"/>
    <cellStyle name="Normal 3 3 2 3 2 2 2 4 3" xfId="26586" xr:uid="{00000000-0005-0000-0000-0000C1670000}"/>
    <cellStyle name="Normal 3 3 2 3 2 2 2 4 3 2" xfId="26587" xr:uid="{00000000-0005-0000-0000-0000C2670000}"/>
    <cellStyle name="Normal 3 3 2 3 2 2 2 4 4" xfId="26588" xr:uid="{00000000-0005-0000-0000-0000C3670000}"/>
    <cellStyle name="Normal 3 3 2 3 2 2 2 5" xfId="26589" xr:uid="{00000000-0005-0000-0000-0000C4670000}"/>
    <cellStyle name="Normal 3 3 2 3 2 2 2 5 2" xfId="26590" xr:uid="{00000000-0005-0000-0000-0000C5670000}"/>
    <cellStyle name="Normal 3 3 2 3 2 2 2 5 2 2" xfId="26591" xr:uid="{00000000-0005-0000-0000-0000C6670000}"/>
    <cellStyle name="Normal 3 3 2 3 2 2 2 5 3" xfId="26592" xr:uid="{00000000-0005-0000-0000-0000C7670000}"/>
    <cellStyle name="Normal 3 3 2 3 2 2 2 6" xfId="26593" xr:uid="{00000000-0005-0000-0000-0000C8670000}"/>
    <cellStyle name="Normal 3 3 2 3 2 2 2 6 2" xfId="26594" xr:uid="{00000000-0005-0000-0000-0000C9670000}"/>
    <cellStyle name="Normal 3 3 2 3 2 2 2 7" xfId="26595" xr:uid="{00000000-0005-0000-0000-0000CA670000}"/>
    <cellStyle name="Normal 3 3 2 3 2 2 2 7 2" xfId="26596" xr:uid="{00000000-0005-0000-0000-0000CB670000}"/>
    <cellStyle name="Normal 3 3 2 3 2 2 2 8" xfId="26597" xr:uid="{00000000-0005-0000-0000-0000CC670000}"/>
    <cellStyle name="Normal 3 3 2 3 2 2 3" xfId="26598" xr:uid="{00000000-0005-0000-0000-0000CD670000}"/>
    <cellStyle name="Normal 3 3 2 3 2 2 3 2" xfId="26599" xr:uid="{00000000-0005-0000-0000-0000CE670000}"/>
    <cellStyle name="Normal 3 3 2 3 2 2 3 2 2" xfId="26600" xr:uid="{00000000-0005-0000-0000-0000CF670000}"/>
    <cellStyle name="Normal 3 3 2 3 2 2 3 2 2 2" xfId="26601" xr:uid="{00000000-0005-0000-0000-0000D0670000}"/>
    <cellStyle name="Normal 3 3 2 3 2 2 3 2 2 2 2" xfId="26602" xr:uid="{00000000-0005-0000-0000-0000D1670000}"/>
    <cellStyle name="Normal 3 3 2 3 2 2 3 2 2 3" xfId="26603" xr:uid="{00000000-0005-0000-0000-0000D2670000}"/>
    <cellStyle name="Normal 3 3 2 3 2 2 3 2 3" xfId="26604" xr:uid="{00000000-0005-0000-0000-0000D3670000}"/>
    <cellStyle name="Normal 3 3 2 3 2 2 3 2 3 2" xfId="26605" xr:uid="{00000000-0005-0000-0000-0000D4670000}"/>
    <cellStyle name="Normal 3 3 2 3 2 2 3 2 4" xfId="26606" xr:uid="{00000000-0005-0000-0000-0000D5670000}"/>
    <cellStyle name="Normal 3 3 2 3 2 2 3 3" xfId="26607" xr:uid="{00000000-0005-0000-0000-0000D6670000}"/>
    <cellStyle name="Normal 3 3 2 3 2 2 3 3 2" xfId="26608" xr:uid="{00000000-0005-0000-0000-0000D7670000}"/>
    <cellStyle name="Normal 3 3 2 3 2 2 3 3 2 2" xfId="26609" xr:uid="{00000000-0005-0000-0000-0000D8670000}"/>
    <cellStyle name="Normal 3 3 2 3 2 2 3 3 3" xfId="26610" xr:uid="{00000000-0005-0000-0000-0000D9670000}"/>
    <cellStyle name="Normal 3 3 2 3 2 2 3 4" xfId="26611" xr:uid="{00000000-0005-0000-0000-0000DA670000}"/>
    <cellStyle name="Normal 3 3 2 3 2 2 3 4 2" xfId="26612" xr:uid="{00000000-0005-0000-0000-0000DB670000}"/>
    <cellStyle name="Normal 3 3 2 3 2 2 3 5" xfId="26613" xr:uid="{00000000-0005-0000-0000-0000DC670000}"/>
    <cellStyle name="Normal 3 3 2 3 2 2 4" xfId="26614" xr:uid="{00000000-0005-0000-0000-0000DD670000}"/>
    <cellStyle name="Normal 3 3 2 3 2 2 4 2" xfId="26615" xr:uid="{00000000-0005-0000-0000-0000DE670000}"/>
    <cellStyle name="Normal 3 3 2 3 2 2 4 2 2" xfId="26616" xr:uid="{00000000-0005-0000-0000-0000DF670000}"/>
    <cellStyle name="Normal 3 3 2 3 2 2 4 2 2 2" xfId="26617" xr:uid="{00000000-0005-0000-0000-0000E0670000}"/>
    <cellStyle name="Normal 3 3 2 3 2 2 4 2 3" xfId="26618" xr:uid="{00000000-0005-0000-0000-0000E1670000}"/>
    <cellStyle name="Normal 3 3 2 3 2 2 4 3" xfId="26619" xr:uid="{00000000-0005-0000-0000-0000E2670000}"/>
    <cellStyle name="Normal 3 3 2 3 2 2 4 3 2" xfId="26620" xr:uid="{00000000-0005-0000-0000-0000E3670000}"/>
    <cellStyle name="Normal 3 3 2 3 2 2 4 4" xfId="26621" xr:uid="{00000000-0005-0000-0000-0000E4670000}"/>
    <cellStyle name="Normal 3 3 2 3 2 2 5" xfId="26622" xr:uid="{00000000-0005-0000-0000-0000E5670000}"/>
    <cellStyle name="Normal 3 3 2 3 2 2 5 2" xfId="26623" xr:uid="{00000000-0005-0000-0000-0000E6670000}"/>
    <cellStyle name="Normal 3 3 2 3 2 2 5 2 2" xfId="26624" xr:uid="{00000000-0005-0000-0000-0000E7670000}"/>
    <cellStyle name="Normal 3 3 2 3 2 2 5 2 2 2" xfId="26625" xr:uid="{00000000-0005-0000-0000-0000E8670000}"/>
    <cellStyle name="Normal 3 3 2 3 2 2 5 2 3" xfId="26626" xr:uid="{00000000-0005-0000-0000-0000E9670000}"/>
    <cellStyle name="Normal 3 3 2 3 2 2 5 3" xfId="26627" xr:uid="{00000000-0005-0000-0000-0000EA670000}"/>
    <cellStyle name="Normal 3 3 2 3 2 2 5 3 2" xfId="26628" xr:uid="{00000000-0005-0000-0000-0000EB670000}"/>
    <cellStyle name="Normal 3 3 2 3 2 2 5 4" xfId="26629" xr:uid="{00000000-0005-0000-0000-0000EC670000}"/>
    <cellStyle name="Normal 3 3 2 3 2 2 6" xfId="26630" xr:uid="{00000000-0005-0000-0000-0000ED670000}"/>
    <cellStyle name="Normal 3 3 2 3 2 2 6 2" xfId="26631" xr:uid="{00000000-0005-0000-0000-0000EE670000}"/>
    <cellStyle name="Normal 3 3 2 3 2 2 6 2 2" xfId="26632" xr:uid="{00000000-0005-0000-0000-0000EF670000}"/>
    <cellStyle name="Normal 3 3 2 3 2 2 6 3" xfId="26633" xr:uid="{00000000-0005-0000-0000-0000F0670000}"/>
    <cellStyle name="Normal 3 3 2 3 2 2 7" xfId="26634" xr:uid="{00000000-0005-0000-0000-0000F1670000}"/>
    <cellStyle name="Normal 3 3 2 3 2 2 7 2" xfId="26635" xr:uid="{00000000-0005-0000-0000-0000F2670000}"/>
    <cellStyle name="Normal 3 3 2 3 2 2 8" xfId="26636" xr:uid="{00000000-0005-0000-0000-0000F3670000}"/>
    <cellStyle name="Normal 3 3 2 3 2 2 8 2" xfId="26637" xr:uid="{00000000-0005-0000-0000-0000F4670000}"/>
    <cellStyle name="Normal 3 3 2 3 2 2 9" xfId="26638" xr:uid="{00000000-0005-0000-0000-0000F5670000}"/>
    <cellStyle name="Normal 3 3 2 3 2 3" xfId="26639" xr:uid="{00000000-0005-0000-0000-0000F6670000}"/>
    <cellStyle name="Normal 3 3 2 3 2 3 2" xfId="26640" xr:uid="{00000000-0005-0000-0000-0000F7670000}"/>
    <cellStyle name="Normal 3 3 2 3 2 3 2 2" xfId="26641" xr:uid="{00000000-0005-0000-0000-0000F8670000}"/>
    <cellStyle name="Normal 3 3 2 3 2 3 2 2 2" xfId="26642" xr:uid="{00000000-0005-0000-0000-0000F9670000}"/>
    <cellStyle name="Normal 3 3 2 3 2 3 2 2 2 2" xfId="26643" xr:uid="{00000000-0005-0000-0000-0000FA670000}"/>
    <cellStyle name="Normal 3 3 2 3 2 3 2 2 2 2 2" xfId="26644" xr:uid="{00000000-0005-0000-0000-0000FB670000}"/>
    <cellStyle name="Normal 3 3 2 3 2 3 2 2 2 3" xfId="26645" xr:uid="{00000000-0005-0000-0000-0000FC670000}"/>
    <cellStyle name="Normal 3 3 2 3 2 3 2 2 3" xfId="26646" xr:uid="{00000000-0005-0000-0000-0000FD670000}"/>
    <cellStyle name="Normal 3 3 2 3 2 3 2 2 3 2" xfId="26647" xr:uid="{00000000-0005-0000-0000-0000FE670000}"/>
    <cellStyle name="Normal 3 3 2 3 2 3 2 2 4" xfId="26648" xr:uid="{00000000-0005-0000-0000-0000FF670000}"/>
    <cellStyle name="Normal 3 3 2 3 2 3 2 3" xfId="26649" xr:uid="{00000000-0005-0000-0000-000000680000}"/>
    <cellStyle name="Normal 3 3 2 3 2 3 2 3 2" xfId="26650" xr:uid="{00000000-0005-0000-0000-000001680000}"/>
    <cellStyle name="Normal 3 3 2 3 2 3 2 3 2 2" xfId="26651" xr:uid="{00000000-0005-0000-0000-000002680000}"/>
    <cellStyle name="Normal 3 3 2 3 2 3 2 3 3" xfId="26652" xr:uid="{00000000-0005-0000-0000-000003680000}"/>
    <cellStyle name="Normal 3 3 2 3 2 3 2 4" xfId="26653" xr:uid="{00000000-0005-0000-0000-000004680000}"/>
    <cellStyle name="Normal 3 3 2 3 2 3 2 4 2" xfId="26654" xr:uid="{00000000-0005-0000-0000-000005680000}"/>
    <cellStyle name="Normal 3 3 2 3 2 3 2 5" xfId="26655" xr:uid="{00000000-0005-0000-0000-000006680000}"/>
    <cellStyle name="Normal 3 3 2 3 2 3 3" xfId="26656" xr:uid="{00000000-0005-0000-0000-000007680000}"/>
    <cellStyle name="Normal 3 3 2 3 2 3 3 2" xfId="26657" xr:uid="{00000000-0005-0000-0000-000008680000}"/>
    <cellStyle name="Normal 3 3 2 3 2 3 3 2 2" xfId="26658" xr:uid="{00000000-0005-0000-0000-000009680000}"/>
    <cellStyle name="Normal 3 3 2 3 2 3 3 2 2 2" xfId="26659" xr:uid="{00000000-0005-0000-0000-00000A680000}"/>
    <cellStyle name="Normal 3 3 2 3 2 3 3 2 3" xfId="26660" xr:uid="{00000000-0005-0000-0000-00000B680000}"/>
    <cellStyle name="Normal 3 3 2 3 2 3 3 3" xfId="26661" xr:uid="{00000000-0005-0000-0000-00000C680000}"/>
    <cellStyle name="Normal 3 3 2 3 2 3 3 3 2" xfId="26662" xr:uid="{00000000-0005-0000-0000-00000D680000}"/>
    <cellStyle name="Normal 3 3 2 3 2 3 3 4" xfId="26663" xr:uid="{00000000-0005-0000-0000-00000E680000}"/>
    <cellStyle name="Normal 3 3 2 3 2 3 4" xfId="26664" xr:uid="{00000000-0005-0000-0000-00000F680000}"/>
    <cellStyle name="Normal 3 3 2 3 2 3 4 2" xfId="26665" xr:uid="{00000000-0005-0000-0000-000010680000}"/>
    <cellStyle name="Normal 3 3 2 3 2 3 4 2 2" xfId="26666" xr:uid="{00000000-0005-0000-0000-000011680000}"/>
    <cellStyle name="Normal 3 3 2 3 2 3 4 2 2 2" xfId="26667" xr:uid="{00000000-0005-0000-0000-000012680000}"/>
    <cellStyle name="Normal 3 3 2 3 2 3 4 2 3" xfId="26668" xr:uid="{00000000-0005-0000-0000-000013680000}"/>
    <cellStyle name="Normal 3 3 2 3 2 3 4 3" xfId="26669" xr:uid="{00000000-0005-0000-0000-000014680000}"/>
    <cellStyle name="Normal 3 3 2 3 2 3 4 3 2" xfId="26670" xr:uid="{00000000-0005-0000-0000-000015680000}"/>
    <cellStyle name="Normal 3 3 2 3 2 3 4 4" xfId="26671" xr:uid="{00000000-0005-0000-0000-000016680000}"/>
    <cellStyle name="Normal 3 3 2 3 2 3 5" xfId="26672" xr:uid="{00000000-0005-0000-0000-000017680000}"/>
    <cellStyle name="Normal 3 3 2 3 2 3 5 2" xfId="26673" xr:uid="{00000000-0005-0000-0000-000018680000}"/>
    <cellStyle name="Normal 3 3 2 3 2 3 5 2 2" xfId="26674" xr:uid="{00000000-0005-0000-0000-000019680000}"/>
    <cellStyle name="Normal 3 3 2 3 2 3 5 3" xfId="26675" xr:uid="{00000000-0005-0000-0000-00001A680000}"/>
    <cellStyle name="Normal 3 3 2 3 2 3 6" xfId="26676" xr:uid="{00000000-0005-0000-0000-00001B680000}"/>
    <cellStyle name="Normal 3 3 2 3 2 3 6 2" xfId="26677" xr:uid="{00000000-0005-0000-0000-00001C680000}"/>
    <cellStyle name="Normal 3 3 2 3 2 3 7" xfId="26678" xr:uid="{00000000-0005-0000-0000-00001D680000}"/>
    <cellStyle name="Normal 3 3 2 3 2 3 7 2" xfId="26679" xr:uid="{00000000-0005-0000-0000-00001E680000}"/>
    <cellStyle name="Normal 3 3 2 3 2 3 8" xfId="26680" xr:uid="{00000000-0005-0000-0000-00001F680000}"/>
    <cellStyle name="Normal 3 3 2 3 2 4" xfId="26681" xr:uid="{00000000-0005-0000-0000-000020680000}"/>
    <cellStyle name="Normal 3 3 2 3 2 4 2" xfId="26682" xr:uid="{00000000-0005-0000-0000-000021680000}"/>
    <cellStyle name="Normal 3 3 2 3 2 4 2 2" xfId="26683" xr:uid="{00000000-0005-0000-0000-000022680000}"/>
    <cellStyle name="Normal 3 3 2 3 2 4 2 2 2" xfId="26684" xr:uid="{00000000-0005-0000-0000-000023680000}"/>
    <cellStyle name="Normal 3 3 2 3 2 4 2 2 2 2" xfId="26685" xr:uid="{00000000-0005-0000-0000-000024680000}"/>
    <cellStyle name="Normal 3 3 2 3 2 4 2 2 3" xfId="26686" xr:uid="{00000000-0005-0000-0000-000025680000}"/>
    <cellStyle name="Normal 3 3 2 3 2 4 2 3" xfId="26687" xr:uid="{00000000-0005-0000-0000-000026680000}"/>
    <cellStyle name="Normal 3 3 2 3 2 4 2 3 2" xfId="26688" xr:uid="{00000000-0005-0000-0000-000027680000}"/>
    <cellStyle name="Normal 3 3 2 3 2 4 2 4" xfId="26689" xr:uid="{00000000-0005-0000-0000-000028680000}"/>
    <cellStyle name="Normal 3 3 2 3 2 4 3" xfId="26690" xr:uid="{00000000-0005-0000-0000-000029680000}"/>
    <cellStyle name="Normal 3 3 2 3 2 4 3 2" xfId="26691" xr:uid="{00000000-0005-0000-0000-00002A680000}"/>
    <cellStyle name="Normal 3 3 2 3 2 4 3 2 2" xfId="26692" xr:uid="{00000000-0005-0000-0000-00002B680000}"/>
    <cellStyle name="Normal 3 3 2 3 2 4 3 3" xfId="26693" xr:uid="{00000000-0005-0000-0000-00002C680000}"/>
    <cellStyle name="Normal 3 3 2 3 2 4 4" xfId="26694" xr:uid="{00000000-0005-0000-0000-00002D680000}"/>
    <cellStyle name="Normal 3 3 2 3 2 4 4 2" xfId="26695" xr:uid="{00000000-0005-0000-0000-00002E680000}"/>
    <cellStyle name="Normal 3 3 2 3 2 4 5" xfId="26696" xr:uid="{00000000-0005-0000-0000-00002F680000}"/>
    <cellStyle name="Normal 3 3 2 3 2 5" xfId="26697" xr:uid="{00000000-0005-0000-0000-000030680000}"/>
    <cellStyle name="Normal 3 3 2 3 2 5 2" xfId="26698" xr:uid="{00000000-0005-0000-0000-000031680000}"/>
    <cellStyle name="Normal 3 3 2 3 2 5 2 2" xfId="26699" xr:uid="{00000000-0005-0000-0000-000032680000}"/>
    <cellStyle name="Normal 3 3 2 3 2 5 2 2 2" xfId="26700" xr:uid="{00000000-0005-0000-0000-000033680000}"/>
    <cellStyle name="Normal 3 3 2 3 2 5 2 3" xfId="26701" xr:uid="{00000000-0005-0000-0000-000034680000}"/>
    <cellStyle name="Normal 3 3 2 3 2 5 3" xfId="26702" xr:uid="{00000000-0005-0000-0000-000035680000}"/>
    <cellStyle name="Normal 3 3 2 3 2 5 3 2" xfId="26703" xr:uid="{00000000-0005-0000-0000-000036680000}"/>
    <cellStyle name="Normal 3 3 2 3 2 5 4" xfId="26704" xr:uid="{00000000-0005-0000-0000-000037680000}"/>
    <cellStyle name="Normal 3 3 2 3 2 6" xfId="26705" xr:uid="{00000000-0005-0000-0000-000038680000}"/>
    <cellStyle name="Normal 3 3 2 3 2 6 2" xfId="26706" xr:uid="{00000000-0005-0000-0000-000039680000}"/>
    <cellStyle name="Normal 3 3 2 3 2 6 2 2" xfId="26707" xr:uid="{00000000-0005-0000-0000-00003A680000}"/>
    <cellStyle name="Normal 3 3 2 3 2 6 2 2 2" xfId="26708" xr:uid="{00000000-0005-0000-0000-00003B680000}"/>
    <cellStyle name="Normal 3 3 2 3 2 6 2 3" xfId="26709" xr:uid="{00000000-0005-0000-0000-00003C680000}"/>
    <cellStyle name="Normal 3 3 2 3 2 6 3" xfId="26710" xr:uid="{00000000-0005-0000-0000-00003D680000}"/>
    <cellStyle name="Normal 3 3 2 3 2 6 3 2" xfId="26711" xr:uid="{00000000-0005-0000-0000-00003E680000}"/>
    <cellStyle name="Normal 3 3 2 3 2 6 4" xfId="26712" xr:uid="{00000000-0005-0000-0000-00003F680000}"/>
    <cellStyle name="Normal 3 3 2 3 2 7" xfId="26713" xr:uid="{00000000-0005-0000-0000-000040680000}"/>
    <cellStyle name="Normal 3 3 2 3 2 7 2" xfId="26714" xr:uid="{00000000-0005-0000-0000-000041680000}"/>
    <cellStyle name="Normal 3 3 2 3 2 7 2 2" xfId="26715" xr:uid="{00000000-0005-0000-0000-000042680000}"/>
    <cellStyle name="Normal 3 3 2 3 2 7 3" xfId="26716" xr:uid="{00000000-0005-0000-0000-000043680000}"/>
    <cellStyle name="Normal 3 3 2 3 2 8" xfId="26717" xr:uid="{00000000-0005-0000-0000-000044680000}"/>
    <cellStyle name="Normal 3 3 2 3 2 8 2" xfId="26718" xr:uid="{00000000-0005-0000-0000-000045680000}"/>
    <cellStyle name="Normal 3 3 2 3 2 9" xfId="26719" xr:uid="{00000000-0005-0000-0000-000046680000}"/>
    <cellStyle name="Normal 3 3 2 3 2 9 2" xfId="26720" xr:uid="{00000000-0005-0000-0000-000047680000}"/>
    <cellStyle name="Normal 3 3 2 3 3" xfId="26721" xr:uid="{00000000-0005-0000-0000-000048680000}"/>
    <cellStyle name="Normal 3 3 2 3 3 10" xfId="26722" xr:uid="{00000000-0005-0000-0000-000049680000}"/>
    <cellStyle name="Normal 3 3 2 3 3 11" xfId="26723" xr:uid="{00000000-0005-0000-0000-00004A680000}"/>
    <cellStyle name="Normal 3 3 2 3 3 2" xfId="26724" xr:uid="{00000000-0005-0000-0000-00004B680000}"/>
    <cellStyle name="Normal 3 3 2 3 3 2 10" xfId="26725" xr:uid="{00000000-0005-0000-0000-00004C680000}"/>
    <cellStyle name="Normal 3 3 2 3 3 2 2" xfId="26726" xr:uid="{00000000-0005-0000-0000-00004D680000}"/>
    <cellStyle name="Normal 3 3 2 3 3 2 2 2" xfId="26727" xr:uid="{00000000-0005-0000-0000-00004E680000}"/>
    <cellStyle name="Normal 3 3 2 3 3 2 2 2 2" xfId="26728" xr:uid="{00000000-0005-0000-0000-00004F680000}"/>
    <cellStyle name="Normal 3 3 2 3 3 2 2 2 2 2" xfId="26729" xr:uid="{00000000-0005-0000-0000-000050680000}"/>
    <cellStyle name="Normal 3 3 2 3 3 2 2 2 2 2 2" xfId="26730" xr:uid="{00000000-0005-0000-0000-000051680000}"/>
    <cellStyle name="Normal 3 3 2 3 3 2 2 2 2 2 2 2" xfId="26731" xr:uid="{00000000-0005-0000-0000-000052680000}"/>
    <cellStyle name="Normal 3 3 2 3 3 2 2 2 2 2 3" xfId="26732" xr:uid="{00000000-0005-0000-0000-000053680000}"/>
    <cellStyle name="Normal 3 3 2 3 3 2 2 2 2 3" xfId="26733" xr:uid="{00000000-0005-0000-0000-000054680000}"/>
    <cellStyle name="Normal 3 3 2 3 3 2 2 2 2 3 2" xfId="26734" xr:uid="{00000000-0005-0000-0000-000055680000}"/>
    <cellStyle name="Normal 3 3 2 3 3 2 2 2 2 4" xfId="26735" xr:uid="{00000000-0005-0000-0000-000056680000}"/>
    <cellStyle name="Normal 3 3 2 3 3 2 2 2 3" xfId="26736" xr:uid="{00000000-0005-0000-0000-000057680000}"/>
    <cellStyle name="Normal 3 3 2 3 3 2 2 2 3 2" xfId="26737" xr:uid="{00000000-0005-0000-0000-000058680000}"/>
    <cellStyle name="Normal 3 3 2 3 3 2 2 2 3 2 2" xfId="26738" xr:uid="{00000000-0005-0000-0000-000059680000}"/>
    <cellStyle name="Normal 3 3 2 3 3 2 2 2 3 3" xfId="26739" xr:uid="{00000000-0005-0000-0000-00005A680000}"/>
    <cellStyle name="Normal 3 3 2 3 3 2 2 2 4" xfId="26740" xr:uid="{00000000-0005-0000-0000-00005B680000}"/>
    <cellStyle name="Normal 3 3 2 3 3 2 2 2 4 2" xfId="26741" xr:uid="{00000000-0005-0000-0000-00005C680000}"/>
    <cellStyle name="Normal 3 3 2 3 3 2 2 2 5" xfId="26742" xr:uid="{00000000-0005-0000-0000-00005D680000}"/>
    <cellStyle name="Normal 3 3 2 3 3 2 2 3" xfId="26743" xr:uid="{00000000-0005-0000-0000-00005E680000}"/>
    <cellStyle name="Normal 3 3 2 3 3 2 2 3 2" xfId="26744" xr:uid="{00000000-0005-0000-0000-00005F680000}"/>
    <cellStyle name="Normal 3 3 2 3 3 2 2 3 2 2" xfId="26745" xr:uid="{00000000-0005-0000-0000-000060680000}"/>
    <cellStyle name="Normal 3 3 2 3 3 2 2 3 2 2 2" xfId="26746" xr:uid="{00000000-0005-0000-0000-000061680000}"/>
    <cellStyle name="Normal 3 3 2 3 3 2 2 3 2 3" xfId="26747" xr:uid="{00000000-0005-0000-0000-000062680000}"/>
    <cellStyle name="Normal 3 3 2 3 3 2 2 3 3" xfId="26748" xr:uid="{00000000-0005-0000-0000-000063680000}"/>
    <cellStyle name="Normal 3 3 2 3 3 2 2 3 3 2" xfId="26749" xr:uid="{00000000-0005-0000-0000-000064680000}"/>
    <cellStyle name="Normal 3 3 2 3 3 2 2 3 4" xfId="26750" xr:uid="{00000000-0005-0000-0000-000065680000}"/>
    <cellStyle name="Normal 3 3 2 3 3 2 2 4" xfId="26751" xr:uid="{00000000-0005-0000-0000-000066680000}"/>
    <cellStyle name="Normal 3 3 2 3 3 2 2 4 2" xfId="26752" xr:uid="{00000000-0005-0000-0000-000067680000}"/>
    <cellStyle name="Normal 3 3 2 3 3 2 2 4 2 2" xfId="26753" xr:uid="{00000000-0005-0000-0000-000068680000}"/>
    <cellStyle name="Normal 3 3 2 3 3 2 2 4 2 2 2" xfId="26754" xr:uid="{00000000-0005-0000-0000-000069680000}"/>
    <cellStyle name="Normal 3 3 2 3 3 2 2 4 2 3" xfId="26755" xr:uid="{00000000-0005-0000-0000-00006A680000}"/>
    <cellStyle name="Normal 3 3 2 3 3 2 2 4 3" xfId="26756" xr:uid="{00000000-0005-0000-0000-00006B680000}"/>
    <cellStyle name="Normal 3 3 2 3 3 2 2 4 3 2" xfId="26757" xr:uid="{00000000-0005-0000-0000-00006C680000}"/>
    <cellStyle name="Normal 3 3 2 3 3 2 2 4 4" xfId="26758" xr:uid="{00000000-0005-0000-0000-00006D680000}"/>
    <cellStyle name="Normal 3 3 2 3 3 2 2 5" xfId="26759" xr:uid="{00000000-0005-0000-0000-00006E680000}"/>
    <cellStyle name="Normal 3 3 2 3 3 2 2 5 2" xfId="26760" xr:uid="{00000000-0005-0000-0000-00006F680000}"/>
    <cellStyle name="Normal 3 3 2 3 3 2 2 5 2 2" xfId="26761" xr:uid="{00000000-0005-0000-0000-000070680000}"/>
    <cellStyle name="Normal 3 3 2 3 3 2 2 5 3" xfId="26762" xr:uid="{00000000-0005-0000-0000-000071680000}"/>
    <cellStyle name="Normal 3 3 2 3 3 2 2 6" xfId="26763" xr:uid="{00000000-0005-0000-0000-000072680000}"/>
    <cellStyle name="Normal 3 3 2 3 3 2 2 6 2" xfId="26764" xr:uid="{00000000-0005-0000-0000-000073680000}"/>
    <cellStyle name="Normal 3 3 2 3 3 2 2 7" xfId="26765" xr:uid="{00000000-0005-0000-0000-000074680000}"/>
    <cellStyle name="Normal 3 3 2 3 3 2 2 7 2" xfId="26766" xr:uid="{00000000-0005-0000-0000-000075680000}"/>
    <cellStyle name="Normal 3 3 2 3 3 2 2 8" xfId="26767" xr:uid="{00000000-0005-0000-0000-000076680000}"/>
    <cellStyle name="Normal 3 3 2 3 3 2 3" xfId="26768" xr:uid="{00000000-0005-0000-0000-000077680000}"/>
    <cellStyle name="Normal 3 3 2 3 3 2 3 2" xfId="26769" xr:uid="{00000000-0005-0000-0000-000078680000}"/>
    <cellStyle name="Normal 3 3 2 3 3 2 3 2 2" xfId="26770" xr:uid="{00000000-0005-0000-0000-000079680000}"/>
    <cellStyle name="Normal 3 3 2 3 3 2 3 2 2 2" xfId="26771" xr:uid="{00000000-0005-0000-0000-00007A680000}"/>
    <cellStyle name="Normal 3 3 2 3 3 2 3 2 2 2 2" xfId="26772" xr:uid="{00000000-0005-0000-0000-00007B680000}"/>
    <cellStyle name="Normal 3 3 2 3 3 2 3 2 2 3" xfId="26773" xr:uid="{00000000-0005-0000-0000-00007C680000}"/>
    <cellStyle name="Normal 3 3 2 3 3 2 3 2 3" xfId="26774" xr:uid="{00000000-0005-0000-0000-00007D680000}"/>
    <cellStyle name="Normal 3 3 2 3 3 2 3 2 3 2" xfId="26775" xr:uid="{00000000-0005-0000-0000-00007E680000}"/>
    <cellStyle name="Normal 3 3 2 3 3 2 3 2 4" xfId="26776" xr:uid="{00000000-0005-0000-0000-00007F680000}"/>
    <cellStyle name="Normal 3 3 2 3 3 2 3 3" xfId="26777" xr:uid="{00000000-0005-0000-0000-000080680000}"/>
    <cellStyle name="Normal 3 3 2 3 3 2 3 3 2" xfId="26778" xr:uid="{00000000-0005-0000-0000-000081680000}"/>
    <cellStyle name="Normal 3 3 2 3 3 2 3 3 2 2" xfId="26779" xr:uid="{00000000-0005-0000-0000-000082680000}"/>
    <cellStyle name="Normal 3 3 2 3 3 2 3 3 3" xfId="26780" xr:uid="{00000000-0005-0000-0000-000083680000}"/>
    <cellStyle name="Normal 3 3 2 3 3 2 3 4" xfId="26781" xr:uid="{00000000-0005-0000-0000-000084680000}"/>
    <cellStyle name="Normal 3 3 2 3 3 2 3 4 2" xfId="26782" xr:uid="{00000000-0005-0000-0000-000085680000}"/>
    <cellStyle name="Normal 3 3 2 3 3 2 3 5" xfId="26783" xr:uid="{00000000-0005-0000-0000-000086680000}"/>
    <cellStyle name="Normal 3 3 2 3 3 2 4" xfId="26784" xr:uid="{00000000-0005-0000-0000-000087680000}"/>
    <cellStyle name="Normal 3 3 2 3 3 2 4 2" xfId="26785" xr:uid="{00000000-0005-0000-0000-000088680000}"/>
    <cellStyle name="Normal 3 3 2 3 3 2 4 2 2" xfId="26786" xr:uid="{00000000-0005-0000-0000-000089680000}"/>
    <cellStyle name="Normal 3 3 2 3 3 2 4 2 2 2" xfId="26787" xr:uid="{00000000-0005-0000-0000-00008A680000}"/>
    <cellStyle name="Normal 3 3 2 3 3 2 4 2 3" xfId="26788" xr:uid="{00000000-0005-0000-0000-00008B680000}"/>
    <cellStyle name="Normal 3 3 2 3 3 2 4 3" xfId="26789" xr:uid="{00000000-0005-0000-0000-00008C680000}"/>
    <cellStyle name="Normal 3 3 2 3 3 2 4 3 2" xfId="26790" xr:uid="{00000000-0005-0000-0000-00008D680000}"/>
    <cellStyle name="Normal 3 3 2 3 3 2 4 4" xfId="26791" xr:uid="{00000000-0005-0000-0000-00008E680000}"/>
    <cellStyle name="Normal 3 3 2 3 3 2 5" xfId="26792" xr:uid="{00000000-0005-0000-0000-00008F680000}"/>
    <cellStyle name="Normal 3 3 2 3 3 2 5 2" xfId="26793" xr:uid="{00000000-0005-0000-0000-000090680000}"/>
    <cellStyle name="Normal 3 3 2 3 3 2 5 2 2" xfId="26794" xr:uid="{00000000-0005-0000-0000-000091680000}"/>
    <cellStyle name="Normal 3 3 2 3 3 2 5 2 2 2" xfId="26795" xr:uid="{00000000-0005-0000-0000-000092680000}"/>
    <cellStyle name="Normal 3 3 2 3 3 2 5 2 3" xfId="26796" xr:uid="{00000000-0005-0000-0000-000093680000}"/>
    <cellStyle name="Normal 3 3 2 3 3 2 5 3" xfId="26797" xr:uid="{00000000-0005-0000-0000-000094680000}"/>
    <cellStyle name="Normal 3 3 2 3 3 2 5 3 2" xfId="26798" xr:uid="{00000000-0005-0000-0000-000095680000}"/>
    <cellStyle name="Normal 3 3 2 3 3 2 5 4" xfId="26799" xr:uid="{00000000-0005-0000-0000-000096680000}"/>
    <cellStyle name="Normal 3 3 2 3 3 2 6" xfId="26800" xr:uid="{00000000-0005-0000-0000-000097680000}"/>
    <cellStyle name="Normal 3 3 2 3 3 2 6 2" xfId="26801" xr:uid="{00000000-0005-0000-0000-000098680000}"/>
    <cellStyle name="Normal 3 3 2 3 3 2 6 2 2" xfId="26802" xr:uid="{00000000-0005-0000-0000-000099680000}"/>
    <cellStyle name="Normal 3 3 2 3 3 2 6 3" xfId="26803" xr:uid="{00000000-0005-0000-0000-00009A680000}"/>
    <cellStyle name="Normal 3 3 2 3 3 2 7" xfId="26804" xr:uid="{00000000-0005-0000-0000-00009B680000}"/>
    <cellStyle name="Normal 3 3 2 3 3 2 7 2" xfId="26805" xr:uid="{00000000-0005-0000-0000-00009C680000}"/>
    <cellStyle name="Normal 3 3 2 3 3 2 8" xfId="26806" xr:uid="{00000000-0005-0000-0000-00009D680000}"/>
    <cellStyle name="Normal 3 3 2 3 3 2 8 2" xfId="26807" xr:uid="{00000000-0005-0000-0000-00009E680000}"/>
    <cellStyle name="Normal 3 3 2 3 3 2 9" xfId="26808" xr:uid="{00000000-0005-0000-0000-00009F680000}"/>
    <cellStyle name="Normal 3 3 2 3 3 3" xfId="26809" xr:uid="{00000000-0005-0000-0000-0000A0680000}"/>
    <cellStyle name="Normal 3 3 2 3 3 3 2" xfId="26810" xr:uid="{00000000-0005-0000-0000-0000A1680000}"/>
    <cellStyle name="Normal 3 3 2 3 3 3 2 2" xfId="26811" xr:uid="{00000000-0005-0000-0000-0000A2680000}"/>
    <cellStyle name="Normal 3 3 2 3 3 3 2 2 2" xfId="26812" xr:uid="{00000000-0005-0000-0000-0000A3680000}"/>
    <cellStyle name="Normal 3 3 2 3 3 3 2 2 2 2" xfId="26813" xr:uid="{00000000-0005-0000-0000-0000A4680000}"/>
    <cellStyle name="Normal 3 3 2 3 3 3 2 2 2 2 2" xfId="26814" xr:uid="{00000000-0005-0000-0000-0000A5680000}"/>
    <cellStyle name="Normal 3 3 2 3 3 3 2 2 2 3" xfId="26815" xr:uid="{00000000-0005-0000-0000-0000A6680000}"/>
    <cellStyle name="Normal 3 3 2 3 3 3 2 2 3" xfId="26816" xr:uid="{00000000-0005-0000-0000-0000A7680000}"/>
    <cellStyle name="Normal 3 3 2 3 3 3 2 2 3 2" xfId="26817" xr:uid="{00000000-0005-0000-0000-0000A8680000}"/>
    <cellStyle name="Normal 3 3 2 3 3 3 2 2 4" xfId="26818" xr:uid="{00000000-0005-0000-0000-0000A9680000}"/>
    <cellStyle name="Normal 3 3 2 3 3 3 2 3" xfId="26819" xr:uid="{00000000-0005-0000-0000-0000AA680000}"/>
    <cellStyle name="Normal 3 3 2 3 3 3 2 3 2" xfId="26820" xr:uid="{00000000-0005-0000-0000-0000AB680000}"/>
    <cellStyle name="Normal 3 3 2 3 3 3 2 3 2 2" xfId="26821" xr:uid="{00000000-0005-0000-0000-0000AC680000}"/>
    <cellStyle name="Normal 3 3 2 3 3 3 2 3 3" xfId="26822" xr:uid="{00000000-0005-0000-0000-0000AD680000}"/>
    <cellStyle name="Normal 3 3 2 3 3 3 2 4" xfId="26823" xr:uid="{00000000-0005-0000-0000-0000AE680000}"/>
    <cellStyle name="Normal 3 3 2 3 3 3 2 4 2" xfId="26824" xr:uid="{00000000-0005-0000-0000-0000AF680000}"/>
    <cellStyle name="Normal 3 3 2 3 3 3 2 5" xfId="26825" xr:uid="{00000000-0005-0000-0000-0000B0680000}"/>
    <cellStyle name="Normal 3 3 2 3 3 3 3" xfId="26826" xr:uid="{00000000-0005-0000-0000-0000B1680000}"/>
    <cellStyle name="Normal 3 3 2 3 3 3 3 2" xfId="26827" xr:uid="{00000000-0005-0000-0000-0000B2680000}"/>
    <cellStyle name="Normal 3 3 2 3 3 3 3 2 2" xfId="26828" xr:uid="{00000000-0005-0000-0000-0000B3680000}"/>
    <cellStyle name="Normal 3 3 2 3 3 3 3 2 2 2" xfId="26829" xr:uid="{00000000-0005-0000-0000-0000B4680000}"/>
    <cellStyle name="Normal 3 3 2 3 3 3 3 2 3" xfId="26830" xr:uid="{00000000-0005-0000-0000-0000B5680000}"/>
    <cellStyle name="Normal 3 3 2 3 3 3 3 3" xfId="26831" xr:uid="{00000000-0005-0000-0000-0000B6680000}"/>
    <cellStyle name="Normal 3 3 2 3 3 3 3 3 2" xfId="26832" xr:uid="{00000000-0005-0000-0000-0000B7680000}"/>
    <cellStyle name="Normal 3 3 2 3 3 3 3 4" xfId="26833" xr:uid="{00000000-0005-0000-0000-0000B8680000}"/>
    <cellStyle name="Normal 3 3 2 3 3 3 4" xfId="26834" xr:uid="{00000000-0005-0000-0000-0000B9680000}"/>
    <cellStyle name="Normal 3 3 2 3 3 3 4 2" xfId="26835" xr:uid="{00000000-0005-0000-0000-0000BA680000}"/>
    <cellStyle name="Normal 3 3 2 3 3 3 4 2 2" xfId="26836" xr:uid="{00000000-0005-0000-0000-0000BB680000}"/>
    <cellStyle name="Normal 3 3 2 3 3 3 4 2 2 2" xfId="26837" xr:uid="{00000000-0005-0000-0000-0000BC680000}"/>
    <cellStyle name="Normal 3 3 2 3 3 3 4 2 3" xfId="26838" xr:uid="{00000000-0005-0000-0000-0000BD680000}"/>
    <cellStyle name="Normal 3 3 2 3 3 3 4 3" xfId="26839" xr:uid="{00000000-0005-0000-0000-0000BE680000}"/>
    <cellStyle name="Normal 3 3 2 3 3 3 4 3 2" xfId="26840" xr:uid="{00000000-0005-0000-0000-0000BF680000}"/>
    <cellStyle name="Normal 3 3 2 3 3 3 4 4" xfId="26841" xr:uid="{00000000-0005-0000-0000-0000C0680000}"/>
    <cellStyle name="Normal 3 3 2 3 3 3 5" xfId="26842" xr:uid="{00000000-0005-0000-0000-0000C1680000}"/>
    <cellStyle name="Normal 3 3 2 3 3 3 5 2" xfId="26843" xr:uid="{00000000-0005-0000-0000-0000C2680000}"/>
    <cellStyle name="Normal 3 3 2 3 3 3 5 2 2" xfId="26844" xr:uid="{00000000-0005-0000-0000-0000C3680000}"/>
    <cellStyle name="Normal 3 3 2 3 3 3 5 3" xfId="26845" xr:uid="{00000000-0005-0000-0000-0000C4680000}"/>
    <cellStyle name="Normal 3 3 2 3 3 3 6" xfId="26846" xr:uid="{00000000-0005-0000-0000-0000C5680000}"/>
    <cellStyle name="Normal 3 3 2 3 3 3 6 2" xfId="26847" xr:uid="{00000000-0005-0000-0000-0000C6680000}"/>
    <cellStyle name="Normal 3 3 2 3 3 3 7" xfId="26848" xr:uid="{00000000-0005-0000-0000-0000C7680000}"/>
    <cellStyle name="Normal 3 3 2 3 3 3 7 2" xfId="26849" xr:uid="{00000000-0005-0000-0000-0000C8680000}"/>
    <cellStyle name="Normal 3 3 2 3 3 3 8" xfId="26850" xr:uid="{00000000-0005-0000-0000-0000C9680000}"/>
    <cellStyle name="Normal 3 3 2 3 3 4" xfId="26851" xr:uid="{00000000-0005-0000-0000-0000CA680000}"/>
    <cellStyle name="Normal 3 3 2 3 3 4 2" xfId="26852" xr:uid="{00000000-0005-0000-0000-0000CB680000}"/>
    <cellStyle name="Normal 3 3 2 3 3 4 2 2" xfId="26853" xr:uid="{00000000-0005-0000-0000-0000CC680000}"/>
    <cellStyle name="Normal 3 3 2 3 3 4 2 2 2" xfId="26854" xr:uid="{00000000-0005-0000-0000-0000CD680000}"/>
    <cellStyle name="Normal 3 3 2 3 3 4 2 2 2 2" xfId="26855" xr:uid="{00000000-0005-0000-0000-0000CE680000}"/>
    <cellStyle name="Normal 3 3 2 3 3 4 2 2 3" xfId="26856" xr:uid="{00000000-0005-0000-0000-0000CF680000}"/>
    <cellStyle name="Normal 3 3 2 3 3 4 2 3" xfId="26857" xr:uid="{00000000-0005-0000-0000-0000D0680000}"/>
    <cellStyle name="Normal 3 3 2 3 3 4 2 3 2" xfId="26858" xr:uid="{00000000-0005-0000-0000-0000D1680000}"/>
    <cellStyle name="Normal 3 3 2 3 3 4 2 4" xfId="26859" xr:uid="{00000000-0005-0000-0000-0000D2680000}"/>
    <cellStyle name="Normal 3 3 2 3 3 4 3" xfId="26860" xr:uid="{00000000-0005-0000-0000-0000D3680000}"/>
    <cellStyle name="Normal 3 3 2 3 3 4 3 2" xfId="26861" xr:uid="{00000000-0005-0000-0000-0000D4680000}"/>
    <cellStyle name="Normal 3 3 2 3 3 4 3 2 2" xfId="26862" xr:uid="{00000000-0005-0000-0000-0000D5680000}"/>
    <cellStyle name="Normal 3 3 2 3 3 4 3 3" xfId="26863" xr:uid="{00000000-0005-0000-0000-0000D6680000}"/>
    <cellStyle name="Normal 3 3 2 3 3 4 4" xfId="26864" xr:uid="{00000000-0005-0000-0000-0000D7680000}"/>
    <cellStyle name="Normal 3 3 2 3 3 4 4 2" xfId="26865" xr:uid="{00000000-0005-0000-0000-0000D8680000}"/>
    <cellStyle name="Normal 3 3 2 3 3 4 5" xfId="26866" xr:uid="{00000000-0005-0000-0000-0000D9680000}"/>
    <cellStyle name="Normal 3 3 2 3 3 5" xfId="26867" xr:uid="{00000000-0005-0000-0000-0000DA680000}"/>
    <cellStyle name="Normal 3 3 2 3 3 5 2" xfId="26868" xr:uid="{00000000-0005-0000-0000-0000DB680000}"/>
    <cellStyle name="Normal 3 3 2 3 3 5 2 2" xfId="26869" xr:uid="{00000000-0005-0000-0000-0000DC680000}"/>
    <cellStyle name="Normal 3 3 2 3 3 5 2 2 2" xfId="26870" xr:uid="{00000000-0005-0000-0000-0000DD680000}"/>
    <cellStyle name="Normal 3 3 2 3 3 5 2 3" xfId="26871" xr:uid="{00000000-0005-0000-0000-0000DE680000}"/>
    <cellStyle name="Normal 3 3 2 3 3 5 3" xfId="26872" xr:uid="{00000000-0005-0000-0000-0000DF680000}"/>
    <cellStyle name="Normal 3 3 2 3 3 5 3 2" xfId="26873" xr:uid="{00000000-0005-0000-0000-0000E0680000}"/>
    <cellStyle name="Normal 3 3 2 3 3 5 4" xfId="26874" xr:uid="{00000000-0005-0000-0000-0000E1680000}"/>
    <cellStyle name="Normal 3 3 2 3 3 6" xfId="26875" xr:uid="{00000000-0005-0000-0000-0000E2680000}"/>
    <cellStyle name="Normal 3 3 2 3 3 6 2" xfId="26876" xr:uid="{00000000-0005-0000-0000-0000E3680000}"/>
    <cellStyle name="Normal 3 3 2 3 3 6 2 2" xfId="26877" xr:uid="{00000000-0005-0000-0000-0000E4680000}"/>
    <cellStyle name="Normal 3 3 2 3 3 6 2 2 2" xfId="26878" xr:uid="{00000000-0005-0000-0000-0000E5680000}"/>
    <cellStyle name="Normal 3 3 2 3 3 6 2 3" xfId="26879" xr:uid="{00000000-0005-0000-0000-0000E6680000}"/>
    <cellStyle name="Normal 3 3 2 3 3 6 3" xfId="26880" xr:uid="{00000000-0005-0000-0000-0000E7680000}"/>
    <cellStyle name="Normal 3 3 2 3 3 6 3 2" xfId="26881" xr:uid="{00000000-0005-0000-0000-0000E8680000}"/>
    <cellStyle name="Normal 3 3 2 3 3 6 4" xfId="26882" xr:uid="{00000000-0005-0000-0000-0000E9680000}"/>
    <cellStyle name="Normal 3 3 2 3 3 7" xfId="26883" xr:uid="{00000000-0005-0000-0000-0000EA680000}"/>
    <cellStyle name="Normal 3 3 2 3 3 7 2" xfId="26884" xr:uid="{00000000-0005-0000-0000-0000EB680000}"/>
    <cellStyle name="Normal 3 3 2 3 3 7 2 2" xfId="26885" xr:uid="{00000000-0005-0000-0000-0000EC680000}"/>
    <cellStyle name="Normal 3 3 2 3 3 7 3" xfId="26886" xr:uid="{00000000-0005-0000-0000-0000ED680000}"/>
    <cellStyle name="Normal 3 3 2 3 3 8" xfId="26887" xr:uid="{00000000-0005-0000-0000-0000EE680000}"/>
    <cellStyle name="Normal 3 3 2 3 3 8 2" xfId="26888" xr:uid="{00000000-0005-0000-0000-0000EF680000}"/>
    <cellStyle name="Normal 3 3 2 3 3 9" xfId="26889" xr:uid="{00000000-0005-0000-0000-0000F0680000}"/>
    <cellStyle name="Normal 3 3 2 3 3 9 2" xfId="26890" xr:uid="{00000000-0005-0000-0000-0000F1680000}"/>
    <cellStyle name="Normal 3 3 2 3 4" xfId="26891" xr:uid="{00000000-0005-0000-0000-0000F2680000}"/>
    <cellStyle name="Normal 3 3 2 3 4 10" xfId="26892" xr:uid="{00000000-0005-0000-0000-0000F3680000}"/>
    <cellStyle name="Normal 3 3 2 3 4 11" xfId="26893" xr:uid="{00000000-0005-0000-0000-0000F4680000}"/>
    <cellStyle name="Normal 3 3 2 3 4 2" xfId="26894" xr:uid="{00000000-0005-0000-0000-0000F5680000}"/>
    <cellStyle name="Normal 3 3 2 3 4 2 2" xfId="26895" xr:uid="{00000000-0005-0000-0000-0000F6680000}"/>
    <cellStyle name="Normal 3 3 2 3 4 2 2 2" xfId="26896" xr:uid="{00000000-0005-0000-0000-0000F7680000}"/>
    <cellStyle name="Normal 3 3 2 3 4 2 2 2 2" xfId="26897" xr:uid="{00000000-0005-0000-0000-0000F8680000}"/>
    <cellStyle name="Normal 3 3 2 3 4 2 2 2 2 2" xfId="26898" xr:uid="{00000000-0005-0000-0000-0000F9680000}"/>
    <cellStyle name="Normal 3 3 2 3 4 2 2 2 2 2 2" xfId="26899" xr:uid="{00000000-0005-0000-0000-0000FA680000}"/>
    <cellStyle name="Normal 3 3 2 3 4 2 2 2 2 2 2 2" xfId="26900" xr:uid="{00000000-0005-0000-0000-0000FB680000}"/>
    <cellStyle name="Normal 3 3 2 3 4 2 2 2 2 2 3" xfId="26901" xr:uid="{00000000-0005-0000-0000-0000FC680000}"/>
    <cellStyle name="Normal 3 3 2 3 4 2 2 2 2 3" xfId="26902" xr:uid="{00000000-0005-0000-0000-0000FD680000}"/>
    <cellStyle name="Normal 3 3 2 3 4 2 2 2 2 3 2" xfId="26903" xr:uid="{00000000-0005-0000-0000-0000FE680000}"/>
    <cellStyle name="Normal 3 3 2 3 4 2 2 2 2 4" xfId="26904" xr:uid="{00000000-0005-0000-0000-0000FF680000}"/>
    <cellStyle name="Normal 3 3 2 3 4 2 2 2 3" xfId="26905" xr:uid="{00000000-0005-0000-0000-000000690000}"/>
    <cellStyle name="Normal 3 3 2 3 4 2 2 2 3 2" xfId="26906" xr:uid="{00000000-0005-0000-0000-000001690000}"/>
    <cellStyle name="Normal 3 3 2 3 4 2 2 2 3 2 2" xfId="26907" xr:uid="{00000000-0005-0000-0000-000002690000}"/>
    <cellStyle name="Normal 3 3 2 3 4 2 2 2 3 3" xfId="26908" xr:uid="{00000000-0005-0000-0000-000003690000}"/>
    <cellStyle name="Normal 3 3 2 3 4 2 2 2 4" xfId="26909" xr:uid="{00000000-0005-0000-0000-000004690000}"/>
    <cellStyle name="Normal 3 3 2 3 4 2 2 2 4 2" xfId="26910" xr:uid="{00000000-0005-0000-0000-000005690000}"/>
    <cellStyle name="Normal 3 3 2 3 4 2 2 2 5" xfId="26911" xr:uid="{00000000-0005-0000-0000-000006690000}"/>
    <cellStyle name="Normal 3 3 2 3 4 2 2 3" xfId="26912" xr:uid="{00000000-0005-0000-0000-000007690000}"/>
    <cellStyle name="Normal 3 3 2 3 4 2 2 3 2" xfId="26913" xr:uid="{00000000-0005-0000-0000-000008690000}"/>
    <cellStyle name="Normal 3 3 2 3 4 2 2 3 2 2" xfId="26914" xr:uid="{00000000-0005-0000-0000-000009690000}"/>
    <cellStyle name="Normal 3 3 2 3 4 2 2 3 2 2 2" xfId="26915" xr:uid="{00000000-0005-0000-0000-00000A690000}"/>
    <cellStyle name="Normal 3 3 2 3 4 2 2 3 2 3" xfId="26916" xr:uid="{00000000-0005-0000-0000-00000B690000}"/>
    <cellStyle name="Normal 3 3 2 3 4 2 2 3 3" xfId="26917" xr:uid="{00000000-0005-0000-0000-00000C690000}"/>
    <cellStyle name="Normal 3 3 2 3 4 2 2 3 3 2" xfId="26918" xr:uid="{00000000-0005-0000-0000-00000D690000}"/>
    <cellStyle name="Normal 3 3 2 3 4 2 2 3 4" xfId="26919" xr:uid="{00000000-0005-0000-0000-00000E690000}"/>
    <cellStyle name="Normal 3 3 2 3 4 2 2 4" xfId="26920" xr:uid="{00000000-0005-0000-0000-00000F690000}"/>
    <cellStyle name="Normal 3 3 2 3 4 2 2 4 2" xfId="26921" xr:uid="{00000000-0005-0000-0000-000010690000}"/>
    <cellStyle name="Normal 3 3 2 3 4 2 2 4 2 2" xfId="26922" xr:uid="{00000000-0005-0000-0000-000011690000}"/>
    <cellStyle name="Normal 3 3 2 3 4 2 2 4 2 2 2" xfId="26923" xr:uid="{00000000-0005-0000-0000-000012690000}"/>
    <cellStyle name="Normal 3 3 2 3 4 2 2 4 2 3" xfId="26924" xr:uid="{00000000-0005-0000-0000-000013690000}"/>
    <cellStyle name="Normal 3 3 2 3 4 2 2 4 3" xfId="26925" xr:uid="{00000000-0005-0000-0000-000014690000}"/>
    <cellStyle name="Normal 3 3 2 3 4 2 2 4 3 2" xfId="26926" xr:uid="{00000000-0005-0000-0000-000015690000}"/>
    <cellStyle name="Normal 3 3 2 3 4 2 2 4 4" xfId="26927" xr:uid="{00000000-0005-0000-0000-000016690000}"/>
    <cellStyle name="Normal 3 3 2 3 4 2 2 5" xfId="26928" xr:uid="{00000000-0005-0000-0000-000017690000}"/>
    <cellStyle name="Normal 3 3 2 3 4 2 2 5 2" xfId="26929" xr:uid="{00000000-0005-0000-0000-000018690000}"/>
    <cellStyle name="Normal 3 3 2 3 4 2 2 5 2 2" xfId="26930" xr:uid="{00000000-0005-0000-0000-000019690000}"/>
    <cellStyle name="Normal 3 3 2 3 4 2 2 5 3" xfId="26931" xr:uid="{00000000-0005-0000-0000-00001A690000}"/>
    <cellStyle name="Normal 3 3 2 3 4 2 2 6" xfId="26932" xr:uid="{00000000-0005-0000-0000-00001B690000}"/>
    <cellStyle name="Normal 3 3 2 3 4 2 2 6 2" xfId="26933" xr:uid="{00000000-0005-0000-0000-00001C690000}"/>
    <cellStyle name="Normal 3 3 2 3 4 2 2 7" xfId="26934" xr:uid="{00000000-0005-0000-0000-00001D690000}"/>
    <cellStyle name="Normal 3 3 2 3 4 2 2 7 2" xfId="26935" xr:uid="{00000000-0005-0000-0000-00001E690000}"/>
    <cellStyle name="Normal 3 3 2 3 4 2 2 8" xfId="26936" xr:uid="{00000000-0005-0000-0000-00001F690000}"/>
    <cellStyle name="Normal 3 3 2 3 4 2 3" xfId="26937" xr:uid="{00000000-0005-0000-0000-000020690000}"/>
    <cellStyle name="Normal 3 3 2 3 4 2 3 2" xfId="26938" xr:uid="{00000000-0005-0000-0000-000021690000}"/>
    <cellStyle name="Normal 3 3 2 3 4 2 3 2 2" xfId="26939" xr:uid="{00000000-0005-0000-0000-000022690000}"/>
    <cellStyle name="Normal 3 3 2 3 4 2 3 2 2 2" xfId="26940" xr:uid="{00000000-0005-0000-0000-000023690000}"/>
    <cellStyle name="Normal 3 3 2 3 4 2 3 2 2 2 2" xfId="26941" xr:uid="{00000000-0005-0000-0000-000024690000}"/>
    <cellStyle name="Normal 3 3 2 3 4 2 3 2 2 3" xfId="26942" xr:uid="{00000000-0005-0000-0000-000025690000}"/>
    <cellStyle name="Normal 3 3 2 3 4 2 3 2 3" xfId="26943" xr:uid="{00000000-0005-0000-0000-000026690000}"/>
    <cellStyle name="Normal 3 3 2 3 4 2 3 2 3 2" xfId="26944" xr:uid="{00000000-0005-0000-0000-000027690000}"/>
    <cellStyle name="Normal 3 3 2 3 4 2 3 2 4" xfId="26945" xr:uid="{00000000-0005-0000-0000-000028690000}"/>
    <cellStyle name="Normal 3 3 2 3 4 2 3 3" xfId="26946" xr:uid="{00000000-0005-0000-0000-000029690000}"/>
    <cellStyle name="Normal 3 3 2 3 4 2 3 3 2" xfId="26947" xr:uid="{00000000-0005-0000-0000-00002A690000}"/>
    <cellStyle name="Normal 3 3 2 3 4 2 3 3 2 2" xfId="26948" xr:uid="{00000000-0005-0000-0000-00002B690000}"/>
    <cellStyle name="Normal 3 3 2 3 4 2 3 3 3" xfId="26949" xr:uid="{00000000-0005-0000-0000-00002C690000}"/>
    <cellStyle name="Normal 3 3 2 3 4 2 3 4" xfId="26950" xr:uid="{00000000-0005-0000-0000-00002D690000}"/>
    <cellStyle name="Normal 3 3 2 3 4 2 3 4 2" xfId="26951" xr:uid="{00000000-0005-0000-0000-00002E690000}"/>
    <cellStyle name="Normal 3 3 2 3 4 2 3 5" xfId="26952" xr:uid="{00000000-0005-0000-0000-00002F690000}"/>
    <cellStyle name="Normal 3 3 2 3 4 2 4" xfId="26953" xr:uid="{00000000-0005-0000-0000-000030690000}"/>
    <cellStyle name="Normal 3 3 2 3 4 2 4 2" xfId="26954" xr:uid="{00000000-0005-0000-0000-000031690000}"/>
    <cellStyle name="Normal 3 3 2 3 4 2 4 2 2" xfId="26955" xr:uid="{00000000-0005-0000-0000-000032690000}"/>
    <cellStyle name="Normal 3 3 2 3 4 2 4 2 2 2" xfId="26956" xr:uid="{00000000-0005-0000-0000-000033690000}"/>
    <cellStyle name="Normal 3 3 2 3 4 2 4 2 3" xfId="26957" xr:uid="{00000000-0005-0000-0000-000034690000}"/>
    <cellStyle name="Normal 3 3 2 3 4 2 4 3" xfId="26958" xr:uid="{00000000-0005-0000-0000-000035690000}"/>
    <cellStyle name="Normal 3 3 2 3 4 2 4 3 2" xfId="26959" xr:uid="{00000000-0005-0000-0000-000036690000}"/>
    <cellStyle name="Normal 3 3 2 3 4 2 4 4" xfId="26960" xr:uid="{00000000-0005-0000-0000-000037690000}"/>
    <cellStyle name="Normal 3 3 2 3 4 2 5" xfId="26961" xr:uid="{00000000-0005-0000-0000-000038690000}"/>
    <cellStyle name="Normal 3 3 2 3 4 2 5 2" xfId="26962" xr:uid="{00000000-0005-0000-0000-000039690000}"/>
    <cellStyle name="Normal 3 3 2 3 4 2 5 2 2" xfId="26963" xr:uid="{00000000-0005-0000-0000-00003A690000}"/>
    <cellStyle name="Normal 3 3 2 3 4 2 5 2 2 2" xfId="26964" xr:uid="{00000000-0005-0000-0000-00003B690000}"/>
    <cellStyle name="Normal 3 3 2 3 4 2 5 2 3" xfId="26965" xr:uid="{00000000-0005-0000-0000-00003C690000}"/>
    <cellStyle name="Normal 3 3 2 3 4 2 5 3" xfId="26966" xr:uid="{00000000-0005-0000-0000-00003D690000}"/>
    <cellStyle name="Normal 3 3 2 3 4 2 5 3 2" xfId="26967" xr:uid="{00000000-0005-0000-0000-00003E690000}"/>
    <cellStyle name="Normal 3 3 2 3 4 2 5 4" xfId="26968" xr:uid="{00000000-0005-0000-0000-00003F690000}"/>
    <cellStyle name="Normal 3 3 2 3 4 2 6" xfId="26969" xr:uid="{00000000-0005-0000-0000-000040690000}"/>
    <cellStyle name="Normal 3 3 2 3 4 2 6 2" xfId="26970" xr:uid="{00000000-0005-0000-0000-000041690000}"/>
    <cellStyle name="Normal 3 3 2 3 4 2 6 2 2" xfId="26971" xr:uid="{00000000-0005-0000-0000-000042690000}"/>
    <cellStyle name="Normal 3 3 2 3 4 2 6 3" xfId="26972" xr:uid="{00000000-0005-0000-0000-000043690000}"/>
    <cellStyle name="Normal 3 3 2 3 4 2 7" xfId="26973" xr:uid="{00000000-0005-0000-0000-000044690000}"/>
    <cellStyle name="Normal 3 3 2 3 4 2 7 2" xfId="26974" xr:uid="{00000000-0005-0000-0000-000045690000}"/>
    <cellStyle name="Normal 3 3 2 3 4 2 8" xfId="26975" xr:uid="{00000000-0005-0000-0000-000046690000}"/>
    <cellStyle name="Normal 3 3 2 3 4 2 8 2" xfId="26976" xr:uid="{00000000-0005-0000-0000-000047690000}"/>
    <cellStyle name="Normal 3 3 2 3 4 2 9" xfId="26977" xr:uid="{00000000-0005-0000-0000-000048690000}"/>
    <cellStyle name="Normal 3 3 2 3 4 3" xfId="26978" xr:uid="{00000000-0005-0000-0000-000049690000}"/>
    <cellStyle name="Normal 3 3 2 3 4 3 2" xfId="26979" xr:uid="{00000000-0005-0000-0000-00004A690000}"/>
    <cellStyle name="Normal 3 3 2 3 4 3 2 2" xfId="26980" xr:uid="{00000000-0005-0000-0000-00004B690000}"/>
    <cellStyle name="Normal 3 3 2 3 4 3 2 2 2" xfId="26981" xr:uid="{00000000-0005-0000-0000-00004C690000}"/>
    <cellStyle name="Normal 3 3 2 3 4 3 2 2 2 2" xfId="26982" xr:uid="{00000000-0005-0000-0000-00004D690000}"/>
    <cellStyle name="Normal 3 3 2 3 4 3 2 2 2 2 2" xfId="26983" xr:uid="{00000000-0005-0000-0000-00004E690000}"/>
    <cellStyle name="Normal 3 3 2 3 4 3 2 2 2 3" xfId="26984" xr:uid="{00000000-0005-0000-0000-00004F690000}"/>
    <cellStyle name="Normal 3 3 2 3 4 3 2 2 3" xfId="26985" xr:uid="{00000000-0005-0000-0000-000050690000}"/>
    <cellStyle name="Normal 3 3 2 3 4 3 2 2 3 2" xfId="26986" xr:uid="{00000000-0005-0000-0000-000051690000}"/>
    <cellStyle name="Normal 3 3 2 3 4 3 2 2 4" xfId="26987" xr:uid="{00000000-0005-0000-0000-000052690000}"/>
    <cellStyle name="Normal 3 3 2 3 4 3 2 3" xfId="26988" xr:uid="{00000000-0005-0000-0000-000053690000}"/>
    <cellStyle name="Normal 3 3 2 3 4 3 2 3 2" xfId="26989" xr:uid="{00000000-0005-0000-0000-000054690000}"/>
    <cellStyle name="Normal 3 3 2 3 4 3 2 3 2 2" xfId="26990" xr:uid="{00000000-0005-0000-0000-000055690000}"/>
    <cellStyle name="Normal 3 3 2 3 4 3 2 3 3" xfId="26991" xr:uid="{00000000-0005-0000-0000-000056690000}"/>
    <cellStyle name="Normal 3 3 2 3 4 3 2 4" xfId="26992" xr:uid="{00000000-0005-0000-0000-000057690000}"/>
    <cellStyle name="Normal 3 3 2 3 4 3 2 4 2" xfId="26993" xr:uid="{00000000-0005-0000-0000-000058690000}"/>
    <cellStyle name="Normal 3 3 2 3 4 3 2 5" xfId="26994" xr:uid="{00000000-0005-0000-0000-000059690000}"/>
    <cellStyle name="Normal 3 3 2 3 4 3 3" xfId="26995" xr:uid="{00000000-0005-0000-0000-00005A690000}"/>
    <cellStyle name="Normal 3 3 2 3 4 3 3 2" xfId="26996" xr:uid="{00000000-0005-0000-0000-00005B690000}"/>
    <cellStyle name="Normal 3 3 2 3 4 3 3 2 2" xfId="26997" xr:uid="{00000000-0005-0000-0000-00005C690000}"/>
    <cellStyle name="Normal 3 3 2 3 4 3 3 2 2 2" xfId="26998" xr:uid="{00000000-0005-0000-0000-00005D690000}"/>
    <cellStyle name="Normal 3 3 2 3 4 3 3 2 3" xfId="26999" xr:uid="{00000000-0005-0000-0000-00005E690000}"/>
    <cellStyle name="Normal 3 3 2 3 4 3 3 3" xfId="27000" xr:uid="{00000000-0005-0000-0000-00005F690000}"/>
    <cellStyle name="Normal 3 3 2 3 4 3 3 3 2" xfId="27001" xr:uid="{00000000-0005-0000-0000-000060690000}"/>
    <cellStyle name="Normal 3 3 2 3 4 3 3 4" xfId="27002" xr:uid="{00000000-0005-0000-0000-000061690000}"/>
    <cellStyle name="Normal 3 3 2 3 4 3 4" xfId="27003" xr:uid="{00000000-0005-0000-0000-000062690000}"/>
    <cellStyle name="Normal 3 3 2 3 4 3 4 2" xfId="27004" xr:uid="{00000000-0005-0000-0000-000063690000}"/>
    <cellStyle name="Normal 3 3 2 3 4 3 4 2 2" xfId="27005" xr:uid="{00000000-0005-0000-0000-000064690000}"/>
    <cellStyle name="Normal 3 3 2 3 4 3 4 2 2 2" xfId="27006" xr:uid="{00000000-0005-0000-0000-000065690000}"/>
    <cellStyle name="Normal 3 3 2 3 4 3 4 2 3" xfId="27007" xr:uid="{00000000-0005-0000-0000-000066690000}"/>
    <cellStyle name="Normal 3 3 2 3 4 3 4 3" xfId="27008" xr:uid="{00000000-0005-0000-0000-000067690000}"/>
    <cellStyle name="Normal 3 3 2 3 4 3 4 3 2" xfId="27009" xr:uid="{00000000-0005-0000-0000-000068690000}"/>
    <cellStyle name="Normal 3 3 2 3 4 3 4 4" xfId="27010" xr:uid="{00000000-0005-0000-0000-000069690000}"/>
    <cellStyle name="Normal 3 3 2 3 4 3 5" xfId="27011" xr:uid="{00000000-0005-0000-0000-00006A690000}"/>
    <cellStyle name="Normal 3 3 2 3 4 3 5 2" xfId="27012" xr:uid="{00000000-0005-0000-0000-00006B690000}"/>
    <cellStyle name="Normal 3 3 2 3 4 3 5 2 2" xfId="27013" xr:uid="{00000000-0005-0000-0000-00006C690000}"/>
    <cellStyle name="Normal 3 3 2 3 4 3 5 3" xfId="27014" xr:uid="{00000000-0005-0000-0000-00006D690000}"/>
    <cellStyle name="Normal 3 3 2 3 4 3 6" xfId="27015" xr:uid="{00000000-0005-0000-0000-00006E690000}"/>
    <cellStyle name="Normal 3 3 2 3 4 3 6 2" xfId="27016" xr:uid="{00000000-0005-0000-0000-00006F690000}"/>
    <cellStyle name="Normal 3 3 2 3 4 3 7" xfId="27017" xr:uid="{00000000-0005-0000-0000-000070690000}"/>
    <cellStyle name="Normal 3 3 2 3 4 3 7 2" xfId="27018" xr:uid="{00000000-0005-0000-0000-000071690000}"/>
    <cellStyle name="Normal 3 3 2 3 4 3 8" xfId="27019" xr:uid="{00000000-0005-0000-0000-000072690000}"/>
    <cellStyle name="Normal 3 3 2 3 4 4" xfId="27020" xr:uid="{00000000-0005-0000-0000-000073690000}"/>
    <cellStyle name="Normal 3 3 2 3 4 4 2" xfId="27021" xr:uid="{00000000-0005-0000-0000-000074690000}"/>
    <cellStyle name="Normal 3 3 2 3 4 4 2 2" xfId="27022" xr:uid="{00000000-0005-0000-0000-000075690000}"/>
    <cellStyle name="Normal 3 3 2 3 4 4 2 2 2" xfId="27023" xr:uid="{00000000-0005-0000-0000-000076690000}"/>
    <cellStyle name="Normal 3 3 2 3 4 4 2 2 2 2" xfId="27024" xr:uid="{00000000-0005-0000-0000-000077690000}"/>
    <cellStyle name="Normal 3 3 2 3 4 4 2 2 3" xfId="27025" xr:uid="{00000000-0005-0000-0000-000078690000}"/>
    <cellStyle name="Normal 3 3 2 3 4 4 2 3" xfId="27026" xr:uid="{00000000-0005-0000-0000-000079690000}"/>
    <cellStyle name="Normal 3 3 2 3 4 4 2 3 2" xfId="27027" xr:uid="{00000000-0005-0000-0000-00007A690000}"/>
    <cellStyle name="Normal 3 3 2 3 4 4 2 4" xfId="27028" xr:uid="{00000000-0005-0000-0000-00007B690000}"/>
    <cellStyle name="Normal 3 3 2 3 4 4 3" xfId="27029" xr:uid="{00000000-0005-0000-0000-00007C690000}"/>
    <cellStyle name="Normal 3 3 2 3 4 4 3 2" xfId="27030" xr:uid="{00000000-0005-0000-0000-00007D690000}"/>
    <cellStyle name="Normal 3 3 2 3 4 4 3 2 2" xfId="27031" xr:uid="{00000000-0005-0000-0000-00007E690000}"/>
    <cellStyle name="Normal 3 3 2 3 4 4 3 3" xfId="27032" xr:uid="{00000000-0005-0000-0000-00007F690000}"/>
    <cellStyle name="Normal 3 3 2 3 4 4 4" xfId="27033" xr:uid="{00000000-0005-0000-0000-000080690000}"/>
    <cellStyle name="Normal 3 3 2 3 4 4 4 2" xfId="27034" xr:uid="{00000000-0005-0000-0000-000081690000}"/>
    <cellStyle name="Normal 3 3 2 3 4 4 5" xfId="27035" xr:uid="{00000000-0005-0000-0000-000082690000}"/>
    <cellStyle name="Normal 3 3 2 3 4 5" xfId="27036" xr:uid="{00000000-0005-0000-0000-000083690000}"/>
    <cellStyle name="Normal 3 3 2 3 4 5 2" xfId="27037" xr:uid="{00000000-0005-0000-0000-000084690000}"/>
    <cellStyle name="Normal 3 3 2 3 4 5 2 2" xfId="27038" xr:uid="{00000000-0005-0000-0000-000085690000}"/>
    <cellStyle name="Normal 3 3 2 3 4 5 2 2 2" xfId="27039" xr:uid="{00000000-0005-0000-0000-000086690000}"/>
    <cellStyle name="Normal 3 3 2 3 4 5 2 3" xfId="27040" xr:uid="{00000000-0005-0000-0000-000087690000}"/>
    <cellStyle name="Normal 3 3 2 3 4 5 3" xfId="27041" xr:uid="{00000000-0005-0000-0000-000088690000}"/>
    <cellStyle name="Normal 3 3 2 3 4 5 3 2" xfId="27042" xr:uid="{00000000-0005-0000-0000-000089690000}"/>
    <cellStyle name="Normal 3 3 2 3 4 5 4" xfId="27043" xr:uid="{00000000-0005-0000-0000-00008A690000}"/>
    <cellStyle name="Normal 3 3 2 3 4 6" xfId="27044" xr:uid="{00000000-0005-0000-0000-00008B690000}"/>
    <cellStyle name="Normal 3 3 2 3 4 6 2" xfId="27045" xr:uid="{00000000-0005-0000-0000-00008C690000}"/>
    <cellStyle name="Normal 3 3 2 3 4 6 2 2" xfId="27046" xr:uid="{00000000-0005-0000-0000-00008D690000}"/>
    <cellStyle name="Normal 3 3 2 3 4 6 2 2 2" xfId="27047" xr:uid="{00000000-0005-0000-0000-00008E690000}"/>
    <cellStyle name="Normal 3 3 2 3 4 6 2 3" xfId="27048" xr:uid="{00000000-0005-0000-0000-00008F690000}"/>
    <cellStyle name="Normal 3 3 2 3 4 6 3" xfId="27049" xr:uid="{00000000-0005-0000-0000-000090690000}"/>
    <cellStyle name="Normal 3 3 2 3 4 6 3 2" xfId="27050" xr:uid="{00000000-0005-0000-0000-000091690000}"/>
    <cellStyle name="Normal 3 3 2 3 4 6 4" xfId="27051" xr:uid="{00000000-0005-0000-0000-000092690000}"/>
    <cellStyle name="Normal 3 3 2 3 4 7" xfId="27052" xr:uid="{00000000-0005-0000-0000-000093690000}"/>
    <cellStyle name="Normal 3 3 2 3 4 7 2" xfId="27053" xr:uid="{00000000-0005-0000-0000-000094690000}"/>
    <cellStyle name="Normal 3 3 2 3 4 7 2 2" xfId="27054" xr:uid="{00000000-0005-0000-0000-000095690000}"/>
    <cellStyle name="Normal 3 3 2 3 4 7 3" xfId="27055" xr:uid="{00000000-0005-0000-0000-000096690000}"/>
    <cellStyle name="Normal 3 3 2 3 4 8" xfId="27056" xr:uid="{00000000-0005-0000-0000-000097690000}"/>
    <cellStyle name="Normal 3 3 2 3 4 8 2" xfId="27057" xr:uid="{00000000-0005-0000-0000-000098690000}"/>
    <cellStyle name="Normal 3 3 2 3 4 9" xfId="27058" xr:uid="{00000000-0005-0000-0000-000099690000}"/>
    <cellStyle name="Normal 3 3 2 3 4 9 2" xfId="27059" xr:uid="{00000000-0005-0000-0000-00009A690000}"/>
    <cellStyle name="Normal 3 3 2 3 5" xfId="27060" xr:uid="{00000000-0005-0000-0000-00009B690000}"/>
    <cellStyle name="Normal 3 3 2 3 5 2" xfId="27061" xr:uid="{00000000-0005-0000-0000-00009C690000}"/>
    <cellStyle name="Normal 3 3 2 3 5 2 2" xfId="27062" xr:uid="{00000000-0005-0000-0000-00009D690000}"/>
    <cellStyle name="Normal 3 3 2 3 5 2 2 2" xfId="27063" xr:uid="{00000000-0005-0000-0000-00009E690000}"/>
    <cellStyle name="Normal 3 3 2 3 5 2 2 2 2" xfId="27064" xr:uid="{00000000-0005-0000-0000-00009F690000}"/>
    <cellStyle name="Normal 3 3 2 3 5 2 2 2 2 2" xfId="27065" xr:uid="{00000000-0005-0000-0000-0000A0690000}"/>
    <cellStyle name="Normal 3 3 2 3 5 2 2 2 2 2 2" xfId="27066" xr:uid="{00000000-0005-0000-0000-0000A1690000}"/>
    <cellStyle name="Normal 3 3 2 3 5 2 2 2 2 3" xfId="27067" xr:uid="{00000000-0005-0000-0000-0000A2690000}"/>
    <cellStyle name="Normal 3 3 2 3 5 2 2 2 3" xfId="27068" xr:uid="{00000000-0005-0000-0000-0000A3690000}"/>
    <cellStyle name="Normal 3 3 2 3 5 2 2 2 3 2" xfId="27069" xr:uid="{00000000-0005-0000-0000-0000A4690000}"/>
    <cellStyle name="Normal 3 3 2 3 5 2 2 2 4" xfId="27070" xr:uid="{00000000-0005-0000-0000-0000A5690000}"/>
    <cellStyle name="Normal 3 3 2 3 5 2 2 3" xfId="27071" xr:uid="{00000000-0005-0000-0000-0000A6690000}"/>
    <cellStyle name="Normal 3 3 2 3 5 2 2 3 2" xfId="27072" xr:uid="{00000000-0005-0000-0000-0000A7690000}"/>
    <cellStyle name="Normal 3 3 2 3 5 2 2 3 2 2" xfId="27073" xr:uid="{00000000-0005-0000-0000-0000A8690000}"/>
    <cellStyle name="Normal 3 3 2 3 5 2 2 3 3" xfId="27074" xr:uid="{00000000-0005-0000-0000-0000A9690000}"/>
    <cellStyle name="Normal 3 3 2 3 5 2 2 4" xfId="27075" xr:uid="{00000000-0005-0000-0000-0000AA690000}"/>
    <cellStyle name="Normal 3 3 2 3 5 2 2 4 2" xfId="27076" xr:uid="{00000000-0005-0000-0000-0000AB690000}"/>
    <cellStyle name="Normal 3 3 2 3 5 2 2 5" xfId="27077" xr:uid="{00000000-0005-0000-0000-0000AC690000}"/>
    <cellStyle name="Normal 3 3 2 3 5 2 3" xfId="27078" xr:uid="{00000000-0005-0000-0000-0000AD690000}"/>
    <cellStyle name="Normal 3 3 2 3 5 2 3 2" xfId="27079" xr:uid="{00000000-0005-0000-0000-0000AE690000}"/>
    <cellStyle name="Normal 3 3 2 3 5 2 3 2 2" xfId="27080" xr:uid="{00000000-0005-0000-0000-0000AF690000}"/>
    <cellStyle name="Normal 3 3 2 3 5 2 3 2 2 2" xfId="27081" xr:uid="{00000000-0005-0000-0000-0000B0690000}"/>
    <cellStyle name="Normal 3 3 2 3 5 2 3 2 3" xfId="27082" xr:uid="{00000000-0005-0000-0000-0000B1690000}"/>
    <cellStyle name="Normal 3 3 2 3 5 2 3 3" xfId="27083" xr:uid="{00000000-0005-0000-0000-0000B2690000}"/>
    <cellStyle name="Normal 3 3 2 3 5 2 3 3 2" xfId="27084" xr:uid="{00000000-0005-0000-0000-0000B3690000}"/>
    <cellStyle name="Normal 3 3 2 3 5 2 3 4" xfId="27085" xr:uid="{00000000-0005-0000-0000-0000B4690000}"/>
    <cellStyle name="Normal 3 3 2 3 5 2 4" xfId="27086" xr:uid="{00000000-0005-0000-0000-0000B5690000}"/>
    <cellStyle name="Normal 3 3 2 3 5 2 4 2" xfId="27087" xr:uid="{00000000-0005-0000-0000-0000B6690000}"/>
    <cellStyle name="Normal 3 3 2 3 5 2 4 2 2" xfId="27088" xr:uid="{00000000-0005-0000-0000-0000B7690000}"/>
    <cellStyle name="Normal 3 3 2 3 5 2 4 2 2 2" xfId="27089" xr:uid="{00000000-0005-0000-0000-0000B8690000}"/>
    <cellStyle name="Normal 3 3 2 3 5 2 4 2 3" xfId="27090" xr:uid="{00000000-0005-0000-0000-0000B9690000}"/>
    <cellStyle name="Normal 3 3 2 3 5 2 4 3" xfId="27091" xr:uid="{00000000-0005-0000-0000-0000BA690000}"/>
    <cellStyle name="Normal 3 3 2 3 5 2 4 3 2" xfId="27092" xr:uid="{00000000-0005-0000-0000-0000BB690000}"/>
    <cellStyle name="Normal 3 3 2 3 5 2 4 4" xfId="27093" xr:uid="{00000000-0005-0000-0000-0000BC690000}"/>
    <cellStyle name="Normal 3 3 2 3 5 2 5" xfId="27094" xr:uid="{00000000-0005-0000-0000-0000BD690000}"/>
    <cellStyle name="Normal 3 3 2 3 5 2 5 2" xfId="27095" xr:uid="{00000000-0005-0000-0000-0000BE690000}"/>
    <cellStyle name="Normal 3 3 2 3 5 2 5 2 2" xfId="27096" xr:uid="{00000000-0005-0000-0000-0000BF690000}"/>
    <cellStyle name="Normal 3 3 2 3 5 2 5 3" xfId="27097" xr:uid="{00000000-0005-0000-0000-0000C0690000}"/>
    <cellStyle name="Normal 3 3 2 3 5 2 6" xfId="27098" xr:uid="{00000000-0005-0000-0000-0000C1690000}"/>
    <cellStyle name="Normal 3 3 2 3 5 2 6 2" xfId="27099" xr:uid="{00000000-0005-0000-0000-0000C2690000}"/>
    <cellStyle name="Normal 3 3 2 3 5 2 7" xfId="27100" xr:uid="{00000000-0005-0000-0000-0000C3690000}"/>
    <cellStyle name="Normal 3 3 2 3 5 2 7 2" xfId="27101" xr:uid="{00000000-0005-0000-0000-0000C4690000}"/>
    <cellStyle name="Normal 3 3 2 3 5 2 8" xfId="27102" xr:uid="{00000000-0005-0000-0000-0000C5690000}"/>
    <cellStyle name="Normal 3 3 2 3 5 3" xfId="27103" xr:uid="{00000000-0005-0000-0000-0000C6690000}"/>
    <cellStyle name="Normal 3 3 2 3 5 3 2" xfId="27104" xr:uid="{00000000-0005-0000-0000-0000C7690000}"/>
    <cellStyle name="Normal 3 3 2 3 5 3 2 2" xfId="27105" xr:uid="{00000000-0005-0000-0000-0000C8690000}"/>
    <cellStyle name="Normal 3 3 2 3 5 3 2 2 2" xfId="27106" xr:uid="{00000000-0005-0000-0000-0000C9690000}"/>
    <cellStyle name="Normal 3 3 2 3 5 3 2 2 2 2" xfId="27107" xr:uid="{00000000-0005-0000-0000-0000CA690000}"/>
    <cellStyle name="Normal 3 3 2 3 5 3 2 2 3" xfId="27108" xr:uid="{00000000-0005-0000-0000-0000CB690000}"/>
    <cellStyle name="Normal 3 3 2 3 5 3 2 3" xfId="27109" xr:uid="{00000000-0005-0000-0000-0000CC690000}"/>
    <cellStyle name="Normal 3 3 2 3 5 3 2 3 2" xfId="27110" xr:uid="{00000000-0005-0000-0000-0000CD690000}"/>
    <cellStyle name="Normal 3 3 2 3 5 3 2 4" xfId="27111" xr:uid="{00000000-0005-0000-0000-0000CE690000}"/>
    <cellStyle name="Normal 3 3 2 3 5 3 3" xfId="27112" xr:uid="{00000000-0005-0000-0000-0000CF690000}"/>
    <cellStyle name="Normal 3 3 2 3 5 3 3 2" xfId="27113" xr:uid="{00000000-0005-0000-0000-0000D0690000}"/>
    <cellStyle name="Normal 3 3 2 3 5 3 3 2 2" xfId="27114" xr:uid="{00000000-0005-0000-0000-0000D1690000}"/>
    <cellStyle name="Normal 3 3 2 3 5 3 3 3" xfId="27115" xr:uid="{00000000-0005-0000-0000-0000D2690000}"/>
    <cellStyle name="Normal 3 3 2 3 5 3 4" xfId="27116" xr:uid="{00000000-0005-0000-0000-0000D3690000}"/>
    <cellStyle name="Normal 3 3 2 3 5 3 4 2" xfId="27117" xr:uid="{00000000-0005-0000-0000-0000D4690000}"/>
    <cellStyle name="Normal 3 3 2 3 5 3 5" xfId="27118" xr:uid="{00000000-0005-0000-0000-0000D5690000}"/>
    <cellStyle name="Normal 3 3 2 3 5 4" xfId="27119" xr:uid="{00000000-0005-0000-0000-0000D6690000}"/>
    <cellStyle name="Normal 3 3 2 3 5 4 2" xfId="27120" xr:uid="{00000000-0005-0000-0000-0000D7690000}"/>
    <cellStyle name="Normal 3 3 2 3 5 4 2 2" xfId="27121" xr:uid="{00000000-0005-0000-0000-0000D8690000}"/>
    <cellStyle name="Normal 3 3 2 3 5 4 2 2 2" xfId="27122" xr:uid="{00000000-0005-0000-0000-0000D9690000}"/>
    <cellStyle name="Normal 3 3 2 3 5 4 2 3" xfId="27123" xr:uid="{00000000-0005-0000-0000-0000DA690000}"/>
    <cellStyle name="Normal 3 3 2 3 5 4 3" xfId="27124" xr:uid="{00000000-0005-0000-0000-0000DB690000}"/>
    <cellStyle name="Normal 3 3 2 3 5 4 3 2" xfId="27125" xr:uid="{00000000-0005-0000-0000-0000DC690000}"/>
    <cellStyle name="Normal 3 3 2 3 5 4 4" xfId="27126" xr:uid="{00000000-0005-0000-0000-0000DD690000}"/>
    <cellStyle name="Normal 3 3 2 3 5 5" xfId="27127" xr:uid="{00000000-0005-0000-0000-0000DE690000}"/>
    <cellStyle name="Normal 3 3 2 3 5 5 2" xfId="27128" xr:uid="{00000000-0005-0000-0000-0000DF690000}"/>
    <cellStyle name="Normal 3 3 2 3 5 5 2 2" xfId="27129" xr:uid="{00000000-0005-0000-0000-0000E0690000}"/>
    <cellStyle name="Normal 3 3 2 3 5 5 2 2 2" xfId="27130" xr:uid="{00000000-0005-0000-0000-0000E1690000}"/>
    <cellStyle name="Normal 3 3 2 3 5 5 2 3" xfId="27131" xr:uid="{00000000-0005-0000-0000-0000E2690000}"/>
    <cellStyle name="Normal 3 3 2 3 5 5 3" xfId="27132" xr:uid="{00000000-0005-0000-0000-0000E3690000}"/>
    <cellStyle name="Normal 3 3 2 3 5 5 3 2" xfId="27133" xr:uid="{00000000-0005-0000-0000-0000E4690000}"/>
    <cellStyle name="Normal 3 3 2 3 5 5 4" xfId="27134" xr:uid="{00000000-0005-0000-0000-0000E5690000}"/>
    <cellStyle name="Normal 3 3 2 3 5 6" xfId="27135" xr:uid="{00000000-0005-0000-0000-0000E6690000}"/>
    <cellStyle name="Normal 3 3 2 3 5 6 2" xfId="27136" xr:uid="{00000000-0005-0000-0000-0000E7690000}"/>
    <cellStyle name="Normal 3 3 2 3 5 6 2 2" xfId="27137" xr:uid="{00000000-0005-0000-0000-0000E8690000}"/>
    <cellStyle name="Normal 3 3 2 3 5 6 3" xfId="27138" xr:uid="{00000000-0005-0000-0000-0000E9690000}"/>
    <cellStyle name="Normal 3 3 2 3 5 7" xfId="27139" xr:uid="{00000000-0005-0000-0000-0000EA690000}"/>
    <cellStyle name="Normal 3 3 2 3 5 7 2" xfId="27140" xr:uid="{00000000-0005-0000-0000-0000EB690000}"/>
    <cellStyle name="Normal 3 3 2 3 5 8" xfId="27141" xr:uid="{00000000-0005-0000-0000-0000EC690000}"/>
    <cellStyle name="Normal 3 3 2 3 5 8 2" xfId="27142" xr:uid="{00000000-0005-0000-0000-0000ED690000}"/>
    <cellStyle name="Normal 3 3 2 3 5 9" xfId="27143" xr:uid="{00000000-0005-0000-0000-0000EE690000}"/>
    <cellStyle name="Normal 3 3 2 3 6" xfId="27144" xr:uid="{00000000-0005-0000-0000-0000EF690000}"/>
    <cellStyle name="Normal 3 3 2 3 6 2" xfId="27145" xr:uid="{00000000-0005-0000-0000-0000F0690000}"/>
    <cellStyle name="Normal 3 3 2 3 6 2 2" xfId="27146" xr:uid="{00000000-0005-0000-0000-0000F1690000}"/>
    <cellStyle name="Normal 3 3 2 3 6 2 2 2" xfId="27147" xr:uid="{00000000-0005-0000-0000-0000F2690000}"/>
    <cellStyle name="Normal 3 3 2 3 6 2 2 2 2" xfId="27148" xr:uid="{00000000-0005-0000-0000-0000F3690000}"/>
    <cellStyle name="Normal 3 3 2 3 6 2 2 2 2 2" xfId="27149" xr:uid="{00000000-0005-0000-0000-0000F4690000}"/>
    <cellStyle name="Normal 3 3 2 3 6 2 2 2 3" xfId="27150" xr:uid="{00000000-0005-0000-0000-0000F5690000}"/>
    <cellStyle name="Normal 3 3 2 3 6 2 2 3" xfId="27151" xr:uid="{00000000-0005-0000-0000-0000F6690000}"/>
    <cellStyle name="Normal 3 3 2 3 6 2 2 3 2" xfId="27152" xr:uid="{00000000-0005-0000-0000-0000F7690000}"/>
    <cellStyle name="Normal 3 3 2 3 6 2 2 4" xfId="27153" xr:uid="{00000000-0005-0000-0000-0000F8690000}"/>
    <cellStyle name="Normal 3 3 2 3 6 2 3" xfId="27154" xr:uid="{00000000-0005-0000-0000-0000F9690000}"/>
    <cellStyle name="Normal 3 3 2 3 6 2 3 2" xfId="27155" xr:uid="{00000000-0005-0000-0000-0000FA690000}"/>
    <cellStyle name="Normal 3 3 2 3 6 2 3 2 2" xfId="27156" xr:uid="{00000000-0005-0000-0000-0000FB690000}"/>
    <cellStyle name="Normal 3 3 2 3 6 2 3 3" xfId="27157" xr:uid="{00000000-0005-0000-0000-0000FC690000}"/>
    <cellStyle name="Normal 3 3 2 3 6 2 4" xfId="27158" xr:uid="{00000000-0005-0000-0000-0000FD690000}"/>
    <cellStyle name="Normal 3 3 2 3 6 2 4 2" xfId="27159" xr:uid="{00000000-0005-0000-0000-0000FE690000}"/>
    <cellStyle name="Normal 3 3 2 3 6 2 5" xfId="27160" xr:uid="{00000000-0005-0000-0000-0000FF690000}"/>
    <cellStyle name="Normal 3 3 2 3 6 3" xfId="27161" xr:uid="{00000000-0005-0000-0000-0000006A0000}"/>
    <cellStyle name="Normal 3 3 2 3 6 3 2" xfId="27162" xr:uid="{00000000-0005-0000-0000-0000016A0000}"/>
    <cellStyle name="Normal 3 3 2 3 6 3 2 2" xfId="27163" xr:uid="{00000000-0005-0000-0000-0000026A0000}"/>
    <cellStyle name="Normal 3 3 2 3 6 3 2 2 2" xfId="27164" xr:uid="{00000000-0005-0000-0000-0000036A0000}"/>
    <cellStyle name="Normal 3 3 2 3 6 3 2 3" xfId="27165" xr:uid="{00000000-0005-0000-0000-0000046A0000}"/>
    <cellStyle name="Normal 3 3 2 3 6 3 3" xfId="27166" xr:uid="{00000000-0005-0000-0000-0000056A0000}"/>
    <cellStyle name="Normal 3 3 2 3 6 3 3 2" xfId="27167" xr:uid="{00000000-0005-0000-0000-0000066A0000}"/>
    <cellStyle name="Normal 3 3 2 3 6 3 4" xfId="27168" xr:uid="{00000000-0005-0000-0000-0000076A0000}"/>
    <cellStyle name="Normal 3 3 2 3 6 4" xfId="27169" xr:uid="{00000000-0005-0000-0000-0000086A0000}"/>
    <cellStyle name="Normal 3 3 2 3 6 4 2" xfId="27170" xr:uid="{00000000-0005-0000-0000-0000096A0000}"/>
    <cellStyle name="Normal 3 3 2 3 6 4 2 2" xfId="27171" xr:uid="{00000000-0005-0000-0000-00000A6A0000}"/>
    <cellStyle name="Normal 3 3 2 3 6 4 2 2 2" xfId="27172" xr:uid="{00000000-0005-0000-0000-00000B6A0000}"/>
    <cellStyle name="Normal 3 3 2 3 6 4 2 3" xfId="27173" xr:uid="{00000000-0005-0000-0000-00000C6A0000}"/>
    <cellStyle name="Normal 3 3 2 3 6 4 3" xfId="27174" xr:uid="{00000000-0005-0000-0000-00000D6A0000}"/>
    <cellStyle name="Normal 3 3 2 3 6 4 3 2" xfId="27175" xr:uid="{00000000-0005-0000-0000-00000E6A0000}"/>
    <cellStyle name="Normal 3 3 2 3 6 4 4" xfId="27176" xr:uid="{00000000-0005-0000-0000-00000F6A0000}"/>
    <cellStyle name="Normal 3 3 2 3 6 5" xfId="27177" xr:uid="{00000000-0005-0000-0000-0000106A0000}"/>
    <cellStyle name="Normal 3 3 2 3 6 5 2" xfId="27178" xr:uid="{00000000-0005-0000-0000-0000116A0000}"/>
    <cellStyle name="Normal 3 3 2 3 6 5 2 2" xfId="27179" xr:uid="{00000000-0005-0000-0000-0000126A0000}"/>
    <cellStyle name="Normal 3 3 2 3 6 5 3" xfId="27180" xr:uid="{00000000-0005-0000-0000-0000136A0000}"/>
    <cellStyle name="Normal 3 3 2 3 6 6" xfId="27181" xr:uid="{00000000-0005-0000-0000-0000146A0000}"/>
    <cellStyle name="Normal 3 3 2 3 6 6 2" xfId="27182" xr:uid="{00000000-0005-0000-0000-0000156A0000}"/>
    <cellStyle name="Normal 3 3 2 3 6 7" xfId="27183" xr:uid="{00000000-0005-0000-0000-0000166A0000}"/>
    <cellStyle name="Normal 3 3 2 3 6 7 2" xfId="27184" xr:uid="{00000000-0005-0000-0000-0000176A0000}"/>
    <cellStyle name="Normal 3 3 2 3 6 8" xfId="27185" xr:uid="{00000000-0005-0000-0000-0000186A0000}"/>
    <cellStyle name="Normal 3 3 2 3 7" xfId="27186" xr:uid="{00000000-0005-0000-0000-0000196A0000}"/>
    <cellStyle name="Normal 3 3 2 3 7 2" xfId="27187" xr:uid="{00000000-0005-0000-0000-00001A6A0000}"/>
    <cellStyle name="Normal 3 3 2 3 7 2 2" xfId="27188" xr:uid="{00000000-0005-0000-0000-00001B6A0000}"/>
    <cellStyle name="Normal 3 3 2 3 7 2 2 2" xfId="27189" xr:uid="{00000000-0005-0000-0000-00001C6A0000}"/>
    <cellStyle name="Normal 3 3 2 3 7 2 2 2 2" xfId="27190" xr:uid="{00000000-0005-0000-0000-00001D6A0000}"/>
    <cellStyle name="Normal 3 3 2 3 7 2 2 2 2 2" xfId="27191" xr:uid="{00000000-0005-0000-0000-00001E6A0000}"/>
    <cellStyle name="Normal 3 3 2 3 7 2 2 2 3" xfId="27192" xr:uid="{00000000-0005-0000-0000-00001F6A0000}"/>
    <cellStyle name="Normal 3 3 2 3 7 2 2 3" xfId="27193" xr:uid="{00000000-0005-0000-0000-0000206A0000}"/>
    <cellStyle name="Normal 3 3 2 3 7 2 2 3 2" xfId="27194" xr:uid="{00000000-0005-0000-0000-0000216A0000}"/>
    <cellStyle name="Normal 3 3 2 3 7 2 2 4" xfId="27195" xr:uid="{00000000-0005-0000-0000-0000226A0000}"/>
    <cellStyle name="Normal 3 3 2 3 7 2 3" xfId="27196" xr:uid="{00000000-0005-0000-0000-0000236A0000}"/>
    <cellStyle name="Normal 3 3 2 3 7 2 3 2" xfId="27197" xr:uid="{00000000-0005-0000-0000-0000246A0000}"/>
    <cellStyle name="Normal 3 3 2 3 7 2 3 2 2" xfId="27198" xr:uid="{00000000-0005-0000-0000-0000256A0000}"/>
    <cellStyle name="Normal 3 3 2 3 7 2 3 3" xfId="27199" xr:uid="{00000000-0005-0000-0000-0000266A0000}"/>
    <cellStyle name="Normal 3 3 2 3 7 2 4" xfId="27200" xr:uid="{00000000-0005-0000-0000-0000276A0000}"/>
    <cellStyle name="Normal 3 3 2 3 7 2 4 2" xfId="27201" xr:uid="{00000000-0005-0000-0000-0000286A0000}"/>
    <cellStyle name="Normal 3 3 2 3 7 2 5" xfId="27202" xr:uid="{00000000-0005-0000-0000-0000296A0000}"/>
    <cellStyle name="Normal 3 3 2 3 7 3" xfId="27203" xr:uid="{00000000-0005-0000-0000-00002A6A0000}"/>
    <cellStyle name="Normal 3 3 2 3 7 3 2" xfId="27204" xr:uid="{00000000-0005-0000-0000-00002B6A0000}"/>
    <cellStyle name="Normal 3 3 2 3 7 3 2 2" xfId="27205" xr:uid="{00000000-0005-0000-0000-00002C6A0000}"/>
    <cellStyle name="Normal 3 3 2 3 7 3 2 2 2" xfId="27206" xr:uid="{00000000-0005-0000-0000-00002D6A0000}"/>
    <cellStyle name="Normal 3 3 2 3 7 3 2 3" xfId="27207" xr:uid="{00000000-0005-0000-0000-00002E6A0000}"/>
    <cellStyle name="Normal 3 3 2 3 7 3 3" xfId="27208" xr:uid="{00000000-0005-0000-0000-00002F6A0000}"/>
    <cellStyle name="Normal 3 3 2 3 7 3 3 2" xfId="27209" xr:uid="{00000000-0005-0000-0000-0000306A0000}"/>
    <cellStyle name="Normal 3 3 2 3 7 3 4" xfId="27210" xr:uid="{00000000-0005-0000-0000-0000316A0000}"/>
    <cellStyle name="Normal 3 3 2 3 7 4" xfId="27211" xr:uid="{00000000-0005-0000-0000-0000326A0000}"/>
    <cellStyle name="Normal 3 3 2 3 7 4 2" xfId="27212" xr:uid="{00000000-0005-0000-0000-0000336A0000}"/>
    <cellStyle name="Normal 3 3 2 3 7 4 2 2" xfId="27213" xr:uid="{00000000-0005-0000-0000-0000346A0000}"/>
    <cellStyle name="Normal 3 3 2 3 7 4 3" xfId="27214" xr:uid="{00000000-0005-0000-0000-0000356A0000}"/>
    <cellStyle name="Normal 3 3 2 3 7 5" xfId="27215" xr:uid="{00000000-0005-0000-0000-0000366A0000}"/>
    <cellStyle name="Normal 3 3 2 3 7 5 2" xfId="27216" xr:uid="{00000000-0005-0000-0000-0000376A0000}"/>
    <cellStyle name="Normal 3 3 2 3 7 6" xfId="27217" xr:uid="{00000000-0005-0000-0000-0000386A0000}"/>
    <cellStyle name="Normal 3 3 2 3 8" xfId="27218" xr:uid="{00000000-0005-0000-0000-0000396A0000}"/>
    <cellStyle name="Normal 3 3 2 3 8 2" xfId="27219" xr:uid="{00000000-0005-0000-0000-00003A6A0000}"/>
    <cellStyle name="Normal 3 3 2 3 8 2 2" xfId="27220" xr:uid="{00000000-0005-0000-0000-00003B6A0000}"/>
    <cellStyle name="Normal 3 3 2 3 8 2 2 2" xfId="27221" xr:uid="{00000000-0005-0000-0000-00003C6A0000}"/>
    <cellStyle name="Normal 3 3 2 3 8 2 2 2 2" xfId="27222" xr:uid="{00000000-0005-0000-0000-00003D6A0000}"/>
    <cellStyle name="Normal 3 3 2 3 8 2 2 2 2 2" xfId="27223" xr:uid="{00000000-0005-0000-0000-00003E6A0000}"/>
    <cellStyle name="Normal 3 3 2 3 8 2 2 2 3" xfId="27224" xr:uid="{00000000-0005-0000-0000-00003F6A0000}"/>
    <cellStyle name="Normal 3 3 2 3 8 2 2 3" xfId="27225" xr:uid="{00000000-0005-0000-0000-0000406A0000}"/>
    <cellStyle name="Normal 3 3 2 3 8 2 2 3 2" xfId="27226" xr:uid="{00000000-0005-0000-0000-0000416A0000}"/>
    <cellStyle name="Normal 3 3 2 3 8 2 2 4" xfId="27227" xr:uid="{00000000-0005-0000-0000-0000426A0000}"/>
    <cellStyle name="Normal 3 3 2 3 8 2 3" xfId="27228" xr:uid="{00000000-0005-0000-0000-0000436A0000}"/>
    <cellStyle name="Normal 3 3 2 3 8 2 3 2" xfId="27229" xr:uid="{00000000-0005-0000-0000-0000446A0000}"/>
    <cellStyle name="Normal 3 3 2 3 8 2 3 2 2" xfId="27230" xr:uid="{00000000-0005-0000-0000-0000456A0000}"/>
    <cellStyle name="Normal 3 3 2 3 8 2 3 3" xfId="27231" xr:uid="{00000000-0005-0000-0000-0000466A0000}"/>
    <cellStyle name="Normal 3 3 2 3 8 2 4" xfId="27232" xr:uid="{00000000-0005-0000-0000-0000476A0000}"/>
    <cellStyle name="Normal 3 3 2 3 8 2 4 2" xfId="27233" xr:uid="{00000000-0005-0000-0000-0000486A0000}"/>
    <cellStyle name="Normal 3 3 2 3 8 2 5" xfId="27234" xr:uid="{00000000-0005-0000-0000-0000496A0000}"/>
    <cellStyle name="Normal 3 3 2 3 8 3" xfId="27235" xr:uid="{00000000-0005-0000-0000-00004A6A0000}"/>
    <cellStyle name="Normal 3 3 2 3 8 3 2" xfId="27236" xr:uid="{00000000-0005-0000-0000-00004B6A0000}"/>
    <cellStyle name="Normal 3 3 2 3 8 3 2 2" xfId="27237" xr:uid="{00000000-0005-0000-0000-00004C6A0000}"/>
    <cellStyle name="Normal 3 3 2 3 8 3 2 2 2" xfId="27238" xr:uid="{00000000-0005-0000-0000-00004D6A0000}"/>
    <cellStyle name="Normal 3 3 2 3 8 3 2 3" xfId="27239" xr:uid="{00000000-0005-0000-0000-00004E6A0000}"/>
    <cellStyle name="Normal 3 3 2 3 8 3 3" xfId="27240" xr:uid="{00000000-0005-0000-0000-00004F6A0000}"/>
    <cellStyle name="Normal 3 3 2 3 8 3 3 2" xfId="27241" xr:uid="{00000000-0005-0000-0000-0000506A0000}"/>
    <cellStyle name="Normal 3 3 2 3 8 3 4" xfId="27242" xr:uid="{00000000-0005-0000-0000-0000516A0000}"/>
    <cellStyle name="Normal 3 3 2 3 8 4" xfId="27243" xr:uid="{00000000-0005-0000-0000-0000526A0000}"/>
    <cellStyle name="Normal 3 3 2 3 8 4 2" xfId="27244" xr:uid="{00000000-0005-0000-0000-0000536A0000}"/>
    <cellStyle name="Normal 3 3 2 3 8 4 2 2" xfId="27245" xr:uid="{00000000-0005-0000-0000-0000546A0000}"/>
    <cellStyle name="Normal 3 3 2 3 8 4 3" xfId="27246" xr:uid="{00000000-0005-0000-0000-0000556A0000}"/>
    <cellStyle name="Normal 3 3 2 3 8 5" xfId="27247" xr:uid="{00000000-0005-0000-0000-0000566A0000}"/>
    <cellStyle name="Normal 3 3 2 3 8 5 2" xfId="27248" xr:uid="{00000000-0005-0000-0000-0000576A0000}"/>
    <cellStyle name="Normal 3 3 2 3 8 6" xfId="27249" xr:uid="{00000000-0005-0000-0000-0000586A0000}"/>
    <cellStyle name="Normal 3 3 2 3 9" xfId="27250" xr:uid="{00000000-0005-0000-0000-0000596A0000}"/>
    <cellStyle name="Normal 3 3 2 3 9 2" xfId="27251" xr:uid="{00000000-0005-0000-0000-00005A6A0000}"/>
    <cellStyle name="Normal 3 3 2 3 9 2 2" xfId="27252" xr:uid="{00000000-0005-0000-0000-00005B6A0000}"/>
    <cellStyle name="Normal 3 3 2 3 9 2 2 2" xfId="27253" xr:uid="{00000000-0005-0000-0000-00005C6A0000}"/>
    <cellStyle name="Normal 3 3 2 3 9 2 2 2 2" xfId="27254" xr:uid="{00000000-0005-0000-0000-00005D6A0000}"/>
    <cellStyle name="Normal 3 3 2 3 9 2 2 3" xfId="27255" xr:uid="{00000000-0005-0000-0000-00005E6A0000}"/>
    <cellStyle name="Normal 3 3 2 3 9 2 3" xfId="27256" xr:uid="{00000000-0005-0000-0000-00005F6A0000}"/>
    <cellStyle name="Normal 3 3 2 3 9 2 3 2" xfId="27257" xr:uid="{00000000-0005-0000-0000-0000606A0000}"/>
    <cellStyle name="Normal 3 3 2 3 9 2 4" xfId="27258" xr:uid="{00000000-0005-0000-0000-0000616A0000}"/>
    <cellStyle name="Normal 3 3 2 3 9 3" xfId="27259" xr:uid="{00000000-0005-0000-0000-0000626A0000}"/>
    <cellStyle name="Normal 3 3 2 3 9 3 2" xfId="27260" xr:uid="{00000000-0005-0000-0000-0000636A0000}"/>
    <cellStyle name="Normal 3 3 2 3 9 3 2 2" xfId="27261" xr:uid="{00000000-0005-0000-0000-0000646A0000}"/>
    <cellStyle name="Normal 3 3 2 3 9 3 3" xfId="27262" xr:uid="{00000000-0005-0000-0000-0000656A0000}"/>
    <cellStyle name="Normal 3 3 2 3 9 4" xfId="27263" xr:uid="{00000000-0005-0000-0000-0000666A0000}"/>
    <cellStyle name="Normal 3 3 2 3 9 4 2" xfId="27264" xr:uid="{00000000-0005-0000-0000-0000676A0000}"/>
    <cellStyle name="Normal 3 3 2 3 9 5" xfId="27265" xr:uid="{00000000-0005-0000-0000-0000686A0000}"/>
    <cellStyle name="Normal 3 3 2 3_T-straight with PEDs adjustor" xfId="27266" xr:uid="{00000000-0005-0000-0000-0000696A0000}"/>
    <cellStyle name="Normal 3 3 2 4" xfId="27267" xr:uid="{00000000-0005-0000-0000-00006A6A0000}"/>
    <cellStyle name="Normal 3 3 2 4 10" xfId="27268" xr:uid="{00000000-0005-0000-0000-00006B6A0000}"/>
    <cellStyle name="Normal 3 3 2 4 11" xfId="27269" xr:uid="{00000000-0005-0000-0000-00006C6A0000}"/>
    <cellStyle name="Normal 3 3 2 4 2" xfId="27270" xr:uid="{00000000-0005-0000-0000-00006D6A0000}"/>
    <cellStyle name="Normal 3 3 2 4 2 10" xfId="27271" xr:uid="{00000000-0005-0000-0000-00006E6A0000}"/>
    <cellStyle name="Normal 3 3 2 4 2 2" xfId="27272" xr:uid="{00000000-0005-0000-0000-00006F6A0000}"/>
    <cellStyle name="Normal 3 3 2 4 2 2 2" xfId="27273" xr:uid="{00000000-0005-0000-0000-0000706A0000}"/>
    <cellStyle name="Normal 3 3 2 4 2 2 2 2" xfId="27274" xr:uid="{00000000-0005-0000-0000-0000716A0000}"/>
    <cellStyle name="Normal 3 3 2 4 2 2 2 2 2" xfId="27275" xr:uid="{00000000-0005-0000-0000-0000726A0000}"/>
    <cellStyle name="Normal 3 3 2 4 2 2 2 2 2 2" xfId="27276" xr:uid="{00000000-0005-0000-0000-0000736A0000}"/>
    <cellStyle name="Normal 3 3 2 4 2 2 2 2 2 2 2" xfId="27277" xr:uid="{00000000-0005-0000-0000-0000746A0000}"/>
    <cellStyle name="Normal 3 3 2 4 2 2 2 2 2 3" xfId="27278" xr:uid="{00000000-0005-0000-0000-0000756A0000}"/>
    <cellStyle name="Normal 3 3 2 4 2 2 2 2 3" xfId="27279" xr:uid="{00000000-0005-0000-0000-0000766A0000}"/>
    <cellStyle name="Normal 3 3 2 4 2 2 2 2 3 2" xfId="27280" xr:uid="{00000000-0005-0000-0000-0000776A0000}"/>
    <cellStyle name="Normal 3 3 2 4 2 2 2 2 4" xfId="27281" xr:uid="{00000000-0005-0000-0000-0000786A0000}"/>
    <cellStyle name="Normal 3 3 2 4 2 2 2 3" xfId="27282" xr:uid="{00000000-0005-0000-0000-0000796A0000}"/>
    <cellStyle name="Normal 3 3 2 4 2 2 2 3 2" xfId="27283" xr:uid="{00000000-0005-0000-0000-00007A6A0000}"/>
    <cellStyle name="Normal 3 3 2 4 2 2 2 3 2 2" xfId="27284" xr:uid="{00000000-0005-0000-0000-00007B6A0000}"/>
    <cellStyle name="Normal 3 3 2 4 2 2 2 3 3" xfId="27285" xr:uid="{00000000-0005-0000-0000-00007C6A0000}"/>
    <cellStyle name="Normal 3 3 2 4 2 2 2 4" xfId="27286" xr:uid="{00000000-0005-0000-0000-00007D6A0000}"/>
    <cellStyle name="Normal 3 3 2 4 2 2 2 4 2" xfId="27287" xr:uid="{00000000-0005-0000-0000-00007E6A0000}"/>
    <cellStyle name="Normal 3 3 2 4 2 2 2 5" xfId="27288" xr:uid="{00000000-0005-0000-0000-00007F6A0000}"/>
    <cellStyle name="Normal 3 3 2 4 2 2 3" xfId="27289" xr:uid="{00000000-0005-0000-0000-0000806A0000}"/>
    <cellStyle name="Normal 3 3 2 4 2 2 3 2" xfId="27290" xr:uid="{00000000-0005-0000-0000-0000816A0000}"/>
    <cellStyle name="Normal 3 3 2 4 2 2 3 2 2" xfId="27291" xr:uid="{00000000-0005-0000-0000-0000826A0000}"/>
    <cellStyle name="Normal 3 3 2 4 2 2 3 2 2 2" xfId="27292" xr:uid="{00000000-0005-0000-0000-0000836A0000}"/>
    <cellStyle name="Normal 3 3 2 4 2 2 3 2 3" xfId="27293" xr:uid="{00000000-0005-0000-0000-0000846A0000}"/>
    <cellStyle name="Normal 3 3 2 4 2 2 3 3" xfId="27294" xr:uid="{00000000-0005-0000-0000-0000856A0000}"/>
    <cellStyle name="Normal 3 3 2 4 2 2 3 3 2" xfId="27295" xr:uid="{00000000-0005-0000-0000-0000866A0000}"/>
    <cellStyle name="Normal 3 3 2 4 2 2 3 4" xfId="27296" xr:uid="{00000000-0005-0000-0000-0000876A0000}"/>
    <cellStyle name="Normal 3 3 2 4 2 2 4" xfId="27297" xr:uid="{00000000-0005-0000-0000-0000886A0000}"/>
    <cellStyle name="Normal 3 3 2 4 2 2 4 2" xfId="27298" xr:uid="{00000000-0005-0000-0000-0000896A0000}"/>
    <cellStyle name="Normal 3 3 2 4 2 2 4 2 2" xfId="27299" xr:uid="{00000000-0005-0000-0000-00008A6A0000}"/>
    <cellStyle name="Normal 3 3 2 4 2 2 4 2 2 2" xfId="27300" xr:uid="{00000000-0005-0000-0000-00008B6A0000}"/>
    <cellStyle name="Normal 3 3 2 4 2 2 4 2 3" xfId="27301" xr:uid="{00000000-0005-0000-0000-00008C6A0000}"/>
    <cellStyle name="Normal 3 3 2 4 2 2 4 3" xfId="27302" xr:uid="{00000000-0005-0000-0000-00008D6A0000}"/>
    <cellStyle name="Normal 3 3 2 4 2 2 4 3 2" xfId="27303" xr:uid="{00000000-0005-0000-0000-00008E6A0000}"/>
    <cellStyle name="Normal 3 3 2 4 2 2 4 4" xfId="27304" xr:uid="{00000000-0005-0000-0000-00008F6A0000}"/>
    <cellStyle name="Normal 3 3 2 4 2 2 5" xfId="27305" xr:uid="{00000000-0005-0000-0000-0000906A0000}"/>
    <cellStyle name="Normal 3 3 2 4 2 2 5 2" xfId="27306" xr:uid="{00000000-0005-0000-0000-0000916A0000}"/>
    <cellStyle name="Normal 3 3 2 4 2 2 5 2 2" xfId="27307" xr:uid="{00000000-0005-0000-0000-0000926A0000}"/>
    <cellStyle name="Normal 3 3 2 4 2 2 5 3" xfId="27308" xr:uid="{00000000-0005-0000-0000-0000936A0000}"/>
    <cellStyle name="Normal 3 3 2 4 2 2 6" xfId="27309" xr:uid="{00000000-0005-0000-0000-0000946A0000}"/>
    <cellStyle name="Normal 3 3 2 4 2 2 6 2" xfId="27310" xr:uid="{00000000-0005-0000-0000-0000956A0000}"/>
    <cellStyle name="Normal 3 3 2 4 2 2 7" xfId="27311" xr:uid="{00000000-0005-0000-0000-0000966A0000}"/>
    <cellStyle name="Normal 3 3 2 4 2 2 7 2" xfId="27312" xr:uid="{00000000-0005-0000-0000-0000976A0000}"/>
    <cellStyle name="Normal 3 3 2 4 2 2 8" xfId="27313" xr:uid="{00000000-0005-0000-0000-0000986A0000}"/>
    <cellStyle name="Normal 3 3 2 4 2 3" xfId="27314" xr:uid="{00000000-0005-0000-0000-0000996A0000}"/>
    <cellStyle name="Normal 3 3 2 4 2 3 2" xfId="27315" xr:uid="{00000000-0005-0000-0000-00009A6A0000}"/>
    <cellStyle name="Normal 3 3 2 4 2 3 2 2" xfId="27316" xr:uid="{00000000-0005-0000-0000-00009B6A0000}"/>
    <cellStyle name="Normal 3 3 2 4 2 3 2 2 2" xfId="27317" xr:uid="{00000000-0005-0000-0000-00009C6A0000}"/>
    <cellStyle name="Normal 3 3 2 4 2 3 2 2 2 2" xfId="27318" xr:uid="{00000000-0005-0000-0000-00009D6A0000}"/>
    <cellStyle name="Normal 3 3 2 4 2 3 2 2 3" xfId="27319" xr:uid="{00000000-0005-0000-0000-00009E6A0000}"/>
    <cellStyle name="Normal 3 3 2 4 2 3 2 3" xfId="27320" xr:uid="{00000000-0005-0000-0000-00009F6A0000}"/>
    <cellStyle name="Normal 3 3 2 4 2 3 2 3 2" xfId="27321" xr:uid="{00000000-0005-0000-0000-0000A06A0000}"/>
    <cellStyle name="Normal 3 3 2 4 2 3 2 4" xfId="27322" xr:uid="{00000000-0005-0000-0000-0000A16A0000}"/>
    <cellStyle name="Normal 3 3 2 4 2 3 3" xfId="27323" xr:uid="{00000000-0005-0000-0000-0000A26A0000}"/>
    <cellStyle name="Normal 3 3 2 4 2 3 3 2" xfId="27324" xr:uid="{00000000-0005-0000-0000-0000A36A0000}"/>
    <cellStyle name="Normal 3 3 2 4 2 3 3 2 2" xfId="27325" xr:uid="{00000000-0005-0000-0000-0000A46A0000}"/>
    <cellStyle name="Normal 3 3 2 4 2 3 3 3" xfId="27326" xr:uid="{00000000-0005-0000-0000-0000A56A0000}"/>
    <cellStyle name="Normal 3 3 2 4 2 3 4" xfId="27327" xr:uid="{00000000-0005-0000-0000-0000A66A0000}"/>
    <cellStyle name="Normal 3 3 2 4 2 3 4 2" xfId="27328" xr:uid="{00000000-0005-0000-0000-0000A76A0000}"/>
    <cellStyle name="Normal 3 3 2 4 2 3 5" xfId="27329" xr:uid="{00000000-0005-0000-0000-0000A86A0000}"/>
    <cellStyle name="Normal 3 3 2 4 2 4" xfId="27330" xr:uid="{00000000-0005-0000-0000-0000A96A0000}"/>
    <cellStyle name="Normal 3 3 2 4 2 4 2" xfId="27331" xr:uid="{00000000-0005-0000-0000-0000AA6A0000}"/>
    <cellStyle name="Normal 3 3 2 4 2 4 2 2" xfId="27332" xr:uid="{00000000-0005-0000-0000-0000AB6A0000}"/>
    <cellStyle name="Normal 3 3 2 4 2 4 2 2 2" xfId="27333" xr:uid="{00000000-0005-0000-0000-0000AC6A0000}"/>
    <cellStyle name="Normal 3 3 2 4 2 4 2 3" xfId="27334" xr:uid="{00000000-0005-0000-0000-0000AD6A0000}"/>
    <cellStyle name="Normal 3 3 2 4 2 4 3" xfId="27335" xr:uid="{00000000-0005-0000-0000-0000AE6A0000}"/>
    <cellStyle name="Normal 3 3 2 4 2 4 3 2" xfId="27336" xr:uid="{00000000-0005-0000-0000-0000AF6A0000}"/>
    <cellStyle name="Normal 3 3 2 4 2 4 4" xfId="27337" xr:uid="{00000000-0005-0000-0000-0000B06A0000}"/>
    <cellStyle name="Normal 3 3 2 4 2 5" xfId="27338" xr:uid="{00000000-0005-0000-0000-0000B16A0000}"/>
    <cellStyle name="Normal 3 3 2 4 2 5 2" xfId="27339" xr:uid="{00000000-0005-0000-0000-0000B26A0000}"/>
    <cellStyle name="Normal 3 3 2 4 2 5 2 2" xfId="27340" xr:uid="{00000000-0005-0000-0000-0000B36A0000}"/>
    <cellStyle name="Normal 3 3 2 4 2 5 2 2 2" xfId="27341" xr:uid="{00000000-0005-0000-0000-0000B46A0000}"/>
    <cellStyle name="Normal 3 3 2 4 2 5 2 3" xfId="27342" xr:uid="{00000000-0005-0000-0000-0000B56A0000}"/>
    <cellStyle name="Normal 3 3 2 4 2 5 3" xfId="27343" xr:uid="{00000000-0005-0000-0000-0000B66A0000}"/>
    <cellStyle name="Normal 3 3 2 4 2 5 3 2" xfId="27344" xr:uid="{00000000-0005-0000-0000-0000B76A0000}"/>
    <cellStyle name="Normal 3 3 2 4 2 5 4" xfId="27345" xr:uid="{00000000-0005-0000-0000-0000B86A0000}"/>
    <cellStyle name="Normal 3 3 2 4 2 6" xfId="27346" xr:uid="{00000000-0005-0000-0000-0000B96A0000}"/>
    <cellStyle name="Normal 3 3 2 4 2 6 2" xfId="27347" xr:uid="{00000000-0005-0000-0000-0000BA6A0000}"/>
    <cellStyle name="Normal 3 3 2 4 2 6 2 2" xfId="27348" xr:uid="{00000000-0005-0000-0000-0000BB6A0000}"/>
    <cellStyle name="Normal 3 3 2 4 2 6 3" xfId="27349" xr:uid="{00000000-0005-0000-0000-0000BC6A0000}"/>
    <cellStyle name="Normal 3 3 2 4 2 7" xfId="27350" xr:uid="{00000000-0005-0000-0000-0000BD6A0000}"/>
    <cellStyle name="Normal 3 3 2 4 2 7 2" xfId="27351" xr:uid="{00000000-0005-0000-0000-0000BE6A0000}"/>
    <cellStyle name="Normal 3 3 2 4 2 8" xfId="27352" xr:uid="{00000000-0005-0000-0000-0000BF6A0000}"/>
    <cellStyle name="Normal 3 3 2 4 2 8 2" xfId="27353" xr:uid="{00000000-0005-0000-0000-0000C06A0000}"/>
    <cellStyle name="Normal 3 3 2 4 2 9" xfId="27354" xr:uid="{00000000-0005-0000-0000-0000C16A0000}"/>
    <cellStyle name="Normal 3 3 2 4 3" xfId="27355" xr:uid="{00000000-0005-0000-0000-0000C26A0000}"/>
    <cellStyle name="Normal 3 3 2 4 3 2" xfId="27356" xr:uid="{00000000-0005-0000-0000-0000C36A0000}"/>
    <cellStyle name="Normal 3 3 2 4 3 2 2" xfId="27357" xr:uid="{00000000-0005-0000-0000-0000C46A0000}"/>
    <cellStyle name="Normal 3 3 2 4 3 2 2 2" xfId="27358" xr:uid="{00000000-0005-0000-0000-0000C56A0000}"/>
    <cellStyle name="Normal 3 3 2 4 3 2 2 2 2" xfId="27359" xr:uid="{00000000-0005-0000-0000-0000C66A0000}"/>
    <cellStyle name="Normal 3 3 2 4 3 2 2 2 2 2" xfId="27360" xr:uid="{00000000-0005-0000-0000-0000C76A0000}"/>
    <cellStyle name="Normal 3 3 2 4 3 2 2 2 3" xfId="27361" xr:uid="{00000000-0005-0000-0000-0000C86A0000}"/>
    <cellStyle name="Normal 3 3 2 4 3 2 2 3" xfId="27362" xr:uid="{00000000-0005-0000-0000-0000C96A0000}"/>
    <cellStyle name="Normal 3 3 2 4 3 2 2 3 2" xfId="27363" xr:uid="{00000000-0005-0000-0000-0000CA6A0000}"/>
    <cellStyle name="Normal 3 3 2 4 3 2 2 4" xfId="27364" xr:uid="{00000000-0005-0000-0000-0000CB6A0000}"/>
    <cellStyle name="Normal 3 3 2 4 3 2 3" xfId="27365" xr:uid="{00000000-0005-0000-0000-0000CC6A0000}"/>
    <cellStyle name="Normal 3 3 2 4 3 2 3 2" xfId="27366" xr:uid="{00000000-0005-0000-0000-0000CD6A0000}"/>
    <cellStyle name="Normal 3 3 2 4 3 2 3 2 2" xfId="27367" xr:uid="{00000000-0005-0000-0000-0000CE6A0000}"/>
    <cellStyle name="Normal 3 3 2 4 3 2 3 3" xfId="27368" xr:uid="{00000000-0005-0000-0000-0000CF6A0000}"/>
    <cellStyle name="Normal 3 3 2 4 3 2 4" xfId="27369" xr:uid="{00000000-0005-0000-0000-0000D06A0000}"/>
    <cellStyle name="Normal 3 3 2 4 3 2 4 2" xfId="27370" xr:uid="{00000000-0005-0000-0000-0000D16A0000}"/>
    <cellStyle name="Normal 3 3 2 4 3 2 5" xfId="27371" xr:uid="{00000000-0005-0000-0000-0000D26A0000}"/>
    <cellStyle name="Normal 3 3 2 4 3 3" xfId="27372" xr:uid="{00000000-0005-0000-0000-0000D36A0000}"/>
    <cellStyle name="Normal 3 3 2 4 3 3 2" xfId="27373" xr:uid="{00000000-0005-0000-0000-0000D46A0000}"/>
    <cellStyle name="Normal 3 3 2 4 3 3 2 2" xfId="27374" xr:uid="{00000000-0005-0000-0000-0000D56A0000}"/>
    <cellStyle name="Normal 3 3 2 4 3 3 2 2 2" xfId="27375" xr:uid="{00000000-0005-0000-0000-0000D66A0000}"/>
    <cellStyle name="Normal 3 3 2 4 3 3 2 3" xfId="27376" xr:uid="{00000000-0005-0000-0000-0000D76A0000}"/>
    <cellStyle name="Normal 3 3 2 4 3 3 3" xfId="27377" xr:uid="{00000000-0005-0000-0000-0000D86A0000}"/>
    <cellStyle name="Normal 3 3 2 4 3 3 3 2" xfId="27378" xr:uid="{00000000-0005-0000-0000-0000D96A0000}"/>
    <cellStyle name="Normal 3 3 2 4 3 3 4" xfId="27379" xr:uid="{00000000-0005-0000-0000-0000DA6A0000}"/>
    <cellStyle name="Normal 3 3 2 4 3 4" xfId="27380" xr:uid="{00000000-0005-0000-0000-0000DB6A0000}"/>
    <cellStyle name="Normal 3 3 2 4 3 4 2" xfId="27381" xr:uid="{00000000-0005-0000-0000-0000DC6A0000}"/>
    <cellStyle name="Normal 3 3 2 4 3 4 2 2" xfId="27382" xr:uid="{00000000-0005-0000-0000-0000DD6A0000}"/>
    <cellStyle name="Normal 3 3 2 4 3 4 2 2 2" xfId="27383" xr:uid="{00000000-0005-0000-0000-0000DE6A0000}"/>
    <cellStyle name="Normal 3 3 2 4 3 4 2 3" xfId="27384" xr:uid="{00000000-0005-0000-0000-0000DF6A0000}"/>
    <cellStyle name="Normal 3 3 2 4 3 4 3" xfId="27385" xr:uid="{00000000-0005-0000-0000-0000E06A0000}"/>
    <cellStyle name="Normal 3 3 2 4 3 4 3 2" xfId="27386" xr:uid="{00000000-0005-0000-0000-0000E16A0000}"/>
    <cellStyle name="Normal 3 3 2 4 3 4 4" xfId="27387" xr:uid="{00000000-0005-0000-0000-0000E26A0000}"/>
    <cellStyle name="Normal 3 3 2 4 3 5" xfId="27388" xr:uid="{00000000-0005-0000-0000-0000E36A0000}"/>
    <cellStyle name="Normal 3 3 2 4 3 5 2" xfId="27389" xr:uid="{00000000-0005-0000-0000-0000E46A0000}"/>
    <cellStyle name="Normal 3 3 2 4 3 5 2 2" xfId="27390" xr:uid="{00000000-0005-0000-0000-0000E56A0000}"/>
    <cellStyle name="Normal 3 3 2 4 3 5 3" xfId="27391" xr:uid="{00000000-0005-0000-0000-0000E66A0000}"/>
    <cellStyle name="Normal 3 3 2 4 3 6" xfId="27392" xr:uid="{00000000-0005-0000-0000-0000E76A0000}"/>
    <cellStyle name="Normal 3 3 2 4 3 6 2" xfId="27393" xr:uid="{00000000-0005-0000-0000-0000E86A0000}"/>
    <cellStyle name="Normal 3 3 2 4 3 7" xfId="27394" xr:uid="{00000000-0005-0000-0000-0000E96A0000}"/>
    <cellStyle name="Normal 3 3 2 4 3 7 2" xfId="27395" xr:uid="{00000000-0005-0000-0000-0000EA6A0000}"/>
    <cellStyle name="Normal 3 3 2 4 3 8" xfId="27396" xr:uid="{00000000-0005-0000-0000-0000EB6A0000}"/>
    <cellStyle name="Normal 3 3 2 4 4" xfId="27397" xr:uid="{00000000-0005-0000-0000-0000EC6A0000}"/>
    <cellStyle name="Normal 3 3 2 4 4 2" xfId="27398" xr:uid="{00000000-0005-0000-0000-0000ED6A0000}"/>
    <cellStyle name="Normal 3 3 2 4 4 2 2" xfId="27399" xr:uid="{00000000-0005-0000-0000-0000EE6A0000}"/>
    <cellStyle name="Normal 3 3 2 4 4 2 2 2" xfId="27400" xr:uid="{00000000-0005-0000-0000-0000EF6A0000}"/>
    <cellStyle name="Normal 3 3 2 4 4 2 2 2 2" xfId="27401" xr:uid="{00000000-0005-0000-0000-0000F06A0000}"/>
    <cellStyle name="Normal 3 3 2 4 4 2 2 3" xfId="27402" xr:uid="{00000000-0005-0000-0000-0000F16A0000}"/>
    <cellStyle name="Normal 3 3 2 4 4 2 3" xfId="27403" xr:uid="{00000000-0005-0000-0000-0000F26A0000}"/>
    <cellStyle name="Normal 3 3 2 4 4 2 3 2" xfId="27404" xr:uid="{00000000-0005-0000-0000-0000F36A0000}"/>
    <cellStyle name="Normal 3 3 2 4 4 2 4" xfId="27405" xr:uid="{00000000-0005-0000-0000-0000F46A0000}"/>
    <cellStyle name="Normal 3 3 2 4 4 3" xfId="27406" xr:uid="{00000000-0005-0000-0000-0000F56A0000}"/>
    <cellStyle name="Normal 3 3 2 4 4 3 2" xfId="27407" xr:uid="{00000000-0005-0000-0000-0000F66A0000}"/>
    <cellStyle name="Normal 3 3 2 4 4 3 2 2" xfId="27408" xr:uid="{00000000-0005-0000-0000-0000F76A0000}"/>
    <cellStyle name="Normal 3 3 2 4 4 3 3" xfId="27409" xr:uid="{00000000-0005-0000-0000-0000F86A0000}"/>
    <cellStyle name="Normal 3 3 2 4 4 4" xfId="27410" xr:uid="{00000000-0005-0000-0000-0000F96A0000}"/>
    <cellStyle name="Normal 3 3 2 4 4 4 2" xfId="27411" xr:uid="{00000000-0005-0000-0000-0000FA6A0000}"/>
    <cellStyle name="Normal 3 3 2 4 4 5" xfId="27412" xr:uid="{00000000-0005-0000-0000-0000FB6A0000}"/>
    <cellStyle name="Normal 3 3 2 4 5" xfId="27413" xr:uid="{00000000-0005-0000-0000-0000FC6A0000}"/>
    <cellStyle name="Normal 3 3 2 4 5 2" xfId="27414" xr:uid="{00000000-0005-0000-0000-0000FD6A0000}"/>
    <cellStyle name="Normal 3 3 2 4 5 2 2" xfId="27415" xr:uid="{00000000-0005-0000-0000-0000FE6A0000}"/>
    <cellStyle name="Normal 3 3 2 4 5 2 2 2" xfId="27416" xr:uid="{00000000-0005-0000-0000-0000FF6A0000}"/>
    <cellStyle name="Normal 3 3 2 4 5 2 3" xfId="27417" xr:uid="{00000000-0005-0000-0000-0000006B0000}"/>
    <cellStyle name="Normal 3 3 2 4 5 3" xfId="27418" xr:uid="{00000000-0005-0000-0000-0000016B0000}"/>
    <cellStyle name="Normal 3 3 2 4 5 3 2" xfId="27419" xr:uid="{00000000-0005-0000-0000-0000026B0000}"/>
    <cellStyle name="Normal 3 3 2 4 5 4" xfId="27420" xr:uid="{00000000-0005-0000-0000-0000036B0000}"/>
    <cellStyle name="Normal 3 3 2 4 6" xfId="27421" xr:uid="{00000000-0005-0000-0000-0000046B0000}"/>
    <cellStyle name="Normal 3 3 2 4 6 2" xfId="27422" xr:uid="{00000000-0005-0000-0000-0000056B0000}"/>
    <cellStyle name="Normal 3 3 2 4 6 2 2" xfId="27423" xr:uid="{00000000-0005-0000-0000-0000066B0000}"/>
    <cellStyle name="Normal 3 3 2 4 6 2 2 2" xfId="27424" xr:uid="{00000000-0005-0000-0000-0000076B0000}"/>
    <cellStyle name="Normal 3 3 2 4 6 2 3" xfId="27425" xr:uid="{00000000-0005-0000-0000-0000086B0000}"/>
    <cellStyle name="Normal 3 3 2 4 6 3" xfId="27426" xr:uid="{00000000-0005-0000-0000-0000096B0000}"/>
    <cellStyle name="Normal 3 3 2 4 6 3 2" xfId="27427" xr:uid="{00000000-0005-0000-0000-00000A6B0000}"/>
    <cellStyle name="Normal 3 3 2 4 6 4" xfId="27428" xr:uid="{00000000-0005-0000-0000-00000B6B0000}"/>
    <cellStyle name="Normal 3 3 2 4 7" xfId="27429" xr:uid="{00000000-0005-0000-0000-00000C6B0000}"/>
    <cellStyle name="Normal 3 3 2 4 7 2" xfId="27430" xr:uid="{00000000-0005-0000-0000-00000D6B0000}"/>
    <cellStyle name="Normal 3 3 2 4 7 2 2" xfId="27431" xr:uid="{00000000-0005-0000-0000-00000E6B0000}"/>
    <cellStyle name="Normal 3 3 2 4 7 3" xfId="27432" xr:uid="{00000000-0005-0000-0000-00000F6B0000}"/>
    <cellStyle name="Normal 3 3 2 4 8" xfId="27433" xr:uid="{00000000-0005-0000-0000-0000106B0000}"/>
    <cellStyle name="Normal 3 3 2 4 8 2" xfId="27434" xr:uid="{00000000-0005-0000-0000-0000116B0000}"/>
    <cellStyle name="Normal 3 3 2 4 9" xfId="27435" xr:uid="{00000000-0005-0000-0000-0000126B0000}"/>
    <cellStyle name="Normal 3 3 2 4 9 2" xfId="27436" xr:uid="{00000000-0005-0000-0000-0000136B0000}"/>
    <cellStyle name="Normal 3 3 2 5" xfId="27437" xr:uid="{00000000-0005-0000-0000-0000146B0000}"/>
    <cellStyle name="Normal 3 3 2 5 10" xfId="27438" xr:uid="{00000000-0005-0000-0000-0000156B0000}"/>
    <cellStyle name="Normal 3 3 2 5 11" xfId="27439" xr:uid="{00000000-0005-0000-0000-0000166B0000}"/>
    <cellStyle name="Normal 3 3 2 5 2" xfId="27440" xr:uid="{00000000-0005-0000-0000-0000176B0000}"/>
    <cellStyle name="Normal 3 3 2 5 2 10" xfId="27441" xr:uid="{00000000-0005-0000-0000-0000186B0000}"/>
    <cellStyle name="Normal 3 3 2 5 2 2" xfId="27442" xr:uid="{00000000-0005-0000-0000-0000196B0000}"/>
    <cellStyle name="Normal 3 3 2 5 2 2 2" xfId="27443" xr:uid="{00000000-0005-0000-0000-00001A6B0000}"/>
    <cellStyle name="Normal 3 3 2 5 2 2 2 2" xfId="27444" xr:uid="{00000000-0005-0000-0000-00001B6B0000}"/>
    <cellStyle name="Normal 3 3 2 5 2 2 2 2 2" xfId="27445" xr:uid="{00000000-0005-0000-0000-00001C6B0000}"/>
    <cellStyle name="Normal 3 3 2 5 2 2 2 2 2 2" xfId="27446" xr:uid="{00000000-0005-0000-0000-00001D6B0000}"/>
    <cellStyle name="Normal 3 3 2 5 2 2 2 2 2 2 2" xfId="27447" xr:uid="{00000000-0005-0000-0000-00001E6B0000}"/>
    <cellStyle name="Normal 3 3 2 5 2 2 2 2 2 3" xfId="27448" xr:uid="{00000000-0005-0000-0000-00001F6B0000}"/>
    <cellStyle name="Normal 3 3 2 5 2 2 2 2 3" xfId="27449" xr:uid="{00000000-0005-0000-0000-0000206B0000}"/>
    <cellStyle name="Normal 3 3 2 5 2 2 2 2 3 2" xfId="27450" xr:uid="{00000000-0005-0000-0000-0000216B0000}"/>
    <cellStyle name="Normal 3 3 2 5 2 2 2 2 4" xfId="27451" xr:uid="{00000000-0005-0000-0000-0000226B0000}"/>
    <cellStyle name="Normal 3 3 2 5 2 2 2 3" xfId="27452" xr:uid="{00000000-0005-0000-0000-0000236B0000}"/>
    <cellStyle name="Normal 3 3 2 5 2 2 2 3 2" xfId="27453" xr:uid="{00000000-0005-0000-0000-0000246B0000}"/>
    <cellStyle name="Normal 3 3 2 5 2 2 2 3 2 2" xfId="27454" xr:uid="{00000000-0005-0000-0000-0000256B0000}"/>
    <cellStyle name="Normal 3 3 2 5 2 2 2 3 3" xfId="27455" xr:uid="{00000000-0005-0000-0000-0000266B0000}"/>
    <cellStyle name="Normal 3 3 2 5 2 2 2 4" xfId="27456" xr:uid="{00000000-0005-0000-0000-0000276B0000}"/>
    <cellStyle name="Normal 3 3 2 5 2 2 2 4 2" xfId="27457" xr:uid="{00000000-0005-0000-0000-0000286B0000}"/>
    <cellStyle name="Normal 3 3 2 5 2 2 2 5" xfId="27458" xr:uid="{00000000-0005-0000-0000-0000296B0000}"/>
    <cellStyle name="Normal 3 3 2 5 2 2 3" xfId="27459" xr:uid="{00000000-0005-0000-0000-00002A6B0000}"/>
    <cellStyle name="Normal 3 3 2 5 2 2 3 2" xfId="27460" xr:uid="{00000000-0005-0000-0000-00002B6B0000}"/>
    <cellStyle name="Normal 3 3 2 5 2 2 3 2 2" xfId="27461" xr:uid="{00000000-0005-0000-0000-00002C6B0000}"/>
    <cellStyle name="Normal 3 3 2 5 2 2 3 2 2 2" xfId="27462" xr:uid="{00000000-0005-0000-0000-00002D6B0000}"/>
    <cellStyle name="Normal 3 3 2 5 2 2 3 2 3" xfId="27463" xr:uid="{00000000-0005-0000-0000-00002E6B0000}"/>
    <cellStyle name="Normal 3 3 2 5 2 2 3 3" xfId="27464" xr:uid="{00000000-0005-0000-0000-00002F6B0000}"/>
    <cellStyle name="Normal 3 3 2 5 2 2 3 3 2" xfId="27465" xr:uid="{00000000-0005-0000-0000-0000306B0000}"/>
    <cellStyle name="Normal 3 3 2 5 2 2 3 4" xfId="27466" xr:uid="{00000000-0005-0000-0000-0000316B0000}"/>
    <cellStyle name="Normal 3 3 2 5 2 2 4" xfId="27467" xr:uid="{00000000-0005-0000-0000-0000326B0000}"/>
    <cellStyle name="Normal 3 3 2 5 2 2 4 2" xfId="27468" xr:uid="{00000000-0005-0000-0000-0000336B0000}"/>
    <cellStyle name="Normal 3 3 2 5 2 2 4 2 2" xfId="27469" xr:uid="{00000000-0005-0000-0000-0000346B0000}"/>
    <cellStyle name="Normal 3 3 2 5 2 2 4 2 2 2" xfId="27470" xr:uid="{00000000-0005-0000-0000-0000356B0000}"/>
    <cellStyle name="Normal 3 3 2 5 2 2 4 2 3" xfId="27471" xr:uid="{00000000-0005-0000-0000-0000366B0000}"/>
    <cellStyle name="Normal 3 3 2 5 2 2 4 3" xfId="27472" xr:uid="{00000000-0005-0000-0000-0000376B0000}"/>
    <cellStyle name="Normal 3 3 2 5 2 2 4 3 2" xfId="27473" xr:uid="{00000000-0005-0000-0000-0000386B0000}"/>
    <cellStyle name="Normal 3 3 2 5 2 2 4 4" xfId="27474" xr:uid="{00000000-0005-0000-0000-0000396B0000}"/>
    <cellStyle name="Normal 3 3 2 5 2 2 5" xfId="27475" xr:uid="{00000000-0005-0000-0000-00003A6B0000}"/>
    <cellStyle name="Normal 3 3 2 5 2 2 5 2" xfId="27476" xr:uid="{00000000-0005-0000-0000-00003B6B0000}"/>
    <cellStyle name="Normal 3 3 2 5 2 2 5 2 2" xfId="27477" xr:uid="{00000000-0005-0000-0000-00003C6B0000}"/>
    <cellStyle name="Normal 3 3 2 5 2 2 5 3" xfId="27478" xr:uid="{00000000-0005-0000-0000-00003D6B0000}"/>
    <cellStyle name="Normal 3 3 2 5 2 2 6" xfId="27479" xr:uid="{00000000-0005-0000-0000-00003E6B0000}"/>
    <cellStyle name="Normal 3 3 2 5 2 2 6 2" xfId="27480" xr:uid="{00000000-0005-0000-0000-00003F6B0000}"/>
    <cellStyle name="Normal 3 3 2 5 2 2 7" xfId="27481" xr:uid="{00000000-0005-0000-0000-0000406B0000}"/>
    <cellStyle name="Normal 3 3 2 5 2 2 7 2" xfId="27482" xr:uid="{00000000-0005-0000-0000-0000416B0000}"/>
    <cellStyle name="Normal 3 3 2 5 2 2 8" xfId="27483" xr:uid="{00000000-0005-0000-0000-0000426B0000}"/>
    <cellStyle name="Normal 3 3 2 5 2 3" xfId="27484" xr:uid="{00000000-0005-0000-0000-0000436B0000}"/>
    <cellStyle name="Normal 3 3 2 5 2 3 2" xfId="27485" xr:uid="{00000000-0005-0000-0000-0000446B0000}"/>
    <cellStyle name="Normal 3 3 2 5 2 3 2 2" xfId="27486" xr:uid="{00000000-0005-0000-0000-0000456B0000}"/>
    <cellStyle name="Normal 3 3 2 5 2 3 2 2 2" xfId="27487" xr:uid="{00000000-0005-0000-0000-0000466B0000}"/>
    <cellStyle name="Normal 3 3 2 5 2 3 2 2 2 2" xfId="27488" xr:uid="{00000000-0005-0000-0000-0000476B0000}"/>
    <cellStyle name="Normal 3 3 2 5 2 3 2 2 3" xfId="27489" xr:uid="{00000000-0005-0000-0000-0000486B0000}"/>
    <cellStyle name="Normal 3 3 2 5 2 3 2 3" xfId="27490" xr:uid="{00000000-0005-0000-0000-0000496B0000}"/>
    <cellStyle name="Normal 3 3 2 5 2 3 2 3 2" xfId="27491" xr:uid="{00000000-0005-0000-0000-00004A6B0000}"/>
    <cellStyle name="Normal 3 3 2 5 2 3 2 4" xfId="27492" xr:uid="{00000000-0005-0000-0000-00004B6B0000}"/>
    <cellStyle name="Normal 3 3 2 5 2 3 3" xfId="27493" xr:uid="{00000000-0005-0000-0000-00004C6B0000}"/>
    <cellStyle name="Normal 3 3 2 5 2 3 3 2" xfId="27494" xr:uid="{00000000-0005-0000-0000-00004D6B0000}"/>
    <cellStyle name="Normal 3 3 2 5 2 3 3 2 2" xfId="27495" xr:uid="{00000000-0005-0000-0000-00004E6B0000}"/>
    <cellStyle name="Normal 3 3 2 5 2 3 3 3" xfId="27496" xr:uid="{00000000-0005-0000-0000-00004F6B0000}"/>
    <cellStyle name="Normal 3 3 2 5 2 3 4" xfId="27497" xr:uid="{00000000-0005-0000-0000-0000506B0000}"/>
    <cellStyle name="Normal 3 3 2 5 2 3 4 2" xfId="27498" xr:uid="{00000000-0005-0000-0000-0000516B0000}"/>
    <cellStyle name="Normal 3 3 2 5 2 3 5" xfId="27499" xr:uid="{00000000-0005-0000-0000-0000526B0000}"/>
    <cellStyle name="Normal 3 3 2 5 2 4" xfId="27500" xr:uid="{00000000-0005-0000-0000-0000536B0000}"/>
    <cellStyle name="Normal 3 3 2 5 2 4 2" xfId="27501" xr:uid="{00000000-0005-0000-0000-0000546B0000}"/>
    <cellStyle name="Normal 3 3 2 5 2 4 2 2" xfId="27502" xr:uid="{00000000-0005-0000-0000-0000556B0000}"/>
    <cellStyle name="Normal 3 3 2 5 2 4 2 2 2" xfId="27503" xr:uid="{00000000-0005-0000-0000-0000566B0000}"/>
    <cellStyle name="Normal 3 3 2 5 2 4 2 3" xfId="27504" xr:uid="{00000000-0005-0000-0000-0000576B0000}"/>
    <cellStyle name="Normal 3 3 2 5 2 4 3" xfId="27505" xr:uid="{00000000-0005-0000-0000-0000586B0000}"/>
    <cellStyle name="Normal 3 3 2 5 2 4 3 2" xfId="27506" xr:uid="{00000000-0005-0000-0000-0000596B0000}"/>
    <cellStyle name="Normal 3 3 2 5 2 4 4" xfId="27507" xr:uid="{00000000-0005-0000-0000-00005A6B0000}"/>
    <cellStyle name="Normal 3 3 2 5 2 5" xfId="27508" xr:uid="{00000000-0005-0000-0000-00005B6B0000}"/>
    <cellStyle name="Normal 3 3 2 5 2 5 2" xfId="27509" xr:uid="{00000000-0005-0000-0000-00005C6B0000}"/>
    <cellStyle name="Normal 3 3 2 5 2 5 2 2" xfId="27510" xr:uid="{00000000-0005-0000-0000-00005D6B0000}"/>
    <cellStyle name="Normal 3 3 2 5 2 5 2 2 2" xfId="27511" xr:uid="{00000000-0005-0000-0000-00005E6B0000}"/>
    <cellStyle name="Normal 3 3 2 5 2 5 2 3" xfId="27512" xr:uid="{00000000-0005-0000-0000-00005F6B0000}"/>
    <cellStyle name="Normal 3 3 2 5 2 5 3" xfId="27513" xr:uid="{00000000-0005-0000-0000-0000606B0000}"/>
    <cellStyle name="Normal 3 3 2 5 2 5 3 2" xfId="27514" xr:uid="{00000000-0005-0000-0000-0000616B0000}"/>
    <cellStyle name="Normal 3 3 2 5 2 5 4" xfId="27515" xr:uid="{00000000-0005-0000-0000-0000626B0000}"/>
    <cellStyle name="Normal 3 3 2 5 2 6" xfId="27516" xr:uid="{00000000-0005-0000-0000-0000636B0000}"/>
    <cellStyle name="Normal 3 3 2 5 2 6 2" xfId="27517" xr:uid="{00000000-0005-0000-0000-0000646B0000}"/>
    <cellStyle name="Normal 3 3 2 5 2 6 2 2" xfId="27518" xr:uid="{00000000-0005-0000-0000-0000656B0000}"/>
    <cellStyle name="Normal 3 3 2 5 2 6 3" xfId="27519" xr:uid="{00000000-0005-0000-0000-0000666B0000}"/>
    <cellStyle name="Normal 3 3 2 5 2 7" xfId="27520" xr:uid="{00000000-0005-0000-0000-0000676B0000}"/>
    <cellStyle name="Normal 3 3 2 5 2 7 2" xfId="27521" xr:uid="{00000000-0005-0000-0000-0000686B0000}"/>
    <cellStyle name="Normal 3 3 2 5 2 8" xfId="27522" xr:uid="{00000000-0005-0000-0000-0000696B0000}"/>
    <cellStyle name="Normal 3 3 2 5 2 8 2" xfId="27523" xr:uid="{00000000-0005-0000-0000-00006A6B0000}"/>
    <cellStyle name="Normal 3 3 2 5 2 9" xfId="27524" xr:uid="{00000000-0005-0000-0000-00006B6B0000}"/>
    <cellStyle name="Normal 3 3 2 5 3" xfId="27525" xr:uid="{00000000-0005-0000-0000-00006C6B0000}"/>
    <cellStyle name="Normal 3 3 2 5 3 2" xfId="27526" xr:uid="{00000000-0005-0000-0000-00006D6B0000}"/>
    <cellStyle name="Normal 3 3 2 5 3 2 2" xfId="27527" xr:uid="{00000000-0005-0000-0000-00006E6B0000}"/>
    <cellStyle name="Normal 3 3 2 5 3 2 2 2" xfId="27528" xr:uid="{00000000-0005-0000-0000-00006F6B0000}"/>
    <cellStyle name="Normal 3 3 2 5 3 2 2 2 2" xfId="27529" xr:uid="{00000000-0005-0000-0000-0000706B0000}"/>
    <cellStyle name="Normal 3 3 2 5 3 2 2 2 2 2" xfId="27530" xr:uid="{00000000-0005-0000-0000-0000716B0000}"/>
    <cellStyle name="Normal 3 3 2 5 3 2 2 2 3" xfId="27531" xr:uid="{00000000-0005-0000-0000-0000726B0000}"/>
    <cellStyle name="Normal 3 3 2 5 3 2 2 3" xfId="27532" xr:uid="{00000000-0005-0000-0000-0000736B0000}"/>
    <cellStyle name="Normal 3 3 2 5 3 2 2 3 2" xfId="27533" xr:uid="{00000000-0005-0000-0000-0000746B0000}"/>
    <cellStyle name="Normal 3 3 2 5 3 2 2 4" xfId="27534" xr:uid="{00000000-0005-0000-0000-0000756B0000}"/>
    <cellStyle name="Normal 3 3 2 5 3 2 3" xfId="27535" xr:uid="{00000000-0005-0000-0000-0000766B0000}"/>
    <cellStyle name="Normal 3 3 2 5 3 2 3 2" xfId="27536" xr:uid="{00000000-0005-0000-0000-0000776B0000}"/>
    <cellStyle name="Normal 3 3 2 5 3 2 3 2 2" xfId="27537" xr:uid="{00000000-0005-0000-0000-0000786B0000}"/>
    <cellStyle name="Normal 3 3 2 5 3 2 3 3" xfId="27538" xr:uid="{00000000-0005-0000-0000-0000796B0000}"/>
    <cellStyle name="Normal 3 3 2 5 3 2 4" xfId="27539" xr:uid="{00000000-0005-0000-0000-00007A6B0000}"/>
    <cellStyle name="Normal 3 3 2 5 3 2 4 2" xfId="27540" xr:uid="{00000000-0005-0000-0000-00007B6B0000}"/>
    <cellStyle name="Normal 3 3 2 5 3 2 5" xfId="27541" xr:uid="{00000000-0005-0000-0000-00007C6B0000}"/>
    <cellStyle name="Normal 3 3 2 5 3 3" xfId="27542" xr:uid="{00000000-0005-0000-0000-00007D6B0000}"/>
    <cellStyle name="Normal 3 3 2 5 3 3 2" xfId="27543" xr:uid="{00000000-0005-0000-0000-00007E6B0000}"/>
    <cellStyle name="Normal 3 3 2 5 3 3 2 2" xfId="27544" xr:uid="{00000000-0005-0000-0000-00007F6B0000}"/>
    <cellStyle name="Normal 3 3 2 5 3 3 2 2 2" xfId="27545" xr:uid="{00000000-0005-0000-0000-0000806B0000}"/>
    <cellStyle name="Normal 3 3 2 5 3 3 2 3" xfId="27546" xr:uid="{00000000-0005-0000-0000-0000816B0000}"/>
    <cellStyle name="Normal 3 3 2 5 3 3 3" xfId="27547" xr:uid="{00000000-0005-0000-0000-0000826B0000}"/>
    <cellStyle name="Normal 3 3 2 5 3 3 3 2" xfId="27548" xr:uid="{00000000-0005-0000-0000-0000836B0000}"/>
    <cellStyle name="Normal 3 3 2 5 3 3 4" xfId="27549" xr:uid="{00000000-0005-0000-0000-0000846B0000}"/>
    <cellStyle name="Normal 3 3 2 5 3 4" xfId="27550" xr:uid="{00000000-0005-0000-0000-0000856B0000}"/>
    <cellStyle name="Normal 3 3 2 5 3 4 2" xfId="27551" xr:uid="{00000000-0005-0000-0000-0000866B0000}"/>
    <cellStyle name="Normal 3 3 2 5 3 4 2 2" xfId="27552" xr:uid="{00000000-0005-0000-0000-0000876B0000}"/>
    <cellStyle name="Normal 3 3 2 5 3 4 2 2 2" xfId="27553" xr:uid="{00000000-0005-0000-0000-0000886B0000}"/>
    <cellStyle name="Normal 3 3 2 5 3 4 2 3" xfId="27554" xr:uid="{00000000-0005-0000-0000-0000896B0000}"/>
    <cellStyle name="Normal 3 3 2 5 3 4 3" xfId="27555" xr:uid="{00000000-0005-0000-0000-00008A6B0000}"/>
    <cellStyle name="Normal 3 3 2 5 3 4 3 2" xfId="27556" xr:uid="{00000000-0005-0000-0000-00008B6B0000}"/>
    <cellStyle name="Normal 3 3 2 5 3 4 4" xfId="27557" xr:uid="{00000000-0005-0000-0000-00008C6B0000}"/>
    <cellStyle name="Normal 3 3 2 5 3 5" xfId="27558" xr:uid="{00000000-0005-0000-0000-00008D6B0000}"/>
    <cellStyle name="Normal 3 3 2 5 3 5 2" xfId="27559" xr:uid="{00000000-0005-0000-0000-00008E6B0000}"/>
    <cellStyle name="Normal 3 3 2 5 3 5 2 2" xfId="27560" xr:uid="{00000000-0005-0000-0000-00008F6B0000}"/>
    <cellStyle name="Normal 3 3 2 5 3 5 3" xfId="27561" xr:uid="{00000000-0005-0000-0000-0000906B0000}"/>
    <cellStyle name="Normal 3 3 2 5 3 6" xfId="27562" xr:uid="{00000000-0005-0000-0000-0000916B0000}"/>
    <cellStyle name="Normal 3 3 2 5 3 6 2" xfId="27563" xr:uid="{00000000-0005-0000-0000-0000926B0000}"/>
    <cellStyle name="Normal 3 3 2 5 3 7" xfId="27564" xr:uid="{00000000-0005-0000-0000-0000936B0000}"/>
    <cellStyle name="Normal 3 3 2 5 3 7 2" xfId="27565" xr:uid="{00000000-0005-0000-0000-0000946B0000}"/>
    <cellStyle name="Normal 3 3 2 5 3 8" xfId="27566" xr:uid="{00000000-0005-0000-0000-0000956B0000}"/>
    <cellStyle name="Normal 3 3 2 5 4" xfId="27567" xr:uid="{00000000-0005-0000-0000-0000966B0000}"/>
    <cellStyle name="Normal 3 3 2 5 4 2" xfId="27568" xr:uid="{00000000-0005-0000-0000-0000976B0000}"/>
    <cellStyle name="Normal 3 3 2 5 4 2 2" xfId="27569" xr:uid="{00000000-0005-0000-0000-0000986B0000}"/>
    <cellStyle name="Normal 3 3 2 5 4 2 2 2" xfId="27570" xr:uid="{00000000-0005-0000-0000-0000996B0000}"/>
    <cellStyle name="Normal 3 3 2 5 4 2 2 2 2" xfId="27571" xr:uid="{00000000-0005-0000-0000-00009A6B0000}"/>
    <cellStyle name="Normal 3 3 2 5 4 2 2 3" xfId="27572" xr:uid="{00000000-0005-0000-0000-00009B6B0000}"/>
    <cellStyle name="Normal 3 3 2 5 4 2 3" xfId="27573" xr:uid="{00000000-0005-0000-0000-00009C6B0000}"/>
    <cellStyle name="Normal 3 3 2 5 4 2 3 2" xfId="27574" xr:uid="{00000000-0005-0000-0000-00009D6B0000}"/>
    <cellStyle name="Normal 3 3 2 5 4 2 4" xfId="27575" xr:uid="{00000000-0005-0000-0000-00009E6B0000}"/>
    <cellStyle name="Normal 3 3 2 5 4 3" xfId="27576" xr:uid="{00000000-0005-0000-0000-00009F6B0000}"/>
    <cellStyle name="Normal 3 3 2 5 4 3 2" xfId="27577" xr:uid="{00000000-0005-0000-0000-0000A06B0000}"/>
    <cellStyle name="Normal 3 3 2 5 4 3 2 2" xfId="27578" xr:uid="{00000000-0005-0000-0000-0000A16B0000}"/>
    <cellStyle name="Normal 3 3 2 5 4 3 3" xfId="27579" xr:uid="{00000000-0005-0000-0000-0000A26B0000}"/>
    <cellStyle name="Normal 3 3 2 5 4 4" xfId="27580" xr:uid="{00000000-0005-0000-0000-0000A36B0000}"/>
    <cellStyle name="Normal 3 3 2 5 4 4 2" xfId="27581" xr:uid="{00000000-0005-0000-0000-0000A46B0000}"/>
    <cellStyle name="Normal 3 3 2 5 4 5" xfId="27582" xr:uid="{00000000-0005-0000-0000-0000A56B0000}"/>
    <cellStyle name="Normal 3 3 2 5 5" xfId="27583" xr:uid="{00000000-0005-0000-0000-0000A66B0000}"/>
    <cellStyle name="Normal 3 3 2 5 5 2" xfId="27584" xr:uid="{00000000-0005-0000-0000-0000A76B0000}"/>
    <cellStyle name="Normal 3 3 2 5 5 2 2" xfId="27585" xr:uid="{00000000-0005-0000-0000-0000A86B0000}"/>
    <cellStyle name="Normal 3 3 2 5 5 2 2 2" xfId="27586" xr:uid="{00000000-0005-0000-0000-0000A96B0000}"/>
    <cellStyle name="Normal 3 3 2 5 5 2 3" xfId="27587" xr:uid="{00000000-0005-0000-0000-0000AA6B0000}"/>
    <cellStyle name="Normal 3 3 2 5 5 3" xfId="27588" xr:uid="{00000000-0005-0000-0000-0000AB6B0000}"/>
    <cellStyle name="Normal 3 3 2 5 5 3 2" xfId="27589" xr:uid="{00000000-0005-0000-0000-0000AC6B0000}"/>
    <cellStyle name="Normal 3 3 2 5 5 4" xfId="27590" xr:uid="{00000000-0005-0000-0000-0000AD6B0000}"/>
    <cellStyle name="Normal 3 3 2 5 6" xfId="27591" xr:uid="{00000000-0005-0000-0000-0000AE6B0000}"/>
    <cellStyle name="Normal 3 3 2 5 6 2" xfId="27592" xr:uid="{00000000-0005-0000-0000-0000AF6B0000}"/>
    <cellStyle name="Normal 3 3 2 5 6 2 2" xfId="27593" xr:uid="{00000000-0005-0000-0000-0000B06B0000}"/>
    <cellStyle name="Normal 3 3 2 5 6 2 2 2" xfId="27594" xr:uid="{00000000-0005-0000-0000-0000B16B0000}"/>
    <cellStyle name="Normal 3 3 2 5 6 2 3" xfId="27595" xr:uid="{00000000-0005-0000-0000-0000B26B0000}"/>
    <cellStyle name="Normal 3 3 2 5 6 3" xfId="27596" xr:uid="{00000000-0005-0000-0000-0000B36B0000}"/>
    <cellStyle name="Normal 3 3 2 5 6 3 2" xfId="27597" xr:uid="{00000000-0005-0000-0000-0000B46B0000}"/>
    <cellStyle name="Normal 3 3 2 5 6 4" xfId="27598" xr:uid="{00000000-0005-0000-0000-0000B56B0000}"/>
    <cellStyle name="Normal 3 3 2 5 7" xfId="27599" xr:uid="{00000000-0005-0000-0000-0000B66B0000}"/>
    <cellStyle name="Normal 3 3 2 5 7 2" xfId="27600" xr:uid="{00000000-0005-0000-0000-0000B76B0000}"/>
    <cellStyle name="Normal 3 3 2 5 7 2 2" xfId="27601" xr:uid="{00000000-0005-0000-0000-0000B86B0000}"/>
    <cellStyle name="Normal 3 3 2 5 7 3" xfId="27602" xr:uid="{00000000-0005-0000-0000-0000B96B0000}"/>
    <cellStyle name="Normal 3 3 2 5 8" xfId="27603" xr:uid="{00000000-0005-0000-0000-0000BA6B0000}"/>
    <cellStyle name="Normal 3 3 2 5 8 2" xfId="27604" xr:uid="{00000000-0005-0000-0000-0000BB6B0000}"/>
    <cellStyle name="Normal 3 3 2 5 9" xfId="27605" xr:uid="{00000000-0005-0000-0000-0000BC6B0000}"/>
    <cellStyle name="Normal 3 3 2 5 9 2" xfId="27606" xr:uid="{00000000-0005-0000-0000-0000BD6B0000}"/>
    <cellStyle name="Normal 3 3 2 6" xfId="27607" xr:uid="{00000000-0005-0000-0000-0000BE6B0000}"/>
    <cellStyle name="Normal 3 3 2 6 10" xfId="27608" xr:uid="{00000000-0005-0000-0000-0000BF6B0000}"/>
    <cellStyle name="Normal 3 3 2 6 11" xfId="27609" xr:uid="{00000000-0005-0000-0000-0000C06B0000}"/>
    <cellStyle name="Normal 3 3 2 6 2" xfId="27610" xr:uid="{00000000-0005-0000-0000-0000C16B0000}"/>
    <cellStyle name="Normal 3 3 2 6 2 2" xfId="27611" xr:uid="{00000000-0005-0000-0000-0000C26B0000}"/>
    <cellStyle name="Normal 3 3 2 6 2 2 2" xfId="27612" xr:uid="{00000000-0005-0000-0000-0000C36B0000}"/>
    <cellStyle name="Normal 3 3 2 6 2 2 2 2" xfId="27613" xr:uid="{00000000-0005-0000-0000-0000C46B0000}"/>
    <cellStyle name="Normal 3 3 2 6 2 2 2 2 2" xfId="27614" xr:uid="{00000000-0005-0000-0000-0000C56B0000}"/>
    <cellStyle name="Normal 3 3 2 6 2 2 2 2 2 2" xfId="27615" xr:uid="{00000000-0005-0000-0000-0000C66B0000}"/>
    <cellStyle name="Normal 3 3 2 6 2 2 2 2 2 2 2" xfId="27616" xr:uid="{00000000-0005-0000-0000-0000C76B0000}"/>
    <cellStyle name="Normal 3 3 2 6 2 2 2 2 2 3" xfId="27617" xr:uid="{00000000-0005-0000-0000-0000C86B0000}"/>
    <cellStyle name="Normal 3 3 2 6 2 2 2 2 3" xfId="27618" xr:uid="{00000000-0005-0000-0000-0000C96B0000}"/>
    <cellStyle name="Normal 3 3 2 6 2 2 2 2 3 2" xfId="27619" xr:uid="{00000000-0005-0000-0000-0000CA6B0000}"/>
    <cellStyle name="Normal 3 3 2 6 2 2 2 2 4" xfId="27620" xr:uid="{00000000-0005-0000-0000-0000CB6B0000}"/>
    <cellStyle name="Normal 3 3 2 6 2 2 2 3" xfId="27621" xr:uid="{00000000-0005-0000-0000-0000CC6B0000}"/>
    <cellStyle name="Normal 3 3 2 6 2 2 2 3 2" xfId="27622" xr:uid="{00000000-0005-0000-0000-0000CD6B0000}"/>
    <cellStyle name="Normal 3 3 2 6 2 2 2 3 2 2" xfId="27623" xr:uid="{00000000-0005-0000-0000-0000CE6B0000}"/>
    <cellStyle name="Normal 3 3 2 6 2 2 2 3 3" xfId="27624" xr:uid="{00000000-0005-0000-0000-0000CF6B0000}"/>
    <cellStyle name="Normal 3 3 2 6 2 2 2 4" xfId="27625" xr:uid="{00000000-0005-0000-0000-0000D06B0000}"/>
    <cellStyle name="Normal 3 3 2 6 2 2 2 4 2" xfId="27626" xr:uid="{00000000-0005-0000-0000-0000D16B0000}"/>
    <cellStyle name="Normal 3 3 2 6 2 2 2 5" xfId="27627" xr:uid="{00000000-0005-0000-0000-0000D26B0000}"/>
    <cellStyle name="Normal 3 3 2 6 2 2 3" xfId="27628" xr:uid="{00000000-0005-0000-0000-0000D36B0000}"/>
    <cellStyle name="Normal 3 3 2 6 2 2 3 2" xfId="27629" xr:uid="{00000000-0005-0000-0000-0000D46B0000}"/>
    <cellStyle name="Normal 3 3 2 6 2 2 3 2 2" xfId="27630" xr:uid="{00000000-0005-0000-0000-0000D56B0000}"/>
    <cellStyle name="Normal 3 3 2 6 2 2 3 2 2 2" xfId="27631" xr:uid="{00000000-0005-0000-0000-0000D66B0000}"/>
    <cellStyle name="Normal 3 3 2 6 2 2 3 2 3" xfId="27632" xr:uid="{00000000-0005-0000-0000-0000D76B0000}"/>
    <cellStyle name="Normal 3 3 2 6 2 2 3 3" xfId="27633" xr:uid="{00000000-0005-0000-0000-0000D86B0000}"/>
    <cellStyle name="Normal 3 3 2 6 2 2 3 3 2" xfId="27634" xr:uid="{00000000-0005-0000-0000-0000D96B0000}"/>
    <cellStyle name="Normal 3 3 2 6 2 2 3 4" xfId="27635" xr:uid="{00000000-0005-0000-0000-0000DA6B0000}"/>
    <cellStyle name="Normal 3 3 2 6 2 2 4" xfId="27636" xr:uid="{00000000-0005-0000-0000-0000DB6B0000}"/>
    <cellStyle name="Normal 3 3 2 6 2 2 4 2" xfId="27637" xr:uid="{00000000-0005-0000-0000-0000DC6B0000}"/>
    <cellStyle name="Normal 3 3 2 6 2 2 4 2 2" xfId="27638" xr:uid="{00000000-0005-0000-0000-0000DD6B0000}"/>
    <cellStyle name="Normal 3 3 2 6 2 2 4 2 2 2" xfId="27639" xr:uid="{00000000-0005-0000-0000-0000DE6B0000}"/>
    <cellStyle name="Normal 3 3 2 6 2 2 4 2 3" xfId="27640" xr:uid="{00000000-0005-0000-0000-0000DF6B0000}"/>
    <cellStyle name="Normal 3 3 2 6 2 2 4 3" xfId="27641" xr:uid="{00000000-0005-0000-0000-0000E06B0000}"/>
    <cellStyle name="Normal 3 3 2 6 2 2 4 3 2" xfId="27642" xr:uid="{00000000-0005-0000-0000-0000E16B0000}"/>
    <cellStyle name="Normal 3 3 2 6 2 2 4 4" xfId="27643" xr:uid="{00000000-0005-0000-0000-0000E26B0000}"/>
    <cellStyle name="Normal 3 3 2 6 2 2 5" xfId="27644" xr:uid="{00000000-0005-0000-0000-0000E36B0000}"/>
    <cellStyle name="Normal 3 3 2 6 2 2 5 2" xfId="27645" xr:uid="{00000000-0005-0000-0000-0000E46B0000}"/>
    <cellStyle name="Normal 3 3 2 6 2 2 5 2 2" xfId="27646" xr:uid="{00000000-0005-0000-0000-0000E56B0000}"/>
    <cellStyle name="Normal 3 3 2 6 2 2 5 3" xfId="27647" xr:uid="{00000000-0005-0000-0000-0000E66B0000}"/>
    <cellStyle name="Normal 3 3 2 6 2 2 6" xfId="27648" xr:uid="{00000000-0005-0000-0000-0000E76B0000}"/>
    <cellStyle name="Normal 3 3 2 6 2 2 6 2" xfId="27649" xr:uid="{00000000-0005-0000-0000-0000E86B0000}"/>
    <cellStyle name="Normal 3 3 2 6 2 2 7" xfId="27650" xr:uid="{00000000-0005-0000-0000-0000E96B0000}"/>
    <cellStyle name="Normal 3 3 2 6 2 2 7 2" xfId="27651" xr:uid="{00000000-0005-0000-0000-0000EA6B0000}"/>
    <cellStyle name="Normal 3 3 2 6 2 2 8" xfId="27652" xr:uid="{00000000-0005-0000-0000-0000EB6B0000}"/>
    <cellStyle name="Normal 3 3 2 6 2 3" xfId="27653" xr:uid="{00000000-0005-0000-0000-0000EC6B0000}"/>
    <cellStyle name="Normal 3 3 2 6 2 3 2" xfId="27654" xr:uid="{00000000-0005-0000-0000-0000ED6B0000}"/>
    <cellStyle name="Normal 3 3 2 6 2 3 2 2" xfId="27655" xr:uid="{00000000-0005-0000-0000-0000EE6B0000}"/>
    <cellStyle name="Normal 3 3 2 6 2 3 2 2 2" xfId="27656" xr:uid="{00000000-0005-0000-0000-0000EF6B0000}"/>
    <cellStyle name="Normal 3 3 2 6 2 3 2 2 2 2" xfId="27657" xr:uid="{00000000-0005-0000-0000-0000F06B0000}"/>
    <cellStyle name="Normal 3 3 2 6 2 3 2 2 3" xfId="27658" xr:uid="{00000000-0005-0000-0000-0000F16B0000}"/>
    <cellStyle name="Normal 3 3 2 6 2 3 2 3" xfId="27659" xr:uid="{00000000-0005-0000-0000-0000F26B0000}"/>
    <cellStyle name="Normal 3 3 2 6 2 3 2 3 2" xfId="27660" xr:uid="{00000000-0005-0000-0000-0000F36B0000}"/>
    <cellStyle name="Normal 3 3 2 6 2 3 2 4" xfId="27661" xr:uid="{00000000-0005-0000-0000-0000F46B0000}"/>
    <cellStyle name="Normal 3 3 2 6 2 3 3" xfId="27662" xr:uid="{00000000-0005-0000-0000-0000F56B0000}"/>
    <cellStyle name="Normal 3 3 2 6 2 3 3 2" xfId="27663" xr:uid="{00000000-0005-0000-0000-0000F66B0000}"/>
    <cellStyle name="Normal 3 3 2 6 2 3 3 2 2" xfId="27664" xr:uid="{00000000-0005-0000-0000-0000F76B0000}"/>
    <cellStyle name="Normal 3 3 2 6 2 3 3 3" xfId="27665" xr:uid="{00000000-0005-0000-0000-0000F86B0000}"/>
    <cellStyle name="Normal 3 3 2 6 2 3 4" xfId="27666" xr:uid="{00000000-0005-0000-0000-0000F96B0000}"/>
    <cellStyle name="Normal 3 3 2 6 2 3 4 2" xfId="27667" xr:uid="{00000000-0005-0000-0000-0000FA6B0000}"/>
    <cellStyle name="Normal 3 3 2 6 2 3 5" xfId="27668" xr:uid="{00000000-0005-0000-0000-0000FB6B0000}"/>
    <cellStyle name="Normal 3 3 2 6 2 4" xfId="27669" xr:uid="{00000000-0005-0000-0000-0000FC6B0000}"/>
    <cellStyle name="Normal 3 3 2 6 2 4 2" xfId="27670" xr:uid="{00000000-0005-0000-0000-0000FD6B0000}"/>
    <cellStyle name="Normal 3 3 2 6 2 4 2 2" xfId="27671" xr:uid="{00000000-0005-0000-0000-0000FE6B0000}"/>
    <cellStyle name="Normal 3 3 2 6 2 4 2 2 2" xfId="27672" xr:uid="{00000000-0005-0000-0000-0000FF6B0000}"/>
    <cellStyle name="Normal 3 3 2 6 2 4 2 3" xfId="27673" xr:uid="{00000000-0005-0000-0000-0000006C0000}"/>
    <cellStyle name="Normal 3 3 2 6 2 4 3" xfId="27674" xr:uid="{00000000-0005-0000-0000-0000016C0000}"/>
    <cellStyle name="Normal 3 3 2 6 2 4 3 2" xfId="27675" xr:uid="{00000000-0005-0000-0000-0000026C0000}"/>
    <cellStyle name="Normal 3 3 2 6 2 4 4" xfId="27676" xr:uid="{00000000-0005-0000-0000-0000036C0000}"/>
    <cellStyle name="Normal 3 3 2 6 2 5" xfId="27677" xr:uid="{00000000-0005-0000-0000-0000046C0000}"/>
    <cellStyle name="Normal 3 3 2 6 2 5 2" xfId="27678" xr:uid="{00000000-0005-0000-0000-0000056C0000}"/>
    <cellStyle name="Normal 3 3 2 6 2 5 2 2" xfId="27679" xr:uid="{00000000-0005-0000-0000-0000066C0000}"/>
    <cellStyle name="Normal 3 3 2 6 2 5 2 2 2" xfId="27680" xr:uid="{00000000-0005-0000-0000-0000076C0000}"/>
    <cellStyle name="Normal 3 3 2 6 2 5 2 3" xfId="27681" xr:uid="{00000000-0005-0000-0000-0000086C0000}"/>
    <cellStyle name="Normal 3 3 2 6 2 5 3" xfId="27682" xr:uid="{00000000-0005-0000-0000-0000096C0000}"/>
    <cellStyle name="Normal 3 3 2 6 2 5 3 2" xfId="27683" xr:uid="{00000000-0005-0000-0000-00000A6C0000}"/>
    <cellStyle name="Normal 3 3 2 6 2 5 4" xfId="27684" xr:uid="{00000000-0005-0000-0000-00000B6C0000}"/>
    <cellStyle name="Normal 3 3 2 6 2 6" xfId="27685" xr:uid="{00000000-0005-0000-0000-00000C6C0000}"/>
    <cellStyle name="Normal 3 3 2 6 2 6 2" xfId="27686" xr:uid="{00000000-0005-0000-0000-00000D6C0000}"/>
    <cellStyle name="Normal 3 3 2 6 2 6 2 2" xfId="27687" xr:uid="{00000000-0005-0000-0000-00000E6C0000}"/>
    <cellStyle name="Normal 3 3 2 6 2 6 3" xfId="27688" xr:uid="{00000000-0005-0000-0000-00000F6C0000}"/>
    <cellStyle name="Normal 3 3 2 6 2 7" xfId="27689" xr:uid="{00000000-0005-0000-0000-0000106C0000}"/>
    <cellStyle name="Normal 3 3 2 6 2 7 2" xfId="27690" xr:uid="{00000000-0005-0000-0000-0000116C0000}"/>
    <cellStyle name="Normal 3 3 2 6 2 8" xfId="27691" xr:uid="{00000000-0005-0000-0000-0000126C0000}"/>
    <cellStyle name="Normal 3 3 2 6 2 8 2" xfId="27692" xr:uid="{00000000-0005-0000-0000-0000136C0000}"/>
    <cellStyle name="Normal 3 3 2 6 2 9" xfId="27693" xr:uid="{00000000-0005-0000-0000-0000146C0000}"/>
    <cellStyle name="Normal 3 3 2 6 3" xfId="27694" xr:uid="{00000000-0005-0000-0000-0000156C0000}"/>
    <cellStyle name="Normal 3 3 2 6 3 2" xfId="27695" xr:uid="{00000000-0005-0000-0000-0000166C0000}"/>
    <cellStyle name="Normal 3 3 2 6 3 2 2" xfId="27696" xr:uid="{00000000-0005-0000-0000-0000176C0000}"/>
    <cellStyle name="Normal 3 3 2 6 3 2 2 2" xfId="27697" xr:uid="{00000000-0005-0000-0000-0000186C0000}"/>
    <cellStyle name="Normal 3 3 2 6 3 2 2 2 2" xfId="27698" xr:uid="{00000000-0005-0000-0000-0000196C0000}"/>
    <cellStyle name="Normal 3 3 2 6 3 2 2 2 2 2" xfId="27699" xr:uid="{00000000-0005-0000-0000-00001A6C0000}"/>
    <cellStyle name="Normal 3 3 2 6 3 2 2 2 3" xfId="27700" xr:uid="{00000000-0005-0000-0000-00001B6C0000}"/>
    <cellStyle name="Normal 3 3 2 6 3 2 2 3" xfId="27701" xr:uid="{00000000-0005-0000-0000-00001C6C0000}"/>
    <cellStyle name="Normal 3 3 2 6 3 2 2 3 2" xfId="27702" xr:uid="{00000000-0005-0000-0000-00001D6C0000}"/>
    <cellStyle name="Normal 3 3 2 6 3 2 2 4" xfId="27703" xr:uid="{00000000-0005-0000-0000-00001E6C0000}"/>
    <cellStyle name="Normal 3 3 2 6 3 2 3" xfId="27704" xr:uid="{00000000-0005-0000-0000-00001F6C0000}"/>
    <cellStyle name="Normal 3 3 2 6 3 2 3 2" xfId="27705" xr:uid="{00000000-0005-0000-0000-0000206C0000}"/>
    <cellStyle name="Normal 3 3 2 6 3 2 3 2 2" xfId="27706" xr:uid="{00000000-0005-0000-0000-0000216C0000}"/>
    <cellStyle name="Normal 3 3 2 6 3 2 3 3" xfId="27707" xr:uid="{00000000-0005-0000-0000-0000226C0000}"/>
    <cellStyle name="Normal 3 3 2 6 3 2 4" xfId="27708" xr:uid="{00000000-0005-0000-0000-0000236C0000}"/>
    <cellStyle name="Normal 3 3 2 6 3 2 4 2" xfId="27709" xr:uid="{00000000-0005-0000-0000-0000246C0000}"/>
    <cellStyle name="Normal 3 3 2 6 3 2 5" xfId="27710" xr:uid="{00000000-0005-0000-0000-0000256C0000}"/>
    <cellStyle name="Normal 3 3 2 6 3 3" xfId="27711" xr:uid="{00000000-0005-0000-0000-0000266C0000}"/>
    <cellStyle name="Normal 3 3 2 6 3 3 2" xfId="27712" xr:uid="{00000000-0005-0000-0000-0000276C0000}"/>
    <cellStyle name="Normal 3 3 2 6 3 3 2 2" xfId="27713" xr:uid="{00000000-0005-0000-0000-0000286C0000}"/>
    <cellStyle name="Normal 3 3 2 6 3 3 2 2 2" xfId="27714" xr:uid="{00000000-0005-0000-0000-0000296C0000}"/>
    <cellStyle name="Normal 3 3 2 6 3 3 2 3" xfId="27715" xr:uid="{00000000-0005-0000-0000-00002A6C0000}"/>
    <cellStyle name="Normal 3 3 2 6 3 3 3" xfId="27716" xr:uid="{00000000-0005-0000-0000-00002B6C0000}"/>
    <cellStyle name="Normal 3 3 2 6 3 3 3 2" xfId="27717" xr:uid="{00000000-0005-0000-0000-00002C6C0000}"/>
    <cellStyle name="Normal 3 3 2 6 3 3 4" xfId="27718" xr:uid="{00000000-0005-0000-0000-00002D6C0000}"/>
    <cellStyle name="Normal 3 3 2 6 3 4" xfId="27719" xr:uid="{00000000-0005-0000-0000-00002E6C0000}"/>
    <cellStyle name="Normal 3 3 2 6 3 4 2" xfId="27720" xr:uid="{00000000-0005-0000-0000-00002F6C0000}"/>
    <cellStyle name="Normal 3 3 2 6 3 4 2 2" xfId="27721" xr:uid="{00000000-0005-0000-0000-0000306C0000}"/>
    <cellStyle name="Normal 3 3 2 6 3 4 2 2 2" xfId="27722" xr:uid="{00000000-0005-0000-0000-0000316C0000}"/>
    <cellStyle name="Normal 3 3 2 6 3 4 2 3" xfId="27723" xr:uid="{00000000-0005-0000-0000-0000326C0000}"/>
    <cellStyle name="Normal 3 3 2 6 3 4 3" xfId="27724" xr:uid="{00000000-0005-0000-0000-0000336C0000}"/>
    <cellStyle name="Normal 3 3 2 6 3 4 3 2" xfId="27725" xr:uid="{00000000-0005-0000-0000-0000346C0000}"/>
    <cellStyle name="Normal 3 3 2 6 3 4 4" xfId="27726" xr:uid="{00000000-0005-0000-0000-0000356C0000}"/>
    <cellStyle name="Normal 3 3 2 6 3 5" xfId="27727" xr:uid="{00000000-0005-0000-0000-0000366C0000}"/>
    <cellStyle name="Normal 3 3 2 6 3 5 2" xfId="27728" xr:uid="{00000000-0005-0000-0000-0000376C0000}"/>
    <cellStyle name="Normal 3 3 2 6 3 5 2 2" xfId="27729" xr:uid="{00000000-0005-0000-0000-0000386C0000}"/>
    <cellStyle name="Normal 3 3 2 6 3 5 3" xfId="27730" xr:uid="{00000000-0005-0000-0000-0000396C0000}"/>
    <cellStyle name="Normal 3 3 2 6 3 6" xfId="27731" xr:uid="{00000000-0005-0000-0000-00003A6C0000}"/>
    <cellStyle name="Normal 3 3 2 6 3 6 2" xfId="27732" xr:uid="{00000000-0005-0000-0000-00003B6C0000}"/>
    <cellStyle name="Normal 3 3 2 6 3 7" xfId="27733" xr:uid="{00000000-0005-0000-0000-00003C6C0000}"/>
    <cellStyle name="Normal 3 3 2 6 3 7 2" xfId="27734" xr:uid="{00000000-0005-0000-0000-00003D6C0000}"/>
    <cellStyle name="Normal 3 3 2 6 3 8" xfId="27735" xr:uid="{00000000-0005-0000-0000-00003E6C0000}"/>
    <cellStyle name="Normal 3 3 2 6 4" xfId="27736" xr:uid="{00000000-0005-0000-0000-00003F6C0000}"/>
    <cellStyle name="Normal 3 3 2 6 4 2" xfId="27737" xr:uid="{00000000-0005-0000-0000-0000406C0000}"/>
    <cellStyle name="Normal 3 3 2 6 4 2 2" xfId="27738" xr:uid="{00000000-0005-0000-0000-0000416C0000}"/>
    <cellStyle name="Normal 3 3 2 6 4 2 2 2" xfId="27739" xr:uid="{00000000-0005-0000-0000-0000426C0000}"/>
    <cellStyle name="Normal 3 3 2 6 4 2 2 2 2" xfId="27740" xr:uid="{00000000-0005-0000-0000-0000436C0000}"/>
    <cellStyle name="Normal 3 3 2 6 4 2 2 3" xfId="27741" xr:uid="{00000000-0005-0000-0000-0000446C0000}"/>
    <cellStyle name="Normal 3 3 2 6 4 2 3" xfId="27742" xr:uid="{00000000-0005-0000-0000-0000456C0000}"/>
    <cellStyle name="Normal 3 3 2 6 4 2 3 2" xfId="27743" xr:uid="{00000000-0005-0000-0000-0000466C0000}"/>
    <cellStyle name="Normal 3 3 2 6 4 2 4" xfId="27744" xr:uid="{00000000-0005-0000-0000-0000476C0000}"/>
    <cellStyle name="Normal 3 3 2 6 4 3" xfId="27745" xr:uid="{00000000-0005-0000-0000-0000486C0000}"/>
    <cellStyle name="Normal 3 3 2 6 4 3 2" xfId="27746" xr:uid="{00000000-0005-0000-0000-0000496C0000}"/>
    <cellStyle name="Normal 3 3 2 6 4 3 2 2" xfId="27747" xr:uid="{00000000-0005-0000-0000-00004A6C0000}"/>
    <cellStyle name="Normal 3 3 2 6 4 3 3" xfId="27748" xr:uid="{00000000-0005-0000-0000-00004B6C0000}"/>
    <cellStyle name="Normal 3 3 2 6 4 4" xfId="27749" xr:uid="{00000000-0005-0000-0000-00004C6C0000}"/>
    <cellStyle name="Normal 3 3 2 6 4 4 2" xfId="27750" xr:uid="{00000000-0005-0000-0000-00004D6C0000}"/>
    <cellStyle name="Normal 3 3 2 6 4 5" xfId="27751" xr:uid="{00000000-0005-0000-0000-00004E6C0000}"/>
    <cellStyle name="Normal 3 3 2 6 5" xfId="27752" xr:uid="{00000000-0005-0000-0000-00004F6C0000}"/>
    <cellStyle name="Normal 3 3 2 6 5 2" xfId="27753" xr:uid="{00000000-0005-0000-0000-0000506C0000}"/>
    <cellStyle name="Normal 3 3 2 6 5 2 2" xfId="27754" xr:uid="{00000000-0005-0000-0000-0000516C0000}"/>
    <cellStyle name="Normal 3 3 2 6 5 2 2 2" xfId="27755" xr:uid="{00000000-0005-0000-0000-0000526C0000}"/>
    <cellStyle name="Normal 3 3 2 6 5 2 3" xfId="27756" xr:uid="{00000000-0005-0000-0000-0000536C0000}"/>
    <cellStyle name="Normal 3 3 2 6 5 3" xfId="27757" xr:uid="{00000000-0005-0000-0000-0000546C0000}"/>
    <cellStyle name="Normal 3 3 2 6 5 3 2" xfId="27758" xr:uid="{00000000-0005-0000-0000-0000556C0000}"/>
    <cellStyle name="Normal 3 3 2 6 5 4" xfId="27759" xr:uid="{00000000-0005-0000-0000-0000566C0000}"/>
    <cellStyle name="Normal 3 3 2 6 6" xfId="27760" xr:uid="{00000000-0005-0000-0000-0000576C0000}"/>
    <cellStyle name="Normal 3 3 2 6 6 2" xfId="27761" xr:uid="{00000000-0005-0000-0000-0000586C0000}"/>
    <cellStyle name="Normal 3 3 2 6 6 2 2" xfId="27762" xr:uid="{00000000-0005-0000-0000-0000596C0000}"/>
    <cellStyle name="Normal 3 3 2 6 6 2 2 2" xfId="27763" xr:uid="{00000000-0005-0000-0000-00005A6C0000}"/>
    <cellStyle name="Normal 3 3 2 6 6 2 3" xfId="27764" xr:uid="{00000000-0005-0000-0000-00005B6C0000}"/>
    <cellStyle name="Normal 3 3 2 6 6 3" xfId="27765" xr:uid="{00000000-0005-0000-0000-00005C6C0000}"/>
    <cellStyle name="Normal 3 3 2 6 6 3 2" xfId="27766" xr:uid="{00000000-0005-0000-0000-00005D6C0000}"/>
    <cellStyle name="Normal 3 3 2 6 6 4" xfId="27767" xr:uid="{00000000-0005-0000-0000-00005E6C0000}"/>
    <cellStyle name="Normal 3 3 2 6 7" xfId="27768" xr:uid="{00000000-0005-0000-0000-00005F6C0000}"/>
    <cellStyle name="Normal 3 3 2 6 7 2" xfId="27769" xr:uid="{00000000-0005-0000-0000-0000606C0000}"/>
    <cellStyle name="Normal 3 3 2 6 7 2 2" xfId="27770" xr:uid="{00000000-0005-0000-0000-0000616C0000}"/>
    <cellStyle name="Normal 3 3 2 6 7 3" xfId="27771" xr:uid="{00000000-0005-0000-0000-0000626C0000}"/>
    <cellStyle name="Normal 3 3 2 6 8" xfId="27772" xr:uid="{00000000-0005-0000-0000-0000636C0000}"/>
    <cellStyle name="Normal 3 3 2 6 8 2" xfId="27773" xr:uid="{00000000-0005-0000-0000-0000646C0000}"/>
    <cellStyle name="Normal 3 3 2 6 9" xfId="27774" xr:uid="{00000000-0005-0000-0000-0000656C0000}"/>
    <cellStyle name="Normal 3 3 2 6 9 2" xfId="27775" xr:uid="{00000000-0005-0000-0000-0000666C0000}"/>
    <cellStyle name="Normal 3 3 2 7" xfId="27776" xr:uid="{00000000-0005-0000-0000-0000676C0000}"/>
    <cellStyle name="Normal 3 3 2 7 2" xfId="27777" xr:uid="{00000000-0005-0000-0000-0000686C0000}"/>
    <cellStyle name="Normal 3 3 2 7 2 2" xfId="27778" xr:uid="{00000000-0005-0000-0000-0000696C0000}"/>
    <cellStyle name="Normal 3 3 2 7 2 2 2" xfId="27779" xr:uid="{00000000-0005-0000-0000-00006A6C0000}"/>
    <cellStyle name="Normal 3 3 2 7 2 2 2 2" xfId="27780" xr:uid="{00000000-0005-0000-0000-00006B6C0000}"/>
    <cellStyle name="Normal 3 3 2 7 2 2 2 2 2" xfId="27781" xr:uid="{00000000-0005-0000-0000-00006C6C0000}"/>
    <cellStyle name="Normal 3 3 2 7 2 2 2 2 2 2" xfId="27782" xr:uid="{00000000-0005-0000-0000-00006D6C0000}"/>
    <cellStyle name="Normal 3 3 2 7 2 2 2 2 3" xfId="27783" xr:uid="{00000000-0005-0000-0000-00006E6C0000}"/>
    <cellStyle name="Normal 3 3 2 7 2 2 2 3" xfId="27784" xr:uid="{00000000-0005-0000-0000-00006F6C0000}"/>
    <cellStyle name="Normal 3 3 2 7 2 2 2 3 2" xfId="27785" xr:uid="{00000000-0005-0000-0000-0000706C0000}"/>
    <cellStyle name="Normal 3 3 2 7 2 2 2 4" xfId="27786" xr:uid="{00000000-0005-0000-0000-0000716C0000}"/>
    <cellStyle name="Normal 3 3 2 7 2 2 3" xfId="27787" xr:uid="{00000000-0005-0000-0000-0000726C0000}"/>
    <cellStyle name="Normal 3 3 2 7 2 2 3 2" xfId="27788" xr:uid="{00000000-0005-0000-0000-0000736C0000}"/>
    <cellStyle name="Normal 3 3 2 7 2 2 3 2 2" xfId="27789" xr:uid="{00000000-0005-0000-0000-0000746C0000}"/>
    <cellStyle name="Normal 3 3 2 7 2 2 3 3" xfId="27790" xr:uid="{00000000-0005-0000-0000-0000756C0000}"/>
    <cellStyle name="Normal 3 3 2 7 2 2 4" xfId="27791" xr:uid="{00000000-0005-0000-0000-0000766C0000}"/>
    <cellStyle name="Normal 3 3 2 7 2 2 4 2" xfId="27792" xr:uid="{00000000-0005-0000-0000-0000776C0000}"/>
    <cellStyle name="Normal 3 3 2 7 2 2 5" xfId="27793" xr:uid="{00000000-0005-0000-0000-0000786C0000}"/>
    <cellStyle name="Normal 3 3 2 7 2 3" xfId="27794" xr:uid="{00000000-0005-0000-0000-0000796C0000}"/>
    <cellStyle name="Normal 3 3 2 7 2 3 2" xfId="27795" xr:uid="{00000000-0005-0000-0000-00007A6C0000}"/>
    <cellStyle name="Normal 3 3 2 7 2 3 2 2" xfId="27796" xr:uid="{00000000-0005-0000-0000-00007B6C0000}"/>
    <cellStyle name="Normal 3 3 2 7 2 3 2 2 2" xfId="27797" xr:uid="{00000000-0005-0000-0000-00007C6C0000}"/>
    <cellStyle name="Normal 3 3 2 7 2 3 2 3" xfId="27798" xr:uid="{00000000-0005-0000-0000-00007D6C0000}"/>
    <cellStyle name="Normal 3 3 2 7 2 3 3" xfId="27799" xr:uid="{00000000-0005-0000-0000-00007E6C0000}"/>
    <cellStyle name="Normal 3 3 2 7 2 3 3 2" xfId="27800" xr:uid="{00000000-0005-0000-0000-00007F6C0000}"/>
    <cellStyle name="Normal 3 3 2 7 2 3 4" xfId="27801" xr:uid="{00000000-0005-0000-0000-0000806C0000}"/>
    <cellStyle name="Normal 3 3 2 7 2 4" xfId="27802" xr:uid="{00000000-0005-0000-0000-0000816C0000}"/>
    <cellStyle name="Normal 3 3 2 7 2 4 2" xfId="27803" xr:uid="{00000000-0005-0000-0000-0000826C0000}"/>
    <cellStyle name="Normal 3 3 2 7 2 4 2 2" xfId="27804" xr:uid="{00000000-0005-0000-0000-0000836C0000}"/>
    <cellStyle name="Normal 3 3 2 7 2 4 2 2 2" xfId="27805" xr:uid="{00000000-0005-0000-0000-0000846C0000}"/>
    <cellStyle name="Normal 3 3 2 7 2 4 2 3" xfId="27806" xr:uid="{00000000-0005-0000-0000-0000856C0000}"/>
    <cellStyle name="Normal 3 3 2 7 2 4 3" xfId="27807" xr:uid="{00000000-0005-0000-0000-0000866C0000}"/>
    <cellStyle name="Normal 3 3 2 7 2 4 3 2" xfId="27808" xr:uid="{00000000-0005-0000-0000-0000876C0000}"/>
    <cellStyle name="Normal 3 3 2 7 2 4 4" xfId="27809" xr:uid="{00000000-0005-0000-0000-0000886C0000}"/>
    <cellStyle name="Normal 3 3 2 7 2 5" xfId="27810" xr:uid="{00000000-0005-0000-0000-0000896C0000}"/>
    <cellStyle name="Normal 3 3 2 7 2 5 2" xfId="27811" xr:uid="{00000000-0005-0000-0000-00008A6C0000}"/>
    <cellStyle name="Normal 3 3 2 7 2 5 2 2" xfId="27812" xr:uid="{00000000-0005-0000-0000-00008B6C0000}"/>
    <cellStyle name="Normal 3 3 2 7 2 5 3" xfId="27813" xr:uid="{00000000-0005-0000-0000-00008C6C0000}"/>
    <cellStyle name="Normal 3 3 2 7 2 6" xfId="27814" xr:uid="{00000000-0005-0000-0000-00008D6C0000}"/>
    <cellStyle name="Normal 3 3 2 7 2 6 2" xfId="27815" xr:uid="{00000000-0005-0000-0000-00008E6C0000}"/>
    <cellStyle name="Normal 3 3 2 7 2 7" xfId="27816" xr:uid="{00000000-0005-0000-0000-00008F6C0000}"/>
    <cellStyle name="Normal 3 3 2 7 2 7 2" xfId="27817" xr:uid="{00000000-0005-0000-0000-0000906C0000}"/>
    <cellStyle name="Normal 3 3 2 7 2 8" xfId="27818" xr:uid="{00000000-0005-0000-0000-0000916C0000}"/>
    <cellStyle name="Normal 3 3 2 7 3" xfId="27819" xr:uid="{00000000-0005-0000-0000-0000926C0000}"/>
    <cellStyle name="Normal 3 3 2 7 3 2" xfId="27820" xr:uid="{00000000-0005-0000-0000-0000936C0000}"/>
    <cellStyle name="Normal 3 3 2 7 3 2 2" xfId="27821" xr:uid="{00000000-0005-0000-0000-0000946C0000}"/>
    <cellStyle name="Normal 3 3 2 7 3 2 2 2" xfId="27822" xr:uid="{00000000-0005-0000-0000-0000956C0000}"/>
    <cellStyle name="Normal 3 3 2 7 3 2 2 2 2" xfId="27823" xr:uid="{00000000-0005-0000-0000-0000966C0000}"/>
    <cellStyle name="Normal 3 3 2 7 3 2 2 3" xfId="27824" xr:uid="{00000000-0005-0000-0000-0000976C0000}"/>
    <cellStyle name="Normal 3 3 2 7 3 2 3" xfId="27825" xr:uid="{00000000-0005-0000-0000-0000986C0000}"/>
    <cellStyle name="Normal 3 3 2 7 3 2 3 2" xfId="27826" xr:uid="{00000000-0005-0000-0000-0000996C0000}"/>
    <cellStyle name="Normal 3 3 2 7 3 2 4" xfId="27827" xr:uid="{00000000-0005-0000-0000-00009A6C0000}"/>
    <cellStyle name="Normal 3 3 2 7 3 3" xfId="27828" xr:uid="{00000000-0005-0000-0000-00009B6C0000}"/>
    <cellStyle name="Normal 3 3 2 7 3 3 2" xfId="27829" xr:uid="{00000000-0005-0000-0000-00009C6C0000}"/>
    <cellStyle name="Normal 3 3 2 7 3 3 2 2" xfId="27830" xr:uid="{00000000-0005-0000-0000-00009D6C0000}"/>
    <cellStyle name="Normal 3 3 2 7 3 3 3" xfId="27831" xr:uid="{00000000-0005-0000-0000-00009E6C0000}"/>
    <cellStyle name="Normal 3 3 2 7 3 4" xfId="27832" xr:uid="{00000000-0005-0000-0000-00009F6C0000}"/>
    <cellStyle name="Normal 3 3 2 7 3 4 2" xfId="27833" xr:uid="{00000000-0005-0000-0000-0000A06C0000}"/>
    <cellStyle name="Normal 3 3 2 7 3 5" xfId="27834" xr:uid="{00000000-0005-0000-0000-0000A16C0000}"/>
    <cellStyle name="Normal 3 3 2 7 4" xfId="27835" xr:uid="{00000000-0005-0000-0000-0000A26C0000}"/>
    <cellStyle name="Normal 3 3 2 7 4 2" xfId="27836" xr:uid="{00000000-0005-0000-0000-0000A36C0000}"/>
    <cellStyle name="Normal 3 3 2 7 4 2 2" xfId="27837" xr:uid="{00000000-0005-0000-0000-0000A46C0000}"/>
    <cellStyle name="Normal 3 3 2 7 4 2 2 2" xfId="27838" xr:uid="{00000000-0005-0000-0000-0000A56C0000}"/>
    <cellStyle name="Normal 3 3 2 7 4 2 3" xfId="27839" xr:uid="{00000000-0005-0000-0000-0000A66C0000}"/>
    <cellStyle name="Normal 3 3 2 7 4 3" xfId="27840" xr:uid="{00000000-0005-0000-0000-0000A76C0000}"/>
    <cellStyle name="Normal 3 3 2 7 4 3 2" xfId="27841" xr:uid="{00000000-0005-0000-0000-0000A86C0000}"/>
    <cellStyle name="Normal 3 3 2 7 4 4" xfId="27842" xr:uid="{00000000-0005-0000-0000-0000A96C0000}"/>
    <cellStyle name="Normal 3 3 2 7 5" xfId="27843" xr:uid="{00000000-0005-0000-0000-0000AA6C0000}"/>
    <cellStyle name="Normal 3 3 2 7 5 2" xfId="27844" xr:uid="{00000000-0005-0000-0000-0000AB6C0000}"/>
    <cellStyle name="Normal 3 3 2 7 5 2 2" xfId="27845" xr:uid="{00000000-0005-0000-0000-0000AC6C0000}"/>
    <cellStyle name="Normal 3 3 2 7 5 2 2 2" xfId="27846" xr:uid="{00000000-0005-0000-0000-0000AD6C0000}"/>
    <cellStyle name="Normal 3 3 2 7 5 2 3" xfId="27847" xr:uid="{00000000-0005-0000-0000-0000AE6C0000}"/>
    <cellStyle name="Normal 3 3 2 7 5 3" xfId="27848" xr:uid="{00000000-0005-0000-0000-0000AF6C0000}"/>
    <cellStyle name="Normal 3 3 2 7 5 3 2" xfId="27849" xr:uid="{00000000-0005-0000-0000-0000B06C0000}"/>
    <cellStyle name="Normal 3 3 2 7 5 4" xfId="27850" xr:uid="{00000000-0005-0000-0000-0000B16C0000}"/>
    <cellStyle name="Normal 3 3 2 7 6" xfId="27851" xr:uid="{00000000-0005-0000-0000-0000B26C0000}"/>
    <cellStyle name="Normal 3 3 2 7 6 2" xfId="27852" xr:uid="{00000000-0005-0000-0000-0000B36C0000}"/>
    <cellStyle name="Normal 3 3 2 7 6 2 2" xfId="27853" xr:uid="{00000000-0005-0000-0000-0000B46C0000}"/>
    <cellStyle name="Normal 3 3 2 7 6 3" xfId="27854" xr:uid="{00000000-0005-0000-0000-0000B56C0000}"/>
    <cellStyle name="Normal 3 3 2 7 7" xfId="27855" xr:uid="{00000000-0005-0000-0000-0000B66C0000}"/>
    <cellStyle name="Normal 3 3 2 7 7 2" xfId="27856" xr:uid="{00000000-0005-0000-0000-0000B76C0000}"/>
    <cellStyle name="Normal 3 3 2 7 8" xfId="27857" xr:uid="{00000000-0005-0000-0000-0000B86C0000}"/>
    <cellStyle name="Normal 3 3 2 7 8 2" xfId="27858" xr:uid="{00000000-0005-0000-0000-0000B96C0000}"/>
    <cellStyle name="Normal 3 3 2 7 9" xfId="27859" xr:uid="{00000000-0005-0000-0000-0000BA6C0000}"/>
    <cellStyle name="Normal 3 3 2 8" xfId="27860" xr:uid="{00000000-0005-0000-0000-0000BB6C0000}"/>
    <cellStyle name="Normal 3 3 2 8 2" xfId="27861" xr:uid="{00000000-0005-0000-0000-0000BC6C0000}"/>
    <cellStyle name="Normal 3 3 2 8 2 2" xfId="27862" xr:uid="{00000000-0005-0000-0000-0000BD6C0000}"/>
    <cellStyle name="Normal 3 3 2 8 2 2 2" xfId="27863" xr:uid="{00000000-0005-0000-0000-0000BE6C0000}"/>
    <cellStyle name="Normal 3 3 2 8 2 2 2 2" xfId="27864" xr:uid="{00000000-0005-0000-0000-0000BF6C0000}"/>
    <cellStyle name="Normal 3 3 2 8 2 2 2 2 2" xfId="27865" xr:uid="{00000000-0005-0000-0000-0000C06C0000}"/>
    <cellStyle name="Normal 3 3 2 8 2 2 2 3" xfId="27866" xr:uid="{00000000-0005-0000-0000-0000C16C0000}"/>
    <cellStyle name="Normal 3 3 2 8 2 2 3" xfId="27867" xr:uid="{00000000-0005-0000-0000-0000C26C0000}"/>
    <cellStyle name="Normal 3 3 2 8 2 2 3 2" xfId="27868" xr:uid="{00000000-0005-0000-0000-0000C36C0000}"/>
    <cellStyle name="Normal 3 3 2 8 2 2 4" xfId="27869" xr:uid="{00000000-0005-0000-0000-0000C46C0000}"/>
    <cellStyle name="Normal 3 3 2 8 2 3" xfId="27870" xr:uid="{00000000-0005-0000-0000-0000C56C0000}"/>
    <cellStyle name="Normal 3 3 2 8 2 3 2" xfId="27871" xr:uid="{00000000-0005-0000-0000-0000C66C0000}"/>
    <cellStyle name="Normal 3 3 2 8 2 3 2 2" xfId="27872" xr:uid="{00000000-0005-0000-0000-0000C76C0000}"/>
    <cellStyle name="Normal 3 3 2 8 2 3 3" xfId="27873" xr:uid="{00000000-0005-0000-0000-0000C86C0000}"/>
    <cellStyle name="Normal 3 3 2 8 2 4" xfId="27874" xr:uid="{00000000-0005-0000-0000-0000C96C0000}"/>
    <cellStyle name="Normal 3 3 2 8 2 4 2" xfId="27875" xr:uid="{00000000-0005-0000-0000-0000CA6C0000}"/>
    <cellStyle name="Normal 3 3 2 8 2 5" xfId="27876" xr:uid="{00000000-0005-0000-0000-0000CB6C0000}"/>
    <cellStyle name="Normal 3 3 2 8 3" xfId="27877" xr:uid="{00000000-0005-0000-0000-0000CC6C0000}"/>
    <cellStyle name="Normal 3 3 2 8 3 2" xfId="27878" xr:uid="{00000000-0005-0000-0000-0000CD6C0000}"/>
    <cellStyle name="Normal 3 3 2 8 3 2 2" xfId="27879" xr:uid="{00000000-0005-0000-0000-0000CE6C0000}"/>
    <cellStyle name="Normal 3 3 2 8 3 2 2 2" xfId="27880" xr:uid="{00000000-0005-0000-0000-0000CF6C0000}"/>
    <cellStyle name="Normal 3 3 2 8 3 2 3" xfId="27881" xr:uid="{00000000-0005-0000-0000-0000D06C0000}"/>
    <cellStyle name="Normal 3 3 2 8 3 3" xfId="27882" xr:uid="{00000000-0005-0000-0000-0000D16C0000}"/>
    <cellStyle name="Normal 3 3 2 8 3 3 2" xfId="27883" xr:uid="{00000000-0005-0000-0000-0000D26C0000}"/>
    <cellStyle name="Normal 3 3 2 8 3 4" xfId="27884" xr:uid="{00000000-0005-0000-0000-0000D36C0000}"/>
    <cellStyle name="Normal 3 3 2 8 4" xfId="27885" xr:uid="{00000000-0005-0000-0000-0000D46C0000}"/>
    <cellStyle name="Normal 3 3 2 8 4 2" xfId="27886" xr:uid="{00000000-0005-0000-0000-0000D56C0000}"/>
    <cellStyle name="Normal 3 3 2 8 4 2 2" xfId="27887" xr:uid="{00000000-0005-0000-0000-0000D66C0000}"/>
    <cellStyle name="Normal 3 3 2 8 4 2 2 2" xfId="27888" xr:uid="{00000000-0005-0000-0000-0000D76C0000}"/>
    <cellStyle name="Normal 3 3 2 8 4 2 3" xfId="27889" xr:uid="{00000000-0005-0000-0000-0000D86C0000}"/>
    <cellStyle name="Normal 3 3 2 8 4 3" xfId="27890" xr:uid="{00000000-0005-0000-0000-0000D96C0000}"/>
    <cellStyle name="Normal 3 3 2 8 4 3 2" xfId="27891" xr:uid="{00000000-0005-0000-0000-0000DA6C0000}"/>
    <cellStyle name="Normal 3 3 2 8 4 4" xfId="27892" xr:uid="{00000000-0005-0000-0000-0000DB6C0000}"/>
    <cellStyle name="Normal 3 3 2 8 5" xfId="27893" xr:uid="{00000000-0005-0000-0000-0000DC6C0000}"/>
    <cellStyle name="Normal 3 3 2 8 5 2" xfId="27894" xr:uid="{00000000-0005-0000-0000-0000DD6C0000}"/>
    <cellStyle name="Normal 3 3 2 8 5 2 2" xfId="27895" xr:uid="{00000000-0005-0000-0000-0000DE6C0000}"/>
    <cellStyle name="Normal 3 3 2 8 5 3" xfId="27896" xr:uid="{00000000-0005-0000-0000-0000DF6C0000}"/>
    <cellStyle name="Normal 3 3 2 8 6" xfId="27897" xr:uid="{00000000-0005-0000-0000-0000E06C0000}"/>
    <cellStyle name="Normal 3 3 2 8 6 2" xfId="27898" xr:uid="{00000000-0005-0000-0000-0000E16C0000}"/>
    <cellStyle name="Normal 3 3 2 8 7" xfId="27899" xr:uid="{00000000-0005-0000-0000-0000E26C0000}"/>
    <cellStyle name="Normal 3 3 2 8 7 2" xfId="27900" xr:uid="{00000000-0005-0000-0000-0000E36C0000}"/>
    <cellStyle name="Normal 3 3 2 8 8" xfId="27901" xr:uid="{00000000-0005-0000-0000-0000E46C0000}"/>
    <cellStyle name="Normal 3 3 2 9" xfId="27902" xr:uid="{00000000-0005-0000-0000-0000E56C0000}"/>
    <cellStyle name="Normal 3 3 2 9 2" xfId="27903" xr:uid="{00000000-0005-0000-0000-0000E66C0000}"/>
    <cellStyle name="Normal 3 3 2 9 2 2" xfId="27904" xr:uid="{00000000-0005-0000-0000-0000E76C0000}"/>
    <cellStyle name="Normal 3 3 2 9 2 2 2" xfId="27905" xr:uid="{00000000-0005-0000-0000-0000E86C0000}"/>
    <cellStyle name="Normal 3 3 2 9 2 2 2 2" xfId="27906" xr:uid="{00000000-0005-0000-0000-0000E96C0000}"/>
    <cellStyle name="Normal 3 3 2 9 2 2 2 2 2" xfId="27907" xr:uid="{00000000-0005-0000-0000-0000EA6C0000}"/>
    <cellStyle name="Normal 3 3 2 9 2 2 2 3" xfId="27908" xr:uid="{00000000-0005-0000-0000-0000EB6C0000}"/>
    <cellStyle name="Normal 3 3 2 9 2 2 3" xfId="27909" xr:uid="{00000000-0005-0000-0000-0000EC6C0000}"/>
    <cellStyle name="Normal 3 3 2 9 2 2 3 2" xfId="27910" xr:uid="{00000000-0005-0000-0000-0000ED6C0000}"/>
    <cellStyle name="Normal 3 3 2 9 2 2 4" xfId="27911" xr:uid="{00000000-0005-0000-0000-0000EE6C0000}"/>
    <cellStyle name="Normal 3 3 2 9 2 3" xfId="27912" xr:uid="{00000000-0005-0000-0000-0000EF6C0000}"/>
    <cellStyle name="Normal 3 3 2 9 2 3 2" xfId="27913" xr:uid="{00000000-0005-0000-0000-0000F06C0000}"/>
    <cellStyle name="Normal 3 3 2 9 2 3 2 2" xfId="27914" xr:uid="{00000000-0005-0000-0000-0000F16C0000}"/>
    <cellStyle name="Normal 3 3 2 9 2 3 3" xfId="27915" xr:uid="{00000000-0005-0000-0000-0000F26C0000}"/>
    <cellStyle name="Normal 3 3 2 9 2 4" xfId="27916" xr:uid="{00000000-0005-0000-0000-0000F36C0000}"/>
    <cellStyle name="Normal 3 3 2 9 2 4 2" xfId="27917" xr:uid="{00000000-0005-0000-0000-0000F46C0000}"/>
    <cellStyle name="Normal 3 3 2 9 2 5" xfId="27918" xr:uid="{00000000-0005-0000-0000-0000F56C0000}"/>
    <cellStyle name="Normal 3 3 2 9 3" xfId="27919" xr:uid="{00000000-0005-0000-0000-0000F66C0000}"/>
    <cellStyle name="Normal 3 3 2 9 3 2" xfId="27920" xr:uid="{00000000-0005-0000-0000-0000F76C0000}"/>
    <cellStyle name="Normal 3 3 2 9 3 2 2" xfId="27921" xr:uid="{00000000-0005-0000-0000-0000F86C0000}"/>
    <cellStyle name="Normal 3 3 2 9 3 2 2 2" xfId="27922" xr:uid="{00000000-0005-0000-0000-0000F96C0000}"/>
    <cellStyle name="Normal 3 3 2 9 3 2 3" xfId="27923" xr:uid="{00000000-0005-0000-0000-0000FA6C0000}"/>
    <cellStyle name="Normal 3 3 2 9 3 3" xfId="27924" xr:uid="{00000000-0005-0000-0000-0000FB6C0000}"/>
    <cellStyle name="Normal 3 3 2 9 3 3 2" xfId="27925" xr:uid="{00000000-0005-0000-0000-0000FC6C0000}"/>
    <cellStyle name="Normal 3 3 2 9 3 4" xfId="27926" xr:uid="{00000000-0005-0000-0000-0000FD6C0000}"/>
    <cellStyle name="Normal 3 3 2 9 4" xfId="27927" xr:uid="{00000000-0005-0000-0000-0000FE6C0000}"/>
    <cellStyle name="Normal 3 3 2 9 4 2" xfId="27928" xr:uid="{00000000-0005-0000-0000-0000FF6C0000}"/>
    <cellStyle name="Normal 3 3 2 9 4 2 2" xfId="27929" xr:uid="{00000000-0005-0000-0000-0000006D0000}"/>
    <cellStyle name="Normal 3 3 2 9 4 2 2 2" xfId="27930" xr:uid="{00000000-0005-0000-0000-0000016D0000}"/>
    <cellStyle name="Normal 3 3 2 9 4 2 3" xfId="27931" xr:uid="{00000000-0005-0000-0000-0000026D0000}"/>
    <cellStyle name="Normal 3 3 2 9 4 3" xfId="27932" xr:uid="{00000000-0005-0000-0000-0000036D0000}"/>
    <cellStyle name="Normal 3 3 2 9 4 3 2" xfId="27933" xr:uid="{00000000-0005-0000-0000-0000046D0000}"/>
    <cellStyle name="Normal 3 3 2 9 4 4" xfId="27934" xr:uid="{00000000-0005-0000-0000-0000056D0000}"/>
    <cellStyle name="Normal 3 3 2 9 5" xfId="27935" xr:uid="{00000000-0005-0000-0000-0000066D0000}"/>
    <cellStyle name="Normal 3 3 2 9 5 2" xfId="27936" xr:uid="{00000000-0005-0000-0000-0000076D0000}"/>
    <cellStyle name="Normal 3 3 2 9 5 2 2" xfId="27937" xr:uid="{00000000-0005-0000-0000-0000086D0000}"/>
    <cellStyle name="Normal 3 3 2 9 5 3" xfId="27938" xr:uid="{00000000-0005-0000-0000-0000096D0000}"/>
    <cellStyle name="Normal 3 3 2 9 6" xfId="27939" xr:uid="{00000000-0005-0000-0000-00000A6D0000}"/>
    <cellStyle name="Normal 3 3 2 9 6 2" xfId="27940" xr:uid="{00000000-0005-0000-0000-00000B6D0000}"/>
    <cellStyle name="Normal 3 3 2 9 7" xfId="27941" xr:uid="{00000000-0005-0000-0000-00000C6D0000}"/>
    <cellStyle name="Normal 3 3 2 9 7 2" xfId="27942" xr:uid="{00000000-0005-0000-0000-00000D6D0000}"/>
    <cellStyle name="Normal 3 3 2 9 8" xfId="27943" xr:uid="{00000000-0005-0000-0000-00000E6D0000}"/>
    <cellStyle name="Normal 3 3 2_Sheet1" xfId="27944" xr:uid="{00000000-0005-0000-0000-00000F6D0000}"/>
    <cellStyle name="Normal 3 3 20" xfId="27945" xr:uid="{00000000-0005-0000-0000-0000106D0000}"/>
    <cellStyle name="Normal 3 3 20 2" xfId="27946" xr:uid="{00000000-0005-0000-0000-0000116D0000}"/>
    <cellStyle name="Normal 3 3 20 3" xfId="27947" xr:uid="{00000000-0005-0000-0000-0000126D0000}"/>
    <cellStyle name="Normal 3 3 21" xfId="27948" xr:uid="{00000000-0005-0000-0000-0000136D0000}"/>
    <cellStyle name="Normal 3 3 3" xfId="27949" xr:uid="{00000000-0005-0000-0000-0000146D0000}"/>
    <cellStyle name="Normal 3 3 3 10" xfId="27950" xr:uid="{00000000-0005-0000-0000-0000156D0000}"/>
    <cellStyle name="Normal 3 3 3 10 2" xfId="27951" xr:uid="{00000000-0005-0000-0000-0000166D0000}"/>
    <cellStyle name="Normal 3 3 3 10 2 2" xfId="27952" xr:uid="{00000000-0005-0000-0000-0000176D0000}"/>
    <cellStyle name="Normal 3 3 3 10 2 2 2" xfId="27953" xr:uid="{00000000-0005-0000-0000-0000186D0000}"/>
    <cellStyle name="Normal 3 3 3 10 2 2 2 2" xfId="27954" xr:uid="{00000000-0005-0000-0000-0000196D0000}"/>
    <cellStyle name="Normal 3 3 3 10 2 2 2 2 2" xfId="27955" xr:uid="{00000000-0005-0000-0000-00001A6D0000}"/>
    <cellStyle name="Normal 3 3 3 10 2 2 2 3" xfId="27956" xr:uid="{00000000-0005-0000-0000-00001B6D0000}"/>
    <cellStyle name="Normal 3 3 3 10 2 2 3" xfId="27957" xr:uid="{00000000-0005-0000-0000-00001C6D0000}"/>
    <cellStyle name="Normal 3 3 3 10 2 2 3 2" xfId="27958" xr:uid="{00000000-0005-0000-0000-00001D6D0000}"/>
    <cellStyle name="Normal 3 3 3 10 2 2 4" xfId="27959" xr:uid="{00000000-0005-0000-0000-00001E6D0000}"/>
    <cellStyle name="Normal 3 3 3 10 2 3" xfId="27960" xr:uid="{00000000-0005-0000-0000-00001F6D0000}"/>
    <cellStyle name="Normal 3 3 3 10 2 3 2" xfId="27961" xr:uid="{00000000-0005-0000-0000-0000206D0000}"/>
    <cellStyle name="Normal 3 3 3 10 2 3 2 2" xfId="27962" xr:uid="{00000000-0005-0000-0000-0000216D0000}"/>
    <cellStyle name="Normal 3 3 3 10 2 3 3" xfId="27963" xr:uid="{00000000-0005-0000-0000-0000226D0000}"/>
    <cellStyle name="Normal 3 3 3 10 2 4" xfId="27964" xr:uid="{00000000-0005-0000-0000-0000236D0000}"/>
    <cellStyle name="Normal 3 3 3 10 2 4 2" xfId="27965" xr:uid="{00000000-0005-0000-0000-0000246D0000}"/>
    <cellStyle name="Normal 3 3 3 10 2 5" xfId="27966" xr:uid="{00000000-0005-0000-0000-0000256D0000}"/>
    <cellStyle name="Normal 3 3 3 10 3" xfId="27967" xr:uid="{00000000-0005-0000-0000-0000266D0000}"/>
    <cellStyle name="Normal 3 3 3 10 3 2" xfId="27968" xr:uid="{00000000-0005-0000-0000-0000276D0000}"/>
    <cellStyle name="Normal 3 3 3 10 3 2 2" xfId="27969" xr:uid="{00000000-0005-0000-0000-0000286D0000}"/>
    <cellStyle name="Normal 3 3 3 10 3 2 2 2" xfId="27970" xr:uid="{00000000-0005-0000-0000-0000296D0000}"/>
    <cellStyle name="Normal 3 3 3 10 3 2 3" xfId="27971" xr:uid="{00000000-0005-0000-0000-00002A6D0000}"/>
    <cellStyle name="Normal 3 3 3 10 3 3" xfId="27972" xr:uid="{00000000-0005-0000-0000-00002B6D0000}"/>
    <cellStyle name="Normal 3 3 3 10 3 3 2" xfId="27973" xr:uid="{00000000-0005-0000-0000-00002C6D0000}"/>
    <cellStyle name="Normal 3 3 3 10 3 4" xfId="27974" xr:uid="{00000000-0005-0000-0000-00002D6D0000}"/>
    <cellStyle name="Normal 3 3 3 10 4" xfId="27975" xr:uid="{00000000-0005-0000-0000-00002E6D0000}"/>
    <cellStyle name="Normal 3 3 3 10 4 2" xfId="27976" xr:uid="{00000000-0005-0000-0000-00002F6D0000}"/>
    <cellStyle name="Normal 3 3 3 10 4 2 2" xfId="27977" xr:uid="{00000000-0005-0000-0000-0000306D0000}"/>
    <cellStyle name="Normal 3 3 3 10 4 3" xfId="27978" xr:uid="{00000000-0005-0000-0000-0000316D0000}"/>
    <cellStyle name="Normal 3 3 3 10 5" xfId="27979" xr:uid="{00000000-0005-0000-0000-0000326D0000}"/>
    <cellStyle name="Normal 3 3 3 10 5 2" xfId="27980" xr:uid="{00000000-0005-0000-0000-0000336D0000}"/>
    <cellStyle name="Normal 3 3 3 10 6" xfId="27981" xr:uid="{00000000-0005-0000-0000-0000346D0000}"/>
    <cellStyle name="Normal 3 3 3 11" xfId="27982" xr:uid="{00000000-0005-0000-0000-0000356D0000}"/>
    <cellStyle name="Normal 3 3 3 11 2" xfId="27983" xr:uid="{00000000-0005-0000-0000-0000366D0000}"/>
    <cellStyle name="Normal 3 3 3 11 2 2" xfId="27984" xr:uid="{00000000-0005-0000-0000-0000376D0000}"/>
    <cellStyle name="Normal 3 3 3 11 2 2 2" xfId="27985" xr:uid="{00000000-0005-0000-0000-0000386D0000}"/>
    <cellStyle name="Normal 3 3 3 11 2 2 2 2" xfId="27986" xr:uid="{00000000-0005-0000-0000-0000396D0000}"/>
    <cellStyle name="Normal 3 3 3 11 2 2 3" xfId="27987" xr:uid="{00000000-0005-0000-0000-00003A6D0000}"/>
    <cellStyle name="Normal 3 3 3 11 2 3" xfId="27988" xr:uid="{00000000-0005-0000-0000-00003B6D0000}"/>
    <cellStyle name="Normal 3 3 3 11 2 3 2" xfId="27989" xr:uid="{00000000-0005-0000-0000-00003C6D0000}"/>
    <cellStyle name="Normal 3 3 3 11 2 4" xfId="27990" xr:uid="{00000000-0005-0000-0000-00003D6D0000}"/>
    <cellStyle name="Normal 3 3 3 11 3" xfId="27991" xr:uid="{00000000-0005-0000-0000-00003E6D0000}"/>
    <cellStyle name="Normal 3 3 3 11 3 2" xfId="27992" xr:uid="{00000000-0005-0000-0000-00003F6D0000}"/>
    <cellStyle name="Normal 3 3 3 11 3 2 2" xfId="27993" xr:uid="{00000000-0005-0000-0000-0000406D0000}"/>
    <cellStyle name="Normal 3 3 3 11 3 3" xfId="27994" xr:uid="{00000000-0005-0000-0000-0000416D0000}"/>
    <cellStyle name="Normal 3 3 3 11 4" xfId="27995" xr:uid="{00000000-0005-0000-0000-0000426D0000}"/>
    <cellStyle name="Normal 3 3 3 11 4 2" xfId="27996" xr:uid="{00000000-0005-0000-0000-0000436D0000}"/>
    <cellStyle name="Normal 3 3 3 11 5" xfId="27997" xr:uid="{00000000-0005-0000-0000-0000446D0000}"/>
    <cellStyle name="Normal 3 3 3 12" xfId="27998" xr:uid="{00000000-0005-0000-0000-0000456D0000}"/>
    <cellStyle name="Normal 3 3 3 12 2" xfId="27999" xr:uid="{00000000-0005-0000-0000-0000466D0000}"/>
    <cellStyle name="Normal 3 3 3 12 2 2" xfId="28000" xr:uid="{00000000-0005-0000-0000-0000476D0000}"/>
    <cellStyle name="Normal 3 3 3 12 2 2 2" xfId="28001" xr:uid="{00000000-0005-0000-0000-0000486D0000}"/>
    <cellStyle name="Normal 3 3 3 12 2 3" xfId="28002" xr:uid="{00000000-0005-0000-0000-0000496D0000}"/>
    <cellStyle name="Normal 3 3 3 12 3" xfId="28003" xr:uid="{00000000-0005-0000-0000-00004A6D0000}"/>
    <cellStyle name="Normal 3 3 3 12 3 2" xfId="28004" xr:uid="{00000000-0005-0000-0000-00004B6D0000}"/>
    <cellStyle name="Normal 3 3 3 12 4" xfId="28005" xr:uid="{00000000-0005-0000-0000-00004C6D0000}"/>
    <cellStyle name="Normal 3 3 3 13" xfId="28006" xr:uid="{00000000-0005-0000-0000-00004D6D0000}"/>
    <cellStyle name="Normal 3 3 3 13 2" xfId="28007" xr:uid="{00000000-0005-0000-0000-00004E6D0000}"/>
    <cellStyle name="Normal 3 3 3 13 2 2" xfId="28008" xr:uid="{00000000-0005-0000-0000-00004F6D0000}"/>
    <cellStyle name="Normal 3 3 3 13 2 2 2" xfId="28009" xr:uid="{00000000-0005-0000-0000-0000506D0000}"/>
    <cellStyle name="Normal 3 3 3 13 2 3" xfId="28010" xr:uid="{00000000-0005-0000-0000-0000516D0000}"/>
    <cellStyle name="Normal 3 3 3 13 3" xfId="28011" xr:uid="{00000000-0005-0000-0000-0000526D0000}"/>
    <cellStyle name="Normal 3 3 3 13 3 2" xfId="28012" xr:uid="{00000000-0005-0000-0000-0000536D0000}"/>
    <cellStyle name="Normal 3 3 3 13 4" xfId="28013" xr:uid="{00000000-0005-0000-0000-0000546D0000}"/>
    <cellStyle name="Normal 3 3 3 14" xfId="28014" xr:uid="{00000000-0005-0000-0000-0000556D0000}"/>
    <cellStyle name="Normal 3 3 3 14 2" xfId="28015" xr:uid="{00000000-0005-0000-0000-0000566D0000}"/>
    <cellStyle name="Normal 3 3 3 14 2 2" xfId="28016" xr:uid="{00000000-0005-0000-0000-0000576D0000}"/>
    <cellStyle name="Normal 3 3 3 14 2 2 2" xfId="28017" xr:uid="{00000000-0005-0000-0000-0000586D0000}"/>
    <cellStyle name="Normal 3 3 3 14 2 3" xfId="28018" xr:uid="{00000000-0005-0000-0000-0000596D0000}"/>
    <cellStyle name="Normal 3 3 3 14 3" xfId="28019" xr:uid="{00000000-0005-0000-0000-00005A6D0000}"/>
    <cellStyle name="Normal 3 3 3 14 3 2" xfId="28020" xr:uid="{00000000-0005-0000-0000-00005B6D0000}"/>
    <cellStyle name="Normal 3 3 3 14 4" xfId="28021" xr:uid="{00000000-0005-0000-0000-00005C6D0000}"/>
    <cellStyle name="Normal 3 3 3 15" xfId="28022" xr:uid="{00000000-0005-0000-0000-00005D6D0000}"/>
    <cellStyle name="Normal 3 3 3 15 2" xfId="28023" xr:uid="{00000000-0005-0000-0000-00005E6D0000}"/>
    <cellStyle name="Normal 3 3 3 15 2 2" xfId="28024" xr:uid="{00000000-0005-0000-0000-00005F6D0000}"/>
    <cellStyle name="Normal 3 3 3 15 3" xfId="28025" xr:uid="{00000000-0005-0000-0000-0000606D0000}"/>
    <cellStyle name="Normal 3 3 3 16" xfId="28026" xr:uid="{00000000-0005-0000-0000-0000616D0000}"/>
    <cellStyle name="Normal 3 3 3 16 2" xfId="28027" xr:uid="{00000000-0005-0000-0000-0000626D0000}"/>
    <cellStyle name="Normal 3 3 3 17" xfId="28028" xr:uid="{00000000-0005-0000-0000-0000636D0000}"/>
    <cellStyle name="Normal 3 3 3 17 2" xfId="28029" xr:uid="{00000000-0005-0000-0000-0000646D0000}"/>
    <cellStyle name="Normal 3 3 3 18" xfId="28030" xr:uid="{00000000-0005-0000-0000-0000656D0000}"/>
    <cellStyle name="Normal 3 3 3 19" xfId="28031" xr:uid="{00000000-0005-0000-0000-0000666D0000}"/>
    <cellStyle name="Normal 3 3 3 2" xfId="28032" xr:uid="{00000000-0005-0000-0000-0000676D0000}"/>
    <cellStyle name="Normal 3 3 3 2 10" xfId="28033" xr:uid="{00000000-0005-0000-0000-0000686D0000}"/>
    <cellStyle name="Normal 3 3 3 2 10 2" xfId="28034" xr:uid="{00000000-0005-0000-0000-0000696D0000}"/>
    <cellStyle name="Normal 3 3 3 2 10 2 2" xfId="28035" xr:uid="{00000000-0005-0000-0000-00006A6D0000}"/>
    <cellStyle name="Normal 3 3 3 2 10 2 2 2" xfId="28036" xr:uid="{00000000-0005-0000-0000-00006B6D0000}"/>
    <cellStyle name="Normal 3 3 3 2 10 2 3" xfId="28037" xr:uid="{00000000-0005-0000-0000-00006C6D0000}"/>
    <cellStyle name="Normal 3 3 3 2 10 3" xfId="28038" xr:uid="{00000000-0005-0000-0000-00006D6D0000}"/>
    <cellStyle name="Normal 3 3 3 2 10 3 2" xfId="28039" xr:uid="{00000000-0005-0000-0000-00006E6D0000}"/>
    <cellStyle name="Normal 3 3 3 2 10 4" xfId="28040" xr:uid="{00000000-0005-0000-0000-00006F6D0000}"/>
    <cellStyle name="Normal 3 3 3 2 11" xfId="28041" xr:uid="{00000000-0005-0000-0000-0000706D0000}"/>
    <cellStyle name="Normal 3 3 3 2 11 2" xfId="28042" xr:uid="{00000000-0005-0000-0000-0000716D0000}"/>
    <cellStyle name="Normal 3 3 3 2 11 2 2" xfId="28043" xr:uid="{00000000-0005-0000-0000-0000726D0000}"/>
    <cellStyle name="Normal 3 3 3 2 11 2 2 2" xfId="28044" xr:uid="{00000000-0005-0000-0000-0000736D0000}"/>
    <cellStyle name="Normal 3 3 3 2 11 2 3" xfId="28045" xr:uid="{00000000-0005-0000-0000-0000746D0000}"/>
    <cellStyle name="Normal 3 3 3 2 11 3" xfId="28046" xr:uid="{00000000-0005-0000-0000-0000756D0000}"/>
    <cellStyle name="Normal 3 3 3 2 11 3 2" xfId="28047" xr:uid="{00000000-0005-0000-0000-0000766D0000}"/>
    <cellStyle name="Normal 3 3 3 2 11 4" xfId="28048" xr:uid="{00000000-0005-0000-0000-0000776D0000}"/>
    <cellStyle name="Normal 3 3 3 2 12" xfId="28049" xr:uid="{00000000-0005-0000-0000-0000786D0000}"/>
    <cellStyle name="Normal 3 3 3 2 12 2" xfId="28050" xr:uid="{00000000-0005-0000-0000-0000796D0000}"/>
    <cellStyle name="Normal 3 3 3 2 12 2 2" xfId="28051" xr:uid="{00000000-0005-0000-0000-00007A6D0000}"/>
    <cellStyle name="Normal 3 3 3 2 12 2 2 2" xfId="28052" xr:uid="{00000000-0005-0000-0000-00007B6D0000}"/>
    <cellStyle name="Normal 3 3 3 2 12 2 3" xfId="28053" xr:uid="{00000000-0005-0000-0000-00007C6D0000}"/>
    <cellStyle name="Normal 3 3 3 2 12 3" xfId="28054" xr:uid="{00000000-0005-0000-0000-00007D6D0000}"/>
    <cellStyle name="Normal 3 3 3 2 12 3 2" xfId="28055" xr:uid="{00000000-0005-0000-0000-00007E6D0000}"/>
    <cellStyle name="Normal 3 3 3 2 12 4" xfId="28056" xr:uid="{00000000-0005-0000-0000-00007F6D0000}"/>
    <cellStyle name="Normal 3 3 3 2 13" xfId="28057" xr:uid="{00000000-0005-0000-0000-0000806D0000}"/>
    <cellStyle name="Normal 3 3 3 2 13 2" xfId="28058" xr:uid="{00000000-0005-0000-0000-0000816D0000}"/>
    <cellStyle name="Normal 3 3 3 2 13 2 2" xfId="28059" xr:uid="{00000000-0005-0000-0000-0000826D0000}"/>
    <cellStyle name="Normal 3 3 3 2 13 3" xfId="28060" xr:uid="{00000000-0005-0000-0000-0000836D0000}"/>
    <cellStyle name="Normal 3 3 3 2 14" xfId="28061" xr:uid="{00000000-0005-0000-0000-0000846D0000}"/>
    <cellStyle name="Normal 3 3 3 2 14 2" xfId="28062" xr:uid="{00000000-0005-0000-0000-0000856D0000}"/>
    <cellStyle name="Normal 3 3 3 2 15" xfId="28063" xr:uid="{00000000-0005-0000-0000-0000866D0000}"/>
    <cellStyle name="Normal 3 3 3 2 15 2" xfId="28064" xr:uid="{00000000-0005-0000-0000-0000876D0000}"/>
    <cellStyle name="Normal 3 3 3 2 16" xfId="28065" xr:uid="{00000000-0005-0000-0000-0000886D0000}"/>
    <cellStyle name="Normal 3 3 3 2 17" xfId="28066" xr:uid="{00000000-0005-0000-0000-0000896D0000}"/>
    <cellStyle name="Normal 3 3 3 2 2" xfId="28067" xr:uid="{00000000-0005-0000-0000-00008A6D0000}"/>
    <cellStyle name="Normal 3 3 3 2 2 10" xfId="28068" xr:uid="{00000000-0005-0000-0000-00008B6D0000}"/>
    <cellStyle name="Normal 3 3 3 2 2 11" xfId="28069" xr:uid="{00000000-0005-0000-0000-00008C6D0000}"/>
    <cellStyle name="Normal 3 3 3 2 2 2" xfId="28070" xr:uid="{00000000-0005-0000-0000-00008D6D0000}"/>
    <cellStyle name="Normal 3 3 3 2 2 2 10" xfId="28071" xr:uid="{00000000-0005-0000-0000-00008E6D0000}"/>
    <cellStyle name="Normal 3 3 3 2 2 2 2" xfId="28072" xr:uid="{00000000-0005-0000-0000-00008F6D0000}"/>
    <cellStyle name="Normal 3 3 3 2 2 2 2 2" xfId="28073" xr:uid="{00000000-0005-0000-0000-0000906D0000}"/>
    <cellStyle name="Normal 3 3 3 2 2 2 2 2 2" xfId="28074" xr:uid="{00000000-0005-0000-0000-0000916D0000}"/>
    <cellStyle name="Normal 3 3 3 2 2 2 2 2 2 2" xfId="28075" xr:uid="{00000000-0005-0000-0000-0000926D0000}"/>
    <cellStyle name="Normal 3 3 3 2 2 2 2 2 2 2 2" xfId="28076" xr:uid="{00000000-0005-0000-0000-0000936D0000}"/>
    <cellStyle name="Normal 3 3 3 2 2 2 2 2 2 2 2 2" xfId="28077" xr:uid="{00000000-0005-0000-0000-0000946D0000}"/>
    <cellStyle name="Normal 3 3 3 2 2 2 2 2 2 2 3" xfId="28078" xr:uid="{00000000-0005-0000-0000-0000956D0000}"/>
    <cellStyle name="Normal 3 3 3 2 2 2 2 2 2 3" xfId="28079" xr:uid="{00000000-0005-0000-0000-0000966D0000}"/>
    <cellStyle name="Normal 3 3 3 2 2 2 2 2 2 3 2" xfId="28080" xr:uid="{00000000-0005-0000-0000-0000976D0000}"/>
    <cellStyle name="Normal 3 3 3 2 2 2 2 2 2 4" xfId="28081" xr:uid="{00000000-0005-0000-0000-0000986D0000}"/>
    <cellStyle name="Normal 3 3 3 2 2 2 2 2 3" xfId="28082" xr:uid="{00000000-0005-0000-0000-0000996D0000}"/>
    <cellStyle name="Normal 3 3 3 2 2 2 2 2 3 2" xfId="28083" xr:uid="{00000000-0005-0000-0000-00009A6D0000}"/>
    <cellStyle name="Normal 3 3 3 2 2 2 2 2 3 2 2" xfId="28084" xr:uid="{00000000-0005-0000-0000-00009B6D0000}"/>
    <cellStyle name="Normal 3 3 3 2 2 2 2 2 3 3" xfId="28085" xr:uid="{00000000-0005-0000-0000-00009C6D0000}"/>
    <cellStyle name="Normal 3 3 3 2 2 2 2 2 4" xfId="28086" xr:uid="{00000000-0005-0000-0000-00009D6D0000}"/>
    <cellStyle name="Normal 3 3 3 2 2 2 2 2 4 2" xfId="28087" xr:uid="{00000000-0005-0000-0000-00009E6D0000}"/>
    <cellStyle name="Normal 3 3 3 2 2 2 2 2 5" xfId="28088" xr:uid="{00000000-0005-0000-0000-00009F6D0000}"/>
    <cellStyle name="Normal 3 3 3 2 2 2 2 3" xfId="28089" xr:uid="{00000000-0005-0000-0000-0000A06D0000}"/>
    <cellStyle name="Normal 3 3 3 2 2 2 2 3 2" xfId="28090" xr:uid="{00000000-0005-0000-0000-0000A16D0000}"/>
    <cellStyle name="Normal 3 3 3 2 2 2 2 3 2 2" xfId="28091" xr:uid="{00000000-0005-0000-0000-0000A26D0000}"/>
    <cellStyle name="Normal 3 3 3 2 2 2 2 3 2 2 2" xfId="28092" xr:uid="{00000000-0005-0000-0000-0000A36D0000}"/>
    <cellStyle name="Normal 3 3 3 2 2 2 2 3 2 3" xfId="28093" xr:uid="{00000000-0005-0000-0000-0000A46D0000}"/>
    <cellStyle name="Normal 3 3 3 2 2 2 2 3 3" xfId="28094" xr:uid="{00000000-0005-0000-0000-0000A56D0000}"/>
    <cellStyle name="Normal 3 3 3 2 2 2 2 3 3 2" xfId="28095" xr:uid="{00000000-0005-0000-0000-0000A66D0000}"/>
    <cellStyle name="Normal 3 3 3 2 2 2 2 3 4" xfId="28096" xr:uid="{00000000-0005-0000-0000-0000A76D0000}"/>
    <cellStyle name="Normal 3 3 3 2 2 2 2 4" xfId="28097" xr:uid="{00000000-0005-0000-0000-0000A86D0000}"/>
    <cellStyle name="Normal 3 3 3 2 2 2 2 4 2" xfId="28098" xr:uid="{00000000-0005-0000-0000-0000A96D0000}"/>
    <cellStyle name="Normal 3 3 3 2 2 2 2 4 2 2" xfId="28099" xr:uid="{00000000-0005-0000-0000-0000AA6D0000}"/>
    <cellStyle name="Normal 3 3 3 2 2 2 2 4 2 2 2" xfId="28100" xr:uid="{00000000-0005-0000-0000-0000AB6D0000}"/>
    <cellStyle name="Normal 3 3 3 2 2 2 2 4 2 3" xfId="28101" xr:uid="{00000000-0005-0000-0000-0000AC6D0000}"/>
    <cellStyle name="Normal 3 3 3 2 2 2 2 4 3" xfId="28102" xr:uid="{00000000-0005-0000-0000-0000AD6D0000}"/>
    <cellStyle name="Normal 3 3 3 2 2 2 2 4 3 2" xfId="28103" xr:uid="{00000000-0005-0000-0000-0000AE6D0000}"/>
    <cellStyle name="Normal 3 3 3 2 2 2 2 4 4" xfId="28104" xr:uid="{00000000-0005-0000-0000-0000AF6D0000}"/>
    <cellStyle name="Normal 3 3 3 2 2 2 2 5" xfId="28105" xr:uid="{00000000-0005-0000-0000-0000B06D0000}"/>
    <cellStyle name="Normal 3 3 3 2 2 2 2 5 2" xfId="28106" xr:uid="{00000000-0005-0000-0000-0000B16D0000}"/>
    <cellStyle name="Normal 3 3 3 2 2 2 2 5 2 2" xfId="28107" xr:uid="{00000000-0005-0000-0000-0000B26D0000}"/>
    <cellStyle name="Normal 3 3 3 2 2 2 2 5 3" xfId="28108" xr:uid="{00000000-0005-0000-0000-0000B36D0000}"/>
    <cellStyle name="Normal 3 3 3 2 2 2 2 6" xfId="28109" xr:uid="{00000000-0005-0000-0000-0000B46D0000}"/>
    <cellStyle name="Normal 3 3 3 2 2 2 2 6 2" xfId="28110" xr:uid="{00000000-0005-0000-0000-0000B56D0000}"/>
    <cellStyle name="Normal 3 3 3 2 2 2 2 7" xfId="28111" xr:uid="{00000000-0005-0000-0000-0000B66D0000}"/>
    <cellStyle name="Normal 3 3 3 2 2 2 2 7 2" xfId="28112" xr:uid="{00000000-0005-0000-0000-0000B76D0000}"/>
    <cellStyle name="Normal 3 3 3 2 2 2 2 8" xfId="28113" xr:uid="{00000000-0005-0000-0000-0000B86D0000}"/>
    <cellStyle name="Normal 3 3 3 2 2 2 3" xfId="28114" xr:uid="{00000000-0005-0000-0000-0000B96D0000}"/>
    <cellStyle name="Normal 3 3 3 2 2 2 3 2" xfId="28115" xr:uid="{00000000-0005-0000-0000-0000BA6D0000}"/>
    <cellStyle name="Normal 3 3 3 2 2 2 3 2 2" xfId="28116" xr:uid="{00000000-0005-0000-0000-0000BB6D0000}"/>
    <cellStyle name="Normal 3 3 3 2 2 2 3 2 2 2" xfId="28117" xr:uid="{00000000-0005-0000-0000-0000BC6D0000}"/>
    <cellStyle name="Normal 3 3 3 2 2 2 3 2 2 2 2" xfId="28118" xr:uid="{00000000-0005-0000-0000-0000BD6D0000}"/>
    <cellStyle name="Normal 3 3 3 2 2 2 3 2 2 3" xfId="28119" xr:uid="{00000000-0005-0000-0000-0000BE6D0000}"/>
    <cellStyle name="Normal 3 3 3 2 2 2 3 2 3" xfId="28120" xr:uid="{00000000-0005-0000-0000-0000BF6D0000}"/>
    <cellStyle name="Normal 3 3 3 2 2 2 3 2 3 2" xfId="28121" xr:uid="{00000000-0005-0000-0000-0000C06D0000}"/>
    <cellStyle name="Normal 3 3 3 2 2 2 3 2 4" xfId="28122" xr:uid="{00000000-0005-0000-0000-0000C16D0000}"/>
    <cellStyle name="Normal 3 3 3 2 2 2 3 3" xfId="28123" xr:uid="{00000000-0005-0000-0000-0000C26D0000}"/>
    <cellStyle name="Normal 3 3 3 2 2 2 3 3 2" xfId="28124" xr:uid="{00000000-0005-0000-0000-0000C36D0000}"/>
    <cellStyle name="Normal 3 3 3 2 2 2 3 3 2 2" xfId="28125" xr:uid="{00000000-0005-0000-0000-0000C46D0000}"/>
    <cellStyle name="Normal 3 3 3 2 2 2 3 3 3" xfId="28126" xr:uid="{00000000-0005-0000-0000-0000C56D0000}"/>
    <cellStyle name="Normal 3 3 3 2 2 2 3 4" xfId="28127" xr:uid="{00000000-0005-0000-0000-0000C66D0000}"/>
    <cellStyle name="Normal 3 3 3 2 2 2 3 4 2" xfId="28128" xr:uid="{00000000-0005-0000-0000-0000C76D0000}"/>
    <cellStyle name="Normal 3 3 3 2 2 2 3 5" xfId="28129" xr:uid="{00000000-0005-0000-0000-0000C86D0000}"/>
    <cellStyle name="Normal 3 3 3 2 2 2 4" xfId="28130" xr:uid="{00000000-0005-0000-0000-0000C96D0000}"/>
    <cellStyle name="Normal 3 3 3 2 2 2 4 2" xfId="28131" xr:uid="{00000000-0005-0000-0000-0000CA6D0000}"/>
    <cellStyle name="Normal 3 3 3 2 2 2 4 2 2" xfId="28132" xr:uid="{00000000-0005-0000-0000-0000CB6D0000}"/>
    <cellStyle name="Normal 3 3 3 2 2 2 4 2 2 2" xfId="28133" xr:uid="{00000000-0005-0000-0000-0000CC6D0000}"/>
    <cellStyle name="Normal 3 3 3 2 2 2 4 2 3" xfId="28134" xr:uid="{00000000-0005-0000-0000-0000CD6D0000}"/>
    <cellStyle name="Normal 3 3 3 2 2 2 4 3" xfId="28135" xr:uid="{00000000-0005-0000-0000-0000CE6D0000}"/>
    <cellStyle name="Normal 3 3 3 2 2 2 4 3 2" xfId="28136" xr:uid="{00000000-0005-0000-0000-0000CF6D0000}"/>
    <cellStyle name="Normal 3 3 3 2 2 2 4 4" xfId="28137" xr:uid="{00000000-0005-0000-0000-0000D06D0000}"/>
    <cellStyle name="Normal 3 3 3 2 2 2 5" xfId="28138" xr:uid="{00000000-0005-0000-0000-0000D16D0000}"/>
    <cellStyle name="Normal 3 3 3 2 2 2 5 2" xfId="28139" xr:uid="{00000000-0005-0000-0000-0000D26D0000}"/>
    <cellStyle name="Normal 3 3 3 2 2 2 5 2 2" xfId="28140" xr:uid="{00000000-0005-0000-0000-0000D36D0000}"/>
    <cellStyle name="Normal 3 3 3 2 2 2 5 2 2 2" xfId="28141" xr:uid="{00000000-0005-0000-0000-0000D46D0000}"/>
    <cellStyle name="Normal 3 3 3 2 2 2 5 2 3" xfId="28142" xr:uid="{00000000-0005-0000-0000-0000D56D0000}"/>
    <cellStyle name="Normal 3 3 3 2 2 2 5 3" xfId="28143" xr:uid="{00000000-0005-0000-0000-0000D66D0000}"/>
    <cellStyle name="Normal 3 3 3 2 2 2 5 3 2" xfId="28144" xr:uid="{00000000-0005-0000-0000-0000D76D0000}"/>
    <cellStyle name="Normal 3 3 3 2 2 2 5 4" xfId="28145" xr:uid="{00000000-0005-0000-0000-0000D86D0000}"/>
    <cellStyle name="Normal 3 3 3 2 2 2 6" xfId="28146" xr:uid="{00000000-0005-0000-0000-0000D96D0000}"/>
    <cellStyle name="Normal 3 3 3 2 2 2 6 2" xfId="28147" xr:uid="{00000000-0005-0000-0000-0000DA6D0000}"/>
    <cellStyle name="Normal 3 3 3 2 2 2 6 2 2" xfId="28148" xr:uid="{00000000-0005-0000-0000-0000DB6D0000}"/>
    <cellStyle name="Normal 3 3 3 2 2 2 6 3" xfId="28149" xr:uid="{00000000-0005-0000-0000-0000DC6D0000}"/>
    <cellStyle name="Normal 3 3 3 2 2 2 7" xfId="28150" xr:uid="{00000000-0005-0000-0000-0000DD6D0000}"/>
    <cellStyle name="Normal 3 3 3 2 2 2 7 2" xfId="28151" xr:uid="{00000000-0005-0000-0000-0000DE6D0000}"/>
    <cellStyle name="Normal 3 3 3 2 2 2 8" xfId="28152" xr:uid="{00000000-0005-0000-0000-0000DF6D0000}"/>
    <cellStyle name="Normal 3 3 3 2 2 2 8 2" xfId="28153" xr:uid="{00000000-0005-0000-0000-0000E06D0000}"/>
    <cellStyle name="Normal 3 3 3 2 2 2 9" xfId="28154" xr:uid="{00000000-0005-0000-0000-0000E16D0000}"/>
    <cellStyle name="Normal 3 3 3 2 2 3" xfId="28155" xr:uid="{00000000-0005-0000-0000-0000E26D0000}"/>
    <cellStyle name="Normal 3 3 3 2 2 3 2" xfId="28156" xr:uid="{00000000-0005-0000-0000-0000E36D0000}"/>
    <cellStyle name="Normal 3 3 3 2 2 3 2 2" xfId="28157" xr:uid="{00000000-0005-0000-0000-0000E46D0000}"/>
    <cellStyle name="Normal 3 3 3 2 2 3 2 2 2" xfId="28158" xr:uid="{00000000-0005-0000-0000-0000E56D0000}"/>
    <cellStyle name="Normal 3 3 3 2 2 3 2 2 2 2" xfId="28159" xr:uid="{00000000-0005-0000-0000-0000E66D0000}"/>
    <cellStyle name="Normal 3 3 3 2 2 3 2 2 2 2 2" xfId="28160" xr:uid="{00000000-0005-0000-0000-0000E76D0000}"/>
    <cellStyle name="Normal 3 3 3 2 2 3 2 2 2 3" xfId="28161" xr:uid="{00000000-0005-0000-0000-0000E86D0000}"/>
    <cellStyle name="Normal 3 3 3 2 2 3 2 2 3" xfId="28162" xr:uid="{00000000-0005-0000-0000-0000E96D0000}"/>
    <cellStyle name="Normal 3 3 3 2 2 3 2 2 3 2" xfId="28163" xr:uid="{00000000-0005-0000-0000-0000EA6D0000}"/>
    <cellStyle name="Normal 3 3 3 2 2 3 2 2 4" xfId="28164" xr:uid="{00000000-0005-0000-0000-0000EB6D0000}"/>
    <cellStyle name="Normal 3 3 3 2 2 3 2 3" xfId="28165" xr:uid="{00000000-0005-0000-0000-0000EC6D0000}"/>
    <cellStyle name="Normal 3 3 3 2 2 3 2 3 2" xfId="28166" xr:uid="{00000000-0005-0000-0000-0000ED6D0000}"/>
    <cellStyle name="Normal 3 3 3 2 2 3 2 3 2 2" xfId="28167" xr:uid="{00000000-0005-0000-0000-0000EE6D0000}"/>
    <cellStyle name="Normal 3 3 3 2 2 3 2 3 3" xfId="28168" xr:uid="{00000000-0005-0000-0000-0000EF6D0000}"/>
    <cellStyle name="Normal 3 3 3 2 2 3 2 4" xfId="28169" xr:uid="{00000000-0005-0000-0000-0000F06D0000}"/>
    <cellStyle name="Normal 3 3 3 2 2 3 2 4 2" xfId="28170" xr:uid="{00000000-0005-0000-0000-0000F16D0000}"/>
    <cellStyle name="Normal 3 3 3 2 2 3 2 5" xfId="28171" xr:uid="{00000000-0005-0000-0000-0000F26D0000}"/>
    <cellStyle name="Normal 3 3 3 2 2 3 3" xfId="28172" xr:uid="{00000000-0005-0000-0000-0000F36D0000}"/>
    <cellStyle name="Normal 3 3 3 2 2 3 3 2" xfId="28173" xr:uid="{00000000-0005-0000-0000-0000F46D0000}"/>
    <cellStyle name="Normal 3 3 3 2 2 3 3 2 2" xfId="28174" xr:uid="{00000000-0005-0000-0000-0000F56D0000}"/>
    <cellStyle name="Normal 3 3 3 2 2 3 3 2 2 2" xfId="28175" xr:uid="{00000000-0005-0000-0000-0000F66D0000}"/>
    <cellStyle name="Normal 3 3 3 2 2 3 3 2 3" xfId="28176" xr:uid="{00000000-0005-0000-0000-0000F76D0000}"/>
    <cellStyle name="Normal 3 3 3 2 2 3 3 3" xfId="28177" xr:uid="{00000000-0005-0000-0000-0000F86D0000}"/>
    <cellStyle name="Normal 3 3 3 2 2 3 3 3 2" xfId="28178" xr:uid="{00000000-0005-0000-0000-0000F96D0000}"/>
    <cellStyle name="Normal 3 3 3 2 2 3 3 4" xfId="28179" xr:uid="{00000000-0005-0000-0000-0000FA6D0000}"/>
    <cellStyle name="Normal 3 3 3 2 2 3 4" xfId="28180" xr:uid="{00000000-0005-0000-0000-0000FB6D0000}"/>
    <cellStyle name="Normal 3 3 3 2 2 3 4 2" xfId="28181" xr:uid="{00000000-0005-0000-0000-0000FC6D0000}"/>
    <cellStyle name="Normal 3 3 3 2 2 3 4 2 2" xfId="28182" xr:uid="{00000000-0005-0000-0000-0000FD6D0000}"/>
    <cellStyle name="Normal 3 3 3 2 2 3 4 2 2 2" xfId="28183" xr:uid="{00000000-0005-0000-0000-0000FE6D0000}"/>
    <cellStyle name="Normal 3 3 3 2 2 3 4 2 3" xfId="28184" xr:uid="{00000000-0005-0000-0000-0000FF6D0000}"/>
    <cellStyle name="Normal 3 3 3 2 2 3 4 3" xfId="28185" xr:uid="{00000000-0005-0000-0000-0000006E0000}"/>
    <cellStyle name="Normal 3 3 3 2 2 3 4 3 2" xfId="28186" xr:uid="{00000000-0005-0000-0000-0000016E0000}"/>
    <cellStyle name="Normal 3 3 3 2 2 3 4 4" xfId="28187" xr:uid="{00000000-0005-0000-0000-0000026E0000}"/>
    <cellStyle name="Normal 3 3 3 2 2 3 5" xfId="28188" xr:uid="{00000000-0005-0000-0000-0000036E0000}"/>
    <cellStyle name="Normal 3 3 3 2 2 3 5 2" xfId="28189" xr:uid="{00000000-0005-0000-0000-0000046E0000}"/>
    <cellStyle name="Normal 3 3 3 2 2 3 5 2 2" xfId="28190" xr:uid="{00000000-0005-0000-0000-0000056E0000}"/>
    <cellStyle name="Normal 3 3 3 2 2 3 5 3" xfId="28191" xr:uid="{00000000-0005-0000-0000-0000066E0000}"/>
    <cellStyle name="Normal 3 3 3 2 2 3 6" xfId="28192" xr:uid="{00000000-0005-0000-0000-0000076E0000}"/>
    <cellStyle name="Normal 3 3 3 2 2 3 6 2" xfId="28193" xr:uid="{00000000-0005-0000-0000-0000086E0000}"/>
    <cellStyle name="Normal 3 3 3 2 2 3 7" xfId="28194" xr:uid="{00000000-0005-0000-0000-0000096E0000}"/>
    <cellStyle name="Normal 3 3 3 2 2 3 7 2" xfId="28195" xr:uid="{00000000-0005-0000-0000-00000A6E0000}"/>
    <cellStyle name="Normal 3 3 3 2 2 3 8" xfId="28196" xr:uid="{00000000-0005-0000-0000-00000B6E0000}"/>
    <cellStyle name="Normal 3 3 3 2 2 4" xfId="28197" xr:uid="{00000000-0005-0000-0000-00000C6E0000}"/>
    <cellStyle name="Normal 3 3 3 2 2 4 2" xfId="28198" xr:uid="{00000000-0005-0000-0000-00000D6E0000}"/>
    <cellStyle name="Normal 3 3 3 2 2 4 2 2" xfId="28199" xr:uid="{00000000-0005-0000-0000-00000E6E0000}"/>
    <cellStyle name="Normal 3 3 3 2 2 4 2 2 2" xfId="28200" xr:uid="{00000000-0005-0000-0000-00000F6E0000}"/>
    <cellStyle name="Normal 3 3 3 2 2 4 2 2 2 2" xfId="28201" xr:uid="{00000000-0005-0000-0000-0000106E0000}"/>
    <cellStyle name="Normal 3 3 3 2 2 4 2 2 3" xfId="28202" xr:uid="{00000000-0005-0000-0000-0000116E0000}"/>
    <cellStyle name="Normal 3 3 3 2 2 4 2 3" xfId="28203" xr:uid="{00000000-0005-0000-0000-0000126E0000}"/>
    <cellStyle name="Normal 3 3 3 2 2 4 2 3 2" xfId="28204" xr:uid="{00000000-0005-0000-0000-0000136E0000}"/>
    <cellStyle name="Normal 3 3 3 2 2 4 2 4" xfId="28205" xr:uid="{00000000-0005-0000-0000-0000146E0000}"/>
    <cellStyle name="Normal 3 3 3 2 2 4 3" xfId="28206" xr:uid="{00000000-0005-0000-0000-0000156E0000}"/>
    <cellStyle name="Normal 3 3 3 2 2 4 3 2" xfId="28207" xr:uid="{00000000-0005-0000-0000-0000166E0000}"/>
    <cellStyle name="Normal 3 3 3 2 2 4 3 2 2" xfId="28208" xr:uid="{00000000-0005-0000-0000-0000176E0000}"/>
    <cellStyle name="Normal 3 3 3 2 2 4 3 3" xfId="28209" xr:uid="{00000000-0005-0000-0000-0000186E0000}"/>
    <cellStyle name="Normal 3 3 3 2 2 4 4" xfId="28210" xr:uid="{00000000-0005-0000-0000-0000196E0000}"/>
    <cellStyle name="Normal 3 3 3 2 2 4 4 2" xfId="28211" xr:uid="{00000000-0005-0000-0000-00001A6E0000}"/>
    <cellStyle name="Normal 3 3 3 2 2 4 5" xfId="28212" xr:uid="{00000000-0005-0000-0000-00001B6E0000}"/>
    <cellStyle name="Normal 3 3 3 2 2 5" xfId="28213" xr:uid="{00000000-0005-0000-0000-00001C6E0000}"/>
    <cellStyle name="Normal 3 3 3 2 2 5 2" xfId="28214" xr:uid="{00000000-0005-0000-0000-00001D6E0000}"/>
    <cellStyle name="Normal 3 3 3 2 2 5 2 2" xfId="28215" xr:uid="{00000000-0005-0000-0000-00001E6E0000}"/>
    <cellStyle name="Normal 3 3 3 2 2 5 2 2 2" xfId="28216" xr:uid="{00000000-0005-0000-0000-00001F6E0000}"/>
    <cellStyle name="Normal 3 3 3 2 2 5 2 3" xfId="28217" xr:uid="{00000000-0005-0000-0000-0000206E0000}"/>
    <cellStyle name="Normal 3 3 3 2 2 5 3" xfId="28218" xr:uid="{00000000-0005-0000-0000-0000216E0000}"/>
    <cellStyle name="Normal 3 3 3 2 2 5 3 2" xfId="28219" xr:uid="{00000000-0005-0000-0000-0000226E0000}"/>
    <cellStyle name="Normal 3 3 3 2 2 5 4" xfId="28220" xr:uid="{00000000-0005-0000-0000-0000236E0000}"/>
    <cellStyle name="Normal 3 3 3 2 2 6" xfId="28221" xr:uid="{00000000-0005-0000-0000-0000246E0000}"/>
    <cellStyle name="Normal 3 3 3 2 2 6 2" xfId="28222" xr:uid="{00000000-0005-0000-0000-0000256E0000}"/>
    <cellStyle name="Normal 3 3 3 2 2 6 2 2" xfId="28223" xr:uid="{00000000-0005-0000-0000-0000266E0000}"/>
    <cellStyle name="Normal 3 3 3 2 2 6 2 2 2" xfId="28224" xr:uid="{00000000-0005-0000-0000-0000276E0000}"/>
    <cellStyle name="Normal 3 3 3 2 2 6 2 3" xfId="28225" xr:uid="{00000000-0005-0000-0000-0000286E0000}"/>
    <cellStyle name="Normal 3 3 3 2 2 6 3" xfId="28226" xr:uid="{00000000-0005-0000-0000-0000296E0000}"/>
    <cellStyle name="Normal 3 3 3 2 2 6 3 2" xfId="28227" xr:uid="{00000000-0005-0000-0000-00002A6E0000}"/>
    <cellStyle name="Normal 3 3 3 2 2 6 4" xfId="28228" xr:uid="{00000000-0005-0000-0000-00002B6E0000}"/>
    <cellStyle name="Normal 3 3 3 2 2 7" xfId="28229" xr:uid="{00000000-0005-0000-0000-00002C6E0000}"/>
    <cellStyle name="Normal 3 3 3 2 2 7 2" xfId="28230" xr:uid="{00000000-0005-0000-0000-00002D6E0000}"/>
    <cellStyle name="Normal 3 3 3 2 2 7 2 2" xfId="28231" xr:uid="{00000000-0005-0000-0000-00002E6E0000}"/>
    <cellStyle name="Normal 3 3 3 2 2 7 3" xfId="28232" xr:uid="{00000000-0005-0000-0000-00002F6E0000}"/>
    <cellStyle name="Normal 3 3 3 2 2 8" xfId="28233" xr:uid="{00000000-0005-0000-0000-0000306E0000}"/>
    <cellStyle name="Normal 3 3 3 2 2 8 2" xfId="28234" xr:uid="{00000000-0005-0000-0000-0000316E0000}"/>
    <cellStyle name="Normal 3 3 3 2 2 9" xfId="28235" xr:uid="{00000000-0005-0000-0000-0000326E0000}"/>
    <cellStyle name="Normal 3 3 3 2 2 9 2" xfId="28236" xr:uid="{00000000-0005-0000-0000-0000336E0000}"/>
    <cellStyle name="Normal 3 3 3 2 3" xfId="28237" xr:uid="{00000000-0005-0000-0000-0000346E0000}"/>
    <cellStyle name="Normal 3 3 3 2 3 10" xfId="28238" xr:uid="{00000000-0005-0000-0000-0000356E0000}"/>
    <cellStyle name="Normal 3 3 3 2 3 11" xfId="28239" xr:uid="{00000000-0005-0000-0000-0000366E0000}"/>
    <cellStyle name="Normal 3 3 3 2 3 2" xfId="28240" xr:uid="{00000000-0005-0000-0000-0000376E0000}"/>
    <cellStyle name="Normal 3 3 3 2 3 2 10" xfId="28241" xr:uid="{00000000-0005-0000-0000-0000386E0000}"/>
    <cellStyle name="Normal 3 3 3 2 3 2 2" xfId="28242" xr:uid="{00000000-0005-0000-0000-0000396E0000}"/>
    <cellStyle name="Normal 3 3 3 2 3 2 2 2" xfId="28243" xr:uid="{00000000-0005-0000-0000-00003A6E0000}"/>
    <cellStyle name="Normal 3 3 3 2 3 2 2 2 2" xfId="28244" xr:uid="{00000000-0005-0000-0000-00003B6E0000}"/>
    <cellStyle name="Normal 3 3 3 2 3 2 2 2 2 2" xfId="28245" xr:uid="{00000000-0005-0000-0000-00003C6E0000}"/>
    <cellStyle name="Normal 3 3 3 2 3 2 2 2 2 2 2" xfId="28246" xr:uid="{00000000-0005-0000-0000-00003D6E0000}"/>
    <cellStyle name="Normal 3 3 3 2 3 2 2 2 2 2 2 2" xfId="28247" xr:uid="{00000000-0005-0000-0000-00003E6E0000}"/>
    <cellStyle name="Normal 3 3 3 2 3 2 2 2 2 2 3" xfId="28248" xr:uid="{00000000-0005-0000-0000-00003F6E0000}"/>
    <cellStyle name="Normal 3 3 3 2 3 2 2 2 2 3" xfId="28249" xr:uid="{00000000-0005-0000-0000-0000406E0000}"/>
    <cellStyle name="Normal 3 3 3 2 3 2 2 2 2 3 2" xfId="28250" xr:uid="{00000000-0005-0000-0000-0000416E0000}"/>
    <cellStyle name="Normal 3 3 3 2 3 2 2 2 2 4" xfId="28251" xr:uid="{00000000-0005-0000-0000-0000426E0000}"/>
    <cellStyle name="Normal 3 3 3 2 3 2 2 2 3" xfId="28252" xr:uid="{00000000-0005-0000-0000-0000436E0000}"/>
    <cellStyle name="Normal 3 3 3 2 3 2 2 2 3 2" xfId="28253" xr:uid="{00000000-0005-0000-0000-0000446E0000}"/>
    <cellStyle name="Normal 3 3 3 2 3 2 2 2 3 2 2" xfId="28254" xr:uid="{00000000-0005-0000-0000-0000456E0000}"/>
    <cellStyle name="Normal 3 3 3 2 3 2 2 2 3 3" xfId="28255" xr:uid="{00000000-0005-0000-0000-0000466E0000}"/>
    <cellStyle name="Normal 3 3 3 2 3 2 2 2 4" xfId="28256" xr:uid="{00000000-0005-0000-0000-0000476E0000}"/>
    <cellStyle name="Normal 3 3 3 2 3 2 2 2 4 2" xfId="28257" xr:uid="{00000000-0005-0000-0000-0000486E0000}"/>
    <cellStyle name="Normal 3 3 3 2 3 2 2 2 5" xfId="28258" xr:uid="{00000000-0005-0000-0000-0000496E0000}"/>
    <cellStyle name="Normal 3 3 3 2 3 2 2 3" xfId="28259" xr:uid="{00000000-0005-0000-0000-00004A6E0000}"/>
    <cellStyle name="Normal 3 3 3 2 3 2 2 3 2" xfId="28260" xr:uid="{00000000-0005-0000-0000-00004B6E0000}"/>
    <cellStyle name="Normal 3 3 3 2 3 2 2 3 2 2" xfId="28261" xr:uid="{00000000-0005-0000-0000-00004C6E0000}"/>
    <cellStyle name="Normal 3 3 3 2 3 2 2 3 2 2 2" xfId="28262" xr:uid="{00000000-0005-0000-0000-00004D6E0000}"/>
    <cellStyle name="Normal 3 3 3 2 3 2 2 3 2 3" xfId="28263" xr:uid="{00000000-0005-0000-0000-00004E6E0000}"/>
    <cellStyle name="Normal 3 3 3 2 3 2 2 3 3" xfId="28264" xr:uid="{00000000-0005-0000-0000-00004F6E0000}"/>
    <cellStyle name="Normal 3 3 3 2 3 2 2 3 3 2" xfId="28265" xr:uid="{00000000-0005-0000-0000-0000506E0000}"/>
    <cellStyle name="Normal 3 3 3 2 3 2 2 3 4" xfId="28266" xr:uid="{00000000-0005-0000-0000-0000516E0000}"/>
    <cellStyle name="Normal 3 3 3 2 3 2 2 4" xfId="28267" xr:uid="{00000000-0005-0000-0000-0000526E0000}"/>
    <cellStyle name="Normal 3 3 3 2 3 2 2 4 2" xfId="28268" xr:uid="{00000000-0005-0000-0000-0000536E0000}"/>
    <cellStyle name="Normal 3 3 3 2 3 2 2 4 2 2" xfId="28269" xr:uid="{00000000-0005-0000-0000-0000546E0000}"/>
    <cellStyle name="Normal 3 3 3 2 3 2 2 4 2 2 2" xfId="28270" xr:uid="{00000000-0005-0000-0000-0000556E0000}"/>
    <cellStyle name="Normal 3 3 3 2 3 2 2 4 2 3" xfId="28271" xr:uid="{00000000-0005-0000-0000-0000566E0000}"/>
    <cellStyle name="Normal 3 3 3 2 3 2 2 4 3" xfId="28272" xr:uid="{00000000-0005-0000-0000-0000576E0000}"/>
    <cellStyle name="Normal 3 3 3 2 3 2 2 4 3 2" xfId="28273" xr:uid="{00000000-0005-0000-0000-0000586E0000}"/>
    <cellStyle name="Normal 3 3 3 2 3 2 2 4 4" xfId="28274" xr:uid="{00000000-0005-0000-0000-0000596E0000}"/>
    <cellStyle name="Normal 3 3 3 2 3 2 2 5" xfId="28275" xr:uid="{00000000-0005-0000-0000-00005A6E0000}"/>
    <cellStyle name="Normal 3 3 3 2 3 2 2 5 2" xfId="28276" xr:uid="{00000000-0005-0000-0000-00005B6E0000}"/>
    <cellStyle name="Normal 3 3 3 2 3 2 2 5 2 2" xfId="28277" xr:uid="{00000000-0005-0000-0000-00005C6E0000}"/>
    <cellStyle name="Normal 3 3 3 2 3 2 2 5 3" xfId="28278" xr:uid="{00000000-0005-0000-0000-00005D6E0000}"/>
    <cellStyle name="Normal 3 3 3 2 3 2 2 6" xfId="28279" xr:uid="{00000000-0005-0000-0000-00005E6E0000}"/>
    <cellStyle name="Normal 3 3 3 2 3 2 2 6 2" xfId="28280" xr:uid="{00000000-0005-0000-0000-00005F6E0000}"/>
    <cellStyle name="Normal 3 3 3 2 3 2 2 7" xfId="28281" xr:uid="{00000000-0005-0000-0000-0000606E0000}"/>
    <cellStyle name="Normal 3 3 3 2 3 2 2 7 2" xfId="28282" xr:uid="{00000000-0005-0000-0000-0000616E0000}"/>
    <cellStyle name="Normal 3 3 3 2 3 2 2 8" xfId="28283" xr:uid="{00000000-0005-0000-0000-0000626E0000}"/>
    <cellStyle name="Normal 3 3 3 2 3 2 3" xfId="28284" xr:uid="{00000000-0005-0000-0000-0000636E0000}"/>
    <cellStyle name="Normal 3 3 3 2 3 2 3 2" xfId="28285" xr:uid="{00000000-0005-0000-0000-0000646E0000}"/>
    <cellStyle name="Normal 3 3 3 2 3 2 3 2 2" xfId="28286" xr:uid="{00000000-0005-0000-0000-0000656E0000}"/>
    <cellStyle name="Normal 3 3 3 2 3 2 3 2 2 2" xfId="28287" xr:uid="{00000000-0005-0000-0000-0000666E0000}"/>
    <cellStyle name="Normal 3 3 3 2 3 2 3 2 2 2 2" xfId="28288" xr:uid="{00000000-0005-0000-0000-0000676E0000}"/>
    <cellStyle name="Normal 3 3 3 2 3 2 3 2 2 3" xfId="28289" xr:uid="{00000000-0005-0000-0000-0000686E0000}"/>
    <cellStyle name="Normal 3 3 3 2 3 2 3 2 3" xfId="28290" xr:uid="{00000000-0005-0000-0000-0000696E0000}"/>
    <cellStyle name="Normal 3 3 3 2 3 2 3 2 3 2" xfId="28291" xr:uid="{00000000-0005-0000-0000-00006A6E0000}"/>
    <cellStyle name="Normal 3 3 3 2 3 2 3 2 4" xfId="28292" xr:uid="{00000000-0005-0000-0000-00006B6E0000}"/>
    <cellStyle name="Normal 3 3 3 2 3 2 3 3" xfId="28293" xr:uid="{00000000-0005-0000-0000-00006C6E0000}"/>
    <cellStyle name="Normal 3 3 3 2 3 2 3 3 2" xfId="28294" xr:uid="{00000000-0005-0000-0000-00006D6E0000}"/>
    <cellStyle name="Normal 3 3 3 2 3 2 3 3 2 2" xfId="28295" xr:uid="{00000000-0005-0000-0000-00006E6E0000}"/>
    <cellStyle name="Normal 3 3 3 2 3 2 3 3 3" xfId="28296" xr:uid="{00000000-0005-0000-0000-00006F6E0000}"/>
    <cellStyle name="Normal 3 3 3 2 3 2 3 4" xfId="28297" xr:uid="{00000000-0005-0000-0000-0000706E0000}"/>
    <cellStyle name="Normal 3 3 3 2 3 2 3 4 2" xfId="28298" xr:uid="{00000000-0005-0000-0000-0000716E0000}"/>
    <cellStyle name="Normal 3 3 3 2 3 2 3 5" xfId="28299" xr:uid="{00000000-0005-0000-0000-0000726E0000}"/>
    <cellStyle name="Normal 3 3 3 2 3 2 4" xfId="28300" xr:uid="{00000000-0005-0000-0000-0000736E0000}"/>
    <cellStyle name="Normal 3 3 3 2 3 2 4 2" xfId="28301" xr:uid="{00000000-0005-0000-0000-0000746E0000}"/>
    <cellStyle name="Normal 3 3 3 2 3 2 4 2 2" xfId="28302" xr:uid="{00000000-0005-0000-0000-0000756E0000}"/>
    <cellStyle name="Normal 3 3 3 2 3 2 4 2 2 2" xfId="28303" xr:uid="{00000000-0005-0000-0000-0000766E0000}"/>
    <cellStyle name="Normal 3 3 3 2 3 2 4 2 3" xfId="28304" xr:uid="{00000000-0005-0000-0000-0000776E0000}"/>
    <cellStyle name="Normal 3 3 3 2 3 2 4 3" xfId="28305" xr:uid="{00000000-0005-0000-0000-0000786E0000}"/>
    <cellStyle name="Normal 3 3 3 2 3 2 4 3 2" xfId="28306" xr:uid="{00000000-0005-0000-0000-0000796E0000}"/>
    <cellStyle name="Normal 3 3 3 2 3 2 4 4" xfId="28307" xr:uid="{00000000-0005-0000-0000-00007A6E0000}"/>
    <cellStyle name="Normal 3 3 3 2 3 2 5" xfId="28308" xr:uid="{00000000-0005-0000-0000-00007B6E0000}"/>
    <cellStyle name="Normal 3 3 3 2 3 2 5 2" xfId="28309" xr:uid="{00000000-0005-0000-0000-00007C6E0000}"/>
    <cellStyle name="Normal 3 3 3 2 3 2 5 2 2" xfId="28310" xr:uid="{00000000-0005-0000-0000-00007D6E0000}"/>
    <cellStyle name="Normal 3 3 3 2 3 2 5 2 2 2" xfId="28311" xr:uid="{00000000-0005-0000-0000-00007E6E0000}"/>
    <cellStyle name="Normal 3 3 3 2 3 2 5 2 3" xfId="28312" xr:uid="{00000000-0005-0000-0000-00007F6E0000}"/>
    <cellStyle name="Normal 3 3 3 2 3 2 5 3" xfId="28313" xr:uid="{00000000-0005-0000-0000-0000806E0000}"/>
    <cellStyle name="Normal 3 3 3 2 3 2 5 3 2" xfId="28314" xr:uid="{00000000-0005-0000-0000-0000816E0000}"/>
    <cellStyle name="Normal 3 3 3 2 3 2 5 4" xfId="28315" xr:uid="{00000000-0005-0000-0000-0000826E0000}"/>
    <cellStyle name="Normal 3 3 3 2 3 2 6" xfId="28316" xr:uid="{00000000-0005-0000-0000-0000836E0000}"/>
    <cellStyle name="Normal 3 3 3 2 3 2 6 2" xfId="28317" xr:uid="{00000000-0005-0000-0000-0000846E0000}"/>
    <cellStyle name="Normal 3 3 3 2 3 2 6 2 2" xfId="28318" xr:uid="{00000000-0005-0000-0000-0000856E0000}"/>
    <cellStyle name="Normal 3 3 3 2 3 2 6 3" xfId="28319" xr:uid="{00000000-0005-0000-0000-0000866E0000}"/>
    <cellStyle name="Normal 3 3 3 2 3 2 7" xfId="28320" xr:uid="{00000000-0005-0000-0000-0000876E0000}"/>
    <cellStyle name="Normal 3 3 3 2 3 2 7 2" xfId="28321" xr:uid="{00000000-0005-0000-0000-0000886E0000}"/>
    <cellStyle name="Normal 3 3 3 2 3 2 8" xfId="28322" xr:uid="{00000000-0005-0000-0000-0000896E0000}"/>
    <cellStyle name="Normal 3 3 3 2 3 2 8 2" xfId="28323" xr:uid="{00000000-0005-0000-0000-00008A6E0000}"/>
    <cellStyle name="Normal 3 3 3 2 3 2 9" xfId="28324" xr:uid="{00000000-0005-0000-0000-00008B6E0000}"/>
    <cellStyle name="Normal 3 3 3 2 3 3" xfId="28325" xr:uid="{00000000-0005-0000-0000-00008C6E0000}"/>
    <cellStyle name="Normal 3 3 3 2 3 3 2" xfId="28326" xr:uid="{00000000-0005-0000-0000-00008D6E0000}"/>
    <cellStyle name="Normal 3 3 3 2 3 3 2 2" xfId="28327" xr:uid="{00000000-0005-0000-0000-00008E6E0000}"/>
    <cellStyle name="Normal 3 3 3 2 3 3 2 2 2" xfId="28328" xr:uid="{00000000-0005-0000-0000-00008F6E0000}"/>
    <cellStyle name="Normal 3 3 3 2 3 3 2 2 2 2" xfId="28329" xr:uid="{00000000-0005-0000-0000-0000906E0000}"/>
    <cellStyle name="Normal 3 3 3 2 3 3 2 2 2 2 2" xfId="28330" xr:uid="{00000000-0005-0000-0000-0000916E0000}"/>
    <cellStyle name="Normal 3 3 3 2 3 3 2 2 2 3" xfId="28331" xr:uid="{00000000-0005-0000-0000-0000926E0000}"/>
    <cellStyle name="Normal 3 3 3 2 3 3 2 2 3" xfId="28332" xr:uid="{00000000-0005-0000-0000-0000936E0000}"/>
    <cellStyle name="Normal 3 3 3 2 3 3 2 2 3 2" xfId="28333" xr:uid="{00000000-0005-0000-0000-0000946E0000}"/>
    <cellStyle name="Normal 3 3 3 2 3 3 2 2 4" xfId="28334" xr:uid="{00000000-0005-0000-0000-0000956E0000}"/>
    <cellStyle name="Normal 3 3 3 2 3 3 2 3" xfId="28335" xr:uid="{00000000-0005-0000-0000-0000966E0000}"/>
    <cellStyle name="Normal 3 3 3 2 3 3 2 3 2" xfId="28336" xr:uid="{00000000-0005-0000-0000-0000976E0000}"/>
    <cellStyle name="Normal 3 3 3 2 3 3 2 3 2 2" xfId="28337" xr:uid="{00000000-0005-0000-0000-0000986E0000}"/>
    <cellStyle name="Normal 3 3 3 2 3 3 2 3 3" xfId="28338" xr:uid="{00000000-0005-0000-0000-0000996E0000}"/>
    <cellStyle name="Normal 3 3 3 2 3 3 2 4" xfId="28339" xr:uid="{00000000-0005-0000-0000-00009A6E0000}"/>
    <cellStyle name="Normal 3 3 3 2 3 3 2 4 2" xfId="28340" xr:uid="{00000000-0005-0000-0000-00009B6E0000}"/>
    <cellStyle name="Normal 3 3 3 2 3 3 2 5" xfId="28341" xr:uid="{00000000-0005-0000-0000-00009C6E0000}"/>
    <cellStyle name="Normal 3 3 3 2 3 3 3" xfId="28342" xr:uid="{00000000-0005-0000-0000-00009D6E0000}"/>
    <cellStyle name="Normal 3 3 3 2 3 3 3 2" xfId="28343" xr:uid="{00000000-0005-0000-0000-00009E6E0000}"/>
    <cellStyle name="Normal 3 3 3 2 3 3 3 2 2" xfId="28344" xr:uid="{00000000-0005-0000-0000-00009F6E0000}"/>
    <cellStyle name="Normal 3 3 3 2 3 3 3 2 2 2" xfId="28345" xr:uid="{00000000-0005-0000-0000-0000A06E0000}"/>
    <cellStyle name="Normal 3 3 3 2 3 3 3 2 3" xfId="28346" xr:uid="{00000000-0005-0000-0000-0000A16E0000}"/>
    <cellStyle name="Normal 3 3 3 2 3 3 3 3" xfId="28347" xr:uid="{00000000-0005-0000-0000-0000A26E0000}"/>
    <cellStyle name="Normal 3 3 3 2 3 3 3 3 2" xfId="28348" xr:uid="{00000000-0005-0000-0000-0000A36E0000}"/>
    <cellStyle name="Normal 3 3 3 2 3 3 3 4" xfId="28349" xr:uid="{00000000-0005-0000-0000-0000A46E0000}"/>
    <cellStyle name="Normal 3 3 3 2 3 3 4" xfId="28350" xr:uid="{00000000-0005-0000-0000-0000A56E0000}"/>
    <cellStyle name="Normal 3 3 3 2 3 3 4 2" xfId="28351" xr:uid="{00000000-0005-0000-0000-0000A66E0000}"/>
    <cellStyle name="Normal 3 3 3 2 3 3 4 2 2" xfId="28352" xr:uid="{00000000-0005-0000-0000-0000A76E0000}"/>
    <cellStyle name="Normal 3 3 3 2 3 3 4 2 2 2" xfId="28353" xr:uid="{00000000-0005-0000-0000-0000A86E0000}"/>
    <cellStyle name="Normal 3 3 3 2 3 3 4 2 3" xfId="28354" xr:uid="{00000000-0005-0000-0000-0000A96E0000}"/>
    <cellStyle name="Normal 3 3 3 2 3 3 4 3" xfId="28355" xr:uid="{00000000-0005-0000-0000-0000AA6E0000}"/>
    <cellStyle name="Normal 3 3 3 2 3 3 4 3 2" xfId="28356" xr:uid="{00000000-0005-0000-0000-0000AB6E0000}"/>
    <cellStyle name="Normal 3 3 3 2 3 3 4 4" xfId="28357" xr:uid="{00000000-0005-0000-0000-0000AC6E0000}"/>
    <cellStyle name="Normal 3 3 3 2 3 3 5" xfId="28358" xr:uid="{00000000-0005-0000-0000-0000AD6E0000}"/>
    <cellStyle name="Normal 3 3 3 2 3 3 5 2" xfId="28359" xr:uid="{00000000-0005-0000-0000-0000AE6E0000}"/>
    <cellStyle name="Normal 3 3 3 2 3 3 5 2 2" xfId="28360" xr:uid="{00000000-0005-0000-0000-0000AF6E0000}"/>
    <cellStyle name="Normal 3 3 3 2 3 3 5 3" xfId="28361" xr:uid="{00000000-0005-0000-0000-0000B06E0000}"/>
    <cellStyle name="Normal 3 3 3 2 3 3 6" xfId="28362" xr:uid="{00000000-0005-0000-0000-0000B16E0000}"/>
    <cellStyle name="Normal 3 3 3 2 3 3 6 2" xfId="28363" xr:uid="{00000000-0005-0000-0000-0000B26E0000}"/>
    <cellStyle name="Normal 3 3 3 2 3 3 7" xfId="28364" xr:uid="{00000000-0005-0000-0000-0000B36E0000}"/>
    <cellStyle name="Normal 3 3 3 2 3 3 7 2" xfId="28365" xr:uid="{00000000-0005-0000-0000-0000B46E0000}"/>
    <cellStyle name="Normal 3 3 3 2 3 3 8" xfId="28366" xr:uid="{00000000-0005-0000-0000-0000B56E0000}"/>
    <cellStyle name="Normal 3 3 3 2 3 4" xfId="28367" xr:uid="{00000000-0005-0000-0000-0000B66E0000}"/>
    <cellStyle name="Normal 3 3 3 2 3 4 2" xfId="28368" xr:uid="{00000000-0005-0000-0000-0000B76E0000}"/>
    <cellStyle name="Normal 3 3 3 2 3 4 2 2" xfId="28369" xr:uid="{00000000-0005-0000-0000-0000B86E0000}"/>
    <cellStyle name="Normal 3 3 3 2 3 4 2 2 2" xfId="28370" xr:uid="{00000000-0005-0000-0000-0000B96E0000}"/>
    <cellStyle name="Normal 3 3 3 2 3 4 2 2 2 2" xfId="28371" xr:uid="{00000000-0005-0000-0000-0000BA6E0000}"/>
    <cellStyle name="Normal 3 3 3 2 3 4 2 2 3" xfId="28372" xr:uid="{00000000-0005-0000-0000-0000BB6E0000}"/>
    <cellStyle name="Normal 3 3 3 2 3 4 2 3" xfId="28373" xr:uid="{00000000-0005-0000-0000-0000BC6E0000}"/>
    <cellStyle name="Normal 3 3 3 2 3 4 2 3 2" xfId="28374" xr:uid="{00000000-0005-0000-0000-0000BD6E0000}"/>
    <cellStyle name="Normal 3 3 3 2 3 4 2 4" xfId="28375" xr:uid="{00000000-0005-0000-0000-0000BE6E0000}"/>
    <cellStyle name="Normal 3 3 3 2 3 4 3" xfId="28376" xr:uid="{00000000-0005-0000-0000-0000BF6E0000}"/>
    <cellStyle name="Normal 3 3 3 2 3 4 3 2" xfId="28377" xr:uid="{00000000-0005-0000-0000-0000C06E0000}"/>
    <cellStyle name="Normal 3 3 3 2 3 4 3 2 2" xfId="28378" xr:uid="{00000000-0005-0000-0000-0000C16E0000}"/>
    <cellStyle name="Normal 3 3 3 2 3 4 3 3" xfId="28379" xr:uid="{00000000-0005-0000-0000-0000C26E0000}"/>
    <cellStyle name="Normal 3 3 3 2 3 4 4" xfId="28380" xr:uid="{00000000-0005-0000-0000-0000C36E0000}"/>
    <cellStyle name="Normal 3 3 3 2 3 4 4 2" xfId="28381" xr:uid="{00000000-0005-0000-0000-0000C46E0000}"/>
    <cellStyle name="Normal 3 3 3 2 3 4 5" xfId="28382" xr:uid="{00000000-0005-0000-0000-0000C56E0000}"/>
    <cellStyle name="Normal 3 3 3 2 3 5" xfId="28383" xr:uid="{00000000-0005-0000-0000-0000C66E0000}"/>
    <cellStyle name="Normal 3 3 3 2 3 5 2" xfId="28384" xr:uid="{00000000-0005-0000-0000-0000C76E0000}"/>
    <cellStyle name="Normal 3 3 3 2 3 5 2 2" xfId="28385" xr:uid="{00000000-0005-0000-0000-0000C86E0000}"/>
    <cellStyle name="Normal 3 3 3 2 3 5 2 2 2" xfId="28386" xr:uid="{00000000-0005-0000-0000-0000C96E0000}"/>
    <cellStyle name="Normal 3 3 3 2 3 5 2 3" xfId="28387" xr:uid="{00000000-0005-0000-0000-0000CA6E0000}"/>
    <cellStyle name="Normal 3 3 3 2 3 5 3" xfId="28388" xr:uid="{00000000-0005-0000-0000-0000CB6E0000}"/>
    <cellStyle name="Normal 3 3 3 2 3 5 3 2" xfId="28389" xr:uid="{00000000-0005-0000-0000-0000CC6E0000}"/>
    <cellStyle name="Normal 3 3 3 2 3 5 4" xfId="28390" xr:uid="{00000000-0005-0000-0000-0000CD6E0000}"/>
    <cellStyle name="Normal 3 3 3 2 3 6" xfId="28391" xr:uid="{00000000-0005-0000-0000-0000CE6E0000}"/>
    <cellStyle name="Normal 3 3 3 2 3 6 2" xfId="28392" xr:uid="{00000000-0005-0000-0000-0000CF6E0000}"/>
    <cellStyle name="Normal 3 3 3 2 3 6 2 2" xfId="28393" xr:uid="{00000000-0005-0000-0000-0000D06E0000}"/>
    <cellStyle name="Normal 3 3 3 2 3 6 2 2 2" xfId="28394" xr:uid="{00000000-0005-0000-0000-0000D16E0000}"/>
    <cellStyle name="Normal 3 3 3 2 3 6 2 3" xfId="28395" xr:uid="{00000000-0005-0000-0000-0000D26E0000}"/>
    <cellStyle name="Normal 3 3 3 2 3 6 3" xfId="28396" xr:uid="{00000000-0005-0000-0000-0000D36E0000}"/>
    <cellStyle name="Normal 3 3 3 2 3 6 3 2" xfId="28397" xr:uid="{00000000-0005-0000-0000-0000D46E0000}"/>
    <cellStyle name="Normal 3 3 3 2 3 6 4" xfId="28398" xr:uid="{00000000-0005-0000-0000-0000D56E0000}"/>
    <cellStyle name="Normal 3 3 3 2 3 7" xfId="28399" xr:uid="{00000000-0005-0000-0000-0000D66E0000}"/>
    <cellStyle name="Normal 3 3 3 2 3 7 2" xfId="28400" xr:uid="{00000000-0005-0000-0000-0000D76E0000}"/>
    <cellStyle name="Normal 3 3 3 2 3 7 2 2" xfId="28401" xr:uid="{00000000-0005-0000-0000-0000D86E0000}"/>
    <cellStyle name="Normal 3 3 3 2 3 7 3" xfId="28402" xr:uid="{00000000-0005-0000-0000-0000D96E0000}"/>
    <cellStyle name="Normal 3 3 3 2 3 8" xfId="28403" xr:uid="{00000000-0005-0000-0000-0000DA6E0000}"/>
    <cellStyle name="Normal 3 3 3 2 3 8 2" xfId="28404" xr:uid="{00000000-0005-0000-0000-0000DB6E0000}"/>
    <cellStyle name="Normal 3 3 3 2 3 9" xfId="28405" xr:uid="{00000000-0005-0000-0000-0000DC6E0000}"/>
    <cellStyle name="Normal 3 3 3 2 3 9 2" xfId="28406" xr:uid="{00000000-0005-0000-0000-0000DD6E0000}"/>
    <cellStyle name="Normal 3 3 3 2 4" xfId="28407" xr:uid="{00000000-0005-0000-0000-0000DE6E0000}"/>
    <cellStyle name="Normal 3 3 3 2 4 10" xfId="28408" xr:uid="{00000000-0005-0000-0000-0000DF6E0000}"/>
    <cellStyle name="Normal 3 3 3 2 4 11" xfId="28409" xr:uid="{00000000-0005-0000-0000-0000E06E0000}"/>
    <cellStyle name="Normal 3 3 3 2 4 2" xfId="28410" xr:uid="{00000000-0005-0000-0000-0000E16E0000}"/>
    <cellStyle name="Normal 3 3 3 2 4 2 2" xfId="28411" xr:uid="{00000000-0005-0000-0000-0000E26E0000}"/>
    <cellStyle name="Normal 3 3 3 2 4 2 2 2" xfId="28412" xr:uid="{00000000-0005-0000-0000-0000E36E0000}"/>
    <cellStyle name="Normal 3 3 3 2 4 2 2 2 2" xfId="28413" xr:uid="{00000000-0005-0000-0000-0000E46E0000}"/>
    <cellStyle name="Normal 3 3 3 2 4 2 2 2 2 2" xfId="28414" xr:uid="{00000000-0005-0000-0000-0000E56E0000}"/>
    <cellStyle name="Normal 3 3 3 2 4 2 2 2 2 2 2" xfId="28415" xr:uid="{00000000-0005-0000-0000-0000E66E0000}"/>
    <cellStyle name="Normal 3 3 3 2 4 2 2 2 2 2 2 2" xfId="28416" xr:uid="{00000000-0005-0000-0000-0000E76E0000}"/>
    <cellStyle name="Normal 3 3 3 2 4 2 2 2 2 2 3" xfId="28417" xr:uid="{00000000-0005-0000-0000-0000E86E0000}"/>
    <cellStyle name="Normal 3 3 3 2 4 2 2 2 2 3" xfId="28418" xr:uid="{00000000-0005-0000-0000-0000E96E0000}"/>
    <cellStyle name="Normal 3 3 3 2 4 2 2 2 2 3 2" xfId="28419" xr:uid="{00000000-0005-0000-0000-0000EA6E0000}"/>
    <cellStyle name="Normal 3 3 3 2 4 2 2 2 2 4" xfId="28420" xr:uid="{00000000-0005-0000-0000-0000EB6E0000}"/>
    <cellStyle name="Normal 3 3 3 2 4 2 2 2 3" xfId="28421" xr:uid="{00000000-0005-0000-0000-0000EC6E0000}"/>
    <cellStyle name="Normal 3 3 3 2 4 2 2 2 3 2" xfId="28422" xr:uid="{00000000-0005-0000-0000-0000ED6E0000}"/>
    <cellStyle name="Normal 3 3 3 2 4 2 2 2 3 2 2" xfId="28423" xr:uid="{00000000-0005-0000-0000-0000EE6E0000}"/>
    <cellStyle name="Normal 3 3 3 2 4 2 2 2 3 3" xfId="28424" xr:uid="{00000000-0005-0000-0000-0000EF6E0000}"/>
    <cellStyle name="Normal 3 3 3 2 4 2 2 2 4" xfId="28425" xr:uid="{00000000-0005-0000-0000-0000F06E0000}"/>
    <cellStyle name="Normal 3 3 3 2 4 2 2 2 4 2" xfId="28426" xr:uid="{00000000-0005-0000-0000-0000F16E0000}"/>
    <cellStyle name="Normal 3 3 3 2 4 2 2 2 5" xfId="28427" xr:uid="{00000000-0005-0000-0000-0000F26E0000}"/>
    <cellStyle name="Normal 3 3 3 2 4 2 2 3" xfId="28428" xr:uid="{00000000-0005-0000-0000-0000F36E0000}"/>
    <cellStyle name="Normal 3 3 3 2 4 2 2 3 2" xfId="28429" xr:uid="{00000000-0005-0000-0000-0000F46E0000}"/>
    <cellStyle name="Normal 3 3 3 2 4 2 2 3 2 2" xfId="28430" xr:uid="{00000000-0005-0000-0000-0000F56E0000}"/>
    <cellStyle name="Normal 3 3 3 2 4 2 2 3 2 2 2" xfId="28431" xr:uid="{00000000-0005-0000-0000-0000F66E0000}"/>
    <cellStyle name="Normal 3 3 3 2 4 2 2 3 2 3" xfId="28432" xr:uid="{00000000-0005-0000-0000-0000F76E0000}"/>
    <cellStyle name="Normal 3 3 3 2 4 2 2 3 3" xfId="28433" xr:uid="{00000000-0005-0000-0000-0000F86E0000}"/>
    <cellStyle name="Normal 3 3 3 2 4 2 2 3 3 2" xfId="28434" xr:uid="{00000000-0005-0000-0000-0000F96E0000}"/>
    <cellStyle name="Normal 3 3 3 2 4 2 2 3 4" xfId="28435" xr:uid="{00000000-0005-0000-0000-0000FA6E0000}"/>
    <cellStyle name="Normal 3 3 3 2 4 2 2 4" xfId="28436" xr:uid="{00000000-0005-0000-0000-0000FB6E0000}"/>
    <cellStyle name="Normal 3 3 3 2 4 2 2 4 2" xfId="28437" xr:uid="{00000000-0005-0000-0000-0000FC6E0000}"/>
    <cellStyle name="Normal 3 3 3 2 4 2 2 4 2 2" xfId="28438" xr:uid="{00000000-0005-0000-0000-0000FD6E0000}"/>
    <cellStyle name="Normal 3 3 3 2 4 2 2 4 2 2 2" xfId="28439" xr:uid="{00000000-0005-0000-0000-0000FE6E0000}"/>
    <cellStyle name="Normal 3 3 3 2 4 2 2 4 2 3" xfId="28440" xr:uid="{00000000-0005-0000-0000-0000FF6E0000}"/>
    <cellStyle name="Normal 3 3 3 2 4 2 2 4 3" xfId="28441" xr:uid="{00000000-0005-0000-0000-0000006F0000}"/>
    <cellStyle name="Normal 3 3 3 2 4 2 2 4 3 2" xfId="28442" xr:uid="{00000000-0005-0000-0000-0000016F0000}"/>
    <cellStyle name="Normal 3 3 3 2 4 2 2 4 4" xfId="28443" xr:uid="{00000000-0005-0000-0000-0000026F0000}"/>
    <cellStyle name="Normal 3 3 3 2 4 2 2 5" xfId="28444" xr:uid="{00000000-0005-0000-0000-0000036F0000}"/>
    <cellStyle name="Normal 3 3 3 2 4 2 2 5 2" xfId="28445" xr:uid="{00000000-0005-0000-0000-0000046F0000}"/>
    <cellStyle name="Normal 3 3 3 2 4 2 2 5 2 2" xfId="28446" xr:uid="{00000000-0005-0000-0000-0000056F0000}"/>
    <cellStyle name="Normal 3 3 3 2 4 2 2 5 3" xfId="28447" xr:uid="{00000000-0005-0000-0000-0000066F0000}"/>
    <cellStyle name="Normal 3 3 3 2 4 2 2 6" xfId="28448" xr:uid="{00000000-0005-0000-0000-0000076F0000}"/>
    <cellStyle name="Normal 3 3 3 2 4 2 2 6 2" xfId="28449" xr:uid="{00000000-0005-0000-0000-0000086F0000}"/>
    <cellStyle name="Normal 3 3 3 2 4 2 2 7" xfId="28450" xr:uid="{00000000-0005-0000-0000-0000096F0000}"/>
    <cellStyle name="Normal 3 3 3 2 4 2 2 7 2" xfId="28451" xr:uid="{00000000-0005-0000-0000-00000A6F0000}"/>
    <cellStyle name="Normal 3 3 3 2 4 2 2 8" xfId="28452" xr:uid="{00000000-0005-0000-0000-00000B6F0000}"/>
    <cellStyle name="Normal 3 3 3 2 4 2 3" xfId="28453" xr:uid="{00000000-0005-0000-0000-00000C6F0000}"/>
    <cellStyle name="Normal 3 3 3 2 4 2 3 2" xfId="28454" xr:uid="{00000000-0005-0000-0000-00000D6F0000}"/>
    <cellStyle name="Normal 3 3 3 2 4 2 3 2 2" xfId="28455" xr:uid="{00000000-0005-0000-0000-00000E6F0000}"/>
    <cellStyle name="Normal 3 3 3 2 4 2 3 2 2 2" xfId="28456" xr:uid="{00000000-0005-0000-0000-00000F6F0000}"/>
    <cellStyle name="Normal 3 3 3 2 4 2 3 2 2 2 2" xfId="28457" xr:uid="{00000000-0005-0000-0000-0000106F0000}"/>
    <cellStyle name="Normal 3 3 3 2 4 2 3 2 2 3" xfId="28458" xr:uid="{00000000-0005-0000-0000-0000116F0000}"/>
    <cellStyle name="Normal 3 3 3 2 4 2 3 2 3" xfId="28459" xr:uid="{00000000-0005-0000-0000-0000126F0000}"/>
    <cellStyle name="Normal 3 3 3 2 4 2 3 2 3 2" xfId="28460" xr:uid="{00000000-0005-0000-0000-0000136F0000}"/>
    <cellStyle name="Normal 3 3 3 2 4 2 3 2 4" xfId="28461" xr:uid="{00000000-0005-0000-0000-0000146F0000}"/>
    <cellStyle name="Normal 3 3 3 2 4 2 3 3" xfId="28462" xr:uid="{00000000-0005-0000-0000-0000156F0000}"/>
    <cellStyle name="Normal 3 3 3 2 4 2 3 3 2" xfId="28463" xr:uid="{00000000-0005-0000-0000-0000166F0000}"/>
    <cellStyle name="Normal 3 3 3 2 4 2 3 3 2 2" xfId="28464" xr:uid="{00000000-0005-0000-0000-0000176F0000}"/>
    <cellStyle name="Normal 3 3 3 2 4 2 3 3 3" xfId="28465" xr:uid="{00000000-0005-0000-0000-0000186F0000}"/>
    <cellStyle name="Normal 3 3 3 2 4 2 3 4" xfId="28466" xr:uid="{00000000-0005-0000-0000-0000196F0000}"/>
    <cellStyle name="Normal 3 3 3 2 4 2 3 4 2" xfId="28467" xr:uid="{00000000-0005-0000-0000-00001A6F0000}"/>
    <cellStyle name="Normal 3 3 3 2 4 2 3 5" xfId="28468" xr:uid="{00000000-0005-0000-0000-00001B6F0000}"/>
    <cellStyle name="Normal 3 3 3 2 4 2 4" xfId="28469" xr:uid="{00000000-0005-0000-0000-00001C6F0000}"/>
    <cellStyle name="Normal 3 3 3 2 4 2 4 2" xfId="28470" xr:uid="{00000000-0005-0000-0000-00001D6F0000}"/>
    <cellStyle name="Normal 3 3 3 2 4 2 4 2 2" xfId="28471" xr:uid="{00000000-0005-0000-0000-00001E6F0000}"/>
    <cellStyle name="Normal 3 3 3 2 4 2 4 2 2 2" xfId="28472" xr:uid="{00000000-0005-0000-0000-00001F6F0000}"/>
    <cellStyle name="Normal 3 3 3 2 4 2 4 2 3" xfId="28473" xr:uid="{00000000-0005-0000-0000-0000206F0000}"/>
    <cellStyle name="Normal 3 3 3 2 4 2 4 3" xfId="28474" xr:uid="{00000000-0005-0000-0000-0000216F0000}"/>
    <cellStyle name="Normal 3 3 3 2 4 2 4 3 2" xfId="28475" xr:uid="{00000000-0005-0000-0000-0000226F0000}"/>
    <cellStyle name="Normal 3 3 3 2 4 2 4 4" xfId="28476" xr:uid="{00000000-0005-0000-0000-0000236F0000}"/>
    <cellStyle name="Normal 3 3 3 2 4 2 5" xfId="28477" xr:uid="{00000000-0005-0000-0000-0000246F0000}"/>
    <cellStyle name="Normal 3 3 3 2 4 2 5 2" xfId="28478" xr:uid="{00000000-0005-0000-0000-0000256F0000}"/>
    <cellStyle name="Normal 3 3 3 2 4 2 5 2 2" xfId="28479" xr:uid="{00000000-0005-0000-0000-0000266F0000}"/>
    <cellStyle name="Normal 3 3 3 2 4 2 5 2 2 2" xfId="28480" xr:uid="{00000000-0005-0000-0000-0000276F0000}"/>
    <cellStyle name="Normal 3 3 3 2 4 2 5 2 3" xfId="28481" xr:uid="{00000000-0005-0000-0000-0000286F0000}"/>
    <cellStyle name="Normal 3 3 3 2 4 2 5 3" xfId="28482" xr:uid="{00000000-0005-0000-0000-0000296F0000}"/>
    <cellStyle name="Normal 3 3 3 2 4 2 5 3 2" xfId="28483" xr:uid="{00000000-0005-0000-0000-00002A6F0000}"/>
    <cellStyle name="Normal 3 3 3 2 4 2 5 4" xfId="28484" xr:uid="{00000000-0005-0000-0000-00002B6F0000}"/>
    <cellStyle name="Normal 3 3 3 2 4 2 6" xfId="28485" xr:uid="{00000000-0005-0000-0000-00002C6F0000}"/>
    <cellStyle name="Normal 3 3 3 2 4 2 6 2" xfId="28486" xr:uid="{00000000-0005-0000-0000-00002D6F0000}"/>
    <cellStyle name="Normal 3 3 3 2 4 2 6 2 2" xfId="28487" xr:uid="{00000000-0005-0000-0000-00002E6F0000}"/>
    <cellStyle name="Normal 3 3 3 2 4 2 6 3" xfId="28488" xr:uid="{00000000-0005-0000-0000-00002F6F0000}"/>
    <cellStyle name="Normal 3 3 3 2 4 2 7" xfId="28489" xr:uid="{00000000-0005-0000-0000-0000306F0000}"/>
    <cellStyle name="Normal 3 3 3 2 4 2 7 2" xfId="28490" xr:uid="{00000000-0005-0000-0000-0000316F0000}"/>
    <cellStyle name="Normal 3 3 3 2 4 2 8" xfId="28491" xr:uid="{00000000-0005-0000-0000-0000326F0000}"/>
    <cellStyle name="Normal 3 3 3 2 4 2 8 2" xfId="28492" xr:uid="{00000000-0005-0000-0000-0000336F0000}"/>
    <cellStyle name="Normal 3 3 3 2 4 2 9" xfId="28493" xr:uid="{00000000-0005-0000-0000-0000346F0000}"/>
    <cellStyle name="Normal 3 3 3 2 4 3" xfId="28494" xr:uid="{00000000-0005-0000-0000-0000356F0000}"/>
    <cellStyle name="Normal 3 3 3 2 4 3 2" xfId="28495" xr:uid="{00000000-0005-0000-0000-0000366F0000}"/>
    <cellStyle name="Normal 3 3 3 2 4 3 2 2" xfId="28496" xr:uid="{00000000-0005-0000-0000-0000376F0000}"/>
    <cellStyle name="Normal 3 3 3 2 4 3 2 2 2" xfId="28497" xr:uid="{00000000-0005-0000-0000-0000386F0000}"/>
    <cellStyle name="Normal 3 3 3 2 4 3 2 2 2 2" xfId="28498" xr:uid="{00000000-0005-0000-0000-0000396F0000}"/>
    <cellStyle name="Normal 3 3 3 2 4 3 2 2 2 2 2" xfId="28499" xr:uid="{00000000-0005-0000-0000-00003A6F0000}"/>
    <cellStyle name="Normal 3 3 3 2 4 3 2 2 2 3" xfId="28500" xr:uid="{00000000-0005-0000-0000-00003B6F0000}"/>
    <cellStyle name="Normal 3 3 3 2 4 3 2 2 3" xfId="28501" xr:uid="{00000000-0005-0000-0000-00003C6F0000}"/>
    <cellStyle name="Normal 3 3 3 2 4 3 2 2 3 2" xfId="28502" xr:uid="{00000000-0005-0000-0000-00003D6F0000}"/>
    <cellStyle name="Normal 3 3 3 2 4 3 2 2 4" xfId="28503" xr:uid="{00000000-0005-0000-0000-00003E6F0000}"/>
    <cellStyle name="Normal 3 3 3 2 4 3 2 3" xfId="28504" xr:uid="{00000000-0005-0000-0000-00003F6F0000}"/>
    <cellStyle name="Normal 3 3 3 2 4 3 2 3 2" xfId="28505" xr:uid="{00000000-0005-0000-0000-0000406F0000}"/>
    <cellStyle name="Normal 3 3 3 2 4 3 2 3 2 2" xfId="28506" xr:uid="{00000000-0005-0000-0000-0000416F0000}"/>
    <cellStyle name="Normal 3 3 3 2 4 3 2 3 3" xfId="28507" xr:uid="{00000000-0005-0000-0000-0000426F0000}"/>
    <cellStyle name="Normal 3 3 3 2 4 3 2 4" xfId="28508" xr:uid="{00000000-0005-0000-0000-0000436F0000}"/>
    <cellStyle name="Normal 3 3 3 2 4 3 2 4 2" xfId="28509" xr:uid="{00000000-0005-0000-0000-0000446F0000}"/>
    <cellStyle name="Normal 3 3 3 2 4 3 2 5" xfId="28510" xr:uid="{00000000-0005-0000-0000-0000456F0000}"/>
    <cellStyle name="Normal 3 3 3 2 4 3 3" xfId="28511" xr:uid="{00000000-0005-0000-0000-0000466F0000}"/>
    <cellStyle name="Normal 3 3 3 2 4 3 3 2" xfId="28512" xr:uid="{00000000-0005-0000-0000-0000476F0000}"/>
    <cellStyle name="Normal 3 3 3 2 4 3 3 2 2" xfId="28513" xr:uid="{00000000-0005-0000-0000-0000486F0000}"/>
    <cellStyle name="Normal 3 3 3 2 4 3 3 2 2 2" xfId="28514" xr:uid="{00000000-0005-0000-0000-0000496F0000}"/>
    <cellStyle name="Normal 3 3 3 2 4 3 3 2 3" xfId="28515" xr:uid="{00000000-0005-0000-0000-00004A6F0000}"/>
    <cellStyle name="Normal 3 3 3 2 4 3 3 3" xfId="28516" xr:uid="{00000000-0005-0000-0000-00004B6F0000}"/>
    <cellStyle name="Normal 3 3 3 2 4 3 3 3 2" xfId="28517" xr:uid="{00000000-0005-0000-0000-00004C6F0000}"/>
    <cellStyle name="Normal 3 3 3 2 4 3 3 4" xfId="28518" xr:uid="{00000000-0005-0000-0000-00004D6F0000}"/>
    <cellStyle name="Normal 3 3 3 2 4 3 4" xfId="28519" xr:uid="{00000000-0005-0000-0000-00004E6F0000}"/>
    <cellStyle name="Normal 3 3 3 2 4 3 4 2" xfId="28520" xr:uid="{00000000-0005-0000-0000-00004F6F0000}"/>
    <cellStyle name="Normal 3 3 3 2 4 3 4 2 2" xfId="28521" xr:uid="{00000000-0005-0000-0000-0000506F0000}"/>
    <cellStyle name="Normal 3 3 3 2 4 3 4 2 2 2" xfId="28522" xr:uid="{00000000-0005-0000-0000-0000516F0000}"/>
    <cellStyle name="Normal 3 3 3 2 4 3 4 2 3" xfId="28523" xr:uid="{00000000-0005-0000-0000-0000526F0000}"/>
    <cellStyle name="Normal 3 3 3 2 4 3 4 3" xfId="28524" xr:uid="{00000000-0005-0000-0000-0000536F0000}"/>
    <cellStyle name="Normal 3 3 3 2 4 3 4 3 2" xfId="28525" xr:uid="{00000000-0005-0000-0000-0000546F0000}"/>
    <cellStyle name="Normal 3 3 3 2 4 3 4 4" xfId="28526" xr:uid="{00000000-0005-0000-0000-0000556F0000}"/>
    <cellStyle name="Normal 3 3 3 2 4 3 5" xfId="28527" xr:uid="{00000000-0005-0000-0000-0000566F0000}"/>
    <cellStyle name="Normal 3 3 3 2 4 3 5 2" xfId="28528" xr:uid="{00000000-0005-0000-0000-0000576F0000}"/>
    <cellStyle name="Normal 3 3 3 2 4 3 5 2 2" xfId="28529" xr:uid="{00000000-0005-0000-0000-0000586F0000}"/>
    <cellStyle name="Normal 3 3 3 2 4 3 5 3" xfId="28530" xr:uid="{00000000-0005-0000-0000-0000596F0000}"/>
    <cellStyle name="Normal 3 3 3 2 4 3 6" xfId="28531" xr:uid="{00000000-0005-0000-0000-00005A6F0000}"/>
    <cellStyle name="Normal 3 3 3 2 4 3 6 2" xfId="28532" xr:uid="{00000000-0005-0000-0000-00005B6F0000}"/>
    <cellStyle name="Normal 3 3 3 2 4 3 7" xfId="28533" xr:uid="{00000000-0005-0000-0000-00005C6F0000}"/>
    <cellStyle name="Normal 3 3 3 2 4 3 7 2" xfId="28534" xr:uid="{00000000-0005-0000-0000-00005D6F0000}"/>
    <cellStyle name="Normal 3 3 3 2 4 3 8" xfId="28535" xr:uid="{00000000-0005-0000-0000-00005E6F0000}"/>
    <cellStyle name="Normal 3 3 3 2 4 4" xfId="28536" xr:uid="{00000000-0005-0000-0000-00005F6F0000}"/>
    <cellStyle name="Normal 3 3 3 2 4 4 2" xfId="28537" xr:uid="{00000000-0005-0000-0000-0000606F0000}"/>
    <cellStyle name="Normal 3 3 3 2 4 4 2 2" xfId="28538" xr:uid="{00000000-0005-0000-0000-0000616F0000}"/>
    <cellStyle name="Normal 3 3 3 2 4 4 2 2 2" xfId="28539" xr:uid="{00000000-0005-0000-0000-0000626F0000}"/>
    <cellStyle name="Normal 3 3 3 2 4 4 2 2 2 2" xfId="28540" xr:uid="{00000000-0005-0000-0000-0000636F0000}"/>
    <cellStyle name="Normal 3 3 3 2 4 4 2 2 3" xfId="28541" xr:uid="{00000000-0005-0000-0000-0000646F0000}"/>
    <cellStyle name="Normal 3 3 3 2 4 4 2 3" xfId="28542" xr:uid="{00000000-0005-0000-0000-0000656F0000}"/>
    <cellStyle name="Normal 3 3 3 2 4 4 2 3 2" xfId="28543" xr:uid="{00000000-0005-0000-0000-0000666F0000}"/>
    <cellStyle name="Normal 3 3 3 2 4 4 2 4" xfId="28544" xr:uid="{00000000-0005-0000-0000-0000676F0000}"/>
    <cellStyle name="Normal 3 3 3 2 4 4 3" xfId="28545" xr:uid="{00000000-0005-0000-0000-0000686F0000}"/>
    <cellStyle name="Normal 3 3 3 2 4 4 3 2" xfId="28546" xr:uid="{00000000-0005-0000-0000-0000696F0000}"/>
    <cellStyle name="Normal 3 3 3 2 4 4 3 2 2" xfId="28547" xr:uid="{00000000-0005-0000-0000-00006A6F0000}"/>
    <cellStyle name="Normal 3 3 3 2 4 4 3 3" xfId="28548" xr:uid="{00000000-0005-0000-0000-00006B6F0000}"/>
    <cellStyle name="Normal 3 3 3 2 4 4 4" xfId="28549" xr:uid="{00000000-0005-0000-0000-00006C6F0000}"/>
    <cellStyle name="Normal 3 3 3 2 4 4 4 2" xfId="28550" xr:uid="{00000000-0005-0000-0000-00006D6F0000}"/>
    <cellStyle name="Normal 3 3 3 2 4 4 5" xfId="28551" xr:uid="{00000000-0005-0000-0000-00006E6F0000}"/>
    <cellStyle name="Normal 3 3 3 2 4 5" xfId="28552" xr:uid="{00000000-0005-0000-0000-00006F6F0000}"/>
    <cellStyle name="Normal 3 3 3 2 4 5 2" xfId="28553" xr:uid="{00000000-0005-0000-0000-0000706F0000}"/>
    <cellStyle name="Normal 3 3 3 2 4 5 2 2" xfId="28554" xr:uid="{00000000-0005-0000-0000-0000716F0000}"/>
    <cellStyle name="Normal 3 3 3 2 4 5 2 2 2" xfId="28555" xr:uid="{00000000-0005-0000-0000-0000726F0000}"/>
    <cellStyle name="Normal 3 3 3 2 4 5 2 3" xfId="28556" xr:uid="{00000000-0005-0000-0000-0000736F0000}"/>
    <cellStyle name="Normal 3 3 3 2 4 5 3" xfId="28557" xr:uid="{00000000-0005-0000-0000-0000746F0000}"/>
    <cellStyle name="Normal 3 3 3 2 4 5 3 2" xfId="28558" xr:uid="{00000000-0005-0000-0000-0000756F0000}"/>
    <cellStyle name="Normal 3 3 3 2 4 5 4" xfId="28559" xr:uid="{00000000-0005-0000-0000-0000766F0000}"/>
    <cellStyle name="Normal 3 3 3 2 4 6" xfId="28560" xr:uid="{00000000-0005-0000-0000-0000776F0000}"/>
    <cellStyle name="Normal 3 3 3 2 4 6 2" xfId="28561" xr:uid="{00000000-0005-0000-0000-0000786F0000}"/>
    <cellStyle name="Normal 3 3 3 2 4 6 2 2" xfId="28562" xr:uid="{00000000-0005-0000-0000-0000796F0000}"/>
    <cellStyle name="Normal 3 3 3 2 4 6 2 2 2" xfId="28563" xr:uid="{00000000-0005-0000-0000-00007A6F0000}"/>
    <cellStyle name="Normal 3 3 3 2 4 6 2 3" xfId="28564" xr:uid="{00000000-0005-0000-0000-00007B6F0000}"/>
    <cellStyle name="Normal 3 3 3 2 4 6 3" xfId="28565" xr:uid="{00000000-0005-0000-0000-00007C6F0000}"/>
    <cellStyle name="Normal 3 3 3 2 4 6 3 2" xfId="28566" xr:uid="{00000000-0005-0000-0000-00007D6F0000}"/>
    <cellStyle name="Normal 3 3 3 2 4 6 4" xfId="28567" xr:uid="{00000000-0005-0000-0000-00007E6F0000}"/>
    <cellStyle name="Normal 3 3 3 2 4 7" xfId="28568" xr:uid="{00000000-0005-0000-0000-00007F6F0000}"/>
    <cellStyle name="Normal 3 3 3 2 4 7 2" xfId="28569" xr:uid="{00000000-0005-0000-0000-0000806F0000}"/>
    <cellStyle name="Normal 3 3 3 2 4 7 2 2" xfId="28570" xr:uid="{00000000-0005-0000-0000-0000816F0000}"/>
    <cellStyle name="Normal 3 3 3 2 4 7 3" xfId="28571" xr:uid="{00000000-0005-0000-0000-0000826F0000}"/>
    <cellStyle name="Normal 3 3 3 2 4 8" xfId="28572" xr:uid="{00000000-0005-0000-0000-0000836F0000}"/>
    <cellStyle name="Normal 3 3 3 2 4 8 2" xfId="28573" xr:uid="{00000000-0005-0000-0000-0000846F0000}"/>
    <cellStyle name="Normal 3 3 3 2 4 9" xfId="28574" xr:uid="{00000000-0005-0000-0000-0000856F0000}"/>
    <cellStyle name="Normal 3 3 3 2 4 9 2" xfId="28575" xr:uid="{00000000-0005-0000-0000-0000866F0000}"/>
    <cellStyle name="Normal 3 3 3 2 5" xfId="28576" xr:uid="{00000000-0005-0000-0000-0000876F0000}"/>
    <cellStyle name="Normal 3 3 3 2 5 2" xfId="28577" xr:uid="{00000000-0005-0000-0000-0000886F0000}"/>
    <cellStyle name="Normal 3 3 3 2 5 2 2" xfId="28578" xr:uid="{00000000-0005-0000-0000-0000896F0000}"/>
    <cellStyle name="Normal 3 3 3 2 5 2 2 2" xfId="28579" xr:uid="{00000000-0005-0000-0000-00008A6F0000}"/>
    <cellStyle name="Normal 3 3 3 2 5 2 2 2 2" xfId="28580" xr:uid="{00000000-0005-0000-0000-00008B6F0000}"/>
    <cellStyle name="Normal 3 3 3 2 5 2 2 2 2 2" xfId="28581" xr:uid="{00000000-0005-0000-0000-00008C6F0000}"/>
    <cellStyle name="Normal 3 3 3 2 5 2 2 2 2 2 2" xfId="28582" xr:uid="{00000000-0005-0000-0000-00008D6F0000}"/>
    <cellStyle name="Normal 3 3 3 2 5 2 2 2 2 3" xfId="28583" xr:uid="{00000000-0005-0000-0000-00008E6F0000}"/>
    <cellStyle name="Normal 3 3 3 2 5 2 2 2 3" xfId="28584" xr:uid="{00000000-0005-0000-0000-00008F6F0000}"/>
    <cellStyle name="Normal 3 3 3 2 5 2 2 2 3 2" xfId="28585" xr:uid="{00000000-0005-0000-0000-0000906F0000}"/>
    <cellStyle name="Normal 3 3 3 2 5 2 2 2 4" xfId="28586" xr:uid="{00000000-0005-0000-0000-0000916F0000}"/>
    <cellStyle name="Normal 3 3 3 2 5 2 2 3" xfId="28587" xr:uid="{00000000-0005-0000-0000-0000926F0000}"/>
    <cellStyle name="Normal 3 3 3 2 5 2 2 3 2" xfId="28588" xr:uid="{00000000-0005-0000-0000-0000936F0000}"/>
    <cellStyle name="Normal 3 3 3 2 5 2 2 3 2 2" xfId="28589" xr:uid="{00000000-0005-0000-0000-0000946F0000}"/>
    <cellStyle name="Normal 3 3 3 2 5 2 2 3 3" xfId="28590" xr:uid="{00000000-0005-0000-0000-0000956F0000}"/>
    <cellStyle name="Normal 3 3 3 2 5 2 2 4" xfId="28591" xr:uid="{00000000-0005-0000-0000-0000966F0000}"/>
    <cellStyle name="Normal 3 3 3 2 5 2 2 4 2" xfId="28592" xr:uid="{00000000-0005-0000-0000-0000976F0000}"/>
    <cellStyle name="Normal 3 3 3 2 5 2 2 5" xfId="28593" xr:uid="{00000000-0005-0000-0000-0000986F0000}"/>
    <cellStyle name="Normal 3 3 3 2 5 2 3" xfId="28594" xr:uid="{00000000-0005-0000-0000-0000996F0000}"/>
    <cellStyle name="Normal 3 3 3 2 5 2 3 2" xfId="28595" xr:uid="{00000000-0005-0000-0000-00009A6F0000}"/>
    <cellStyle name="Normal 3 3 3 2 5 2 3 2 2" xfId="28596" xr:uid="{00000000-0005-0000-0000-00009B6F0000}"/>
    <cellStyle name="Normal 3 3 3 2 5 2 3 2 2 2" xfId="28597" xr:uid="{00000000-0005-0000-0000-00009C6F0000}"/>
    <cellStyle name="Normal 3 3 3 2 5 2 3 2 3" xfId="28598" xr:uid="{00000000-0005-0000-0000-00009D6F0000}"/>
    <cellStyle name="Normal 3 3 3 2 5 2 3 3" xfId="28599" xr:uid="{00000000-0005-0000-0000-00009E6F0000}"/>
    <cellStyle name="Normal 3 3 3 2 5 2 3 3 2" xfId="28600" xr:uid="{00000000-0005-0000-0000-00009F6F0000}"/>
    <cellStyle name="Normal 3 3 3 2 5 2 3 4" xfId="28601" xr:uid="{00000000-0005-0000-0000-0000A06F0000}"/>
    <cellStyle name="Normal 3 3 3 2 5 2 4" xfId="28602" xr:uid="{00000000-0005-0000-0000-0000A16F0000}"/>
    <cellStyle name="Normal 3 3 3 2 5 2 4 2" xfId="28603" xr:uid="{00000000-0005-0000-0000-0000A26F0000}"/>
    <cellStyle name="Normal 3 3 3 2 5 2 4 2 2" xfId="28604" xr:uid="{00000000-0005-0000-0000-0000A36F0000}"/>
    <cellStyle name="Normal 3 3 3 2 5 2 4 2 2 2" xfId="28605" xr:uid="{00000000-0005-0000-0000-0000A46F0000}"/>
    <cellStyle name="Normal 3 3 3 2 5 2 4 2 3" xfId="28606" xr:uid="{00000000-0005-0000-0000-0000A56F0000}"/>
    <cellStyle name="Normal 3 3 3 2 5 2 4 3" xfId="28607" xr:uid="{00000000-0005-0000-0000-0000A66F0000}"/>
    <cellStyle name="Normal 3 3 3 2 5 2 4 3 2" xfId="28608" xr:uid="{00000000-0005-0000-0000-0000A76F0000}"/>
    <cellStyle name="Normal 3 3 3 2 5 2 4 4" xfId="28609" xr:uid="{00000000-0005-0000-0000-0000A86F0000}"/>
    <cellStyle name="Normal 3 3 3 2 5 2 5" xfId="28610" xr:uid="{00000000-0005-0000-0000-0000A96F0000}"/>
    <cellStyle name="Normal 3 3 3 2 5 2 5 2" xfId="28611" xr:uid="{00000000-0005-0000-0000-0000AA6F0000}"/>
    <cellStyle name="Normal 3 3 3 2 5 2 5 2 2" xfId="28612" xr:uid="{00000000-0005-0000-0000-0000AB6F0000}"/>
    <cellStyle name="Normal 3 3 3 2 5 2 5 3" xfId="28613" xr:uid="{00000000-0005-0000-0000-0000AC6F0000}"/>
    <cellStyle name="Normal 3 3 3 2 5 2 6" xfId="28614" xr:uid="{00000000-0005-0000-0000-0000AD6F0000}"/>
    <cellStyle name="Normal 3 3 3 2 5 2 6 2" xfId="28615" xr:uid="{00000000-0005-0000-0000-0000AE6F0000}"/>
    <cellStyle name="Normal 3 3 3 2 5 2 7" xfId="28616" xr:uid="{00000000-0005-0000-0000-0000AF6F0000}"/>
    <cellStyle name="Normal 3 3 3 2 5 2 7 2" xfId="28617" xr:uid="{00000000-0005-0000-0000-0000B06F0000}"/>
    <cellStyle name="Normal 3 3 3 2 5 2 8" xfId="28618" xr:uid="{00000000-0005-0000-0000-0000B16F0000}"/>
    <cellStyle name="Normal 3 3 3 2 5 3" xfId="28619" xr:uid="{00000000-0005-0000-0000-0000B26F0000}"/>
    <cellStyle name="Normal 3 3 3 2 5 3 2" xfId="28620" xr:uid="{00000000-0005-0000-0000-0000B36F0000}"/>
    <cellStyle name="Normal 3 3 3 2 5 3 2 2" xfId="28621" xr:uid="{00000000-0005-0000-0000-0000B46F0000}"/>
    <cellStyle name="Normal 3 3 3 2 5 3 2 2 2" xfId="28622" xr:uid="{00000000-0005-0000-0000-0000B56F0000}"/>
    <cellStyle name="Normal 3 3 3 2 5 3 2 2 2 2" xfId="28623" xr:uid="{00000000-0005-0000-0000-0000B66F0000}"/>
    <cellStyle name="Normal 3 3 3 2 5 3 2 2 3" xfId="28624" xr:uid="{00000000-0005-0000-0000-0000B76F0000}"/>
    <cellStyle name="Normal 3 3 3 2 5 3 2 3" xfId="28625" xr:uid="{00000000-0005-0000-0000-0000B86F0000}"/>
    <cellStyle name="Normal 3 3 3 2 5 3 2 3 2" xfId="28626" xr:uid="{00000000-0005-0000-0000-0000B96F0000}"/>
    <cellStyle name="Normal 3 3 3 2 5 3 2 4" xfId="28627" xr:uid="{00000000-0005-0000-0000-0000BA6F0000}"/>
    <cellStyle name="Normal 3 3 3 2 5 3 3" xfId="28628" xr:uid="{00000000-0005-0000-0000-0000BB6F0000}"/>
    <cellStyle name="Normal 3 3 3 2 5 3 3 2" xfId="28629" xr:uid="{00000000-0005-0000-0000-0000BC6F0000}"/>
    <cellStyle name="Normal 3 3 3 2 5 3 3 2 2" xfId="28630" xr:uid="{00000000-0005-0000-0000-0000BD6F0000}"/>
    <cellStyle name="Normal 3 3 3 2 5 3 3 3" xfId="28631" xr:uid="{00000000-0005-0000-0000-0000BE6F0000}"/>
    <cellStyle name="Normal 3 3 3 2 5 3 4" xfId="28632" xr:uid="{00000000-0005-0000-0000-0000BF6F0000}"/>
    <cellStyle name="Normal 3 3 3 2 5 3 4 2" xfId="28633" xr:uid="{00000000-0005-0000-0000-0000C06F0000}"/>
    <cellStyle name="Normal 3 3 3 2 5 3 5" xfId="28634" xr:uid="{00000000-0005-0000-0000-0000C16F0000}"/>
    <cellStyle name="Normal 3 3 3 2 5 4" xfId="28635" xr:uid="{00000000-0005-0000-0000-0000C26F0000}"/>
    <cellStyle name="Normal 3 3 3 2 5 4 2" xfId="28636" xr:uid="{00000000-0005-0000-0000-0000C36F0000}"/>
    <cellStyle name="Normal 3 3 3 2 5 4 2 2" xfId="28637" xr:uid="{00000000-0005-0000-0000-0000C46F0000}"/>
    <cellStyle name="Normal 3 3 3 2 5 4 2 2 2" xfId="28638" xr:uid="{00000000-0005-0000-0000-0000C56F0000}"/>
    <cellStyle name="Normal 3 3 3 2 5 4 2 3" xfId="28639" xr:uid="{00000000-0005-0000-0000-0000C66F0000}"/>
    <cellStyle name="Normal 3 3 3 2 5 4 3" xfId="28640" xr:uid="{00000000-0005-0000-0000-0000C76F0000}"/>
    <cellStyle name="Normal 3 3 3 2 5 4 3 2" xfId="28641" xr:uid="{00000000-0005-0000-0000-0000C86F0000}"/>
    <cellStyle name="Normal 3 3 3 2 5 4 4" xfId="28642" xr:uid="{00000000-0005-0000-0000-0000C96F0000}"/>
    <cellStyle name="Normal 3 3 3 2 5 5" xfId="28643" xr:uid="{00000000-0005-0000-0000-0000CA6F0000}"/>
    <cellStyle name="Normal 3 3 3 2 5 5 2" xfId="28644" xr:uid="{00000000-0005-0000-0000-0000CB6F0000}"/>
    <cellStyle name="Normal 3 3 3 2 5 5 2 2" xfId="28645" xr:uid="{00000000-0005-0000-0000-0000CC6F0000}"/>
    <cellStyle name="Normal 3 3 3 2 5 5 2 2 2" xfId="28646" xr:uid="{00000000-0005-0000-0000-0000CD6F0000}"/>
    <cellStyle name="Normal 3 3 3 2 5 5 2 3" xfId="28647" xr:uid="{00000000-0005-0000-0000-0000CE6F0000}"/>
    <cellStyle name="Normal 3 3 3 2 5 5 3" xfId="28648" xr:uid="{00000000-0005-0000-0000-0000CF6F0000}"/>
    <cellStyle name="Normal 3 3 3 2 5 5 3 2" xfId="28649" xr:uid="{00000000-0005-0000-0000-0000D06F0000}"/>
    <cellStyle name="Normal 3 3 3 2 5 5 4" xfId="28650" xr:uid="{00000000-0005-0000-0000-0000D16F0000}"/>
    <cellStyle name="Normal 3 3 3 2 5 6" xfId="28651" xr:uid="{00000000-0005-0000-0000-0000D26F0000}"/>
    <cellStyle name="Normal 3 3 3 2 5 6 2" xfId="28652" xr:uid="{00000000-0005-0000-0000-0000D36F0000}"/>
    <cellStyle name="Normal 3 3 3 2 5 6 2 2" xfId="28653" xr:uid="{00000000-0005-0000-0000-0000D46F0000}"/>
    <cellStyle name="Normal 3 3 3 2 5 6 3" xfId="28654" xr:uid="{00000000-0005-0000-0000-0000D56F0000}"/>
    <cellStyle name="Normal 3 3 3 2 5 7" xfId="28655" xr:uid="{00000000-0005-0000-0000-0000D66F0000}"/>
    <cellStyle name="Normal 3 3 3 2 5 7 2" xfId="28656" xr:uid="{00000000-0005-0000-0000-0000D76F0000}"/>
    <cellStyle name="Normal 3 3 3 2 5 8" xfId="28657" xr:uid="{00000000-0005-0000-0000-0000D86F0000}"/>
    <cellStyle name="Normal 3 3 3 2 5 8 2" xfId="28658" xr:uid="{00000000-0005-0000-0000-0000D96F0000}"/>
    <cellStyle name="Normal 3 3 3 2 5 9" xfId="28659" xr:uid="{00000000-0005-0000-0000-0000DA6F0000}"/>
    <cellStyle name="Normal 3 3 3 2 6" xfId="28660" xr:uid="{00000000-0005-0000-0000-0000DB6F0000}"/>
    <cellStyle name="Normal 3 3 3 2 6 2" xfId="28661" xr:uid="{00000000-0005-0000-0000-0000DC6F0000}"/>
    <cellStyle name="Normal 3 3 3 2 6 2 2" xfId="28662" xr:uid="{00000000-0005-0000-0000-0000DD6F0000}"/>
    <cellStyle name="Normal 3 3 3 2 6 2 2 2" xfId="28663" xr:uid="{00000000-0005-0000-0000-0000DE6F0000}"/>
    <cellStyle name="Normal 3 3 3 2 6 2 2 2 2" xfId="28664" xr:uid="{00000000-0005-0000-0000-0000DF6F0000}"/>
    <cellStyle name="Normal 3 3 3 2 6 2 2 2 2 2" xfId="28665" xr:uid="{00000000-0005-0000-0000-0000E06F0000}"/>
    <cellStyle name="Normal 3 3 3 2 6 2 2 2 3" xfId="28666" xr:uid="{00000000-0005-0000-0000-0000E16F0000}"/>
    <cellStyle name="Normal 3 3 3 2 6 2 2 3" xfId="28667" xr:uid="{00000000-0005-0000-0000-0000E26F0000}"/>
    <cellStyle name="Normal 3 3 3 2 6 2 2 3 2" xfId="28668" xr:uid="{00000000-0005-0000-0000-0000E36F0000}"/>
    <cellStyle name="Normal 3 3 3 2 6 2 2 4" xfId="28669" xr:uid="{00000000-0005-0000-0000-0000E46F0000}"/>
    <cellStyle name="Normal 3 3 3 2 6 2 3" xfId="28670" xr:uid="{00000000-0005-0000-0000-0000E56F0000}"/>
    <cellStyle name="Normal 3 3 3 2 6 2 3 2" xfId="28671" xr:uid="{00000000-0005-0000-0000-0000E66F0000}"/>
    <cellStyle name="Normal 3 3 3 2 6 2 3 2 2" xfId="28672" xr:uid="{00000000-0005-0000-0000-0000E76F0000}"/>
    <cellStyle name="Normal 3 3 3 2 6 2 3 3" xfId="28673" xr:uid="{00000000-0005-0000-0000-0000E86F0000}"/>
    <cellStyle name="Normal 3 3 3 2 6 2 4" xfId="28674" xr:uid="{00000000-0005-0000-0000-0000E96F0000}"/>
    <cellStyle name="Normal 3 3 3 2 6 2 4 2" xfId="28675" xr:uid="{00000000-0005-0000-0000-0000EA6F0000}"/>
    <cellStyle name="Normal 3 3 3 2 6 2 5" xfId="28676" xr:uid="{00000000-0005-0000-0000-0000EB6F0000}"/>
    <cellStyle name="Normal 3 3 3 2 6 3" xfId="28677" xr:uid="{00000000-0005-0000-0000-0000EC6F0000}"/>
    <cellStyle name="Normal 3 3 3 2 6 3 2" xfId="28678" xr:uid="{00000000-0005-0000-0000-0000ED6F0000}"/>
    <cellStyle name="Normal 3 3 3 2 6 3 2 2" xfId="28679" xr:uid="{00000000-0005-0000-0000-0000EE6F0000}"/>
    <cellStyle name="Normal 3 3 3 2 6 3 2 2 2" xfId="28680" xr:uid="{00000000-0005-0000-0000-0000EF6F0000}"/>
    <cellStyle name="Normal 3 3 3 2 6 3 2 3" xfId="28681" xr:uid="{00000000-0005-0000-0000-0000F06F0000}"/>
    <cellStyle name="Normal 3 3 3 2 6 3 3" xfId="28682" xr:uid="{00000000-0005-0000-0000-0000F16F0000}"/>
    <cellStyle name="Normal 3 3 3 2 6 3 3 2" xfId="28683" xr:uid="{00000000-0005-0000-0000-0000F26F0000}"/>
    <cellStyle name="Normal 3 3 3 2 6 3 4" xfId="28684" xr:uid="{00000000-0005-0000-0000-0000F36F0000}"/>
    <cellStyle name="Normal 3 3 3 2 6 4" xfId="28685" xr:uid="{00000000-0005-0000-0000-0000F46F0000}"/>
    <cellStyle name="Normal 3 3 3 2 6 4 2" xfId="28686" xr:uid="{00000000-0005-0000-0000-0000F56F0000}"/>
    <cellStyle name="Normal 3 3 3 2 6 4 2 2" xfId="28687" xr:uid="{00000000-0005-0000-0000-0000F66F0000}"/>
    <cellStyle name="Normal 3 3 3 2 6 4 2 2 2" xfId="28688" xr:uid="{00000000-0005-0000-0000-0000F76F0000}"/>
    <cellStyle name="Normal 3 3 3 2 6 4 2 3" xfId="28689" xr:uid="{00000000-0005-0000-0000-0000F86F0000}"/>
    <cellStyle name="Normal 3 3 3 2 6 4 3" xfId="28690" xr:uid="{00000000-0005-0000-0000-0000F96F0000}"/>
    <cellStyle name="Normal 3 3 3 2 6 4 3 2" xfId="28691" xr:uid="{00000000-0005-0000-0000-0000FA6F0000}"/>
    <cellStyle name="Normal 3 3 3 2 6 4 4" xfId="28692" xr:uid="{00000000-0005-0000-0000-0000FB6F0000}"/>
    <cellStyle name="Normal 3 3 3 2 6 5" xfId="28693" xr:uid="{00000000-0005-0000-0000-0000FC6F0000}"/>
    <cellStyle name="Normal 3 3 3 2 6 5 2" xfId="28694" xr:uid="{00000000-0005-0000-0000-0000FD6F0000}"/>
    <cellStyle name="Normal 3 3 3 2 6 5 2 2" xfId="28695" xr:uid="{00000000-0005-0000-0000-0000FE6F0000}"/>
    <cellStyle name="Normal 3 3 3 2 6 5 3" xfId="28696" xr:uid="{00000000-0005-0000-0000-0000FF6F0000}"/>
    <cellStyle name="Normal 3 3 3 2 6 6" xfId="28697" xr:uid="{00000000-0005-0000-0000-000000700000}"/>
    <cellStyle name="Normal 3 3 3 2 6 6 2" xfId="28698" xr:uid="{00000000-0005-0000-0000-000001700000}"/>
    <cellStyle name="Normal 3 3 3 2 6 7" xfId="28699" xr:uid="{00000000-0005-0000-0000-000002700000}"/>
    <cellStyle name="Normal 3 3 3 2 6 7 2" xfId="28700" xr:uid="{00000000-0005-0000-0000-000003700000}"/>
    <cellStyle name="Normal 3 3 3 2 6 8" xfId="28701" xr:uid="{00000000-0005-0000-0000-000004700000}"/>
    <cellStyle name="Normal 3 3 3 2 7" xfId="28702" xr:uid="{00000000-0005-0000-0000-000005700000}"/>
    <cellStyle name="Normal 3 3 3 2 7 2" xfId="28703" xr:uid="{00000000-0005-0000-0000-000006700000}"/>
    <cellStyle name="Normal 3 3 3 2 7 2 2" xfId="28704" xr:uid="{00000000-0005-0000-0000-000007700000}"/>
    <cellStyle name="Normal 3 3 3 2 7 2 2 2" xfId="28705" xr:uid="{00000000-0005-0000-0000-000008700000}"/>
    <cellStyle name="Normal 3 3 3 2 7 2 2 2 2" xfId="28706" xr:uid="{00000000-0005-0000-0000-000009700000}"/>
    <cellStyle name="Normal 3 3 3 2 7 2 2 2 2 2" xfId="28707" xr:uid="{00000000-0005-0000-0000-00000A700000}"/>
    <cellStyle name="Normal 3 3 3 2 7 2 2 2 3" xfId="28708" xr:uid="{00000000-0005-0000-0000-00000B700000}"/>
    <cellStyle name="Normal 3 3 3 2 7 2 2 3" xfId="28709" xr:uid="{00000000-0005-0000-0000-00000C700000}"/>
    <cellStyle name="Normal 3 3 3 2 7 2 2 3 2" xfId="28710" xr:uid="{00000000-0005-0000-0000-00000D700000}"/>
    <cellStyle name="Normal 3 3 3 2 7 2 2 4" xfId="28711" xr:uid="{00000000-0005-0000-0000-00000E700000}"/>
    <cellStyle name="Normal 3 3 3 2 7 2 3" xfId="28712" xr:uid="{00000000-0005-0000-0000-00000F700000}"/>
    <cellStyle name="Normal 3 3 3 2 7 2 3 2" xfId="28713" xr:uid="{00000000-0005-0000-0000-000010700000}"/>
    <cellStyle name="Normal 3 3 3 2 7 2 3 2 2" xfId="28714" xr:uid="{00000000-0005-0000-0000-000011700000}"/>
    <cellStyle name="Normal 3 3 3 2 7 2 3 3" xfId="28715" xr:uid="{00000000-0005-0000-0000-000012700000}"/>
    <cellStyle name="Normal 3 3 3 2 7 2 4" xfId="28716" xr:uid="{00000000-0005-0000-0000-000013700000}"/>
    <cellStyle name="Normal 3 3 3 2 7 2 4 2" xfId="28717" xr:uid="{00000000-0005-0000-0000-000014700000}"/>
    <cellStyle name="Normal 3 3 3 2 7 2 5" xfId="28718" xr:uid="{00000000-0005-0000-0000-000015700000}"/>
    <cellStyle name="Normal 3 3 3 2 7 3" xfId="28719" xr:uid="{00000000-0005-0000-0000-000016700000}"/>
    <cellStyle name="Normal 3 3 3 2 7 3 2" xfId="28720" xr:uid="{00000000-0005-0000-0000-000017700000}"/>
    <cellStyle name="Normal 3 3 3 2 7 3 2 2" xfId="28721" xr:uid="{00000000-0005-0000-0000-000018700000}"/>
    <cellStyle name="Normal 3 3 3 2 7 3 2 2 2" xfId="28722" xr:uid="{00000000-0005-0000-0000-000019700000}"/>
    <cellStyle name="Normal 3 3 3 2 7 3 2 3" xfId="28723" xr:uid="{00000000-0005-0000-0000-00001A700000}"/>
    <cellStyle name="Normal 3 3 3 2 7 3 3" xfId="28724" xr:uid="{00000000-0005-0000-0000-00001B700000}"/>
    <cellStyle name="Normal 3 3 3 2 7 3 3 2" xfId="28725" xr:uid="{00000000-0005-0000-0000-00001C700000}"/>
    <cellStyle name="Normal 3 3 3 2 7 3 4" xfId="28726" xr:uid="{00000000-0005-0000-0000-00001D700000}"/>
    <cellStyle name="Normal 3 3 3 2 7 4" xfId="28727" xr:uid="{00000000-0005-0000-0000-00001E700000}"/>
    <cellStyle name="Normal 3 3 3 2 7 4 2" xfId="28728" xr:uid="{00000000-0005-0000-0000-00001F700000}"/>
    <cellStyle name="Normal 3 3 3 2 7 4 2 2" xfId="28729" xr:uid="{00000000-0005-0000-0000-000020700000}"/>
    <cellStyle name="Normal 3 3 3 2 7 4 3" xfId="28730" xr:uid="{00000000-0005-0000-0000-000021700000}"/>
    <cellStyle name="Normal 3 3 3 2 7 5" xfId="28731" xr:uid="{00000000-0005-0000-0000-000022700000}"/>
    <cellStyle name="Normal 3 3 3 2 7 5 2" xfId="28732" xr:uid="{00000000-0005-0000-0000-000023700000}"/>
    <cellStyle name="Normal 3 3 3 2 7 6" xfId="28733" xr:uid="{00000000-0005-0000-0000-000024700000}"/>
    <cellStyle name="Normal 3 3 3 2 8" xfId="28734" xr:uid="{00000000-0005-0000-0000-000025700000}"/>
    <cellStyle name="Normal 3 3 3 2 8 2" xfId="28735" xr:uid="{00000000-0005-0000-0000-000026700000}"/>
    <cellStyle name="Normal 3 3 3 2 8 2 2" xfId="28736" xr:uid="{00000000-0005-0000-0000-000027700000}"/>
    <cellStyle name="Normal 3 3 3 2 8 2 2 2" xfId="28737" xr:uid="{00000000-0005-0000-0000-000028700000}"/>
    <cellStyle name="Normal 3 3 3 2 8 2 2 2 2" xfId="28738" xr:uid="{00000000-0005-0000-0000-000029700000}"/>
    <cellStyle name="Normal 3 3 3 2 8 2 2 2 2 2" xfId="28739" xr:uid="{00000000-0005-0000-0000-00002A700000}"/>
    <cellStyle name="Normal 3 3 3 2 8 2 2 2 3" xfId="28740" xr:uid="{00000000-0005-0000-0000-00002B700000}"/>
    <cellStyle name="Normal 3 3 3 2 8 2 2 3" xfId="28741" xr:uid="{00000000-0005-0000-0000-00002C700000}"/>
    <cellStyle name="Normal 3 3 3 2 8 2 2 3 2" xfId="28742" xr:uid="{00000000-0005-0000-0000-00002D700000}"/>
    <cellStyle name="Normal 3 3 3 2 8 2 2 4" xfId="28743" xr:uid="{00000000-0005-0000-0000-00002E700000}"/>
    <cellStyle name="Normal 3 3 3 2 8 2 3" xfId="28744" xr:uid="{00000000-0005-0000-0000-00002F700000}"/>
    <cellStyle name="Normal 3 3 3 2 8 2 3 2" xfId="28745" xr:uid="{00000000-0005-0000-0000-000030700000}"/>
    <cellStyle name="Normal 3 3 3 2 8 2 3 2 2" xfId="28746" xr:uid="{00000000-0005-0000-0000-000031700000}"/>
    <cellStyle name="Normal 3 3 3 2 8 2 3 3" xfId="28747" xr:uid="{00000000-0005-0000-0000-000032700000}"/>
    <cellStyle name="Normal 3 3 3 2 8 2 4" xfId="28748" xr:uid="{00000000-0005-0000-0000-000033700000}"/>
    <cellStyle name="Normal 3 3 3 2 8 2 4 2" xfId="28749" xr:uid="{00000000-0005-0000-0000-000034700000}"/>
    <cellStyle name="Normal 3 3 3 2 8 2 5" xfId="28750" xr:uid="{00000000-0005-0000-0000-000035700000}"/>
    <cellStyle name="Normal 3 3 3 2 8 3" xfId="28751" xr:uid="{00000000-0005-0000-0000-000036700000}"/>
    <cellStyle name="Normal 3 3 3 2 8 3 2" xfId="28752" xr:uid="{00000000-0005-0000-0000-000037700000}"/>
    <cellStyle name="Normal 3 3 3 2 8 3 2 2" xfId="28753" xr:uid="{00000000-0005-0000-0000-000038700000}"/>
    <cellStyle name="Normal 3 3 3 2 8 3 2 2 2" xfId="28754" xr:uid="{00000000-0005-0000-0000-000039700000}"/>
    <cellStyle name="Normal 3 3 3 2 8 3 2 3" xfId="28755" xr:uid="{00000000-0005-0000-0000-00003A700000}"/>
    <cellStyle name="Normal 3 3 3 2 8 3 3" xfId="28756" xr:uid="{00000000-0005-0000-0000-00003B700000}"/>
    <cellStyle name="Normal 3 3 3 2 8 3 3 2" xfId="28757" xr:uid="{00000000-0005-0000-0000-00003C700000}"/>
    <cellStyle name="Normal 3 3 3 2 8 3 4" xfId="28758" xr:uid="{00000000-0005-0000-0000-00003D700000}"/>
    <cellStyle name="Normal 3 3 3 2 8 4" xfId="28759" xr:uid="{00000000-0005-0000-0000-00003E700000}"/>
    <cellStyle name="Normal 3 3 3 2 8 4 2" xfId="28760" xr:uid="{00000000-0005-0000-0000-00003F700000}"/>
    <cellStyle name="Normal 3 3 3 2 8 4 2 2" xfId="28761" xr:uid="{00000000-0005-0000-0000-000040700000}"/>
    <cellStyle name="Normal 3 3 3 2 8 4 3" xfId="28762" xr:uid="{00000000-0005-0000-0000-000041700000}"/>
    <cellStyle name="Normal 3 3 3 2 8 5" xfId="28763" xr:uid="{00000000-0005-0000-0000-000042700000}"/>
    <cellStyle name="Normal 3 3 3 2 8 5 2" xfId="28764" xr:uid="{00000000-0005-0000-0000-000043700000}"/>
    <cellStyle name="Normal 3 3 3 2 8 6" xfId="28765" xr:uid="{00000000-0005-0000-0000-000044700000}"/>
    <cellStyle name="Normal 3 3 3 2 9" xfId="28766" xr:uid="{00000000-0005-0000-0000-000045700000}"/>
    <cellStyle name="Normal 3 3 3 2 9 2" xfId="28767" xr:uid="{00000000-0005-0000-0000-000046700000}"/>
    <cellStyle name="Normal 3 3 3 2 9 2 2" xfId="28768" xr:uid="{00000000-0005-0000-0000-000047700000}"/>
    <cellStyle name="Normal 3 3 3 2 9 2 2 2" xfId="28769" xr:uid="{00000000-0005-0000-0000-000048700000}"/>
    <cellStyle name="Normal 3 3 3 2 9 2 2 2 2" xfId="28770" xr:uid="{00000000-0005-0000-0000-000049700000}"/>
    <cellStyle name="Normal 3 3 3 2 9 2 2 3" xfId="28771" xr:uid="{00000000-0005-0000-0000-00004A700000}"/>
    <cellStyle name="Normal 3 3 3 2 9 2 3" xfId="28772" xr:uid="{00000000-0005-0000-0000-00004B700000}"/>
    <cellStyle name="Normal 3 3 3 2 9 2 3 2" xfId="28773" xr:uid="{00000000-0005-0000-0000-00004C700000}"/>
    <cellStyle name="Normal 3 3 3 2 9 2 4" xfId="28774" xr:uid="{00000000-0005-0000-0000-00004D700000}"/>
    <cellStyle name="Normal 3 3 3 2 9 3" xfId="28775" xr:uid="{00000000-0005-0000-0000-00004E700000}"/>
    <cellStyle name="Normal 3 3 3 2 9 3 2" xfId="28776" xr:uid="{00000000-0005-0000-0000-00004F700000}"/>
    <cellStyle name="Normal 3 3 3 2 9 3 2 2" xfId="28777" xr:uid="{00000000-0005-0000-0000-000050700000}"/>
    <cellStyle name="Normal 3 3 3 2 9 3 3" xfId="28778" xr:uid="{00000000-0005-0000-0000-000051700000}"/>
    <cellStyle name="Normal 3 3 3 2 9 4" xfId="28779" xr:uid="{00000000-0005-0000-0000-000052700000}"/>
    <cellStyle name="Normal 3 3 3 2 9 4 2" xfId="28780" xr:uid="{00000000-0005-0000-0000-000053700000}"/>
    <cellStyle name="Normal 3 3 3 2 9 5" xfId="28781" xr:uid="{00000000-0005-0000-0000-000054700000}"/>
    <cellStyle name="Normal 3 3 3 2_T-straight with PEDs adjustor" xfId="28782" xr:uid="{00000000-0005-0000-0000-000055700000}"/>
    <cellStyle name="Normal 3 3 3 3" xfId="28783" xr:uid="{00000000-0005-0000-0000-000056700000}"/>
    <cellStyle name="Normal 3 3 3 3 10" xfId="28784" xr:uid="{00000000-0005-0000-0000-000057700000}"/>
    <cellStyle name="Normal 3 3 3 3 11" xfId="28785" xr:uid="{00000000-0005-0000-0000-000058700000}"/>
    <cellStyle name="Normal 3 3 3 3 2" xfId="28786" xr:uid="{00000000-0005-0000-0000-000059700000}"/>
    <cellStyle name="Normal 3 3 3 3 2 10" xfId="28787" xr:uid="{00000000-0005-0000-0000-00005A700000}"/>
    <cellStyle name="Normal 3 3 3 3 2 2" xfId="28788" xr:uid="{00000000-0005-0000-0000-00005B700000}"/>
    <cellStyle name="Normal 3 3 3 3 2 2 2" xfId="28789" xr:uid="{00000000-0005-0000-0000-00005C700000}"/>
    <cellStyle name="Normal 3 3 3 3 2 2 2 2" xfId="28790" xr:uid="{00000000-0005-0000-0000-00005D700000}"/>
    <cellStyle name="Normal 3 3 3 3 2 2 2 2 2" xfId="28791" xr:uid="{00000000-0005-0000-0000-00005E700000}"/>
    <cellStyle name="Normal 3 3 3 3 2 2 2 2 2 2" xfId="28792" xr:uid="{00000000-0005-0000-0000-00005F700000}"/>
    <cellStyle name="Normal 3 3 3 3 2 2 2 2 2 2 2" xfId="28793" xr:uid="{00000000-0005-0000-0000-000060700000}"/>
    <cellStyle name="Normal 3 3 3 3 2 2 2 2 2 3" xfId="28794" xr:uid="{00000000-0005-0000-0000-000061700000}"/>
    <cellStyle name="Normal 3 3 3 3 2 2 2 2 3" xfId="28795" xr:uid="{00000000-0005-0000-0000-000062700000}"/>
    <cellStyle name="Normal 3 3 3 3 2 2 2 2 3 2" xfId="28796" xr:uid="{00000000-0005-0000-0000-000063700000}"/>
    <cellStyle name="Normal 3 3 3 3 2 2 2 2 4" xfId="28797" xr:uid="{00000000-0005-0000-0000-000064700000}"/>
    <cellStyle name="Normal 3 3 3 3 2 2 2 3" xfId="28798" xr:uid="{00000000-0005-0000-0000-000065700000}"/>
    <cellStyle name="Normal 3 3 3 3 2 2 2 3 2" xfId="28799" xr:uid="{00000000-0005-0000-0000-000066700000}"/>
    <cellStyle name="Normal 3 3 3 3 2 2 2 3 2 2" xfId="28800" xr:uid="{00000000-0005-0000-0000-000067700000}"/>
    <cellStyle name="Normal 3 3 3 3 2 2 2 3 3" xfId="28801" xr:uid="{00000000-0005-0000-0000-000068700000}"/>
    <cellStyle name="Normal 3 3 3 3 2 2 2 4" xfId="28802" xr:uid="{00000000-0005-0000-0000-000069700000}"/>
    <cellStyle name="Normal 3 3 3 3 2 2 2 4 2" xfId="28803" xr:uid="{00000000-0005-0000-0000-00006A700000}"/>
    <cellStyle name="Normal 3 3 3 3 2 2 2 5" xfId="28804" xr:uid="{00000000-0005-0000-0000-00006B700000}"/>
    <cellStyle name="Normal 3 3 3 3 2 2 3" xfId="28805" xr:uid="{00000000-0005-0000-0000-00006C700000}"/>
    <cellStyle name="Normal 3 3 3 3 2 2 3 2" xfId="28806" xr:uid="{00000000-0005-0000-0000-00006D700000}"/>
    <cellStyle name="Normal 3 3 3 3 2 2 3 2 2" xfId="28807" xr:uid="{00000000-0005-0000-0000-00006E700000}"/>
    <cellStyle name="Normal 3 3 3 3 2 2 3 2 2 2" xfId="28808" xr:uid="{00000000-0005-0000-0000-00006F700000}"/>
    <cellStyle name="Normal 3 3 3 3 2 2 3 2 3" xfId="28809" xr:uid="{00000000-0005-0000-0000-000070700000}"/>
    <cellStyle name="Normal 3 3 3 3 2 2 3 3" xfId="28810" xr:uid="{00000000-0005-0000-0000-000071700000}"/>
    <cellStyle name="Normal 3 3 3 3 2 2 3 3 2" xfId="28811" xr:uid="{00000000-0005-0000-0000-000072700000}"/>
    <cellStyle name="Normal 3 3 3 3 2 2 3 4" xfId="28812" xr:uid="{00000000-0005-0000-0000-000073700000}"/>
    <cellStyle name="Normal 3 3 3 3 2 2 4" xfId="28813" xr:uid="{00000000-0005-0000-0000-000074700000}"/>
    <cellStyle name="Normal 3 3 3 3 2 2 4 2" xfId="28814" xr:uid="{00000000-0005-0000-0000-000075700000}"/>
    <cellStyle name="Normal 3 3 3 3 2 2 4 2 2" xfId="28815" xr:uid="{00000000-0005-0000-0000-000076700000}"/>
    <cellStyle name="Normal 3 3 3 3 2 2 4 2 2 2" xfId="28816" xr:uid="{00000000-0005-0000-0000-000077700000}"/>
    <cellStyle name="Normal 3 3 3 3 2 2 4 2 3" xfId="28817" xr:uid="{00000000-0005-0000-0000-000078700000}"/>
    <cellStyle name="Normal 3 3 3 3 2 2 4 3" xfId="28818" xr:uid="{00000000-0005-0000-0000-000079700000}"/>
    <cellStyle name="Normal 3 3 3 3 2 2 4 3 2" xfId="28819" xr:uid="{00000000-0005-0000-0000-00007A700000}"/>
    <cellStyle name="Normal 3 3 3 3 2 2 4 4" xfId="28820" xr:uid="{00000000-0005-0000-0000-00007B700000}"/>
    <cellStyle name="Normal 3 3 3 3 2 2 5" xfId="28821" xr:uid="{00000000-0005-0000-0000-00007C700000}"/>
    <cellStyle name="Normal 3 3 3 3 2 2 5 2" xfId="28822" xr:uid="{00000000-0005-0000-0000-00007D700000}"/>
    <cellStyle name="Normal 3 3 3 3 2 2 5 2 2" xfId="28823" xr:uid="{00000000-0005-0000-0000-00007E700000}"/>
    <cellStyle name="Normal 3 3 3 3 2 2 5 3" xfId="28824" xr:uid="{00000000-0005-0000-0000-00007F700000}"/>
    <cellStyle name="Normal 3 3 3 3 2 2 6" xfId="28825" xr:uid="{00000000-0005-0000-0000-000080700000}"/>
    <cellStyle name="Normal 3 3 3 3 2 2 6 2" xfId="28826" xr:uid="{00000000-0005-0000-0000-000081700000}"/>
    <cellStyle name="Normal 3 3 3 3 2 2 7" xfId="28827" xr:uid="{00000000-0005-0000-0000-000082700000}"/>
    <cellStyle name="Normal 3 3 3 3 2 2 7 2" xfId="28828" xr:uid="{00000000-0005-0000-0000-000083700000}"/>
    <cellStyle name="Normal 3 3 3 3 2 2 8" xfId="28829" xr:uid="{00000000-0005-0000-0000-000084700000}"/>
    <cellStyle name="Normal 3 3 3 3 2 3" xfId="28830" xr:uid="{00000000-0005-0000-0000-000085700000}"/>
    <cellStyle name="Normal 3 3 3 3 2 3 2" xfId="28831" xr:uid="{00000000-0005-0000-0000-000086700000}"/>
    <cellStyle name="Normal 3 3 3 3 2 3 2 2" xfId="28832" xr:uid="{00000000-0005-0000-0000-000087700000}"/>
    <cellStyle name="Normal 3 3 3 3 2 3 2 2 2" xfId="28833" xr:uid="{00000000-0005-0000-0000-000088700000}"/>
    <cellStyle name="Normal 3 3 3 3 2 3 2 2 2 2" xfId="28834" xr:uid="{00000000-0005-0000-0000-000089700000}"/>
    <cellStyle name="Normal 3 3 3 3 2 3 2 2 3" xfId="28835" xr:uid="{00000000-0005-0000-0000-00008A700000}"/>
    <cellStyle name="Normal 3 3 3 3 2 3 2 3" xfId="28836" xr:uid="{00000000-0005-0000-0000-00008B700000}"/>
    <cellStyle name="Normal 3 3 3 3 2 3 2 3 2" xfId="28837" xr:uid="{00000000-0005-0000-0000-00008C700000}"/>
    <cellStyle name="Normal 3 3 3 3 2 3 2 4" xfId="28838" xr:uid="{00000000-0005-0000-0000-00008D700000}"/>
    <cellStyle name="Normal 3 3 3 3 2 3 3" xfId="28839" xr:uid="{00000000-0005-0000-0000-00008E700000}"/>
    <cellStyle name="Normal 3 3 3 3 2 3 3 2" xfId="28840" xr:uid="{00000000-0005-0000-0000-00008F700000}"/>
    <cellStyle name="Normal 3 3 3 3 2 3 3 2 2" xfId="28841" xr:uid="{00000000-0005-0000-0000-000090700000}"/>
    <cellStyle name="Normal 3 3 3 3 2 3 3 3" xfId="28842" xr:uid="{00000000-0005-0000-0000-000091700000}"/>
    <cellStyle name="Normal 3 3 3 3 2 3 4" xfId="28843" xr:uid="{00000000-0005-0000-0000-000092700000}"/>
    <cellStyle name="Normal 3 3 3 3 2 3 4 2" xfId="28844" xr:uid="{00000000-0005-0000-0000-000093700000}"/>
    <cellStyle name="Normal 3 3 3 3 2 3 5" xfId="28845" xr:uid="{00000000-0005-0000-0000-000094700000}"/>
    <cellStyle name="Normal 3 3 3 3 2 4" xfId="28846" xr:uid="{00000000-0005-0000-0000-000095700000}"/>
    <cellStyle name="Normal 3 3 3 3 2 4 2" xfId="28847" xr:uid="{00000000-0005-0000-0000-000096700000}"/>
    <cellStyle name="Normal 3 3 3 3 2 4 2 2" xfId="28848" xr:uid="{00000000-0005-0000-0000-000097700000}"/>
    <cellStyle name="Normal 3 3 3 3 2 4 2 2 2" xfId="28849" xr:uid="{00000000-0005-0000-0000-000098700000}"/>
    <cellStyle name="Normal 3 3 3 3 2 4 2 3" xfId="28850" xr:uid="{00000000-0005-0000-0000-000099700000}"/>
    <cellStyle name="Normal 3 3 3 3 2 4 3" xfId="28851" xr:uid="{00000000-0005-0000-0000-00009A700000}"/>
    <cellStyle name="Normal 3 3 3 3 2 4 3 2" xfId="28852" xr:uid="{00000000-0005-0000-0000-00009B700000}"/>
    <cellStyle name="Normal 3 3 3 3 2 4 4" xfId="28853" xr:uid="{00000000-0005-0000-0000-00009C700000}"/>
    <cellStyle name="Normal 3 3 3 3 2 5" xfId="28854" xr:uid="{00000000-0005-0000-0000-00009D700000}"/>
    <cellStyle name="Normal 3 3 3 3 2 5 2" xfId="28855" xr:uid="{00000000-0005-0000-0000-00009E700000}"/>
    <cellStyle name="Normal 3 3 3 3 2 5 2 2" xfId="28856" xr:uid="{00000000-0005-0000-0000-00009F700000}"/>
    <cellStyle name="Normal 3 3 3 3 2 5 2 2 2" xfId="28857" xr:uid="{00000000-0005-0000-0000-0000A0700000}"/>
    <cellStyle name="Normal 3 3 3 3 2 5 2 3" xfId="28858" xr:uid="{00000000-0005-0000-0000-0000A1700000}"/>
    <cellStyle name="Normal 3 3 3 3 2 5 3" xfId="28859" xr:uid="{00000000-0005-0000-0000-0000A2700000}"/>
    <cellStyle name="Normal 3 3 3 3 2 5 3 2" xfId="28860" xr:uid="{00000000-0005-0000-0000-0000A3700000}"/>
    <cellStyle name="Normal 3 3 3 3 2 5 4" xfId="28861" xr:uid="{00000000-0005-0000-0000-0000A4700000}"/>
    <cellStyle name="Normal 3 3 3 3 2 6" xfId="28862" xr:uid="{00000000-0005-0000-0000-0000A5700000}"/>
    <cellStyle name="Normal 3 3 3 3 2 6 2" xfId="28863" xr:uid="{00000000-0005-0000-0000-0000A6700000}"/>
    <cellStyle name="Normal 3 3 3 3 2 6 2 2" xfId="28864" xr:uid="{00000000-0005-0000-0000-0000A7700000}"/>
    <cellStyle name="Normal 3 3 3 3 2 6 3" xfId="28865" xr:uid="{00000000-0005-0000-0000-0000A8700000}"/>
    <cellStyle name="Normal 3 3 3 3 2 7" xfId="28866" xr:uid="{00000000-0005-0000-0000-0000A9700000}"/>
    <cellStyle name="Normal 3 3 3 3 2 7 2" xfId="28867" xr:uid="{00000000-0005-0000-0000-0000AA700000}"/>
    <cellStyle name="Normal 3 3 3 3 2 8" xfId="28868" xr:uid="{00000000-0005-0000-0000-0000AB700000}"/>
    <cellStyle name="Normal 3 3 3 3 2 8 2" xfId="28869" xr:uid="{00000000-0005-0000-0000-0000AC700000}"/>
    <cellStyle name="Normal 3 3 3 3 2 9" xfId="28870" xr:uid="{00000000-0005-0000-0000-0000AD700000}"/>
    <cellStyle name="Normal 3 3 3 3 3" xfId="28871" xr:uid="{00000000-0005-0000-0000-0000AE700000}"/>
    <cellStyle name="Normal 3 3 3 3 3 2" xfId="28872" xr:uid="{00000000-0005-0000-0000-0000AF700000}"/>
    <cellStyle name="Normal 3 3 3 3 3 2 2" xfId="28873" xr:uid="{00000000-0005-0000-0000-0000B0700000}"/>
    <cellStyle name="Normal 3 3 3 3 3 2 2 2" xfId="28874" xr:uid="{00000000-0005-0000-0000-0000B1700000}"/>
    <cellStyle name="Normal 3 3 3 3 3 2 2 2 2" xfId="28875" xr:uid="{00000000-0005-0000-0000-0000B2700000}"/>
    <cellStyle name="Normal 3 3 3 3 3 2 2 2 2 2" xfId="28876" xr:uid="{00000000-0005-0000-0000-0000B3700000}"/>
    <cellStyle name="Normal 3 3 3 3 3 2 2 2 3" xfId="28877" xr:uid="{00000000-0005-0000-0000-0000B4700000}"/>
    <cellStyle name="Normal 3 3 3 3 3 2 2 3" xfId="28878" xr:uid="{00000000-0005-0000-0000-0000B5700000}"/>
    <cellStyle name="Normal 3 3 3 3 3 2 2 3 2" xfId="28879" xr:uid="{00000000-0005-0000-0000-0000B6700000}"/>
    <cellStyle name="Normal 3 3 3 3 3 2 2 4" xfId="28880" xr:uid="{00000000-0005-0000-0000-0000B7700000}"/>
    <cellStyle name="Normal 3 3 3 3 3 2 3" xfId="28881" xr:uid="{00000000-0005-0000-0000-0000B8700000}"/>
    <cellStyle name="Normal 3 3 3 3 3 2 3 2" xfId="28882" xr:uid="{00000000-0005-0000-0000-0000B9700000}"/>
    <cellStyle name="Normal 3 3 3 3 3 2 3 2 2" xfId="28883" xr:uid="{00000000-0005-0000-0000-0000BA700000}"/>
    <cellStyle name="Normal 3 3 3 3 3 2 3 3" xfId="28884" xr:uid="{00000000-0005-0000-0000-0000BB700000}"/>
    <cellStyle name="Normal 3 3 3 3 3 2 4" xfId="28885" xr:uid="{00000000-0005-0000-0000-0000BC700000}"/>
    <cellStyle name="Normal 3 3 3 3 3 2 4 2" xfId="28886" xr:uid="{00000000-0005-0000-0000-0000BD700000}"/>
    <cellStyle name="Normal 3 3 3 3 3 2 5" xfId="28887" xr:uid="{00000000-0005-0000-0000-0000BE700000}"/>
    <cellStyle name="Normal 3 3 3 3 3 3" xfId="28888" xr:uid="{00000000-0005-0000-0000-0000BF700000}"/>
    <cellStyle name="Normal 3 3 3 3 3 3 2" xfId="28889" xr:uid="{00000000-0005-0000-0000-0000C0700000}"/>
    <cellStyle name="Normal 3 3 3 3 3 3 2 2" xfId="28890" xr:uid="{00000000-0005-0000-0000-0000C1700000}"/>
    <cellStyle name="Normal 3 3 3 3 3 3 2 2 2" xfId="28891" xr:uid="{00000000-0005-0000-0000-0000C2700000}"/>
    <cellStyle name="Normal 3 3 3 3 3 3 2 3" xfId="28892" xr:uid="{00000000-0005-0000-0000-0000C3700000}"/>
    <cellStyle name="Normal 3 3 3 3 3 3 3" xfId="28893" xr:uid="{00000000-0005-0000-0000-0000C4700000}"/>
    <cellStyle name="Normal 3 3 3 3 3 3 3 2" xfId="28894" xr:uid="{00000000-0005-0000-0000-0000C5700000}"/>
    <cellStyle name="Normal 3 3 3 3 3 3 4" xfId="28895" xr:uid="{00000000-0005-0000-0000-0000C6700000}"/>
    <cellStyle name="Normal 3 3 3 3 3 4" xfId="28896" xr:uid="{00000000-0005-0000-0000-0000C7700000}"/>
    <cellStyle name="Normal 3 3 3 3 3 4 2" xfId="28897" xr:uid="{00000000-0005-0000-0000-0000C8700000}"/>
    <cellStyle name="Normal 3 3 3 3 3 4 2 2" xfId="28898" xr:uid="{00000000-0005-0000-0000-0000C9700000}"/>
    <cellStyle name="Normal 3 3 3 3 3 4 2 2 2" xfId="28899" xr:uid="{00000000-0005-0000-0000-0000CA700000}"/>
    <cellStyle name="Normal 3 3 3 3 3 4 2 3" xfId="28900" xr:uid="{00000000-0005-0000-0000-0000CB700000}"/>
    <cellStyle name="Normal 3 3 3 3 3 4 3" xfId="28901" xr:uid="{00000000-0005-0000-0000-0000CC700000}"/>
    <cellStyle name="Normal 3 3 3 3 3 4 3 2" xfId="28902" xr:uid="{00000000-0005-0000-0000-0000CD700000}"/>
    <cellStyle name="Normal 3 3 3 3 3 4 4" xfId="28903" xr:uid="{00000000-0005-0000-0000-0000CE700000}"/>
    <cellStyle name="Normal 3 3 3 3 3 5" xfId="28904" xr:uid="{00000000-0005-0000-0000-0000CF700000}"/>
    <cellStyle name="Normal 3 3 3 3 3 5 2" xfId="28905" xr:uid="{00000000-0005-0000-0000-0000D0700000}"/>
    <cellStyle name="Normal 3 3 3 3 3 5 2 2" xfId="28906" xr:uid="{00000000-0005-0000-0000-0000D1700000}"/>
    <cellStyle name="Normal 3 3 3 3 3 5 3" xfId="28907" xr:uid="{00000000-0005-0000-0000-0000D2700000}"/>
    <cellStyle name="Normal 3 3 3 3 3 6" xfId="28908" xr:uid="{00000000-0005-0000-0000-0000D3700000}"/>
    <cellStyle name="Normal 3 3 3 3 3 6 2" xfId="28909" xr:uid="{00000000-0005-0000-0000-0000D4700000}"/>
    <cellStyle name="Normal 3 3 3 3 3 7" xfId="28910" xr:uid="{00000000-0005-0000-0000-0000D5700000}"/>
    <cellStyle name="Normal 3 3 3 3 3 7 2" xfId="28911" xr:uid="{00000000-0005-0000-0000-0000D6700000}"/>
    <cellStyle name="Normal 3 3 3 3 3 8" xfId="28912" xr:uid="{00000000-0005-0000-0000-0000D7700000}"/>
    <cellStyle name="Normal 3 3 3 3 4" xfId="28913" xr:uid="{00000000-0005-0000-0000-0000D8700000}"/>
    <cellStyle name="Normal 3 3 3 3 4 2" xfId="28914" xr:uid="{00000000-0005-0000-0000-0000D9700000}"/>
    <cellStyle name="Normal 3 3 3 3 4 2 2" xfId="28915" xr:uid="{00000000-0005-0000-0000-0000DA700000}"/>
    <cellStyle name="Normal 3 3 3 3 4 2 2 2" xfId="28916" xr:uid="{00000000-0005-0000-0000-0000DB700000}"/>
    <cellStyle name="Normal 3 3 3 3 4 2 2 2 2" xfId="28917" xr:uid="{00000000-0005-0000-0000-0000DC700000}"/>
    <cellStyle name="Normal 3 3 3 3 4 2 2 3" xfId="28918" xr:uid="{00000000-0005-0000-0000-0000DD700000}"/>
    <cellStyle name="Normal 3 3 3 3 4 2 3" xfId="28919" xr:uid="{00000000-0005-0000-0000-0000DE700000}"/>
    <cellStyle name="Normal 3 3 3 3 4 2 3 2" xfId="28920" xr:uid="{00000000-0005-0000-0000-0000DF700000}"/>
    <cellStyle name="Normal 3 3 3 3 4 2 4" xfId="28921" xr:uid="{00000000-0005-0000-0000-0000E0700000}"/>
    <cellStyle name="Normal 3 3 3 3 4 3" xfId="28922" xr:uid="{00000000-0005-0000-0000-0000E1700000}"/>
    <cellStyle name="Normal 3 3 3 3 4 3 2" xfId="28923" xr:uid="{00000000-0005-0000-0000-0000E2700000}"/>
    <cellStyle name="Normal 3 3 3 3 4 3 2 2" xfId="28924" xr:uid="{00000000-0005-0000-0000-0000E3700000}"/>
    <cellStyle name="Normal 3 3 3 3 4 3 3" xfId="28925" xr:uid="{00000000-0005-0000-0000-0000E4700000}"/>
    <cellStyle name="Normal 3 3 3 3 4 4" xfId="28926" xr:uid="{00000000-0005-0000-0000-0000E5700000}"/>
    <cellStyle name="Normal 3 3 3 3 4 4 2" xfId="28927" xr:uid="{00000000-0005-0000-0000-0000E6700000}"/>
    <cellStyle name="Normal 3 3 3 3 4 5" xfId="28928" xr:uid="{00000000-0005-0000-0000-0000E7700000}"/>
    <cellStyle name="Normal 3 3 3 3 5" xfId="28929" xr:uid="{00000000-0005-0000-0000-0000E8700000}"/>
    <cellStyle name="Normal 3 3 3 3 5 2" xfId="28930" xr:uid="{00000000-0005-0000-0000-0000E9700000}"/>
    <cellStyle name="Normal 3 3 3 3 5 2 2" xfId="28931" xr:uid="{00000000-0005-0000-0000-0000EA700000}"/>
    <cellStyle name="Normal 3 3 3 3 5 2 2 2" xfId="28932" xr:uid="{00000000-0005-0000-0000-0000EB700000}"/>
    <cellStyle name="Normal 3 3 3 3 5 2 3" xfId="28933" xr:uid="{00000000-0005-0000-0000-0000EC700000}"/>
    <cellStyle name="Normal 3 3 3 3 5 3" xfId="28934" xr:uid="{00000000-0005-0000-0000-0000ED700000}"/>
    <cellStyle name="Normal 3 3 3 3 5 3 2" xfId="28935" xr:uid="{00000000-0005-0000-0000-0000EE700000}"/>
    <cellStyle name="Normal 3 3 3 3 5 4" xfId="28936" xr:uid="{00000000-0005-0000-0000-0000EF700000}"/>
    <cellStyle name="Normal 3 3 3 3 6" xfId="28937" xr:uid="{00000000-0005-0000-0000-0000F0700000}"/>
    <cellStyle name="Normal 3 3 3 3 6 2" xfId="28938" xr:uid="{00000000-0005-0000-0000-0000F1700000}"/>
    <cellStyle name="Normal 3 3 3 3 6 2 2" xfId="28939" xr:uid="{00000000-0005-0000-0000-0000F2700000}"/>
    <cellStyle name="Normal 3 3 3 3 6 2 2 2" xfId="28940" xr:uid="{00000000-0005-0000-0000-0000F3700000}"/>
    <cellStyle name="Normal 3 3 3 3 6 2 3" xfId="28941" xr:uid="{00000000-0005-0000-0000-0000F4700000}"/>
    <cellStyle name="Normal 3 3 3 3 6 3" xfId="28942" xr:uid="{00000000-0005-0000-0000-0000F5700000}"/>
    <cellStyle name="Normal 3 3 3 3 6 3 2" xfId="28943" xr:uid="{00000000-0005-0000-0000-0000F6700000}"/>
    <cellStyle name="Normal 3 3 3 3 6 4" xfId="28944" xr:uid="{00000000-0005-0000-0000-0000F7700000}"/>
    <cellStyle name="Normal 3 3 3 3 7" xfId="28945" xr:uid="{00000000-0005-0000-0000-0000F8700000}"/>
    <cellStyle name="Normal 3 3 3 3 7 2" xfId="28946" xr:uid="{00000000-0005-0000-0000-0000F9700000}"/>
    <cellStyle name="Normal 3 3 3 3 7 2 2" xfId="28947" xr:uid="{00000000-0005-0000-0000-0000FA700000}"/>
    <cellStyle name="Normal 3 3 3 3 7 3" xfId="28948" xr:uid="{00000000-0005-0000-0000-0000FB700000}"/>
    <cellStyle name="Normal 3 3 3 3 8" xfId="28949" xr:uid="{00000000-0005-0000-0000-0000FC700000}"/>
    <cellStyle name="Normal 3 3 3 3 8 2" xfId="28950" xr:uid="{00000000-0005-0000-0000-0000FD700000}"/>
    <cellStyle name="Normal 3 3 3 3 9" xfId="28951" xr:uid="{00000000-0005-0000-0000-0000FE700000}"/>
    <cellStyle name="Normal 3 3 3 3 9 2" xfId="28952" xr:uid="{00000000-0005-0000-0000-0000FF700000}"/>
    <cellStyle name="Normal 3 3 3 4" xfId="28953" xr:uid="{00000000-0005-0000-0000-000000710000}"/>
    <cellStyle name="Normal 3 3 3 4 10" xfId="28954" xr:uid="{00000000-0005-0000-0000-000001710000}"/>
    <cellStyle name="Normal 3 3 3 4 11" xfId="28955" xr:uid="{00000000-0005-0000-0000-000002710000}"/>
    <cellStyle name="Normal 3 3 3 4 2" xfId="28956" xr:uid="{00000000-0005-0000-0000-000003710000}"/>
    <cellStyle name="Normal 3 3 3 4 2 10" xfId="28957" xr:uid="{00000000-0005-0000-0000-000004710000}"/>
    <cellStyle name="Normal 3 3 3 4 2 2" xfId="28958" xr:uid="{00000000-0005-0000-0000-000005710000}"/>
    <cellStyle name="Normal 3 3 3 4 2 2 2" xfId="28959" xr:uid="{00000000-0005-0000-0000-000006710000}"/>
    <cellStyle name="Normal 3 3 3 4 2 2 2 2" xfId="28960" xr:uid="{00000000-0005-0000-0000-000007710000}"/>
    <cellStyle name="Normal 3 3 3 4 2 2 2 2 2" xfId="28961" xr:uid="{00000000-0005-0000-0000-000008710000}"/>
    <cellStyle name="Normal 3 3 3 4 2 2 2 2 2 2" xfId="28962" xr:uid="{00000000-0005-0000-0000-000009710000}"/>
    <cellStyle name="Normal 3 3 3 4 2 2 2 2 2 2 2" xfId="28963" xr:uid="{00000000-0005-0000-0000-00000A710000}"/>
    <cellStyle name="Normal 3 3 3 4 2 2 2 2 2 3" xfId="28964" xr:uid="{00000000-0005-0000-0000-00000B710000}"/>
    <cellStyle name="Normal 3 3 3 4 2 2 2 2 3" xfId="28965" xr:uid="{00000000-0005-0000-0000-00000C710000}"/>
    <cellStyle name="Normal 3 3 3 4 2 2 2 2 3 2" xfId="28966" xr:uid="{00000000-0005-0000-0000-00000D710000}"/>
    <cellStyle name="Normal 3 3 3 4 2 2 2 2 4" xfId="28967" xr:uid="{00000000-0005-0000-0000-00000E710000}"/>
    <cellStyle name="Normal 3 3 3 4 2 2 2 3" xfId="28968" xr:uid="{00000000-0005-0000-0000-00000F710000}"/>
    <cellStyle name="Normal 3 3 3 4 2 2 2 3 2" xfId="28969" xr:uid="{00000000-0005-0000-0000-000010710000}"/>
    <cellStyle name="Normal 3 3 3 4 2 2 2 3 2 2" xfId="28970" xr:uid="{00000000-0005-0000-0000-000011710000}"/>
    <cellStyle name="Normal 3 3 3 4 2 2 2 3 3" xfId="28971" xr:uid="{00000000-0005-0000-0000-000012710000}"/>
    <cellStyle name="Normal 3 3 3 4 2 2 2 4" xfId="28972" xr:uid="{00000000-0005-0000-0000-000013710000}"/>
    <cellStyle name="Normal 3 3 3 4 2 2 2 4 2" xfId="28973" xr:uid="{00000000-0005-0000-0000-000014710000}"/>
    <cellStyle name="Normal 3 3 3 4 2 2 2 5" xfId="28974" xr:uid="{00000000-0005-0000-0000-000015710000}"/>
    <cellStyle name="Normal 3 3 3 4 2 2 3" xfId="28975" xr:uid="{00000000-0005-0000-0000-000016710000}"/>
    <cellStyle name="Normal 3 3 3 4 2 2 3 2" xfId="28976" xr:uid="{00000000-0005-0000-0000-000017710000}"/>
    <cellStyle name="Normal 3 3 3 4 2 2 3 2 2" xfId="28977" xr:uid="{00000000-0005-0000-0000-000018710000}"/>
    <cellStyle name="Normal 3 3 3 4 2 2 3 2 2 2" xfId="28978" xr:uid="{00000000-0005-0000-0000-000019710000}"/>
    <cellStyle name="Normal 3 3 3 4 2 2 3 2 3" xfId="28979" xr:uid="{00000000-0005-0000-0000-00001A710000}"/>
    <cellStyle name="Normal 3 3 3 4 2 2 3 3" xfId="28980" xr:uid="{00000000-0005-0000-0000-00001B710000}"/>
    <cellStyle name="Normal 3 3 3 4 2 2 3 3 2" xfId="28981" xr:uid="{00000000-0005-0000-0000-00001C710000}"/>
    <cellStyle name="Normal 3 3 3 4 2 2 3 4" xfId="28982" xr:uid="{00000000-0005-0000-0000-00001D710000}"/>
    <cellStyle name="Normal 3 3 3 4 2 2 4" xfId="28983" xr:uid="{00000000-0005-0000-0000-00001E710000}"/>
    <cellStyle name="Normal 3 3 3 4 2 2 4 2" xfId="28984" xr:uid="{00000000-0005-0000-0000-00001F710000}"/>
    <cellStyle name="Normal 3 3 3 4 2 2 4 2 2" xfId="28985" xr:uid="{00000000-0005-0000-0000-000020710000}"/>
    <cellStyle name="Normal 3 3 3 4 2 2 4 2 2 2" xfId="28986" xr:uid="{00000000-0005-0000-0000-000021710000}"/>
    <cellStyle name="Normal 3 3 3 4 2 2 4 2 3" xfId="28987" xr:uid="{00000000-0005-0000-0000-000022710000}"/>
    <cellStyle name="Normal 3 3 3 4 2 2 4 3" xfId="28988" xr:uid="{00000000-0005-0000-0000-000023710000}"/>
    <cellStyle name="Normal 3 3 3 4 2 2 4 3 2" xfId="28989" xr:uid="{00000000-0005-0000-0000-000024710000}"/>
    <cellStyle name="Normal 3 3 3 4 2 2 4 4" xfId="28990" xr:uid="{00000000-0005-0000-0000-000025710000}"/>
    <cellStyle name="Normal 3 3 3 4 2 2 5" xfId="28991" xr:uid="{00000000-0005-0000-0000-000026710000}"/>
    <cellStyle name="Normal 3 3 3 4 2 2 5 2" xfId="28992" xr:uid="{00000000-0005-0000-0000-000027710000}"/>
    <cellStyle name="Normal 3 3 3 4 2 2 5 2 2" xfId="28993" xr:uid="{00000000-0005-0000-0000-000028710000}"/>
    <cellStyle name="Normal 3 3 3 4 2 2 5 3" xfId="28994" xr:uid="{00000000-0005-0000-0000-000029710000}"/>
    <cellStyle name="Normal 3 3 3 4 2 2 6" xfId="28995" xr:uid="{00000000-0005-0000-0000-00002A710000}"/>
    <cellStyle name="Normal 3 3 3 4 2 2 6 2" xfId="28996" xr:uid="{00000000-0005-0000-0000-00002B710000}"/>
    <cellStyle name="Normal 3 3 3 4 2 2 7" xfId="28997" xr:uid="{00000000-0005-0000-0000-00002C710000}"/>
    <cellStyle name="Normal 3 3 3 4 2 2 7 2" xfId="28998" xr:uid="{00000000-0005-0000-0000-00002D710000}"/>
    <cellStyle name="Normal 3 3 3 4 2 2 8" xfId="28999" xr:uid="{00000000-0005-0000-0000-00002E710000}"/>
    <cellStyle name="Normal 3 3 3 4 2 3" xfId="29000" xr:uid="{00000000-0005-0000-0000-00002F710000}"/>
    <cellStyle name="Normal 3 3 3 4 2 3 2" xfId="29001" xr:uid="{00000000-0005-0000-0000-000030710000}"/>
    <cellStyle name="Normal 3 3 3 4 2 3 2 2" xfId="29002" xr:uid="{00000000-0005-0000-0000-000031710000}"/>
    <cellStyle name="Normal 3 3 3 4 2 3 2 2 2" xfId="29003" xr:uid="{00000000-0005-0000-0000-000032710000}"/>
    <cellStyle name="Normal 3 3 3 4 2 3 2 2 2 2" xfId="29004" xr:uid="{00000000-0005-0000-0000-000033710000}"/>
    <cellStyle name="Normal 3 3 3 4 2 3 2 2 3" xfId="29005" xr:uid="{00000000-0005-0000-0000-000034710000}"/>
    <cellStyle name="Normal 3 3 3 4 2 3 2 3" xfId="29006" xr:uid="{00000000-0005-0000-0000-000035710000}"/>
    <cellStyle name="Normal 3 3 3 4 2 3 2 3 2" xfId="29007" xr:uid="{00000000-0005-0000-0000-000036710000}"/>
    <cellStyle name="Normal 3 3 3 4 2 3 2 4" xfId="29008" xr:uid="{00000000-0005-0000-0000-000037710000}"/>
    <cellStyle name="Normal 3 3 3 4 2 3 3" xfId="29009" xr:uid="{00000000-0005-0000-0000-000038710000}"/>
    <cellStyle name="Normal 3 3 3 4 2 3 3 2" xfId="29010" xr:uid="{00000000-0005-0000-0000-000039710000}"/>
    <cellStyle name="Normal 3 3 3 4 2 3 3 2 2" xfId="29011" xr:uid="{00000000-0005-0000-0000-00003A710000}"/>
    <cellStyle name="Normal 3 3 3 4 2 3 3 3" xfId="29012" xr:uid="{00000000-0005-0000-0000-00003B710000}"/>
    <cellStyle name="Normal 3 3 3 4 2 3 4" xfId="29013" xr:uid="{00000000-0005-0000-0000-00003C710000}"/>
    <cellStyle name="Normal 3 3 3 4 2 3 4 2" xfId="29014" xr:uid="{00000000-0005-0000-0000-00003D710000}"/>
    <cellStyle name="Normal 3 3 3 4 2 3 5" xfId="29015" xr:uid="{00000000-0005-0000-0000-00003E710000}"/>
    <cellStyle name="Normal 3 3 3 4 2 4" xfId="29016" xr:uid="{00000000-0005-0000-0000-00003F710000}"/>
    <cellStyle name="Normal 3 3 3 4 2 4 2" xfId="29017" xr:uid="{00000000-0005-0000-0000-000040710000}"/>
    <cellStyle name="Normal 3 3 3 4 2 4 2 2" xfId="29018" xr:uid="{00000000-0005-0000-0000-000041710000}"/>
    <cellStyle name="Normal 3 3 3 4 2 4 2 2 2" xfId="29019" xr:uid="{00000000-0005-0000-0000-000042710000}"/>
    <cellStyle name="Normal 3 3 3 4 2 4 2 3" xfId="29020" xr:uid="{00000000-0005-0000-0000-000043710000}"/>
    <cellStyle name="Normal 3 3 3 4 2 4 3" xfId="29021" xr:uid="{00000000-0005-0000-0000-000044710000}"/>
    <cellStyle name="Normal 3 3 3 4 2 4 3 2" xfId="29022" xr:uid="{00000000-0005-0000-0000-000045710000}"/>
    <cellStyle name="Normal 3 3 3 4 2 4 4" xfId="29023" xr:uid="{00000000-0005-0000-0000-000046710000}"/>
    <cellStyle name="Normal 3 3 3 4 2 5" xfId="29024" xr:uid="{00000000-0005-0000-0000-000047710000}"/>
    <cellStyle name="Normal 3 3 3 4 2 5 2" xfId="29025" xr:uid="{00000000-0005-0000-0000-000048710000}"/>
    <cellStyle name="Normal 3 3 3 4 2 5 2 2" xfId="29026" xr:uid="{00000000-0005-0000-0000-000049710000}"/>
    <cellStyle name="Normal 3 3 3 4 2 5 2 2 2" xfId="29027" xr:uid="{00000000-0005-0000-0000-00004A710000}"/>
    <cellStyle name="Normal 3 3 3 4 2 5 2 3" xfId="29028" xr:uid="{00000000-0005-0000-0000-00004B710000}"/>
    <cellStyle name="Normal 3 3 3 4 2 5 3" xfId="29029" xr:uid="{00000000-0005-0000-0000-00004C710000}"/>
    <cellStyle name="Normal 3 3 3 4 2 5 3 2" xfId="29030" xr:uid="{00000000-0005-0000-0000-00004D710000}"/>
    <cellStyle name="Normal 3 3 3 4 2 5 4" xfId="29031" xr:uid="{00000000-0005-0000-0000-00004E710000}"/>
    <cellStyle name="Normal 3 3 3 4 2 6" xfId="29032" xr:uid="{00000000-0005-0000-0000-00004F710000}"/>
    <cellStyle name="Normal 3 3 3 4 2 6 2" xfId="29033" xr:uid="{00000000-0005-0000-0000-000050710000}"/>
    <cellStyle name="Normal 3 3 3 4 2 6 2 2" xfId="29034" xr:uid="{00000000-0005-0000-0000-000051710000}"/>
    <cellStyle name="Normal 3 3 3 4 2 6 3" xfId="29035" xr:uid="{00000000-0005-0000-0000-000052710000}"/>
    <cellStyle name="Normal 3 3 3 4 2 7" xfId="29036" xr:uid="{00000000-0005-0000-0000-000053710000}"/>
    <cellStyle name="Normal 3 3 3 4 2 7 2" xfId="29037" xr:uid="{00000000-0005-0000-0000-000054710000}"/>
    <cellStyle name="Normal 3 3 3 4 2 8" xfId="29038" xr:uid="{00000000-0005-0000-0000-000055710000}"/>
    <cellStyle name="Normal 3 3 3 4 2 8 2" xfId="29039" xr:uid="{00000000-0005-0000-0000-000056710000}"/>
    <cellStyle name="Normal 3 3 3 4 2 9" xfId="29040" xr:uid="{00000000-0005-0000-0000-000057710000}"/>
    <cellStyle name="Normal 3 3 3 4 3" xfId="29041" xr:uid="{00000000-0005-0000-0000-000058710000}"/>
    <cellStyle name="Normal 3 3 3 4 3 2" xfId="29042" xr:uid="{00000000-0005-0000-0000-000059710000}"/>
    <cellStyle name="Normal 3 3 3 4 3 2 2" xfId="29043" xr:uid="{00000000-0005-0000-0000-00005A710000}"/>
    <cellStyle name="Normal 3 3 3 4 3 2 2 2" xfId="29044" xr:uid="{00000000-0005-0000-0000-00005B710000}"/>
    <cellStyle name="Normal 3 3 3 4 3 2 2 2 2" xfId="29045" xr:uid="{00000000-0005-0000-0000-00005C710000}"/>
    <cellStyle name="Normal 3 3 3 4 3 2 2 2 2 2" xfId="29046" xr:uid="{00000000-0005-0000-0000-00005D710000}"/>
    <cellStyle name="Normal 3 3 3 4 3 2 2 2 3" xfId="29047" xr:uid="{00000000-0005-0000-0000-00005E710000}"/>
    <cellStyle name="Normal 3 3 3 4 3 2 2 3" xfId="29048" xr:uid="{00000000-0005-0000-0000-00005F710000}"/>
    <cellStyle name="Normal 3 3 3 4 3 2 2 3 2" xfId="29049" xr:uid="{00000000-0005-0000-0000-000060710000}"/>
    <cellStyle name="Normal 3 3 3 4 3 2 2 4" xfId="29050" xr:uid="{00000000-0005-0000-0000-000061710000}"/>
    <cellStyle name="Normal 3 3 3 4 3 2 3" xfId="29051" xr:uid="{00000000-0005-0000-0000-000062710000}"/>
    <cellStyle name="Normal 3 3 3 4 3 2 3 2" xfId="29052" xr:uid="{00000000-0005-0000-0000-000063710000}"/>
    <cellStyle name="Normal 3 3 3 4 3 2 3 2 2" xfId="29053" xr:uid="{00000000-0005-0000-0000-000064710000}"/>
    <cellStyle name="Normal 3 3 3 4 3 2 3 3" xfId="29054" xr:uid="{00000000-0005-0000-0000-000065710000}"/>
    <cellStyle name="Normal 3 3 3 4 3 2 4" xfId="29055" xr:uid="{00000000-0005-0000-0000-000066710000}"/>
    <cellStyle name="Normal 3 3 3 4 3 2 4 2" xfId="29056" xr:uid="{00000000-0005-0000-0000-000067710000}"/>
    <cellStyle name="Normal 3 3 3 4 3 2 5" xfId="29057" xr:uid="{00000000-0005-0000-0000-000068710000}"/>
    <cellStyle name="Normal 3 3 3 4 3 3" xfId="29058" xr:uid="{00000000-0005-0000-0000-000069710000}"/>
    <cellStyle name="Normal 3 3 3 4 3 3 2" xfId="29059" xr:uid="{00000000-0005-0000-0000-00006A710000}"/>
    <cellStyle name="Normal 3 3 3 4 3 3 2 2" xfId="29060" xr:uid="{00000000-0005-0000-0000-00006B710000}"/>
    <cellStyle name="Normal 3 3 3 4 3 3 2 2 2" xfId="29061" xr:uid="{00000000-0005-0000-0000-00006C710000}"/>
    <cellStyle name="Normal 3 3 3 4 3 3 2 3" xfId="29062" xr:uid="{00000000-0005-0000-0000-00006D710000}"/>
    <cellStyle name="Normal 3 3 3 4 3 3 3" xfId="29063" xr:uid="{00000000-0005-0000-0000-00006E710000}"/>
    <cellStyle name="Normal 3 3 3 4 3 3 3 2" xfId="29064" xr:uid="{00000000-0005-0000-0000-00006F710000}"/>
    <cellStyle name="Normal 3 3 3 4 3 3 4" xfId="29065" xr:uid="{00000000-0005-0000-0000-000070710000}"/>
    <cellStyle name="Normal 3 3 3 4 3 4" xfId="29066" xr:uid="{00000000-0005-0000-0000-000071710000}"/>
    <cellStyle name="Normal 3 3 3 4 3 4 2" xfId="29067" xr:uid="{00000000-0005-0000-0000-000072710000}"/>
    <cellStyle name="Normal 3 3 3 4 3 4 2 2" xfId="29068" xr:uid="{00000000-0005-0000-0000-000073710000}"/>
    <cellStyle name="Normal 3 3 3 4 3 4 2 2 2" xfId="29069" xr:uid="{00000000-0005-0000-0000-000074710000}"/>
    <cellStyle name="Normal 3 3 3 4 3 4 2 3" xfId="29070" xr:uid="{00000000-0005-0000-0000-000075710000}"/>
    <cellStyle name="Normal 3 3 3 4 3 4 3" xfId="29071" xr:uid="{00000000-0005-0000-0000-000076710000}"/>
    <cellStyle name="Normal 3 3 3 4 3 4 3 2" xfId="29072" xr:uid="{00000000-0005-0000-0000-000077710000}"/>
    <cellStyle name="Normal 3 3 3 4 3 4 4" xfId="29073" xr:uid="{00000000-0005-0000-0000-000078710000}"/>
    <cellStyle name="Normal 3 3 3 4 3 5" xfId="29074" xr:uid="{00000000-0005-0000-0000-000079710000}"/>
    <cellStyle name="Normal 3 3 3 4 3 5 2" xfId="29075" xr:uid="{00000000-0005-0000-0000-00007A710000}"/>
    <cellStyle name="Normal 3 3 3 4 3 5 2 2" xfId="29076" xr:uid="{00000000-0005-0000-0000-00007B710000}"/>
    <cellStyle name="Normal 3 3 3 4 3 5 3" xfId="29077" xr:uid="{00000000-0005-0000-0000-00007C710000}"/>
    <cellStyle name="Normal 3 3 3 4 3 6" xfId="29078" xr:uid="{00000000-0005-0000-0000-00007D710000}"/>
    <cellStyle name="Normal 3 3 3 4 3 6 2" xfId="29079" xr:uid="{00000000-0005-0000-0000-00007E710000}"/>
    <cellStyle name="Normal 3 3 3 4 3 7" xfId="29080" xr:uid="{00000000-0005-0000-0000-00007F710000}"/>
    <cellStyle name="Normal 3 3 3 4 3 7 2" xfId="29081" xr:uid="{00000000-0005-0000-0000-000080710000}"/>
    <cellStyle name="Normal 3 3 3 4 3 8" xfId="29082" xr:uid="{00000000-0005-0000-0000-000081710000}"/>
    <cellStyle name="Normal 3 3 3 4 4" xfId="29083" xr:uid="{00000000-0005-0000-0000-000082710000}"/>
    <cellStyle name="Normal 3 3 3 4 4 2" xfId="29084" xr:uid="{00000000-0005-0000-0000-000083710000}"/>
    <cellStyle name="Normal 3 3 3 4 4 2 2" xfId="29085" xr:uid="{00000000-0005-0000-0000-000084710000}"/>
    <cellStyle name="Normal 3 3 3 4 4 2 2 2" xfId="29086" xr:uid="{00000000-0005-0000-0000-000085710000}"/>
    <cellStyle name="Normal 3 3 3 4 4 2 2 2 2" xfId="29087" xr:uid="{00000000-0005-0000-0000-000086710000}"/>
    <cellStyle name="Normal 3 3 3 4 4 2 2 3" xfId="29088" xr:uid="{00000000-0005-0000-0000-000087710000}"/>
    <cellStyle name="Normal 3 3 3 4 4 2 3" xfId="29089" xr:uid="{00000000-0005-0000-0000-000088710000}"/>
    <cellStyle name="Normal 3 3 3 4 4 2 3 2" xfId="29090" xr:uid="{00000000-0005-0000-0000-000089710000}"/>
    <cellStyle name="Normal 3 3 3 4 4 2 4" xfId="29091" xr:uid="{00000000-0005-0000-0000-00008A710000}"/>
    <cellStyle name="Normal 3 3 3 4 4 3" xfId="29092" xr:uid="{00000000-0005-0000-0000-00008B710000}"/>
    <cellStyle name="Normal 3 3 3 4 4 3 2" xfId="29093" xr:uid="{00000000-0005-0000-0000-00008C710000}"/>
    <cellStyle name="Normal 3 3 3 4 4 3 2 2" xfId="29094" xr:uid="{00000000-0005-0000-0000-00008D710000}"/>
    <cellStyle name="Normal 3 3 3 4 4 3 3" xfId="29095" xr:uid="{00000000-0005-0000-0000-00008E710000}"/>
    <cellStyle name="Normal 3 3 3 4 4 4" xfId="29096" xr:uid="{00000000-0005-0000-0000-00008F710000}"/>
    <cellStyle name="Normal 3 3 3 4 4 4 2" xfId="29097" xr:uid="{00000000-0005-0000-0000-000090710000}"/>
    <cellStyle name="Normal 3 3 3 4 4 5" xfId="29098" xr:uid="{00000000-0005-0000-0000-000091710000}"/>
    <cellStyle name="Normal 3 3 3 4 5" xfId="29099" xr:uid="{00000000-0005-0000-0000-000092710000}"/>
    <cellStyle name="Normal 3 3 3 4 5 2" xfId="29100" xr:uid="{00000000-0005-0000-0000-000093710000}"/>
    <cellStyle name="Normal 3 3 3 4 5 2 2" xfId="29101" xr:uid="{00000000-0005-0000-0000-000094710000}"/>
    <cellStyle name="Normal 3 3 3 4 5 2 2 2" xfId="29102" xr:uid="{00000000-0005-0000-0000-000095710000}"/>
    <cellStyle name="Normal 3 3 3 4 5 2 3" xfId="29103" xr:uid="{00000000-0005-0000-0000-000096710000}"/>
    <cellStyle name="Normal 3 3 3 4 5 3" xfId="29104" xr:uid="{00000000-0005-0000-0000-000097710000}"/>
    <cellStyle name="Normal 3 3 3 4 5 3 2" xfId="29105" xr:uid="{00000000-0005-0000-0000-000098710000}"/>
    <cellStyle name="Normal 3 3 3 4 5 4" xfId="29106" xr:uid="{00000000-0005-0000-0000-000099710000}"/>
    <cellStyle name="Normal 3 3 3 4 6" xfId="29107" xr:uid="{00000000-0005-0000-0000-00009A710000}"/>
    <cellStyle name="Normal 3 3 3 4 6 2" xfId="29108" xr:uid="{00000000-0005-0000-0000-00009B710000}"/>
    <cellStyle name="Normal 3 3 3 4 6 2 2" xfId="29109" xr:uid="{00000000-0005-0000-0000-00009C710000}"/>
    <cellStyle name="Normal 3 3 3 4 6 2 2 2" xfId="29110" xr:uid="{00000000-0005-0000-0000-00009D710000}"/>
    <cellStyle name="Normal 3 3 3 4 6 2 3" xfId="29111" xr:uid="{00000000-0005-0000-0000-00009E710000}"/>
    <cellStyle name="Normal 3 3 3 4 6 3" xfId="29112" xr:uid="{00000000-0005-0000-0000-00009F710000}"/>
    <cellStyle name="Normal 3 3 3 4 6 3 2" xfId="29113" xr:uid="{00000000-0005-0000-0000-0000A0710000}"/>
    <cellStyle name="Normal 3 3 3 4 6 4" xfId="29114" xr:uid="{00000000-0005-0000-0000-0000A1710000}"/>
    <cellStyle name="Normal 3 3 3 4 7" xfId="29115" xr:uid="{00000000-0005-0000-0000-0000A2710000}"/>
    <cellStyle name="Normal 3 3 3 4 7 2" xfId="29116" xr:uid="{00000000-0005-0000-0000-0000A3710000}"/>
    <cellStyle name="Normal 3 3 3 4 7 2 2" xfId="29117" xr:uid="{00000000-0005-0000-0000-0000A4710000}"/>
    <cellStyle name="Normal 3 3 3 4 7 3" xfId="29118" xr:uid="{00000000-0005-0000-0000-0000A5710000}"/>
    <cellStyle name="Normal 3 3 3 4 8" xfId="29119" xr:uid="{00000000-0005-0000-0000-0000A6710000}"/>
    <cellStyle name="Normal 3 3 3 4 8 2" xfId="29120" xr:uid="{00000000-0005-0000-0000-0000A7710000}"/>
    <cellStyle name="Normal 3 3 3 4 9" xfId="29121" xr:uid="{00000000-0005-0000-0000-0000A8710000}"/>
    <cellStyle name="Normal 3 3 3 4 9 2" xfId="29122" xr:uid="{00000000-0005-0000-0000-0000A9710000}"/>
    <cellStyle name="Normal 3 3 3 5" xfId="29123" xr:uid="{00000000-0005-0000-0000-0000AA710000}"/>
    <cellStyle name="Normal 3 3 3 5 10" xfId="29124" xr:uid="{00000000-0005-0000-0000-0000AB710000}"/>
    <cellStyle name="Normal 3 3 3 5 11" xfId="29125" xr:uid="{00000000-0005-0000-0000-0000AC710000}"/>
    <cellStyle name="Normal 3 3 3 5 2" xfId="29126" xr:uid="{00000000-0005-0000-0000-0000AD710000}"/>
    <cellStyle name="Normal 3 3 3 5 2 2" xfId="29127" xr:uid="{00000000-0005-0000-0000-0000AE710000}"/>
    <cellStyle name="Normal 3 3 3 5 2 2 2" xfId="29128" xr:uid="{00000000-0005-0000-0000-0000AF710000}"/>
    <cellStyle name="Normal 3 3 3 5 2 2 2 2" xfId="29129" xr:uid="{00000000-0005-0000-0000-0000B0710000}"/>
    <cellStyle name="Normal 3 3 3 5 2 2 2 2 2" xfId="29130" xr:uid="{00000000-0005-0000-0000-0000B1710000}"/>
    <cellStyle name="Normal 3 3 3 5 2 2 2 2 2 2" xfId="29131" xr:uid="{00000000-0005-0000-0000-0000B2710000}"/>
    <cellStyle name="Normal 3 3 3 5 2 2 2 2 2 2 2" xfId="29132" xr:uid="{00000000-0005-0000-0000-0000B3710000}"/>
    <cellStyle name="Normal 3 3 3 5 2 2 2 2 2 3" xfId="29133" xr:uid="{00000000-0005-0000-0000-0000B4710000}"/>
    <cellStyle name="Normal 3 3 3 5 2 2 2 2 3" xfId="29134" xr:uid="{00000000-0005-0000-0000-0000B5710000}"/>
    <cellStyle name="Normal 3 3 3 5 2 2 2 2 3 2" xfId="29135" xr:uid="{00000000-0005-0000-0000-0000B6710000}"/>
    <cellStyle name="Normal 3 3 3 5 2 2 2 2 4" xfId="29136" xr:uid="{00000000-0005-0000-0000-0000B7710000}"/>
    <cellStyle name="Normal 3 3 3 5 2 2 2 3" xfId="29137" xr:uid="{00000000-0005-0000-0000-0000B8710000}"/>
    <cellStyle name="Normal 3 3 3 5 2 2 2 3 2" xfId="29138" xr:uid="{00000000-0005-0000-0000-0000B9710000}"/>
    <cellStyle name="Normal 3 3 3 5 2 2 2 3 2 2" xfId="29139" xr:uid="{00000000-0005-0000-0000-0000BA710000}"/>
    <cellStyle name="Normal 3 3 3 5 2 2 2 3 3" xfId="29140" xr:uid="{00000000-0005-0000-0000-0000BB710000}"/>
    <cellStyle name="Normal 3 3 3 5 2 2 2 4" xfId="29141" xr:uid="{00000000-0005-0000-0000-0000BC710000}"/>
    <cellStyle name="Normal 3 3 3 5 2 2 2 4 2" xfId="29142" xr:uid="{00000000-0005-0000-0000-0000BD710000}"/>
    <cellStyle name="Normal 3 3 3 5 2 2 2 5" xfId="29143" xr:uid="{00000000-0005-0000-0000-0000BE710000}"/>
    <cellStyle name="Normal 3 3 3 5 2 2 3" xfId="29144" xr:uid="{00000000-0005-0000-0000-0000BF710000}"/>
    <cellStyle name="Normal 3 3 3 5 2 2 3 2" xfId="29145" xr:uid="{00000000-0005-0000-0000-0000C0710000}"/>
    <cellStyle name="Normal 3 3 3 5 2 2 3 2 2" xfId="29146" xr:uid="{00000000-0005-0000-0000-0000C1710000}"/>
    <cellStyle name="Normal 3 3 3 5 2 2 3 2 2 2" xfId="29147" xr:uid="{00000000-0005-0000-0000-0000C2710000}"/>
    <cellStyle name="Normal 3 3 3 5 2 2 3 2 3" xfId="29148" xr:uid="{00000000-0005-0000-0000-0000C3710000}"/>
    <cellStyle name="Normal 3 3 3 5 2 2 3 3" xfId="29149" xr:uid="{00000000-0005-0000-0000-0000C4710000}"/>
    <cellStyle name="Normal 3 3 3 5 2 2 3 3 2" xfId="29150" xr:uid="{00000000-0005-0000-0000-0000C5710000}"/>
    <cellStyle name="Normal 3 3 3 5 2 2 3 4" xfId="29151" xr:uid="{00000000-0005-0000-0000-0000C6710000}"/>
    <cellStyle name="Normal 3 3 3 5 2 2 4" xfId="29152" xr:uid="{00000000-0005-0000-0000-0000C7710000}"/>
    <cellStyle name="Normal 3 3 3 5 2 2 4 2" xfId="29153" xr:uid="{00000000-0005-0000-0000-0000C8710000}"/>
    <cellStyle name="Normal 3 3 3 5 2 2 4 2 2" xfId="29154" xr:uid="{00000000-0005-0000-0000-0000C9710000}"/>
    <cellStyle name="Normal 3 3 3 5 2 2 4 2 2 2" xfId="29155" xr:uid="{00000000-0005-0000-0000-0000CA710000}"/>
    <cellStyle name="Normal 3 3 3 5 2 2 4 2 3" xfId="29156" xr:uid="{00000000-0005-0000-0000-0000CB710000}"/>
    <cellStyle name="Normal 3 3 3 5 2 2 4 3" xfId="29157" xr:uid="{00000000-0005-0000-0000-0000CC710000}"/>
    <cellStyle name="Normal 3 3 3 5 2 2 4 3 2" xfId="29158" xr:uid="{00000000-0005-0000-0000-0000CD710000}"/>
    <cellStyle name="Normal 3 3 3 5 2 2 4 4" xfId="29159" xr:uid="{00000000-0005-0000-0000-0000CE710000}"/>
    <cellStyle name="Normal 3 3 3 5 2 2 5" xfId="29160" xr:uid="{00000000-0005-0000-0000-0000CF710000}"/>
    <cellStyle name="Normal 3 3 3 5 2 2 5 2" xfId="29161" xr:uid="{00000000-0005-0000-0000-0000D0710000}"/>
    <cellStyle name="Normal 3 3 3 5 2 2 5 2 2" xfId="29162" xr:uid="{00000000-0005-0000-0000-0000D1710000}"/>
    <cellStyle name="Normal 3 3 3 5 2 2 5 3" xfId="29163" xr:uid="{00000000-0005-0000-0000-0000D2710000}"/>
    <cellStyle name="Normal 3 3 3 5 2 2 6" xfId="29164" xr:uid="{00000000-0005-0000-0000-0000D3710000}"/>
    <cellStyle name="Normal 3 3 3 5 2 2 6 2" xfId="29165" xr:uid="{00000000-0005-0000-0000-0000D4710000}"/>
    <cellStyle name="Normal 3 3 3 5 2 2 7" xfId="29166" xr:uid="{00000000-0005-0000-0000-0000D5710000}"/>
    <cellStyle name="Normal 3 3 3 5 2 2 7 2" xfId="29167" xr:uid="{00000000-0005-0000-0000-0000D6710000}"/>
    <cellStyle name="Normal 3 3 3 5 2 2 8" xfId="29168" xr:uid="{00000000-0005-0000-0000-0000D7710000}"/>
    <cellStyle name="Normal 3 3 3 5 2 3" xfId="29169" xr:uid="{00000000-0005-0000-0000-0000D8710000}"/>
    <cellStyle name="Normal 3 3 3 5 2 3 2" xfId="29170" xr:uid="{00000000-0005-0000-0000-0000D9710000}"/>
    <cellStyle name="Normal 3 3 3 5 2 3 2 2" xfId="29171" xr:uid="{00000000-0005-0000-0000-0000DA710000}"/>
    <cellStyle name="Normal 3 3 3 5 2 3 2 2 2" xfId="29172" xr:uid="{00000000-0005-0000-0000-0000DB710000}"/>
    <cellStyle name="Normal 3 3 3 5 2 3 2 2 2 2" xfId="29173" xr:uid="{00000000-0005-0000-0000-0000DC710000}"/>
    <cellStyle name="Normal 3 3 3 5 2 3 2 2 3" xfId="29174" xr:uid="{00000000-0005-0000-0000-0000DD710000}"/>
    <cellStyle name="Normal 3 3 3 5 2 3 2 3" xfId="29175" xr:uid="{00000000-0005-0000-0000-0000DE710000}"/>
    <cellStyle name="Normal 3 3 3 5 2 3 2 3 2" xfId="29176" xr:uid="{00000000-0005-0000-0000-0000DF710000}"/>
    <cellStyle name="Normal 3 3 3 5 2 3 2 4" xfId="29177" xr:uid="{00000000-0005-0000-0000-0000E0710000}"/>
    <cellStyle name="Normal 3 3 3 5 2 3 3" xfId="29178" xr:uid="{00000000-0005-0000-0000-0000E1710000}"/>
    <cellStyle name="Normal 3 3 3 5 2 3 3 2" xfId="29179" xr:uid="{00000000-0005-0000-0000-0000E2710000}"/>
    <cellStyle name="Normal 3 3 3 5 2 3 3 2 2" xfId="29180" xr:uid="{00000000-0005-0000-0000-0000E3710000}"/>
    <cellStyle name="Normal 3 3 3 5 2 3 3 3" xfId="29181" xr:uid="{00000000-0005-0000-0000-0000E4710000}"/>
    <cellStyle name="Normal 3 3 3 5 2 3 4" xfId="29182" xr:uid="{00000000-0005-0000-0000-0000E5710000}"/>
    <cellStyle name="Normal 3 3 3 5 2 3 4 2" xfId="29183" xr:uid="{00000000-0005-0000-0000-0000E6710000}"/>
    <cellStyle name="Normal 3 3 3 5 2 3 5" xfId="29184" xr:uid="{00000000-0005-0000-0000-0000E7710000}"/>
    <cellStyle name="Normal 3 3 3 5 2 4" xfId="29185" xr:uid="{00000000-0005-0000-0000-0000E8710000}"/>
    <cellStyle name="Normal 3 3 3 5 2 4 2" xfId="29186" xr:uid="{00000000-0005-0000-0000-0000E9710000}"/>
    <cellStyle name="Normal 3 3 3 5 2 4 2 2" xfId="29187" xr:uid="{00000000-0005-0000-0000-0000EA710000}"/>
    <cellStyle name="Normal 3 3 3 5 2 4 2 2 2" xfId="29188" xr:uid="{00000000-0005-0000-0000-0000EB710000}"/>
    <cellStyle name="Normal 3 3 3 5 2 4 2 3" xfId="29189" xr:uid="{00000000-0005-0000-0000-0000EC710000}"/>
    <cellStyle name="Normal 3 3 3 5 2 4 3" xfId="29190" xr:uid="{00000000-0005-0000-0000-0000ED710000}"/>
    <cellStyle name="Normal 3 3 3 5 2 4 3 2" xfId="29191" xr:uid="{00000000-0005-0000-0000-0000EE710000}"/>
    <cellStyle name="Normal 3 3 3 5 2 4 4" xfId="29192" xr:uid="{00000000-0005-0000-0000-0000EF710000}"/>
    <cellStyle name="Normal 3 3 3 5 2 5" xfId="29193" xr:uid="{00000000-0005-0000-0000-0000F0710000}"/>
    <cellStyle name="Normal 3 3 3 5 2 5 2" xfId="29194" xr:uid="{00000000-0005-0000-0000-0000F1710000}"/>
    <cellStyle name="Normal 3 3 3 5 2 5 2 2" xfId="29195" xr:uid="{00000000-0005-0000-0000-0000F2710000}"/>
    <cellStyle name="Normal 3 3 3 5 2 5 2 2 2" xfId="29196" xr:uid="{00000000-0005-0000-0000-0000F3710000}"/>
    <cellStyle name="Normal 3 3 3 5 2 5 2 3" xfId="29197" xr:uid="{00000000-0005-0000-0000-0000F4710000}"/>
    <cellStyle name="Normal 3 3 3 5 2 5 3" xfId="29198" xr:uid="{00000000-0005-0000-0000-0000F5710000}"/>
    <cellStyle name="Normal 3 3 3 5 2 5 3 2" xfId="29199" xr:uid="{00000000-0005-0000-0000-0000F6710000}"/>
    <cellStyle name="Normal 3 3 3 5 2 5 4" xfId="29200" xr:uid="{00000000-0005-0000-0000-0000F7710000}"/>
    <cellStyle name="Normal 3 3 3 5 2 6" xfId="29201" xr:uid="{00000000-0005-0000-0000-0000F8710000}"/>
    <cellStyle name="Normal 3 3 3 5 2 6 2" xfId="29202" xr:uid="{00000000-0005-0000-0000-0000F9710000}"/>
    <cellStyle name="Normal 3 3 3 5 2 6 2 2" xfId="29203" xr:uid="{00000000-0005-0000-0000-0000FA710000}"/>
    <cellStyle name="Normal 3 3 3 5 2 6 3" xfId="29204" xr:uid="{00000000-0005-0000-0000-0000FB710000}"/>
    <cellStyle name="Normal 3 3 3 5 2 7" xfId="29205" xr:uid="{00000000-0005-0000-0000-0000FC710000}"/>
    <cellStyle name="Normal 3 3 3 5 2 7 2" xfId="29206" xr:uid="{00000000-0005-0000-0000-0000FD710000}"/>
    <cellStyle name="Normal 3 3 3 5 2 8" xfId="29207" xr:uid="{00000000-0005-0000-0000-0000FE710000}"/>
    <cellStyle name="Normal 3 3 3 5 2 8 2" xfId="29208" xr:uid="{00000000-0005-0000-0000-0000FF710000}"/>
    <cellStyle name="Normal 3 3 3 5 2 9" xfId="29209" xr:uid="{00000000-0005-0000-0000-000000720000}"/>
    <cellStyle name="Normal 3 3 3 5 3" xfId="29210" xr:uid="{00000000-0005-0000-0000-000001720000}"/>
    <cellStyle name="Normal 3 3 3 5 3 2" xfId="29211" xr:uid="{00000000-0005-0000-0000-000002720000}"/>
    <cellStyle name="Normal 3 3 3 5 3 2 2" xfId="29212" xr:uid="{00000000-0005-0000-0000-000003720000}"/>
    <cellStyle name="Normal 3 3 3 5 3 2 2 2" xfId="29213" xr:uid="{00000000-0005-0000-0000-000004720000}"/>
    <cellStyle name="Normal 3 3 3 5 3 2 2 2 2" xfId="29214" xr:uid="{00000000-0005-0000-0000-000005720000}"/>
    <cellStyle name="Normal 3 3 3 5 3 2 2 2 2 2" xfId="29215" xr:uid="{00000000-0005-0000-0000-000006720000}"/>
    <cellStyle name="Normal 3 3 3 5 3 2 2 2 3" xfId="29216" xr:uid="{00000000-0005-0000-0000-000007720000}"/>
    <cellStyle name="Normal 3 3 3 5 3 2 2 3" xfId="29217" xr:uid="{00000000-0005-0000-0000-000008720000}"/>
    <cellStyle name="Normal 3 3 3 5 3 2 2 3 2" xfId="29218" xr:uid="{00000000-0005-0000-0000-000009720000}"/>
    <cellStyle name="Normal 3 3 3 5 3 2 2 4" xfId="29219" xr:uid="{00000000-0005-0000-0000-00000A720000}"/>
    <cellStyle name="Normal 3 3 3 5 3 2 3" xfId="29220" xr:uid="{00000000-0005-0000-0000-00000B720000}"/>
    <cellStyle name="Normal 3 3 3 5 3 2 3 2" xfId="29221" xr:uid="{00000000-0005-0000-0000-00000C720000}"/>
    <cellStyle name="Normal 3 3 3 5 3 2 3 2 2" xfId="29222" xr:uid="{00000000-0005-0000-0000-00000D720000}"/>
    <cellStyle name="Normal 3 3 3 5 3 2 3 3" xfId="29223" xr:uid="{00000000-0005-0000-0000-00000E720000}"/>
    <cellStyle name="Normal 3 3 3 5 3 2 4" xfId="29224" xr:uid="{00000000-0005-0000-0000-00000F720000}"/>
    <cellStyle name="Normal 3 3 3 5 3 2 4 2" xfId="29225" xr:uid="{00000000-0005-0000-0000-000010720000}"/>
    <cellStyle name="Normal 3 3 3 5 3 2 5" xfId="29226" xr:uid="{00000000-0005-0000-0000-000011720000}"/>
    <cellStyle name="Normal 3 3 3 5 3 3" xfId="29227" xr:uid="{00000000-0005-0000-0000-000012720000}"/>
    <cellStyle name="Normal 3 3 3 5 3 3 2" xfId="29228" xr:uid="{00000000-0005-0000-0000-000013720000}"/>
    <cellStyle name="Normal 3 3 3 5 3 3 2 2" xfId="29229" xr:uid="{00000000-0005-0000-0000-000014720000}"/>
    <cellStyle name="Normal 3 3 3 5 3 3 2 2 2" xfId="29230" xr:uid="{00000000-0005-0000-0000-000015720000}"/>
    <cellStyle name="Normal 3 3 3 5 3 3 2 3" xfId="29231" xr:uid="{00000000-0005-0000-0000-000016720000}"/>
    <cellStyle name="Normal 3 3 3 5 3 3 3" xfId="29232" xr:uid="{00000000-0005-0000-0000-000017720000}"/>
    <cellStyle name="Normal 3 3 3 5 3 3 3 2" xfId="29233" xr:uid="{00000000-0005-0000-0000-000018720000}"/>
    <cellStyle name="Normal 3 3 3 5 3 3 4" xfId="29234" xr:uid="{00000000-0005-0000-0000-000019720000}"/>
    <cellStyle name="Normal 3 3 3 5 3 4" xfId="29235" xr:uid="{00000000-0005-0000-0000-00001A720000}"/>
    <cellStyle name="Normal 3 3 3 5 3 4 2" xfId="29236" xr:uid="{00000000-0005-0000-0000-00001B720000}"/>
    <cellStyle name="Normal 3 3 3 5 3 4 2 2" xfId="29237" xr:uid="{00000000-0005-0000-0000-00001C720000}"/>
    <cellStyle name="Normal 3 3 3 5 3 4 2 2 2" xfId="29238" xr:uid="{00000000-0005-0000-0000-00001D720000}"/>
    <cellStyle name="Normal 3 3 3 5 3 4 2 3" xfId="29239" xr:uid="{00000000-0005-0000-0000-00001E720000}"/>
    <cellStyle name="Normal 3 3 3 5 3 4 3" xfId="29240" xr:uid="{00000000-0005-0000-0000-00001F720000}"/>
    <cellStyle name="Normal 3 3 3 5 3 4 3 2" xfId="29241" xr:uid="{00000000-0005-0000-0000-000020720000}"/>
    <cellStyle name="Normal 3 3 3 5 3 4 4" xfId="29242" xr:uid="{00000000-0005-0000-0000-000021720000}"/>
    <cellStyle name="Normal 3 3 3 5 3 5" xfId="29243" xr:uid="{00000000-0005-0000-0000-000022720000}"/>
    <cellStyle name="Normal 3 3 3 5 3 5 2" xfId="29244" xr:uid="{00000000-0005-0000-0000-000023720000}"/>
    <cellStyle name="Normal 3 3 3 5 3 5 2 2" xfId="29245" xr:uid="{00000000-0005-0000-0000-000024720000}"/>
    <cellStyle name="Normal 3 3 3 5 3 5 3" xfId="29246" xr:uid="{00000000-0005-0000-0000-000025720000}"/>
    <cellStyle name="Normal 3 3 3 5 3 6" xfId="29247" xr:uid="{00000000-0005-0000-0000-000026720000}"/>
    <cellStyle name="Normal 3 3 3 5 3 6 2" xfId="29248" xr:uid="{00000000-0005-0000-0000-000027720000}"/>
    <cellStyle name="Normal 3 3 3 5 3 7" xfId="29249" xr:uid="{00000000-0005-0000-0000-000028720000}"/>
    <cellStyle name="Normal 3 3 3 5 3 7 2" xfId="29250" xr:uid="{00000000-0005-0000-0000-000029720000}"/>
    <cellStyle name="Normal 3 3 3 5 3 8" xfId="29251" xr:uid="{00000000-0005-0000-0000-00002A720000}"/>
    <cellStyle name="Normal 3 3 3 5 4" xfId="29252" xr:uid="{00000000-0005-0000-0000-00002B720000}"/>
    <cellStyle name="Normal 3 3 3 5 4 2" xfId="29253" xr:uid="{00000000-0005-0000-0000-00002C720000}"/>
    <cellStyle name="Normal 3 3 3 5 4 2 2" xfId="29254" xr:uid="{00000000-0005-0000-0000-00002D720000}"/>
    <cellStyle name="Normal 3 3 3 5 4 2 2 2" xfId="29255" xr:uid="{00000000-0005-0000-0000-00002E720000}"/>
    <cellStyle name="Normal 3 3 3 5 4 2 2 2 2" xfId="29256" xr:uid="{00000000-0005-0000-0000-00002F720000}"/>
    <cellStyle name="Normal 3 3 3 5 4 2 2 3" xfId="29257" xr:uid="{00000000-0005-0000-0000-000030720000}"/>
    <cellStyle name="Normal 3 3 3 5 4 2 3" xfId="29258" xr:uid="{00000000-0005-0000-0000-000031720000}"/>
    <cellStyle name="Normal 3 3 3 5 4 2 3 2" xfId="29259" xr:uid="{00000000-0005-0000-0000-000032720000}"/>
    <cellStyle name="Normal 3 3 3 5 4 2 4" xfId="29260" xr:uid="{00000000-0005-0000-0000-000033720000}"/>
    <cellStyle name="Normal 3 3 3 5 4 3" xfId="29261" xr:uid="{00000000-0005-0000-0000-000034720000}"/>
    <cellStyle name="Normal 3 3 3 5 4 3 2" xfId="29262" xr:uid="{00000000-0005-0000-0000-000035720000}"/>
    <cellStyle name="Normal 3 3 3 5 4 3 2 2" xfId="29263" xr:uid="{00000000-0005-0000-0000-000036720000}"/>
    <cellStyle name="Normal 3 3 3 5 4 3 3" xfId="29264" xr:uid="{00000000-0005-0000-0000-000037720000}"/>
    <cellStyle name="Normal 3 3 3 5 4 4" xfId="29265" xr:uid="{00000000-0005-0000-0000-000038720000}"/>
    <cellStyle name="Normal 3 3 3 5 4 4 2" xfId="29266" xr:uid="{00000000-0005-0000-0000-000039720000}"/>
    <cellStyle name="Normal 3 3 3 5 4 5" xfId="29267" xr:uid="{00000000-0005-0000-0000-00003A720000}"/>
    <cellStyle name="Normal 3 3 3 5 5" xfId="29268" xr:uid="{00000000-0005-0000-0000-00003B720000}"/>
    <cellStyle name="Normal 3 3 3 5 5 2" xfId="29269" xr:uid="{00000000-0005-0000-0000-00003C720000}"/>
    <cellStyle name="Normal 3 3 3 5 5 2 2" xfId="29270" xr:uid="{00000000-0005-0000-0000-00003D720000}"/>
    <cellStyle name="Normal 3 3 3 5 5 2 2 2" xfId="29271" xr:uid="{00000000-0005-0000-0000-00003E720000}"/>
    <cellStyle name="Normal 3 3 3 5 5 2 3" xfId="29272" xr:uid="{00000000-0005-0000-0000-00003F720000}"/>
    <cellStyle name="Normal 3 3 3 5 5 3" xfId="29273" xr:uid="{00000000-0005-0000-0000-000040720000}"/>
    <cellStyle name="Normal 3 3 3 5 5 3 2" xfId="29274" xr:uid="{00000000-0005-0000-0000-000041720000}"/>
    <cellStyle name="Normal 3 3 3 5 5 4" xfId="29275" xr:uid="{00000000-0005-0000-0000-000042720000}"/>
    <cellStyle name="Normal 3 3 3 5 6" xfId="29276" xr:uid="{00000000-0005-0000-0000-000043720000}"/>
    <cellStyle name="Normal 3 3 3 5 6 2" xfId="29277" xr:uid="{00000000-0005-0000-0000-000044720000}"/>
    <cellStyle name="Normal 3 3 3 5 6 2 2" xfId="29278" xr:uid="{00000000-0005-0000-0000-000045720000}"/>
    <cellStyle name="Normal 3 3 3 5 6 2 2 2" xfId="29279" xr:uid="{00000000-0005-0000-0000-000046720000}"/>
    <cellStyle name="Normal 3 3 3 5 6 2 3" xfId="29280" xr:uid="{00000000-0005-0000-0000-000047720000}"/>
    <cellStyle name="Normal 3 3 3 5 6 3" xfId="29281" xr:uid="{00000000-0005-0000-0000-000048720000}"/>
    <cellStyle name="Normal 3 3 3 5 6 3 2" xfId="29282" xr:uid="{00000000-0005-0000-0000-000049720000}"/>
    <cellStyle name="Normal 3 3 3 5 6 4" xfId="29283" xr:uid="{00000000-0005-0000-0000-00004A720000}"/>
    <cellStyle name="Normal 3 3 3 5 7" xfId="29284" xr:uid="{00000000-0005-0000-0000-00004B720000}"/>
    <cellStyle name="Normal 3 3 3 5 7 2" xfId="29285" xr:uid="{00000000-0005-0000-0000-00004C720000}"/>
    <cellStyle name="Normal 3 3 3 5 7 2 2" xfId="29286" xr:uid="{00000000-0005-0000-0000-00004D720000}"/>
    <cellStyle name="Normal 3 3 3 5 7 3" xfId="29287" xr:uid="{00000000-0005-0000-0000-00004E720000}"/>
    <cellStyle name="Normal 3 3 3 5 8" xfId="29288" xr:uid="{00000000-0005-0000-0000-00004F720000}"/>
    <cellStyle name="Normal 3 3 3 5 8 2" xfId="29289" xr:uid="{00000000-0005-0000-0000-000050720000}"/>
    <cellStyle name="Normal 3 3 3 5 9" xfId="29290" xr:uid="{00000000-0005-0000-0000-000051720000}"/>
    <cellStyle name="Normal 3 3 3 5 9 2" xfId="29291" xr:uid="{00000000-0005-0000-0000-000052720000}"/>
    <cellStyle name="Normal 3 3 3 6" xfId="29292" xr:uid="{00000000-0005-0000-0000-000053720000}"/>
    <cellStyle name="Normal 3 3 3 6 2" xfId="29293" xr:uid="{00000000-0005-0000-0000-000054720000}"/>
    <cellStyle name="Normal 3 3 3 6 2 2" xfId="29294" xr:uid="{00000000-0005-0000-0000-000055720000}"/>
    <cellStyle name="Normal 3 3 3 6 2 2 2" xfId="29295" xr:uid="{00000000-0005-0000-0000-000056720000}"/>
    <cellStyle name="Normal 3 3 3 6 2 2 2 2" xfId="29296" xr:uid="{00000000-0005-0000-0000-000057720000}"/>
    <cellStyle name="Normal 3 3 3 6 2 2 2 2 2" xfId="29297" xr:uid="{00000000-0005-0000-0000-000058720000}"/>
    <cellStyle name="Normal 3 3 3 6 2 2 2 2 2 2" xfId="29298" xr:uid="{00000000-0005-0000-0000-000059720000}"/>
    <cellStyle name="Normal 3 3 3 6 2 2 2 2 3" xfId="29299" xr:uid="{00000000-0005-0000-0000-00005A720000}"/>
    <cellStyle name="Normal 3 3 3 6 2 2 2 3" xfId="29300" xr:uid="{00000000-0005-0000-0000-00005B720000}"/>
    <cellStyle name="Normal 3 3 3 6 2 2 2 3 2" xfId="29301" xr:uid="{00000000-0005-0000-0000-00005C720000}"/>
    <cellStyle name="Normal 3 3 3 6 2 2 2 4" xfId="29302" xr:uid="{00000000-0005-0000-0000-00005D720000}"/>
    <cellStyle name="Normal 3 3 3 6 2 2 3" xfId="29303" xr:uid="{00000000-0005-0000-0000-00005E720000}"/>
    <cellStyle name="Normal 3 3 3 6 2 2 3 2" xfId="29304" xr:uid="{00000000-0005-0000-0000-00005F720000}"/>
    <cellStyle name="Normal 3 3 3 6 2 2 3 2 2" xfId="29305" xr:uid="{00000000-0005-0000-0000-000060720000}"/>
    <cellStyle name="Normal 3 3 3 6 2 2 3 3" xfId="29306" xr:uid="{00000000-0005-0000-0000-000061720000}"/>
    <cellStyle name="Normal 3 3 3 6 2 2 4" xfId="29307" xr:uid="{00000000-0005-0000-0000-000062720000}"/>
    <cellStyle name="Normal 3 3 3 6 2 2 4 2" xfId="29308" xr:uid="{00000000-0005-0000-0000-000063720000}"/>
    <cellStyle name="Normal 3 3 3 6 2 2 5" xfId="29309" xr:uid="{00000000-0005-0000-0000-000064720000}"/>
    <cellStyle name="Normal 3 3 3 6 2 3" xfId="29310" xr:uid="{00000000-0005-0000-0000-000065720000}"/>
    <cellStyle name="Normal 3 3 3 6 2 3 2" xfId="29311" xr:uid="{00000000-0005-0000-0000-000066720000}"/>
    <cellStyle name="Normal 3 3 3 6 2 3 2 2" xfId="29312" xr:uid="{00000000-0005-0000-0000-000067720000}"/>
    <cellStyle name="Normal 3 3 3 6 2 3 2 2 2" xfId="29313" xr:uid="{00000000-0005-0000-0000-000068720000}"/>
    <cellStyle name="Normal 3 3 3 6 2 3 2 3" xfId="29314" xr:uid="{00000000-0005-0000-0000-000069720000}"/>
    <cellStyle name="Normal 3 3 3 6 2 3 3" xfId="29315" xr:uid="{00000000-0005-0000-0000-00006A720000}"/>
    <cellStyle name="Normal 3 3 3 6 2 3 3 2" xfId="29316" xr:uid="{00000000-0005-0000-0000-00006B720000}"/>
    <cellStyle name="Normal 3 3 3 6 2 3 4" xfId="29317" xr:uid="{00000000-0005-0000-0000-00006C720000}"/>
    <cellStyle name="Normal 3 3 3 6 2 4" xfId="29318" xr:uid="{00000000-0005-0000-0000-00006D720000}"/>
    <cellStyle name="Normal 3 3 3 6 2 4 2" xfId="29319" xr:uid="{00000000-0005-0000-0000-00006E720000}"/>
    <cellStyle name="Normal 3 3 3 6 2 4 2 2" xfId="29320" xr:uid="{00000000-0005-0000-0000-00006F720000}"/>
    <cellStyle name="Normal 3 3 3 6 2 4 2 2 2" xfId="29321" xr:uid="{00000000-0005-0000-0000-000070720000}"/>
    <cellStyle name="Normal 3 3 3 6 2 4 2 3" xfId="29322" xr:uid="{00000000-0005-0000-0000-000071720000}"/>
    <cellStyle name="Normal 3 3 3 6 2 4 3" xfId="29323" xr:uid="{00000000-0005-0000-0000-000072720000}"/>
    <cellStyle name="Normal 3 3 3 6 2 4 3 2" xfId="29324" xr:uid="{00000000-0005-0000-0000-000073720000}"/>
    <cellStyle name="Normal 3 3 3 6 2 4 4" xfId="29325" xr:uid="{00000000-0005-0000-0000-000074720000}"/>
    <cellStyle name="Normal 3 3 3 6 2 5" xfId="29326" xr:uid="{00000000-0005-0000-0000-000075720000}"/>
    <cellStyle name="Normal 3 3 3 6 2 5 2" xfId="29327" xr:uid="{00000000-0005-0000-0000-000076720000}"/>
    <cellStyle name="Normal 3 3 3 6 2 5 2 2" xfId="29328" xr:uid="{00000000-0005-0000-0000-000077720000}"/>
    <cellStyle name="Normal 3 3 3 6 2 5 3" xfId="29329" xr:uid="{00000000-0005-0000-0000-000078720000}"/>
    <cellStyle name="Normal 3 3 3 6 2 6" xfId="29330" xr:uid="{00000000-0005-0000-0000-000079720000}"/>
    <cellStyle name="Normal 3 3 3 6 2 6 2" xfId="29331" xr:uid="{00000000-0005-0000-0000-00007A720000}"/>
    <cellStyle name="Normal 3 3 3 6 2 7" xfId="29332" xr:uid="{00000000-0005-0000-0000-00007B720000}"/>
    <cellStyle name="Normal 3 3 3 6 2 7 2" xfId="29333" xr:uid="{00000000-0005-0000-0000-00007C720000}"/>
    <cellStyle name="Normal 3 3 3 6 2 8" xfId="29334" xr:uid="{00000000-0005-0000-0000-00007D720000}"/>
    <cellStyle name="Normal 3 3 3 6 3" xfId="29335" xr:uid="{00000000-0005-0000-0000-00007E720000}"/>
    <cellStyle name="Normal 3 3 3 6 3 2" xfId="29336" xr:uid="{00000000-0005-0000-0000-00007F720000}"/>
    <cellStyle name="Normal 3 3 3 6 3 2 2" xfId="29337" xr:uid="{00000000-0005-0000-0000-000080720000}"/>
    <cellStyle name="Normal 3 3 3 6 3 2 2 2" xfId="29338" xr:uid="{00000000-0005-0000-0000-000081720000}"/>
    <cellStyle name="Normal 3 3 3 6 3 2 2 2 2" xfId="29339" xr:uid="{00000000-0005-0000-0000-000082720000}"/>
    <cellStyle name="Normal 3 3 3 6 3 2 2 3" xfId="29340" xr:uid="{00000000-0005-0000-0000-000083720000}"/>
    <cellStyle name="Normal 3 3 3 6 3 2 3" xfId="29341" xr:uid="{00000000-0005-0000-0000-000084720000}"/>
    <cellStyle name="Normal 3 3 3 6 3 2 3 2" xfId="29342" xr:uid="{00000000-0005-0000-0000-000085720000}"/>
    <cellStyle name="Normal 3 3 3 6 3 2 4" xfId="29343" xr:uid="{00000000-0005-0000-0000-000086720000}"/>
    <cellStyle name="Normal 3 3 3 6 3 3" xfId="29344" xr:uid="{00000000-0005-0000-0000-000087720000}"/>
    <cellStyle name="Normal 3 3 3 6 3 3 2" xfId="29345" xr:uid="{00000000-0005-0000-0000-000088720000}"/>
    <cellStyle name="Normal 3 3 3 6 3 3 2 2" xfId="29346" xr:uid="{00000000-0005-0000-0000-000089720000}"/>
    <cellStyle name="Normal 3 3 3 6 3 3 3" xfId="29347" xr:uid="{00000000-0005-0000-0000-00008A720000}"/>
    <cellStyle name="Normal 3 3 3 6 3 4" xfId="29348" xr:uid="{00000000-0005-0000-0000-00008B720000}"/>
    <cellStyle name="Normal 3 3 3 6 3 4 2" xfId="29349" xr:uid="{00000000-0005-0000-0000-00008C720000}"/>
    <cellStyle name="Normal 3 3 3 6 3 5" xfId="29350" xr:uid="{00000000-0005-0000-0000-00008D720000}"/>
    <cellStyle name="Normal 3 3 3 6 4" xfId="29351" xr:uid="{00000000-0005-0000-0000-00008E720000}"/>
    <cellStyle name="Normal 3 3 3 6 4 2" xfId="29352" xr:uid="{00000000-0005-0000-0000-00008F720000}"/>
    <cellStyle name="Normal 3 3 3 6 4 2 2" xfId="29353" xr:uid="{00000000-0005-0000-0000-000090720000}"/>
    <cellStyle name="Normal 3 3 3 6 4 2 2 2" xfId="29354" xr:uid="{00000000-0005-0000-0000-000091720000}"/>
    <cellStyle name="Normal 3 3 3 6 4 2 3" xfId="29355" xr:uid="{00000000-0005-0000-0000-000092720000}"/>
    <cellStyle name="Normal 3 3 3 6 4 3" xfId="29356" xr:uid="{00000000-0005-0000-0000-000093720000}"/>
    <cellStyle name="Normal 3 3 3 6 4 3 2" xfId="29357" xr:uid="{00000000-0005-0000-0000-000094720000}"/>
    <cellStyle name="Normal 3 3 3 6 4 4" xfId="29358" xr:uid="{00000000-0005-0000-0000-000095720000}"/>
    <cellStyle name="Normal 3 3 3 6 5" xfId="29359" xr:uid="{00000000-0005-0000-0000-000096720000}"/>
    <cellStyle name="Normal 3 3 3 6 5 2" xfId="29360" xr:uid="{00000000-0005-0000-0000-000097720000}"/>
    <cellStyle name="Normal 3 3 3 6 5 2 2" xfId="29361" xr:uid="{00000000-0005-0000-0000-000098720000}"/>
    <cellStyle name="Normal 3 3 3 6 5 2 2 2" xfId="29362" xr:uid="{00000000-0005-0000-0000-000099720000}"/>
    <cellStyle name="Normal 3 3 3 6 5 2 3" xfId="29363" xr:uid="{00000000-0005-0000-0000-00009A720000}"/>
    <cellStyle name="Normal 3 3 3 6 5 3" xfId="29364" xr:uid="{00000000-0005-0000-0000-00009B720000}"/>
    <cellStyle name="Normal 3 3 3 6 5 3 2" xfId="29365" xr:uid="{00000000-0005-0000-0000-00009C720000}"/>
    <cellStyle name="Normal 3 3 3 6 5 4" xfId="29366" xr:uid="{00000000-0005-0000-0000-00009D720000}"/>
    <cellStyle name="Normal 3 3 3 6 6" xfId="29367" xr:uid="{00000000-0005-0000-0000-00009E720000}"/>
    <cellStyle name="Normal 3 3 3 6 6 2" xfId="29368" xr:uid="{00000000-0005-0000-0000-00009F720000}"/>
    <cellStyle name="Normal 3 3 3 6 6 2 2" xfId="29369" xr:uid="{00000000-0005-0000-0000-0000A0720000}"/>
    <cellStyle name="Normal 3 3 3 6 6 3" xfId="29370" xr:uid="{00000000-0005-0000-0000-0000A1720000}"/>
    <cellStyle name="Normal 3 3 3 6 7" xfId="29371" xr:uid="{00000000-0005-0000-0000-0000A2720000}"/>
    <cellStyle name="Normal 3 3 3 6 7 2" xfId="29372" xr:uid="{00000000-0005-0000-0000-0000A3720000}"/>
    <cellStyle name="Normal 3 3 3 6 8" xfId="29373" xr:uid="{00000000-0005-0000-0000-0000A4720000}"/>
    <cellStyle name="Normal 3 3 3 6 8 2" xfId="29374" xr:uid="{00000000-0005-0000-0000-0000A5720000}"/>
    <cellStyle name="Normal 3 3 3 6 9" xfId="29375" xr:uid="{00000000-0005-0000-0000-0000A6720000}"/>
    <cellStyle name="Normal 3 3 3 7" xfId="29376" xr:uid="{00000000-0005-0000-0000-0000A7720000}"/>
    <cellStyle name="Normal 3 3 3 7 2" xfId="29377" xr:uid="{00000000-0005-0000-0000-0000A8720000}"/>
    <cellStyle name="Normal 3 3 3 7 2 2" xfId="29378" xr:uid="{00000000-0005-0000-0000-0000A9720000}"/>
    <cellStyle name="Normal 3 3 3 7 2 2 2" xfId="29379" xr:uid="{00000000-0005-0000-0000-0000AA720000}"/>
    <cellStyle name="Normal 3 3 3 7 2 2 2 2" xfId="29380" xr:uid="{00000000-0005-0000-0000-0000AB720000}"/>
    <cellStyle name="Normal 3 3 3 7 2 2 2 2 2" xfId="29381" xr:uid="{00000000-0005-0000-0000-0000AC720000}"/>
    <cellStyle name="Normal 3 3 3 7 2 2 2 3" xfId="29382" xr:uid="{00000000-0005-0000-0000-0000AD720000}"/>
    <cellStyle name="Normal 3 3 3 7 2 2 3" xfId="29383" xr:uid="{00000000-0005-0000-0000-0000AE720000}"/>
    <cellStyle name="Normal 3 3 3 7 2 2 3 2" xfId="29384" xr:uid="{00000000-0005-0000-0000-0000AF720000}"/>
    <cellStyle name="Normal 3 3 3 7 2 2 4" xfId="29385" xr:uid="{00000000-0005-0000-0000-0000B0720000}"/>
    <cellStyle name="Normal 3 3 3 7 2 3" xfId="29386" xr:uid="{00000000-0005-0000-0000-0000B1720000}"/>
    <cellStyle name="Normal 3 3 3 7 2 3 2" xfId="29387" xr:uid="{00000000-0005-0000-0000-0000B2720000}"/>
    <cellStyle name="Normal 3 3 3 7 2 3 2 2" xfId="29388" xr:uid="{00000000-0005-0000-0000-0000B3720000}"/>
    <cellStyle name="Normal 3 3 3 7 2 3 3" xfId="29389" xr:uid="{00000000-0005-0000-0000-0000B4720000}"/>
    <cellStyle name="Normal 3 3 3 7 2 4" xfId="29390" xr:uid="{00000000-0005-0000-0000-0000B5720000}"/>
    <cellStyle name="Normal 3 3 3 7 2 4 2" xfId="29391" xr:uid="{00000000-0005-0000-0000-0000B6720000}"/>
    <cellStyle name="Normal 3 3 3 7 2 5" xfId="29392" xr:uid="{00000000-0005-0000-0000-0000B7720000}"/>
    <cellStyle name="Normal 3 3 3 7 3" xfId="29393" xr:uid="{00000000-0005-0000-0000-0000B8720000}"/>
    <cellStyle name="Normal 3 3 3 7 3 2" xfId="29394" xr:uid="{00000000-0005-0000-0000-0000B9720000}"/>
    <cellStyle name="Normal 3 3 3 7 3 2 2" xfId="29395" xr:uid="{00000000-0005-0000-0000-0000BA720000}"/>
    <cellStyle name="Normal 3 3 3 7 3 2 2 2" xfId="29396" xr:uid="{00000000-0005-0000-0000-0000BB720000}"/>
    <cellStyle name="Normal 3 3 3 7 3 2 3" xfId="29397" xr:uid="{00000000-0005-0000-0000-0000BC720000}"/>
    <cellStyle name="Normal 3 3 3 7 3 3" xfId="29398" xr:uid="{00000000-0005-0000-0000-0000BD720000}"/>
    <cellStyle name="Normal 3 3 3 7 3 3 2" xfId="29399" xr:uid="{00000000-0005-0000-0000-0000BE720000}"/>
    <cellStyle name="Normal 3 3 3 7 3 4" xfId="29400" xr:uid="{00000000-0005-0000-0000-0000BF720000}"/>
    <cellStyle name="Normal 3 3 3 7 4" xfId="29401" xr:uid="{00000000-0005-0000-0000-0000C0720000}"/>
    <cellStyle name="Normal 3 3 3 7 4 2" xfId="29402" xr:uid="{00000000-0005-0000-0000-0000C1720000}"/>
    <cellStyle name="Normal 3 3 3 7 4 2 2" xfId="29403" xr:uid="{00000000-0005-0000-0000-0000C2720000}"/>
    <cellStyle name="Normal 3 3 3 7 4 2 2 2" xfId="29404" xr:uid="{00000000-0005-0000-0000-0000C3720000}"/>
    <cellStyle name="Normal 3 3 3 7 4 2 3" xfId="29405" xr:uid="{00000000-0005-0000-0000-0000C4720000}"/>
    <cellStyle name="Normal 3 3 3 7 4 3" xfId="29406" xr:uid="{00000000-0005-0000-0000-0000C5720000}"/>
    <cellStyle name="Normal 3 3 3 7 4 3 2" xfId="29407" xr:uid="{00000000-0005-0000-0000-0000C6720000}"/>
    <cellStyle name="Normal 3 3 3 7 4 4" xfId="29408" xr:uid="{00000000-0005-0000-0000-0000C7720000}"/>
    <cellStyle name="Normal 3 3 3 7 5" xfId="29409" xr:uid="{00000000-0005-0000-0000-0000C8720000}"/>
    <cellStyle name="Normal 3 3 3 7 5 2" xfId="29410" xr:uid="{00000000-0005-0000-0000-0000C9720000}"/>
    <cellStyle name="Normal 3 3 3 7 5 2 2" xfId="29411" xr:uid="{00000000-0005-0000-0000-0000CA720000}"/>
    <cellStyle name="Normal 3 3 3 7 5 3" xfId="29412" xr:uid="{00000000-0005-0000-0000-0000CB720000}"/>
    <cellStyle name="Normal 3 3 3 7 6" xfId="29413" xr:uid="{00000000-0005-0000-0000-0000CC720000}"/>
    <cellStyle name="Normal 3 3 3 7 6 2" xfId="29414" xr:uid="{00000000-0005-0000-0000-0000CD720000}"/>
    <cellStyle name="Normal 3 3 3 7 7" xfId="29415" xr:uid="{00000000-0005-0000-0000-0000CE720000}"/>
    <cellStyle name="Normal 3 3 3 7 7 2" xfId="29416" xr:uid="{00000000-0005-0000-0000-0000CF720000}"/>
    <cellStyle name="Normal 3 3 3 7 8" xfId="29417" xr:uid="{00000000-0005-0000-0000-0000D0720000}"/>
    <cellStyle name="Normal 3 3 3 8" xfId="29418" xr:uid="{00000000-0005-0000-0000-0000D1720000}"/>
    <cellStyle name="Normal 3 3 3 8 2" xfId="29419" xr:uid="{00000000-0005-0000-0000-0000D2720000}"/>
    <cellStyle name="Normal 3 3 3 8 2 2" xfId="29420" xr:uid="{00000000-0005-0000-0000-0000D3720000}"/>
    <cellStyle name="Normal 3 3 3 8 2 2 2" xfId="29421" xr:uid="{00000000-0005-0000-0000-0000D4720000}"/>
    <cellStyle name="Normal 3 3 3 8 2 2 2 2" xfId="29422" xr:uid="{00000000-0005-0000-0000-0000D5720000}"/>
    <cellStyle name="Normal 3 3 3 8 2 2 2 2 2" xfId="29423" xr:uid="{00000000-0005-0000-0000-0000D6720000}"/>
    <cellStyle name="Normal 3 3 3 8 2 2 2 3" xfId="29424" xr:uid="{00000000-0005-0000-0000-0000D7720000}"/>
    <cellStyle name="Normal 3 3 3 8 2 2 3" xfId="29425" xr:uid="{00000000-0005-0000-0000-0000D8720000}"/>
    <cellStyle name="Normal 3 3 3 8 2 2 3 2" xfId="29426" xr:uid="{00000000-0005-0000-0000-0000D9720000}"/>
    <cellStyle name="Normal 3 3 3 8 2 2 4" xfId="29427" xr:uid="{00000000-0005-0000-0000-0000DA720000}"/>
    <cellStyle name="Normal 3 3 3 8 2 3" xfId="29428" xr:uid="{00000000-0005-0000-0000-0000DB720000}"/>
    <cellStyle name="Normal 3 3 3 8 2 3 2" xfId="29429" xr:uid="{00000000-0005-0000-0000-0000DC720000}"/>
    <cellStyle name="Normal 3 3 3 8 2 3 2 2" xfId="29430" xr:uid="{00000000-0005-0000-0000-0000DD720000}"/>
    <cellStyle name="Normal 3 3 3 8 2 3 3" xfId="29431" xr:uid="{00000000-0005-0000-0000-0000DE720000}"/>
    <cellStyle name="Normal 3 3 3 8 2 4" xfId="29432" xr:uid="{00000000-0005-0000-0000-0000DF720000}"/>
    <cellStyle name="Normal 3 3 3 8 2 4 2" xfId="29433" xr:uid="{00000000-0005-0000-0000-0000E0720000}"/>
    <cellStyle name="Normal 3 3 3 8 2 5" xfId="29434" xr:uid="{00000000-0005-0000-0000-0000E1720000}"/>
    <cellStyle name="Normal 3 3 3 8 3" xfId="29435" xr:uid="{00000000-0005-0000-0000-0000E2720000}"/>
    <cellStyle name="Normal 3 3 3 8 3 2" xfId="29436" xr:uid="{00000000-0005-0000-0000-0000E3720000}"/>
    <cellStyle name="Normal 3 3 3 8 3 2 2" xfId="29437" xr:uid="{00000000-0005-0000-0000-0000E4720000}"/>
    <cellStyle name="Normal 3 3 3 8 3 2 2 2" xfId="29438" xr:uid="{00000000-0005-0000-0000-0000E5720000}"/>
    <cellStyle name="Normal 3 3 3 8 3 2 3" xfId="29439" xr:uid="{00000000-0005-0000-0000-0000E6720000}"/>
    <cellStyle name="Normal 3 3 3 8 3 3" xfId="29440" xr:uid="{00000000-0005-0000-0000-0000E7720000}"/>
    <cellStyle name="Normal 3 3 3 8 3 3 2" xfId="29441" xr:uid="{00000000-0005-0000-0000-0000E8720000}"/>
    <cellStyle name="Normal 3 3 3 8 3 4" xfId="29442" xr:uid="{00000000-0005-0000-0000-0000E9720000}"/>
    <cellStyle name="Normal 3 3 3 8 4" xfId="29443" xr:uid="{00000000-0005-0000-0000-0000EA720000}"/>
    <cellStyle name="Normal 3 3 3 8 4 2" xfId="29444" xr:uid="{00000000-0005-0000-0000-0000EB720000}"/>
    <cellStyle name="Normal 3 3 3 8 4 2 2" xfId="29445" xr:uid="{00000000-0005-0000-0000-0000EC720000}"/>
    <cellStyle name="Normal 3 3 3 8 4 2 2 2" xfId="29446" xr:uid="{00000000-0005-0000-0000-0000ED720000}"/>
    <cellStyle name="Normal 3 3 3 8 4 2 3" xfId="29447" xr:uid="{00000000-0005-0000-0000-0000EE720000}"/>
    <cellStyle name="Normal 3 3 3 8 4 3" xfId="29448" xr:uid="{00000000-0005-0000-0000-0000EF720000}"/>
    <cellStyle name="Normal 3 3 3 8 4 3 2" xfId="29449" xr:uid="{00000000-0005-0000-0000-0000F0720000}"/>
    <cellStyle name="Normal 3 3 3 8 4 4" xfId="29450" xr:uid="{00000000-0005-0000-0000-0000F1720000}"/>
    <cellStyle name="Normal 3 3 3 8 5" xfId="29451" xr:uid="{00000000-0005-0000-0000-0000F2720000}"/>
    <cellStyle name="Normal 3 3 3 8 5 2" xfId="29452" xr:uid="{00000000-0005-0000-0000-0000F3720000}"/>
    <cellStyle name="Normal 3 3 3 8 5 2 2" xfId="29453" xr:uid="{00000000-0005-0000-0000-0000F4720000}"/>
    <cellStyle name="Normal 3 3 3 8 5 3" xfId="29454" xr:uid="{00000000-0005-0000-0000-0000F5720000}"/>
    <cellStyle name="Normal 3 3 3 8 6" xfId="29455" xr:uid="{00000000-0005-0000-0000-0000F6720000}"/>
    <cellStyle name="Normal 3 3 3 8 6 2" xfId="29456" xr:uid="{00000000-0005-0000-0000-0000F7720000}"/>
    <cellStyle name="Normal 3 3 3 8 7" xfId="29457" xr:uid="{00000000-0005-0000-0000-0000F8720000}"/>
    <cellStyle name="Normal 3 3 3 8 7 2" xfId="29458" xr:uid="{00000000-0005-0000-0000-0000F9720000}"/>
    <cellStyle name="Normal 3 3 3 8 8" xfId="29459" xr:uid="{00000000-0005-0000-0000-0000FA720000}"/>
    <cellStyle name="Normal 3 3 3 9" xfId="29460" xr:uid="{00000000-0005-0000-0000-0000FB720000}"/>
    <cellStyle name="Normal 3 3 3 9 2" xfId="29461" xr:uid="{00000000-0005-0000-0000-0000FC720000}"/>
    <cellStyle name="Normal 3 3 3 9 2 2" xfId="29462" xr:uid="{00000000-0005-0000-0000-0000FD720000}"/>
    <cellStyle name="Normal 3 3 3 9 2 2 2" xfId="29463" xr:uid="{00000000-0005-0000-0000-0000FE720000}"/>
    <cellStyle name="Normal 3 3 3 9 2 2 2 2" xfId="29464" xr:uid="{00000000-0005-0000-0000-0000FF720000}"/>
    <cellStyle name="Normal 3 3 3 9 2 2 2 2 2" xfId="29465" xr:uid="{00000000-0005-0000-0000-000000730000}"/>
    <cellStyle name="Normal 3 3 3 9 2 2 2 3" xfId="29466" xr:uid="{00000000-0005-0000-0000-000001730000}"/>
    <cellStyle name="Normal 3 3 3 9 2 2 3" xfId="29467" xr:uid="{00000000-0005-0000-0000-000002730000}"/>
    <cellStyle name="Normal 3 3 3 9 2 2 3 2" xfId="29468" xr:uid="{00000000-0005-0000-0000-000003730000}"/>
    <cellStyle name="Normal 3 3 3 9 2 2 4" xfId="29469" xr:uid="{00000000-0005-0000-0000-000004730000}"/>
    <cellStyle name="Normal 3 3 3 9 2 3" xfId="29470" xr:uid="{00000000-0005-0000-0000-000005730000}"/>
    <cellStyle name="Normal 3 3 3 9 2 3 2" xfId="29471" xr:uid="{00000000-0005-0000-0000-000006730000}"/>
    <cellStyle name="Normal 3 3 3 9 2 3 2 2" xfId="29472" xr:uid="{00000000-0005-0000-0000-000007730000}"/>
    <cellStyle name="Normal 3 3 3 9 2 3 3" xfId="29473" xr:uid="{00000000-0005-0000-0000-000008730000}"/>
    <cellStyle name="Normal 3 3 3 9 2 4" xfId="29474" xr:uid="{00000000-0005-0000-0000-000009730000}"/>
    <cellStyle name="Normal 3 3 3 9 2 4 2" xfId="29475" xr:uid="{00000000-0005-0000-0000-00000A730000}"/>
    <cellStyle name="Normal 3 3 3 9 2 5" xfId="29476" xr:uid="{00000000-0005-0000-0000-00000B730000}"/>
    <cellStyle name="Normal 3 3 3 9 3" xfId="29477" xr:uid="{00000000-0005-0000-0000-00000C730000}"/>
    <cellStyle name="Normal 3 3 3 9 3 2" xfId="29478" xr:uid="{00000000-0005-0000-0000-00000D730000}"/>
    <cellStyle name="Normal 3 3 3 9 3 2 2" xfId="29479" xr:uid="{00000000-0005-0000-0000-00000E730000}"/>
    <cellStyle name="Normal 3 3 3 9 3 2 2 2" xfId="29480" xr:uid="{00000000-0005-0000-0000-00000F730000}"/>
    <cellStyle name="Normal 3 3 3 9 3 2 3" xfId="29481" xr:uid="{00000000-0005-0000-0000-000010730000}"/>
    <cellStyle name="Normal 3 3 3 9 3 3" xfId="29482" xr:uid="{00000000-0005-0000-0000-000011730000}"/>
    <cellStyle name="Normal 3 3 3 9 3 3 2" xfId="29483" xr:uid="{00000000-0005-0000-0000-000012730000}"/>
    <cellStyle name="Normal 3 3 3 9 3 4" xfId="29484" xr:uid="{00000000-0005-0000-0000-000013730000}"/>
    <cellStyle name="Normal 3 3 3 9 4" xfId="29485" xr:uid="{00000000-0005-0000-0000-000014730000}"/>
    <cellStyle name="Normal 3 3 3 9 4 2" xfId="29486" xr:uid="{00000000-0005-0000-0000-000015730000}"/>
    <cellStyle name="Normal 3 3 3 9 4 2 2" xfId="29487" xr:uid="{00000000-0005-0000-0000-000016730000}"/>
    <cellStyle name="Normal 3 3 3 9 4 3" xfId="29488" xr:uid="{00000000-0005-0000-0000-000017730000}"/>
    <cellStyle name="Normal 3 3 3 9 5" xfId="29489" xr:uid="{00000000-0005-0000-0000-000018730000}"/>
    <cellStyle name="Normal 3 3 3 9 5 2" xfId="29490" xr:uid="{00000000-0005-0000-0000-000019730000}"/>
    <cellStyle name="Normal 3 3 3 9 6" xfId="29491" xr:uid="{00000000-0005-0000-0000-00001A730000}"/>
    <cellStyle name="Normal 3 3 3_T-straight with PEDs adjustor" xfId="29492" xr:uid="{00000000-0005-0000-0000-00001B730000}"/>
    <cellStyle name="Normal 3 3 4" xfId="29493" xr:uid="{00000000-0005-0000-0000-00001C730000}"/>
    <cellStyle name="Normal 3 3 4 10" xfId="29494" xr:uid="{00000000-0005-0000-0000-00001D730000}"/>
    <cellStyle name="Normal 3 3 4 10 2" xfId="29495" xr:uid="{00000000-0005-0000-0000-00001E730000}"/>
    <cellStyle name="Normal 3 3 4 10 2 2" xfId="29496" xr:uid="{00000000-0005-0000-0000-00001F730000}"/>
    <cellStyle name="Normal 3 3 4 10 2 2 2" xfId="29497" xr:uid="{00000000-0005-0000-0000-000020730000}"/>
    <cellStyle name="Normal 3 3 4 10 2 3" xfId="29498" xr:uid="{00000000-0005-0000-0000-000021730000}"/>
    <cellStyle name="Normal 3 3 4 10 3" xfId="29499" xr:uid="{00000000-0005-0000-0000-000022730000}"/>
    <cellStyle name="Normal 3 3 4 10 3 2" xfId="29500" xr:uid="{00000000-0005-0000-0000-000023730000}"/>
    <cellStyle name="Normal 3 3 4 10 4" xfId="29501" xr:uid="{00000000-0005-0000-0000-000024730000}"/>
    <cellStyle name="Normal 3 3 4 11" xfId="29502" xr:uid="{00000000-0005-0000-0000-000025730000}"/>
    <cellStyle name="Normal 3 3 4 11 2" xfId="29503" xr:uid="{00000000-0005-0000-0000-000026730000}"/>
    <cellStyle name="Normal 3 3 4 11 2 2" xfId="29504" xr:uid="{00000000-0005-0000-0000-000027730000}"/>
    <cellStyle name="Normal 3 3 4 11 2 2 2" xfId="29505" xr:uid="{00000000-0005-0000-0000-000028730000}"/>
    <cellStyle name="Normal 3 3 4 11 2 3" xfId="29506" xr:uid="{00000000-0005-0000-0000-000029730000}"/>
    <cellStyle name="Normal 3 3 4 11 3" xfId="29507" xr:uid="{00000000-0005-0000-0000-00002A730000}"/>
    <cellStyle name="Normal 3 3 4 11 3 2" xfId="29508" xr:uid="{00000000-0005-0000-0000-00002B730000}"/>
    <cellStyle name="Normal 3 3 4 11 4" xfId="29509" xr:uid="{00000000-0005-0000-0000-00002C730000}"/>
    <cellStyle name="Normal 3 3 4 12" xfId="29510" xr:uid="{00000000-0005-0000-0000-00002D730000}"/>
    <cellStyle name="Normal 3 3 4 12 2" xfId="29511" xr:uid="{00000000-0005-0000-0000-00002E730000}"/>
    <cellStyle name="Normal 3 3 4 12 2 2" xfId="29512" xr:uid="{00000000-0005-0000-0000-00002F730000}"/>
    <cellStyle name="Normal 3 3 4 12 2 2 2" xfId="29513" xr:uid="{00000000-0005-0000-0000-000030730000}"/>
    <cellStyle name="Normal 3 3 4 12 2 3" xfId="29514" xr:uid="{00000000-0005-0000-0000-000031730000}"/>
    <cellStyle name="Normal 3 3 4 12 3" xfId="29515" xr:uid="{00000000-0005-0000-0000-000032730000}"/>
    <cellStyle name="Normal 3 3 4 12 3 2" xfId="29516" xr:uid="{00000000-0005-0000-0000-000033730000}"/>
    <cellStyle name="Normal 3 3 4 12 4" xfId="29517" xr:uid="{00000000-0005-0000-0000-000034730000}"/>
    <cellStyle name="Normal 3 3 4 13" xfId="29518" xr:uid="{00000000-0005-0000-0000-000035730000}"/>
    <cellStyle name="Normal 3 3 4 13 2" xfId="29519" xr:uid="{00000000-0005-0000-0000-000036730000}"/>
    <cellStyle name="Normal 3 3 4 13 2 2" xfId="29520" xr:uid="{00000000-0005-0000-0000-000037730000}"/>
    <cellStyle name="Normal 3 3 4 13 3" xfId="29521" xr:uid="{00000000-0005-0000-0000-000038730000}"/>
    <cellStyle name="Normal 3 3 4 14" xfId="29522" xr:uid="{00000000-0005-0000-0000-000039730000}"/>
    <cellStyle name="Normal 3 3 4 14 2" xfId="29523" xr:uid="{00000000-0005-0000-0000-00003A730000}"/>
    <cellStyle name="Normal 3 3 4 15" xfId="29524" xr:uid="{00000000-0005-0000-0000-00003B730000}"/>
    <cellStyle name="Normal 3 3 4 15 2" xfId="29525" xr:uid="{00000000-0005-0000-0000-00003C730000}"/>
    <cellStyle name="Normal 3 3 4 16" xfId="29526" xr:uid="{00000000-0005-0000-0000-00003D730000}"/>
    <cellStyle name="Normal 3 3 4 17" xfId="29527" xr:uid="{00000000-0005-0000-0000-00003E730000}"/>
    <cellStyle name="Normal 3 3 4 2" xfId="29528" xr:uid="{00000000-0005-0000-0000-00003F730000}"/>
    <cellStyle name="Normal 3 3 4 2 10" xfId="29529" xr:uid="{00000000-0005-0000-0000-000040730000}"/>
    <cellStyle name="Normal 3 3 4 2 11" xfId="29530" xr:uid="{00000000-0005-0000-0000-000041730000}"/>
    <cellStyle name="Normal 3 3 4 2 2" xfId="29531" xr:uid="{00000000-0005-0000-0000-000042730000}"/>
    <cellStyle name="Normal 3 3 4 2 2 10" xfId="29532" xr:uid="{00000000-0005-0000-0000-000043730000}"/>
    <cellStyle name="Normal 3 3 4 2 2 2" xfId="29533" xr:uid="{00000000-0005-0000-0000-000044730000}"/>
    <cellStyle name="Normal 3 3 4 2 2 2 2" xfId="29534" xr:uid="{00000000-0005-0000-0000-000045730000}"/>
    <cellStyle name="Normal 3 3 4 2 2 2 2 2" xfId="29535" xr:uid="{00000000-0005-0000-0000-000046730000}"/>
    <cellStyle name="Normal 3 3 4 2 2 2 2 2 2" xfId="29536" xr:uid="{00000000-0005-0000-0000-000047730000}"/>
    <cellStyle name="Normal 3 3 4 2 2 2 2 2 2 2" xfId="29537" xr:uid="{00000000-0005-0000-0000-000048730000}"/>
    <cellStyle name="Normal 3 3 4 2 2 2 2 2 2 2 2" xfId="29538" xr:uid="{00000000-0005-0000-0000-000049730000}"/>
    <cellStyle name="Normal 3 3 4 2 2 2 2 2 2 3" xfId="29539" xr:uid="{00000000-0005-0000-0000-00004A730000}"/>
    <cellStyle name="Normal 3 3 4 2 2 2 2 2 3" xfId="29540" xr:uid="{00000000-0005-0000-0000-00004B730000}"/>
    <cellStyle name="Normal 3 3 4 2 2 2 2 2 3 2" xfId="29541" xr:uid="{00000000-0005-0000-0000-00004C730000}"/>
    <cellStyle name="Normal 3 3 4 2 2 2 2 2 4" xfId="29542" xr:uid="{00000000-0005-0000-0000-00004D730000}"/>
    <cellStyle name="Normal 3 3 4 2 2 2 2 3" xfId="29543" xr:uid="{00000000-0005-0000-0000-00004E730000}"/>
    <cellStyle name="Normal 3 3 4 2 2 2 2 3 2" xfId="29544" xr:uid="{00000000-0005-0000-0000-00004F730000}"/>
    <cellStyle name="Normal 3 3 4 2 2 2 2 3 2 2" xfId="29545" xr:uid="{00000000-0005-0000-0000-000050730000}"/>
    <cellStyle name="Normal 3 3 4 2 2 2 2 3 3" xfId="29546" xr:uid="{00000000-0005-0000-0000-000051730000}"/>
    <cellStyle name="Normal 3 3 4 2 2 2 2 4" xfId="29547" xr:uid="{00000000-0005-0000-0000-000052730000}"/>
    <cellStyle name="Normal 3 3 4 2 2 2 2 4 2" xfId="29548" xr:uid="{00000000-0005-0000-0000-000053730000}"/>
    <cellStyle name="Normal 3 3 4 2 2 2 2 5" xfId="29549" xr:uid="{00000000-0005-0000-0000-000054730000}"/>
    <cellStyle name="Normal 3 3 4 2 2 2 3" xfId="29550" xr:uid="{00000000-0005-0000-0000-000055730000}"/>
    <cellStyle name="Normal 3 3 4 2 2 2 3 2" xfId="29551" xr:uid="{00000000-0005-0000-0000-000056730000}"/>
    <cellStyle name="Normal 3 3 4 2 2 2 3 2 2" xfId="29552" xr:uid="{00000000-0005-0000-0000-000057730000}"/>
    <cellStyle name="Normal 3 3 4 2 2 2 3 2 2 2" xfId="29553" xr:uid="{00000000-0005-0000-0000-000058730000}"/>
    <cellStyle name="Normal 3 3 4 2 2 2 3 2 3" xfId="29554" xr:uid="{00000000-0005-0000-0000-000059730000}"/>
    <cellStyle name="Normal 3 3 4 2 2 2 3 3" xfId="29555" xr:uid="{00000000-0005-0000-0000-00005A730000}"/>
    <cellStyle name="Normal 3 3 4 2 2 2 3 3 2" xfId="29556" xr:uid="{00000000-0005-0000-0000-00005B730000}"/>
    <cellStyle name="Normal 3 3 4 2 2 2 3 4" xfId="29557" xr:uid="{00000000-0005-0000-0000-00005C730000}"/>
    <cellStyle name="Normal 3 3 4 2 2 2 4" xfId="29558" xr:uid="{00000000-0005-0000-0000-00005D730000}"/>
    <cellStyle name="Normal 3 3 4 2 2 2 4 2" xfId="29559" xr:uid="{00000000-0005-0000-0000-00005E730000}"/>
    <cellStyle name="Normal 3 3 4 2 2 2 4 2 2" xfId="29560" xr:uid="{00000000-0005-0000-0000-00005F730000}"/>
    <cellStyle name="Normal 3 3 4 2 2 2 4 2 2 2" xfId="29561" xr:uid="{00000000-0005-0000-0000-000060730000}"/>
    <cellStyle name="Normal 3 3 4 2 2 2 4 2 3" xfId="29562" xr:uid="{00000000-0005-0000-0000-000061730000}"/>
    <cellStyle name="Normal 3 3 4 2 2 2 4 3" xfId="29563" xr:uid="{00000000-0005-0000-0000-000062730000}"/>
    <cellStyle name="Normal 3 3 4 2 2 2 4 3 2" xfId="29564" xr:uid="{00000000-0005-0000-0000-000063730000}"/>
    <cellStyle name="Normal 3 3 4 2 2 2 4 4" xfId="29565" xr:uid="{00000000-0005-0000-0000-000064730000}"/>
    <cellStyle name="Normal 3 3 4 2 2 2 5" xfId="29566" xr:uid="{00000000-0005-0000-0000-000065730000}"/>
    <cellStyle name="Normal 3 3 4 2 2 2 5 2" xfId="29567" xr:uid="{00000000-0005-0000-0000-000066730000}"/>
    <cellStyle name="Normal 3 3 4 2 2 2 5 2 2" xfId="29568" xr:uid="{00000000-0005-0000-0000-000067730000}"/>
    <cellStyle name="Normal 3 3 4 2 2 2 5 3" xfId="29569" xr:uid="{00000000-0005-0000-0000-000068730000}"/>
    <cellStyle name="Normal 3 3 4 2 2 2 6" xfId="29570" xr:uid="{00000000-0005-0000-0000-000069730000}"/>
    <cellStyle name="Normal 3 3 4 2 2 2 6 2" xfId="29571" xr:uid="{00000000-0005-0000-0000-00006A730000}"/>
    <cellStyle name="Normal 3 3 4 2 2 2 7" xfId="29572" xr:uid="{00000000-0005-0000-0000-00006B730000}"/>
    <cellStyle name="Normal 3 3 4 2 2 2 7 2" xfId="29573" xr:uid="{00000000-0005-0000-0000-00006C730000}"/>
    <cellStyle name="Normal 3 3 4 2 2 2 8" xfId="29574" xr:uid="{00000000-0005-0000-0000-00006D730000}"/>
    <cellStyle name="Normal 3 3 4 2 2 3" xfId="29575" xr:uid="{00000000-0005-0000-0000-00006E730000}"/>
    <cellStyle name="Normal 3 3 4 2 2 3 2" xfId="29576" xr:uid="{00000000-0005-0000-0000-00006F730000}"/>
    <cellStyle name="Normal 3 3 4 2 2 3 2 2" xfId="29577" xr:uid="{00000000-0005-0000-0000-000070730000}"/>
    <cellStyle name="Normal 3 3 4 2 2 3 2 2 2" xfId="29578" xr:uid="{00000000-0005-0000-0000-000071730000}"/>
    <cellStyle name="Normal 3 3 4 2 2 3 2 2 2 2" xfId="29579" xr:uid="{00000000-0005-0000-0000-000072730000}"/>
    <cellStyle name="Normal 3 3 4 2 2 3 2 2 3" xfId="29580" xr:uid="{00000000-0005-0000-0000-000073730000}"/>
    <cellStyle name="Normal 3 3 4 2 2 3 2 3" xfId="29581" xr:uid="{00000000-0005-0000-0000-000074730000}"/>
    <cellStyle name="Normal 3 3 4 2 2 3 2 3 2" xfId="29582" xr:uid="{00000000-0005-0000-0000-000075730000}"/>
    <cellStyle name="Normal 3 3 4 2 2 3 2 4" xfId="29583" xr:uid="{00000000-0005-0000-0000-000076730000}"/>
    <cellStyle name="Normal 3 3 4 2 2 3 3" xfId="29584" xr:uid="{00000000-0005-0000-0000-000077730000}"/>
    <cellStyle name="Normal 3 3 4 2 2 3 3 2" xfId="29585" xr:uid="{00000000-0005-0000-0000-000078730000}"/>
    <cellStyle name="Normal 3 3 4 2 2 3 3 2 2" xfId="29586" xr:uid="{00000000-0005-0000-0000-000079730000}"/>
    <cellStyle name="Normal 3 3 4 2 2 3 3 3" xfId="29587" xr:uid="{00000000-0005-0000-0000-00007A730000}"/>
    <cellStyle name="Normal 3 3 4 2 2 3 4" xfId="29588" xr:uid="{00000000-0005-0000-0000-00007B730000}"/>
    <cellStyle name="Normal 3 3 4 2 2 3 4 2" xfId="29589" xr:uid="{00000000-0005-0000-0000-00007C730000}"/>
    <cellStyle name="Normal 3 3 4 2 2 3 5" xfId="29590" xr:uid="{00000000-0005-0000-0000-00007D730000}"/>
    <cellStyle name="Normal 3 3 4 2 2 4" xfId="29591" xr:uid="{00000000-0005-0000-0000-00007E730000}"/>
    <cellStyle name="Normal 3 3 4 2 2 4 2" xfId="29592" xr:uid="{00000000-0005-0000-0000-00007F730000}"/>
    <cellStyle name="Normal 3 3 4 2 2 4 2 2" xfId="29593" xr:uid="{00000000-0005-0000-0000-000080730000}"/>
    <cellStyle name="Normal 3 3 4 2 2 4 2 2 2" xfId="29594" xr:uid="{00000000-0005-0000-0000-000081730000}"/>
    <cellStyle name="Normal 3 3 4 2 2 4 2 3" xfId="29595" xr:uid="{00000000-0005-0000-0000-000082730000}"/>
    <cellStyle name="Normal 3 3 4 2 2 4 3" xfId="29596" xr:uid="{00000000-0005-0000-0000-000083730000}"/>
    <cellStyle name="Normal 3 3 4 2 2 4 3 2" xfId="29597" xr:uid="{00000000-0005-0000-0000-000084730000}"/>
    <cellStyle name="Normal 3 3 4 2 2 4 4" xfId="29598" xr:uid="{00000000-0005-0000-0000-000085730000}"/>
    <cellStyle name="Normal 3 3 4 2 2 5" xfId="29599" xr:uid="{00000000-0005-0000-0000-000086730000}"/>
    <cellStyle name="Normal 3 3 4 2 2 5 2" xfId="29600" xr:uid="{00000000-0005-0000-0000-000087730000}"/>
    <cellStyle name="Normal 3 3 4 2 2 5 2 2" xfId="29601" xr:uid="{00000000-0005-0000-0000-000088730000}"/>
    <cellStyle name="Normal 3 3 4 2 2 5 2 2 2" xfId="29602" xr:uid="{00000000-0005-0000-0000-000089730000}"/>
    <cellStyle name="Normal 3 3 4 2 2 5 2 3" xfId="29603" xr:uid="{00000000-0005-0000-0000-00008A730000}"/>
    <cellStyle name="Normal 3 3 4 2 2 5 3" xfId="29604" xr:uid="{00000000-0005-0000-0000-00008B730000}"/>
    <cellStyle name="Normal 3 3 4 2 2 5 3 2" xfId="29605" xr:uid="{00000000-0005-0000-0000-00008C730000}"/>
    <cellStyle name="Normal 3 3 4 2 2 5 4" xfId="29606" xr:uid="{00000000-0005-0000-0000-00008D730000}"/>
    <cellStyle name="Normal 3 3 4 2 2 6" xfId="29607" xr:uid="{00000000-0005-0000-0000-00008E730000}"/>
    <cellStyle name="Normal 3 3 4 2 2 6 2" xfId="29608" xr:uid="{00000000-0005-0000-0000-00008F730000}"/>
    <cellStyle name="Normal 3 3 4 2 2 6 2 2" xfId="29609" xr:uid="{00000000-0005-0000-0000-000090730000}"/>
    <cellStyle name="Normal 3 3 4 2 2 6 3" xfId="29610" xr:uid="{00000000-0005-0000-0000-000091730000}"/>
    <cellStyle name="Normal 3 3 4 2 2 7" xfId="29611" xr:uid="{00000000-0005-0000-0000-000092730000}"/>
    <cellStyle name="Normal 3 3 4 2 2 7 2" xfId="29612" xr:uid="{00000000-0005-0000-0000-000093730000}"/>
    <cellStyle name="Normal 3 3 4 2 2 8" xfId="29613" xr:uid="{00000000-0005-0000-0000-000094730000}"/>
    <cellStyle name="Normal 3 3 4 2 2 8 2" xfId="29614" xr:uid="{00000000-0005-0000-0000-000095730000}"/>
    <cellStyle name="Normal 3 3 4 2 2 9" xfId="29615" xr:uid="{00000000-0005-0000-0000-000096730000}"/>
    <cellStyle name="Normal 3 3 4 2 3" xfId="29616" xr:uid="{00000000-0005-0000-0000-000097730000}"/>
    <cellStyle name="Normal 3 3 4 2 3 2" xfId="29617" xr:uid="{00000000-0005-0000-0000-000098730000}"/>
    <cellStyle name="Normal 3 3 4 2 3 2 2" xfId="29618" xr:uid="{00000000-0005-0000-0000-000099730000}"/>
    <cellStyle name="Normal 3 3 4 2 3 2 2 2" xfId="29619" xr:uid="{00000000-0005-0000-0000-00009A730000}"/>
    <cellStyle name="Normal 3 3 4 2 3 2 2 2 2" xfId="29620" xr:uid="{00000000-0005-0000-0000-00009B730000}"/>
    <cellStyle name="Normal 3 3 4 2 3 2 2 2 2 2" xfId="29621" xr:uid="{00000000-0005-0000-0000-00009C730000}"/>
    <cellStyle name="Normal 3 3 4 2 3 2 2 2 3" xfId="29622" xr:uid="{00000000-0005-0000-0000-00009D730000}"/>
    <cellStyle name="Normal 3 3 4 2 3 2 2 3" xfId="29623" xr:uid="{00000000-0005-0000-0000-00009E730000}"/>
    <cellStyle name="Normal 3 3 4 2 3 2 2 3 2" xfId="29624" xr:uid="{00000000-0005-0000-0000-00009F730000}"/>
    <cellStyle name="Normal 3 3 4 2 3 2 2 4" xfId="29625" xr:uid="{00000000-0005-0000-0000-0000A0730000}"/>
    <cellStyle name="Normal 3 3 4 2 3 2 3" xfId="29626" xr:uid="{00000000-0005-0000-0000-0000A1730000}"/>
    <cellStyle name="Normal 3 3 4 2 3 2 3 2" xfId="29627" xr:uid="{00000000-0005-0000-0000-0000A2730000}"/>
    <cellStyle name="Normal 3 3 4 2 3 2 3 2 2" xfId="29628" xr:uid="{00000000-0005-0000-0000-0000A3730000}"/>
    <cellStyle name="Normal 3 3 4 2 3 2 3 3" xfId="29629" xr:uid="{00000000-0005-0000-0000-0000A4730000}"/>
    <cellStyle name="Normal 3 3 4 2 3 2 4" xfId="29630" xr:uid="{00000000-0005-0000-0000-0000A5730000}"/>
    <cellStyle name="Normal 3 3 4 2 3 2 4 2" xfId="29631" xr:uid="{00000000-0005-0000-0000-0000A6730000}"/>
    <cellStyle name="Normal 3 3 4 2 3 2 5" xfId="29632" xr:uid="{00000000-0005-0000-0000-0000A7730000}"/>
    <cellStyle name="Normal 3 3 4 2 3 3" xfId="29633" xr:uid="{00000000-0005-0000-0000-0000A8730000}"/>
    <cellStyle name="Normal 3 3 4 2 3 3 2" xfId="29634" xr:uid="{00000000-0005-0000-0000-0000A9730000}"/>
    <cellStyle name="Normal 3 3 4 2 3 3 2 2" xfId="29635" xr:uid="{00000000-0005-0000-0000-0000AA730000}"/>
    <cellStyle name="Normal 3 3 4 2 3 3 2 2 2" xfId="29636" xr:uid="{00000000-0005-0000-0000-0000AB730000}"/>
    <cellStyle name="Normal 3 3 4 2 3 3 2 3" xfId="29637" xr:uid="{00000000-0005-0000-0000-0000AC730000}"/>
    <cellStyle name="Normal 3 3 4 2 3 3 3" xfId="29638" xr:uid="{00000000-0005-0000-0000-0000AD730000}"/>
    <cellStyle name="Normal 3 3 4 2 3 3 3 2" xfId="29639" xr:uid="{00000000-0005-0000-0000-0000AE730000}"/>
    <cellStyle name="Normal 3 3 4 2 3 3 4" xfId="29640" xr:uid="{00000000-0005-0000-0000-0000AF730000}"/>
    <cellStyle name="Normal 3 3 4 2 3 4" xfId="29641" xr:uid="{00000000-0005-0000-0000-0000B0730000}"/>
    <cellStyle name="Normal 3 3 4 2 3 4 2" xfId="29642" xr:uid="{00000000-0005-0000-0000-0000B1730000}"/>
    <cellStyle name="Normal 3 3 4 2 3 4 2 2" xfId="29643" xr:uid="{00000000-0005-0000-0000-0000B2730000}"/>
    <cellStyle name="Normal 3 3 4 2 3 4 2 2 2" xfId="29644" xr:uid="{00000000-0005-0000-0000-0000B3730000}"/>
    <cellStyle name="Normal 3 3 4 2 3 4 2 3" xfId="29645" xr:uid="{00000000-0005-0000-0000-0000B4730000}"/>
    <cellStyle name="Normal 3 3 4 2 3 4 3" xfId="29646" xr:uid="{00000000-0005-0000-0000-0000B5730000}"/>
    <cellStyle name="Normal 3 3 4 2 3 4 3 2" xfId="29647" xr:uid="{00000000-0005-0000-0000-0000B6730000}"/>
    <cellStyle name="Normal 3 3 4 2 3 4 4" xfId="29648" xr:uid="{00000000-0005-0000-0000-0000B7730000}"/>
    <cellStyle name="Normal 3 3 4 2 3 5" xfId="29649" xr:uid="{00000000-0005-0000-0000-0000B8730000}"/>
    <cellStyle name="Normal 3 3 4 2 3 5 2" xfId="29650" xr:uid="{00000000-0005-0000-0000-0000B9730000}"/>
    <cellStyle name="Normal 3 3 4 2 3 5 2 2" xfId="29651" xr:uid="{00000000-0005-0000-0000-0000BA730000}"/>
    <cellStyle name="Normal 3 3 4 2 3 5 3" xfId="29652" xr:uid="{00000000-0005-0000-0000-0000BB730000}"/>
    <cellStyle name="Normal 3 3 4 2 3 6" xfId="29653" xr:uid="{00000000-0005-0000-0000-0000BC730000}"/>
    <cellStyle name="Normal 3 3 4 2 3 6 2" xfId="29654" xr:uid="{00000000-0005-0000-0000-0000BD730000}"/>
    <cellStyle name="Normal 3 3 4 2 3 7" xfId="29655" xr:uid="{00000000-0005-0000-0000-0000BE730000}"/>
    <cellStyle name="Normal 3 3 4 2 3 7 2" xfId="29656" xr:uid="{00000000-0005-0000-0000-0000BF730000}"/>
    <cellStyle name="Normal 3 3 4 2 3 8" xfId="29657" xr:uid="{00000000-0005-0000-0000-0000C0730000}"/>
    <cellStyle name="Normal 3 3 4 2 4" xfId="29658" xr:uid="{00000000-0005-0000-0000-0000C1730000}"/>
    <cellStyle name="Normal 3 3 4 2 4 2" xfId="29659" xr:uid="{00000000-0005-0000-0000-0000C2730000}"/>
    <cellStyle name="Normal 3 3 4 2 4 2 2" xfId="29660" xr:uid="{00000000-0005-0000-0000-0000C3730000}"/>
    <cellStyle name="Normal 3 3 4 2 4 2 2 2" xfId="29661" xr:uid="{00000000-0005-0000-0000-0000C4730000}"/>
    <cellStyle name="Normal 3 3 4 2 4 2 2 2 2" xfId="29662" xr:uid="{00000000-0005-0000-0000-0000C5730000}"/>
    <cellStyle name="Normal 3 3 4 2 4 2 2 3" xfId="29663" xr:uid="{00000000-0005-0000-0000-0000C6730000}"/>
    <cellStyle name="Normal 3 3 4 2 4 2 3" xfId="29664" xr:uid="{00000000-0005-0000-0000-0000C7730000}"/>
    <cellStyle name="Normal 3 3 4 2 4 2 3 2" xfId="29665" xr:uid="{00000000-0005-0000-0000-0000C8730000}"/>
    <cellStyle name="Normal 3 3 4 2 4 2 4" xfId="29666" xr:uid="{00000000-0005-0000-0000-0000C9730000}"/>
    <cellStyle name="Normal 3 3 4 2 4 3" xfId="29667" xr:uid="{00000000-0005-0000-0000-0000CA730000}"/>
    <cellStyle name="Normal 3 3 4 2 4 3 2" xfId="29668" xr:uid="{00000000-0005-0000-0000-0000CB730000}"/>
    <cellStyle name="Normal 3 3 4 2 4 3 2 2" xfId="29669" xr:uid="{00000000-0005-0000-0000-0000CC730000}"/>
    <cellStyle name="Normal 3 3 4 2 4 3 3" xfId="29670" xr:uid="{00000000-0005-0000-0000-0000CD730000}"/>
    <cellStyle name="Normal 3 3 4 2 4 4" xfId="29671" xr:uid="{00000000-0005-0000-0000-0000CE730000}"/>
    <cellStyle name="Normal 3 3 4 2 4 4 2" xfId="29672" xr:uid="{00000000-0005-0000-0000-0000CF730000}"/>
    <cellStyle name="Normal 3 3 4 2 4 5" xfId="29673" xr:uid="{00000000-0005-0000-0000-0000D0730000}"/>
    <cellStyle name="Normal 3 3 4 2 5" xfId="29674" xr:uid="{00000000-0005-0000-0000-0000D1730000}"/>
    <cellStyle name="Normal 3 3 4 2 5 2" xfId="29675" xr:uid="{00000000-0005-0000-0000-0000D2730000}"/>
    <cellStyle name="Normal 3 3 4 2 5 2 2" xfId="29676" xr:uid="{00000000-0005-0000-0000-0000D3730000}"/>
    <cellStyle name="Normal 3 3 4 2 5 2 2 2" xfId="29677" xr:uid="{00000000-0005-0000-0000-0000D4730000}"/>
    <cellStyle name="Normal 3 3 4 2 5 2 3" xfId="29678" xr:uid="{00000000-0005-0000-0000-0000D5730000}"/>
    <cellStyle name="Normal 3 3 4 2 5 3" xfId="29679" xr:uid="{00000000-0005-0000-0000-0000D6730000}"/>
    <cellStyle name="Normal 3 3 4 2 5 3 2" xfId="29680" xr:uid="{00000000-0005-0000-0000-0000D7730000}"/>
    <cellStyle name="Normal 3 3 4 2 5 4" xfId="29681" xr:uid="{00000000-0005-0000-0000-0000D8730000}"/>
    <cellStyle name="Normal 3 3 4 2 6" xfId="29682" xr:uid="{00000000-0005-0000-0000-0000D9730000}"/>
    <cellStyle name="Normal 3 3 4 2 6 2" xfId="29683" xr:uid="{00000000-0005-0000-0000-0000DA730000}"/>
    <cellStyle name="Normal 3 3 4 2 6 2 2" xfId="29684" xr:uid="{00000000-0005-0000-0000-0000DB730000}"/>
    <cellStyle name="Normal 3 3 4 2 6 2 2 2" xfId="29685" xr:uid="{00000000-0005-0000-0000-0000DC730000}"/>
    <cellStyle name="Normal 3 3 4 2 6 2 3" xfId="29686" xr:uid="{00000000-0005-0000-0000-0000DD730000}"/>
    <cellStyle name="Normal 3 3 4 2 6 3" xfId="29687" xr:uid="{00000000-0005-0000-0000-0000DE730000}"/>
    <cellStyle name="Normal 3 3 4 2 6 3 2" xfId="29688" xr:uid="{00000000-0005-0000-0000-0000DF730000}"/>
    <cellStyle name="Normal 3 3 4 2 6 4" xfId="29689" xr:uid="{00000000-0005-0000-0000-0000E0730000}"/>
    <cellStyle name="Normal 3 3 4 2 7" xfId="29690" xr:uid="{00000000-0005-0000-0000-0000E1730000}"/>
    <cellStyle name="Normal 3 3 4 2 7 2" xfId="29691" xr:uid="{00000000-0005-0000-0000-0000E2730000}"/>
    <cellStyle name="Normal 3 3 4 2 7 2 2" xfId="29692" xr:uid="{00000000-0005-0000-0000-0000E3730000}"/>
    <cellStyle name="Normal 3 3 4 2 7 3" xfId="29693" xr:uid="{00000000-0005-0000-0000-0000E4730000}"/>
    <cellStyle name="Normal 3 3 4 2 8" xfId="29694" xr:uid="{00000000-0005-0000-0000-0000E5730000}"/>
    <cellStyle name="Normal 3 3 4 2 8 2" xfId="29695" xr:uid="{00000000-0005-0000-0000-0000E6730000}"/>
    <cellStyle name="Normal 3 3 4 2 9" xfId="29696" xr:uid="{00000000-0005-0000-0000-0000E7730000}"/>
    <cellStyle name="Normal 3 3 4 2 9 2" xfId="29697" xr:uid="{00000000-0005-0000-0000-0000E8730000}"/>
    <cellStyle name="Normal 3 3 4 3" xfId="29698" xr:uid="{00000000-0005-0000-0000-0000E9730000}"/>
    <cellStyle name="Normal 3 3 4 3 10" xfId="29699" xr:uid="{00000000-0005-0000-0000-0000EA730000}"/>
    <cellStyle name="Normal 3 3 4 3 11" xfId="29700" xr:uid="{00000000-0005-0000-0000-0000EB730000}"/>
    <cellStyle name="Normal 3 3 4 3 2" xfId="29701" xr:uid="{00000000-0005-0000-0000-0000EC730000}"/>
    <cellStyle name="Normal 3 3 4 3 2 10" xfId="29702" xr:uid="{00000000-0005-0000-0000-0000ED730000}"/>
    <cellStyle name="Normal 3 3 4 3 2 2" xfId="29703" xr:uid="{00000000-0005-0000-0000-0000EE730000}"/>
    <cellStyle name="Normal 3 3 4 3 2 2 2" xfId="29704" xr:uid="{00000000-0005-0000-0000-0000EF730000}"/>
    <cellStyle name="Normal 3 3 4 3 2 2 2 2" xfId="29705" xr:uid="{00000000-0005-0000-0000-0000F0730000}"/>
    <cellStyle name="Normal 3 3 4 3 2 2 2 2 2" xfId="29706" xr:uid="{00000000-0005-0000-0000-0000F1730000}"/>
    <cellStyle name="Normal 3 3 4 3 2 2 2 2 2 2" xfId="29707" xr:uid="{00000000-0005-0000-0000-0000F2730000}"/>
    <cellStyle name="Normal 3 3 4 3 2 2 2 2 2 2 2" xfId="29708" xr:uid="{00000000-0005-0000-0000-0000F3730000}"/>
    <cellStyle name="Normal 3 3 4 3 2 2 2 2 2 3" xfId="29709" xr:uid="{00000000-0005-0000-0000-0000F4730000}"/>
    <cellStyle name="Normal 3 3 4 3 2 2 2 2 3" xfId="29710" xr:uid="{00000000-0005-0000-0000-0000F5730000}"/>
    <cellStyle name="Normal 3 3 4 3 2 2 2 2 3 2" xfId="29711" xr:uid="{00000000-0005-0000-0000-0000F6730000}"/>
    <cellStyle name="Normal 3 3 4 3 2 2 2 2 4" xfId="29712" xr:uid="{00000000-0005-0000-0000-0000F7730000}"/>
    <cellStyle name="Normal 3 3 4 3 2 2 2 3" xfId="29713" xr:uid="{00000000-0005-0000-0000-0000F8730000}"/>
    <cellStyle name="Normal 3 3 4 3 2 2 2 3 2" xfId="29714" xr:uid="{00000000-0005-0000-0000-0000F9730000}"/>
    <cellStyle name="Normal 3 3 4 3 2 2 2 3 2 2" xfId="29715" xr:uid="{00000000-0005-0000-0000-0000FA730000}"/>
    <cellStyle name="Normal 3 3 4 3 2 2 2 3 3" xfId="29716" xr:uid="{00000000-0005-0000-0000-0000FB730000}"/>
    <cellStyle name="Normal 3 3 4 3 2 2 2 4" xfId="29717" xr:uid="{00000000-0005-0000-0000-0000FC730000}"/>
    <cellStyle name="Normal 3 3 4 3 2 2 2 4 2" xfId="29718" xr:uid="{00000000-0005-0000-0000-0000FD730000}"/>
    <cellStyle name="Normal 3 3 4 3 2 2 2 5" xfId="29719" xr:uid="{00000000-0005-0000-0000-0000FE730000}"/>
    <cellStyle name="Normal 3 3 4 3 2 2 3" xfId="29720" xr:uid="{00000000-0005-0000-0000-0000FF730000}"/>
    <cellStyle name="Normal 3 3 4 3 2 2 3 2" xfId="29721" xr:uid="{00000000-0005-0000-0000-000000740000}"/>
    <cellStyle name="Normal 3 3 4 3 2 2 3 2 2" xfId="29722" xr:uid="{00000000-0005-0000-0000-000001740000}"/>
    <cellStyle name="Normal 3 3 4 3 2 2 3 2 2 2" xfId="29723" xr:uid="{00000000-0005-0000-0000-000002740000}"/>
    <cellStyle name="Normal 3 3 4 3 2 2 3 2 3" xfId="29724" xr:uid="{00000000-0005-0000-0000-000003740000}"/>
    <cellStyle name="Normal 3 3 4 3 2 2 3 3" xfId="29725" xr:uid="{00000000-0005-0000-0000-000004740000}"/>
    <cellStyle name="Normal 3 3 4 3 2 2 3 3 2" xfId="29726" xr:uid="{00000000-0005-0000-0000-000005740000}"/>
    <cellStyle name="Normal 3 3 4 3 2 2 3 4" xfId="29727" xr:uid="{00000000-0005-0000-0000-000006740000}"/>
    <cellStyle name="Normal 3 3 4 3 2 2 4" xfId="29728" xr:uid="{00000000-0005-0000-0000-000007740000}"/>
    <cellStyle name="Normal 3 3 4 3 2 2 4 2" xfId="29729" xr:uid="{00000000-0005-0000-0000-000008740000}"/>
    <cellStyle name="Normal 3 3 4 3 2 2 4 2 2" xfId="29730" xr:uid="{00000000-0005-0000-0000-000009740000}"/>
    <cellStyle name="Normal 3 3 4 3 2 2 4 2 2 2" xfId="29731" xr:uid="{00000000-0005-0000-0000-00000A740000}"/>
    <cellStyle name="Normal 3 3 4 3 2 2 4 2 3" xfId="29732" xr:uid="{00000000-0005-0000-0000-00000B740000}"/>
    <cellStyle name="Normal 3 3 4 3 2 2 4 3" xfId="29733" xr:uid="{00000000-0005-0000-0000-00000C740000}"/>
    <cellStyle name="Normal 3 3 4 3 2 2 4 3 2" xfId="29734" xr:uid="{00000000-0005-0000-0000-00000D740000}"/>
    <cellStyle name="Normal 3 3 4 3 2 2 4 4" xfId="29735" xr:uid="{00000000-0005-0000-0000-00000E740000}"/>
    <cellStyle name="Normal 3 3 4 3 2 2 5" xfId="29736" xr:uid="{00000000-0005-0000-0000-00000F740000}"/>
    <cellStyle name="Normal 3 3 4 3 2 2 5 2" xfId="29737" xr:uid="{00000000-0005-0000-0000-000010740000}"/>
    <cellStyle name="Normal 3 3 4 3 2 2 5 2 2" xfId="29738" xr:uid="{00000000-0005-0000-0000-000011740000}"/>
    <cellStyle name="Normal 3 3 4 3 2 2 5 3" xfId="29739" xr:uid="{00000000-0005-0000-0000-000012740000}"/>
    <cellStyle name="Normal 3 3 4 3 2 2 6" xfId="29740" xr:uid="{00000000-0005-0000-0000-000013740000}"/>
    <cellStyle name="Normal 3 3 4 3 2 2 6 2" xfId="29741" xr:uid="{00000000-0005-0000-0000-000014740000}"/>
    <cellStyle name="Normal 3 3 4 3 2 2 7" xfId="29742" xr:uid="{00000000-0005-0000-0000-000015740000}"/>
    <cellStyle name="Normal 3 3 4 3 2 2 7 2" xfId="29743" xr:uid="{00000000-0005-0000-0000-000016740000}"/>
    <cellStyle name="Normal 3 3 4 3 2 2 8" xfId="29744" xr:uid="{00000000-0005-0000-0000-000017740000}"/>
    <cellStyle name="Normal 3 3 4 3 2 3" xfId="29745" xr:uid="{00000000-0005-0000-0000-000018740000}"/>
    <cellStyle name="Normal 3 3 4 3 2 3 2" xfId="29746" xr:uid="{00000000-0005-0000-0000-000019740000}"/>
    <cellStyle name="Normal 3 3 4 3 2 3 2 2" xfId="29747" xr:uid="{00000000-0005-0000-0000-00001A740000}"/>
    <cellStyle name="Normal 3 3 4 3 2 3 2 2 2" xfId="29748" xr:uid="{00000000-0005-0000-0000-00001B740000}"/>
    <cellStyle name="Normal 3 3 4 3 2 3 2 2 2 2" xfId="29749" xr:uid="{00000000-0005-0000-0000-00001C740000}"/>
    <cellStyle name="Normal 3 3 4 3 2 3 2 2 3" xfId="29750" xr:uid="{00000000-0005-0000-0000-00001D740000}"/>
    <cellStyle name="Normal 3 3 4 3 2 3 2 3" xfId="29751" xr:uid="{00000000-0005-0000-0000-00001E740000}"/>
    <cellStyle name="Normal 3 3 4 3 2 3 2 3 2" xfId="29752" xr:uid="{00000000-0005-0000-0000-00001F740000}"/>
    <cellStyle name="Normal 3 3 4 3 2 3 2 4" xfId="29753" xr:uid="{00000000-0005-0000-0000-000020740000}"/>
    <cellStyle name="Normal 3 3 4 3 2 3 3" xfId="29754" xr:uid="{00000000-0005-0000-0000-000021740000}"/>
    <cellStyle name="Normal 3 3 4 3 2 3 3 2" xfId="29755" xr:uid="{00000000-0005-0000-0000-000022740000}"/>
    <cellStyle name="Normal 3 3 4 3 2 3 3 2 2" xfId="29756" xr:uid="{00000000-0005-0000-0000-000023740000}"/>
    <cellStyle name="Normal 3 3 4 3 2 3 3 3" xfId="29757" xr:uid="{00000000-0005-0000-0000-000024740000}"/>
    <cellStyle name="Normal 3 3 4 3 2 3 4" xfId="29758" xr:uid="{00000000-0005-0000-0000-000025740000}"/>
    <cellStyle name="Normal 3 3 4 3 2 3 4 2" xfId="29759" xr:uid="{00000000-0005-0000-0000-000026740000}"/>
    <cellStyle name="Normal 3 3 4 3 2 3 5" xfId="29760" xr:uid="{00000000-0005-0000-0000-000027740000}"/>
    <cellStyle name="Normal 3 3 4 3 2 4" xfId="29761" xr:uid="{00000000-0005-0000-0000-000028740000}"/>
    <cellStyle name="Normal 3 3 4 3 2 4 2" xfId="29762" xr:uid="{00000000-0005-0000-0000-000029740000}"/>
    <cellStyle name="Normal 3 3 4 3 2 4 2 2" xfId="29763" xr:uid="{00000000-0005-0000-0000-00002A740000}"/>
    <cellStyle name="Normal 3 3 4 3 2 4 2 2 2" xfId="29764" xr:uid="{00000000-0005-0000-0000-00002B740000}"/>
    <cellStyle name="Normal 3 3 4 3 2 4 2 3" xfId="29765" xr:uid="{00000000-0005-0000-0000-00002C740000}"/>
    <cellStyle name="Normal 3 3 4 3 2 4 3" xfId="29766" xr:uid="{00000000-0005-0000-0000-00002D740000}"/>
    <cellStyle name="Normal 3 3 4 3 2 4 3 2" xfId="29767" xr:uid="{00000000-0005-0000-0000-00002E740000}"/>
    <cellStyle name="Normal 3 3 4 3 2 4 4" xfId="29768" xr:uid="{00000000-0005-0000-0000-00002F740000}"/>
    <cellStyle name="Normal 3 3 4 3 2 5" xfId="29769" xr:uid="{00000000-0005-0000-0000-000030740000}"/>
    <cellStyle name="Normal 3 3 4 3 2 5 2" xfId="29770" xr:uid="{00000000-0005-0000-0000-000031740000}"/>
    <cellStyle name="Normal 3 3 4 3 2 5 2 2" xfId="29771" xr:uid="{00000000-0005-0000-0000-000032740000}"/>
    <cellStyle name="Normal 3 3 4 3 2 5 2 2 2" xfId="29772" xr:uid="{00000000-0005-0000-0000-000033740000}"/>
    <cellStyle name="Normal 3 3 4 3 2 5 2 3" xfId="29773" xr:uid="{00000000-0005-0000-0000-000034740000}"/>
    <cellStyle name="Normal 3 3 4 3 2 5 3" xfId="29774" xr:uid="{00000000-0005-0000-0000-000035740000}"/>
    <cellStyle name="Normal 3 3 4 3 2 5 3 2" xfId="29775" xr:uid="{00000000-0005-0000-0000-000036740000}"/>
    <cellStyle name="Normal 3 3 4 3 2 5 4" xfId="29776" xr:uid="{00000000-0005-0000-0000-000037740000}"/>
    <cellStyle name="Normal 3 3 4 3 2 6" xfId="29777" xr:uid="{00000000-0005-0000-0000-000038740000}"/>
    <cellStyle name="Normal 3 3 4 3 2 6 2" xfId="29778" xr:uid="{00000000-0005-0000-0000-000039740000}"/>
    <cellStyle name="Normal 3 3 4 3 2 6 2 2" xfId="29779" xr:uid="{00000000-0005-0000-0000-00003A740000}"/>
    <cellStyle name="Normal 3 3 4 3 2 6 3" xfId="29780" xr:uid="{00000000-0005-0000-0000-00003B740000}"/>
    <cellStyle name="Normal 3 3 4 3 2 7" xfId="29781" xr:uid="{00000000-0005-0000-0000-00003C740000}"/>
    <cellStyle name="Normal 3 3 4 3 2 7 2" xfId="29782" xr:uid="{00000000-0005-0000-0000-00003D740000}"/>
    <cellStyle name="Normal 3 3 4 3 2 8" xfId="29783" xr:uid="{00000000-0005-0000-0000-00003E740000}"/>
    <cellStyle name="Normal 3 3 4 3 2 8 2" xfId="29784" xr:uid="{00000000-0005-0000-0000-00003F740000}"/>
    <cellStyle name="Normal 3 3 4 3 2 9" xfId="29785" xr:uid="{00000000-0005-0000-0000-000040740000}"/>
    <cellStyle name="Normal 3 3 4 3 3" xfId="29786" xr:uid="{00000000-0005-0000-0000-000041740000}"/>
    <cellStyle name="Normal 3 3 4 3 3 2" xfId="29787" xr:uid="{00000000-0005-0000-0000-000042740000}"/>
    <cellStyle name="Normal 3 3 4 3 3 2 2" xfId="29788" xr:uid="{00000000-0005-0000-0000-000043740000}"/>
    <cellStyle name="Normal 3 3 4 3 3 2 2 2" xfId="29789" xr:uid="{00000000-0005-0000-0000-000044740000}"/>
    <cellStyle name="Normal 3 3 4 3 3 2 2 2 2" xfId="29790" xr:uid="{00000000-0005-0000-0000-000045740000}"/>
    <cellStyle name="Normal 3 3 4 3 3 2 2 2 2 2" xfId="29791" xr:uid="{00000000-0005-0000-0000-000046740000}"/>
    <cellStyle name="Normal 3 3 4 3 3 2 2 2 3" xfId="29792" xr:uid="{00000000-0005-0000-0000-000047740000}"/>
    <cellStyle name="Normal 3 3 4 3 3 2 2 3" xfId="29793" xr:uid="{00000000-0005-0000-0000-000048740000}"/>
    <cellStyle name="Normal 3 3 4 3 3 2 2 3 2" xfId="29794" xr:uid="{00000000-0005-0000-0000-000049740000}"/>
    <cellStyle name="Normal 3 3 4 3 3 2 2 4" xfId="29795" xr:uid="{00000000-0005-0000-0000-00004A740000}"/>
    <cellStyle name="Normal 3 3 4 3 3 2 3" xfId="29796" xr:uid="{00000000-0005-0000-0000-00004B740000}"/>
    <cellStyle name="Normal 3 3 4 3 3 2 3 2" xfId="29797" xr:uid="{00000000-0005-0000-0000-00004C740000}"/>
    <cellStyle name="Normal 3 3 4 3 3 2 3 2 2" xfId="29798" xr:uid="{00000000-0005-0000-0000-00004D740000}"/>
    <cellStyle name="Normal 3 3 4 3 3 2 3 3" xfId="29799" xr:uid="{00000000-0005-0000-0000-00004E740000}"/>
    <cellStyle name="Normal 3 3 4 3 3 2 4" xfId="29800" xr:uid="{00000000-0005-0000-0000-00004F740000}"/>
    <cellStyle name="Normal 3 3 4 3 3 2 4 2" xfId="29801" xr:uid="{00000000-0005-0000-0000-000050740000}"/>
    <cellStyle name="Normal 3 3 4 3 3 2 5" xfId="29802" xr:uid="{00000000-0005-0000-0000-000051740000}"/>
    <cellStyle name="Normal 3 3 4 3 3 3" xfId="29803" xr:uid="{00000000-0005-0000-0000-000052740000}"/>
    <cellStyle name="Normal 3 3 4 3 3 3 2" xfId="29804" xr:uid="{00000000-0005-0000-0000-000053740000}"/>
    <cellStyle name="Normal 3 3 4 3 3 3 2 2" xfId="29805" xr:uid="{00000000-0005-0000-0000-000054740000}"/>
    <cellStyle name="Normal 3 3 4 3 3 3 2 2 2" xfId="29806" xr:uid="{00000000-0005-0000-0000-000055740000}"/>
    <cellStyle name="Normal 3 3 4 3 3 3 2 3" xfId="29807" xr:uid="{00000000-0005-0000-0000-000056740000}"/>
    <cellStyle name="Normal 3 3 4 3 3 3 3" xfId="29808" xr:uid="{00000000-0005-0000-0000-000057740000}"/>
    <cellStyle name="Normal 3 3 4 3 3 3 3 2" xfId="29809" xr:uid="{00000000-0005-0000-0000-000058740000}"/>
    <cellStyle name="Normal 3 3 4 3 3 3 4" xfId="29810" xr:uid="{00000000-0005-0000-0000-000059740000}"/>
    <cellStyle name="Normal 3 3 4 3 3 4" xfId="29811" xr:uid="{00000000-0005-0000-0000-00005A740000}"/>
    <cellStyle name="Normal 3 3 4 3 3 4 2" xfId="29812" xr:uid="{00000000-0005-0000-0000-00005B740000}"/>
    <cellStyle name="Normal 3 3 4 3 3 4 2 2" xfId="29813" xr:uid="{00000000-0005-0000-0000-00005C740000}"/>
    <cellStyle name="Normal 3 3 4 3 3 4 2 2 2" xfId="29814" xr:uid="{00000000-0005-0000-0000-00005D740000}"/>
    <cellStyle name="Normal 3 3 4 3 3 4 2 3" xfId="29815" xr:uid="{00000000-0005-0000-0000-00005E740000}"/>
    <cellStyle name="Normal 3 3 4 3 3 4 3" xfId="29816" xr:uid="{00000000-0005-0000-0000-00005F740000}"/>
    <cellStyle name="Normal 3 3 4 3 3 4 3 2" xfId="29817" xr:uid="{00000000-0005-0000-0000-000060740000}"/>
    <cellStyle name="Normal 3 3 4 3 3 4 4" xfId="29818" xr:uid="{00000000-0005-0000-0000-000061740000}"/>
    <cellStyle name="Normal 3 3 4 3 3 5" xfId="29819" xr:uid="{00000000-0005-0000-0000-000062740000}"/>
    <cellStyle name="Normal 3 3 4 3 3 5 2" xfId="29820" xr:uid="{00000000-0005-0000-0000-000063740000}"/>
    <cellStyle name="Normal 3 3 4 3 3 5 2 2" xfId="29821" xr:uid="{00000000-0005-0000-0000-000064740000}"/>
    <cellStyle name="Normal 3 3 4 3 3 5 3" xfId="29822" xr:uid="{00000000-0005-0000-0000-000065740000}"/>
    <cellStyle name="Normal 3 3 4 3 3 6" xfId="29823" xr:uid="{00000000-0005-0000-0000-000066740000}"/>
    <cellStyle name="Normal 3 3 4 3 3 6 2" xfId="29824" xr:uid="{00000000-0005-0000-0000-000067740000}"/>
    <cellStyle name="Normal 3 3 4 3 3 7" xfId="29825" xr:uid="{00000000-0005-0000-0000-000068740000}"/>
    <cellStyle name="Normal 3 3 4 3 3 7 2" xfId="29826" xr:uid="{00000000-0005-0000-0000-000069740000}"/>
    <cellStyle name="Normal 3 3 4 3 3 8" xfId="29827" xr:uid="{00000000-0005-0000-0000-00006A740000}"/>
    <cellStyle name="Normal 3 3 4 3 4" xfId="29828" xr:uid="{00000000-0005-0000-0000-00006B740000}"/>
    <cellStyle name="Normal 3 3 4 3 4 2" xfId="29829" xr:uid="{00000000-0005-0000-0000-00006C740000}"/>
    <cellStyle name="Normal 3 3 4 3 4 2 2" xfId="29830" xr:uid="{00000000-0005-0000-0000-00006D740000}"/>
    <cellStyle name="Normal 3 3 4 3 4 2 2 2" xfId="29831" xr:uid="{00000000-0005-0000-0000-00006E740000}"/>
    <cellStyle name="Normal 3 3 4 3 4 2 2 2 2" xfId="29832" xr:uid="{00000000-0005-0000-0000-00006F740000}"/>
    <cellStyle name="Normal 3 3 4 3 4 2 2 3" xfId="29833" xr:uid="{00000000-0005-0000-0000-000070740000}"/>
    <cellStyle name="Normal 3 3 4 3 4 2 3" xfId="29834" xr:uid="{00000000-0005-0000-0000-000071740000}"/>
    <cellStyle name="Normal 3 3 4 3 4 2 3 2" xfId="29835" xr:uid="{00000000-0005-0000-0000-000072740000}"/>
    <cellStyle name="Normal 3 3 4 3 4 2 4" xfId="29836" xr:uid="{00000000-0005-0000-0000-000073740000}"/>
    <cellStyle name="Normal 3 3 4 3 4 3" xfId="29837" xr:uid="{00000000-0005-0000-0000-000074740000}"/>
    <cellStyle name="Normal 3 3 4 3 4 3 2" xfId="29838" xr:uid="{00000000-0005-0000-0000-000075740000}"/>
    <cellStyle name="Normal 3 3 4 3 4 3 2 2" xfId="29839" xr:uid="{00000000-0005-0000-0000-000076740000}"/>
    <cellStyle name="Normal 3 3 4 3 4 3 3" xfId="29840" xr:uid="{00000000-0005-0000-0000-000077740000}"/>
    <cellStyle name="Normal 3 3 4 3 4 4" xfId="29841" xr:uid="{00000000-0005-0000-0000-000078740000}"/>
    <cellStyle name="Normal 3 3 4 3 4 4 2" xfId="29842" xr:uid="{00000000-0005-0000-0000-000079740000}"/>
    <cellStyle name="Normal 3 3 4 3 4 5" xfId="29843" xr:uid="{00000000-0005-0000-0000-00007A740000}"/>
    <cellStyle name="Normal 3 3 4 3 5" xfId="29844" xr:uid="{00000000-0005-0000-0000-00007B740000}"/>
    <cellStyle name="Normal 3 3 4 3 5 2" xfId="29845" xr:uid="{00000000-0005-0000-0000-00007C740000}"/>
    <cellStyle name="Normal 3 3 4 3 5 2 2" xfId="29846" xr:uid="{00000000-0005-0000-0000-00007D740000}"/>
    <cellStyle name="Normal 3 3 4 3 5 2 2 2" xfId="29847" xr:uid="{00000000-0005-0000-0000-00007E740000}"/>
    <cellStyle name="Normal 3 3 4 3 5 2 3" xfId="29848" xr:uid="{00000000-0005-0000-0000-00007F740000}"/>
    <cellStyle name="Normal 3 3 4 3 5 3" xfId="29849" xr:uid="{00000000-0005-0000-0000-000080740000}"/>
    <cellStyle name="Normal 3 3 4 3 5 3 2" xfId="29850" xr:uid="{00000000-0005-0000-0000-000081740000}"/>
    <cellStyle name="Normal 3 3 4 3 5 4" xfId="29851" xr:uid="{00000000-0005-0000-0000-000082740000}"/>
    <cellStyle name="Normal 3 3 4 3 6" xfId="29852" xr:uid="{00000000-0005-0000-0000-000083740000}"/>
    <cellStyle name="Normal 3 3 4 3 6 2" xfId="29853" xr:uid="{00000000-0005-0000-0000-000084740000}"/>
    <cellStyle name="Normal 3 3 4 3 6 2 2" xfId="29854" xr:uid="{00000000-0005-0000-0000-000085740000}"/>
    <cellStyle name="Normal 3 3 4 3 6 2 2 2" xfId="29855" xr:uid="{00000000-0005-0000-0000-000086740000}"/>
    <cellStyle name="Normal 3 3 4 3 6 2 3" xfId="29856" xr:uid="{00000000-0005-0000-0000-000087740000}"/>
    <cellStyle name="Normal 3 3 4 3 6 3" xfId="29857" xr:uid="{00000000-0005-0000-0000-000088740000}"/>
    <cellStyle name="Normal 3 3 4 3 6 3 2" xfId="29858" xr:uid="{00000000-0005-0000-0000-000089740000}"/>
    <cellStyle name="Normal 3 3 4 3 6 4" xfId="29859" xr:uid="{00000000-0005-0000-0000-00008A740000}"/>
    <cellStyle name="Normal 3 3 4 3 7" xfId="29860" xr:uid="{00000000-0005-0000-0000-00008B740000}"/>
    <cellStyle name="Normal 3 3 4 3 7 2" xfId="29861" xr:uid="{00000000-0005-0000-0000-00008C740000}"/>
    <cellStyle name="Normal 3 3 4 3 7 2 2" xfId="29862" xr:uid="{00000000-0005-0000-0000-00008D740000}"/>
    <cellStyle name="Normal 3 3 4 3 7 3" xfId="29863" xr:uid="{00000000-0005-0000-0000-00008E740000}"/>
    <cellStyle name="Normal 3 3 4 3 8" xfId="29864" xr:uid="{00000000-0005-0000-0000-00008F740000}"/>
    <cellStyle name="Normal 3 3 4 3 8 2" xfId="29865" xr:uid="{00000000-0005-0000-0000-000090740000}"/>
    <cellStyle name="Normal 3 3 4 3 9" xfId="29866" xr:uid="{00000000-0005-0000-0000-000091740000}"/>
    <cellStyle name="Normal 3 3 4 3 9 2" xfId="29867" xr:uid="{00000000-0005-0000-0000-000092740000}"/>
    <cellStyle name="Normal 3 3 4 4" xfId="29868" xr:uid="{00000000-0005-0000-0000-000093740000}"/>
    <cellStyle name="Normal 3 3 4 4 10" xfId="29869" xr:uid="{00000000-0005-0000-0000-000094740000}"/>
    <cellStyle name="Normal 3 3 4 4 11" xfId="29870" xr:uid="{00000000-0005-0000-0000-000095740000}"/>
    <cellStyle name="Normal 3 3 4 4 2" xfId="29871" xr:uid="{00000000-0005-0000-0000-000096740000}"/>
    <cellStyle name="Normal 3 3 4 4 2 2" xfId="29872" xr:uid="{00000000-0005-0000-0000-000097740000}"/>
    <cellStyle name="Normal 3 3 4 4 2 2 2" xfId="29873" xr:uid="{00000000-0005-0000-0000-000098740000}"/>
    <cellStyle name="Normal 3 3 4 4 2 2 2 2" xfId="29874" xr:uid="{00000000-0005-0000-0000-000099740000}"/>
    <cellStyle name="Normal 3 3 4 4 2 2 2 2 2" xfId="29875" xr:uid="{00000000-0005-0000-0000-00009A740000}"/>
    <cellStyle name="Normal 3 3 4 4 2 2 2 2 2 2" xfId="29876" xr:uid="{00000000-0005-0000-0000-00009B740000}"/>
    <cellStyle name="Normal 3 3 4 4 2 2 2 2 2 2 2" xfId="29877" xr:uid="{00000000-0005-0000-0000-00009C740000}"/>
    <cellStyle name="Normal 3 3 4 4 2 2 2 2 2 3" xfId="29878" xr:uid="{00000000-0005-0000-0000-00009D740000}"/>
    <cellStyle name="Normal 3 3 4 4 2 2 2 2 3" xfId="29879" xr:uid="{00000000-0005-0000-0000-00009E740000}"/>
    <cellStyle name="Normal 3 3 4 4 2 2 2 2 3 2" xfId="29880" xr:uid="{00000000-0005-0000-0000-00009F740000}"/>
    <cellStyle name="Normal 3 3 4 4 2 2 2 2 4" xfId="29881" xr:uid="{00000000-0005-0000-0000-0000A0740000}"/>
    <cellStyle name="Normal 3 3 4 4 2 2 2 3" xfId="29882" xr:uid="{00000000-0005-0000-0000-0000A1740000}"/>
    <cellStyle name="Normal 3 3 4 4 2 2 2 3 2" xfId="29883" xr:uid="{00000000-0005-0000-0000-0000A2740000}"/>
    <cellStyle name="Normal 3 3 4 4 2 2 2 3 2 2" xfId="29884" xr:uid="{00000000-0005-0000-0000-0000A3740000}"/>
    <cellStyle name="Normal 3 3 4 4 2 2 2 3 3" xfId="29885" xr:uid="{00000000-0005-0000-0000-0000A4740000}"/>
    <cellStyle name="Normal 3 3 4 4 2 2 2 4" xfId="29886" xr:uid="{00000000-0005-0000-0000-0000A5740000}"/>
    <cellStyle name="Normal 3 3 4 4 2 2 2 4 2" xfId="29887" xr:uid="{00000000-0005-0000-0000-0000A6740000}"/>
    <cellStyle name="Normal 3 3 4 4 2 2 2 5" xfId="29888" xr:uid="{00000000-0005-0000-0000-0000A7740000}"/>
    <cellStyle name="Normal 3 3 4 4 2 2 3" xfId="29889" xr:uid="{00000000-0005-0000-0000-0000A8740000}"/>
    <cellStyle name="Normal 3 3 4 4 2 2 3 2" xfId="29890" xr:uid="{00000000-0005-0000-0000-0000A9740000}"/>
    <cellStyle name="Normal 3 3 4 4 2 2 3 2 2" xfId="29891" xr:uid="{00000000-0005-0000-0000-0000AA740000}"/>
    <cellStyle name="Normal 3 3 4 4 2 2 3 2 2 2" xfId="29892" xr:uid="{00000000-0005-0000-0000-0000AB740000}"/>
    <cellStyle name="Normal 3 3 4 4 2 2 3 2 3" xfId="29893" xr:uid="{00000000-0005-0000-0000-0000AC740000}"/>
    <cellStyle name="Normal 3 3 4 4 2 2 3 3" xfId="29894" xr:uid="{00000000-0005-0000-0000-0000AD740000}"/>
    <cellStyle name="Normal 3 3 4 4 2 2 3 3 2" xfId="29895" xr:uid="{00000000-0005-0000-0000-0000AE740000}"/>
    <cellStyle name="Normal 3 3 4 4 2 2 3 4" xfId="29896" xr:uid="{00000000-0005-0000-0000-0000AF740000}"/>
    <cellStyle name="Normal 3 3 4 4 2 2 4" xfId="29897" xr:uid="{00000000-0005-0000-0000-0000B0740000}"/>
    <cellStyle name="Normal 3 3 4 4 2 2 4 2" xfId="29898" xr:uid="{00000000-0005-0000-0000-0000B1740000}"/>
    <cellStyle name="Normal 3 3 4 4 2 2 4 2 2" xfId="29899" xr:uid="{00000000-0005-0000-0000-0000B2740000}"/>
    <cellStyle name="Normal 3 3 4 4 2 2 4 2 2 2" xfId="29900" xr:uid="{00000000-0005-0000-0000-0000B3740000}"/>
    <cellStyle name="Normal 3 3 4 4 2 2 4 2 3" xfId="29901" xr:uid="{00000000-0005-0000-0000-0000B4740000}"/>
    <cellStyle name="Normal 3 3 4 4 2 2 4 3" xfId="29902" xr:uid="{00000000-0005-0000-0000-0000B5740000}"/>
    <cellStyle name="Normal 3 3 4 4 2 2 4 3 2" xfId="29903" xr:uid="{00000000-0005-0000-0000-0000B6740000}"/>
    <cellStyle name="Normal 3 3 4 4 2 2 4 4" xfId="29904" xr:uid="{00000000-0005-0000-0000-0000B7740000}"/>
    <cellStyle name="Normal 3 3 4 4 2 2 5" xfId="29905" xr:uid="{00000000-0005-0000-0000-0000B8740000}"/>
    <cellStyle name="Normal 3 3 4 4 2 2 5 2" xfId="29906" xr:uid="{00000000-0005-0000-0000-0000B9740000}"/>
    <cellStyle name="Normal 3 3 4 4 2 2 5 2 2" xfId="29907" xr:uid="{00000000-0005-0000-0000-0000BA740000}"/>
    <cellStyle name="Normal 3 3 4 4 2 2 5 3" xfId="29908" xr:uid="{00000000-0005-0000-0000-0000BB740000}"/>
    <cellStyle name="Normal 3 3 4 4 2 2 6" xfId="29909" xr:uid="{00000000-0005-0000-0000-0000BC740000}"/>
    <cellStyle name="Normal 3 3 4 4 2 2 6 2" xfId="29910" xr:uid="{00000000-0005-0000-0000-0000BD740000}"/>
    <cellStyle name="Normal 3 3 4 4 2 2 7" xfId="29911" xr:uid="{00000000-0005-0000-0000-0000BE740000}"/>
    <cellStyle name="Normal 3 3 4 4 2 2 7 2" xfId="29912" xr:uid="{00000000-0005-0000-0000-0000BF740000}"/>
    <cellStyle name="Normal 3 3 4 4 2 2 8" xfId="29913" xr:uid="{00000000-0005-0000-0000-0000C0740000}"/>
    <cellStyle name="Normal 3 3 4 4 2 3" xfId="29914" xr:uid="{00000000-0005-0000-0000-0000C1740000}"/>
    <cellStyle name="Normal 3 3 4 4 2 3 2" xfId="29915" xr:uid="{00000000-0005-0000-0000-0000C2740000}"/>
    <cellStyle name="Normal 3 3 4 4 2 3 2 2" xfId="29916" xr:uid="{00000000-0005-0000-0000-0000C3740000}"/>
    <cellStyle name="Normal 3 3 4 4 2 3 2 2 2" xfId="29917" xr:uid="{00000000-0005-0000-0000-0000C4740000}"/>
    <cellStyle name="Normal 3 3 4 4 2 3 2 2 2 2" xfId="29918" xr:uid="{00000000-0005-0000-0000-0000C5740000}"/>
    <cellStyle name="Normal 3 3 4 4 2 3 2 2 3" xfId="29919" xr:uid="{00000000-0005-0000-0000-0000C6740000}"/>
    <cellStyle name="Normal 3 3 4 4 2 3 2 3" xfId="29920" xr:uid="{00000000-0005-0000-0000-0000C7740000}"/>
    <cellStyle name="Normal 3 3 4 4 2 3 2 3 2" xfId="29921" xr:uid="{00000000-0005-0000-0000-0000C8740000}"/>
    <cellStyle name="Normal 3 3 4 4 2 3 2 4" xfId="29922" xr:uid="{00000000-0005-0000-0000-0000C9740000}"/>
    <cellStyle name="Normal 3 3 4 4 2 3 3" xfId="29923" xr:uid="{00000000-0005-0000-0000-0000CA740000}"/>
    <cellStyle name="Normal 3 3 4 4 2 3 3 2" xfId="29924" xr:uid="{00000000-0005-0000-0000-0000CB740000}"/>
    <cellStyle name="Normal 3 3 4 4 2 3 3 2 2" xfId="29925" xr:uid="{00000000-0005-0000-0000-0000CC740000}"/>
    <cellStyle name="Normal 3 3 4 4 2 3 3 3" xfId="29926" xr:uid="{00000000-0005-0000-0000-0000CD740000}"/>
    <cellStyle name="Normal 3 3 4 4 2 3 4" xfId="29927" xr:uid="{00000000-0005-0000-0000-0000CE740000}"/>
    <cellStyle name="Normal 3 3 4 4 2 3 4 2" xfId="29928" xr:uid="{00000000-0005-0000-0000-0000CF740000}"/>
    <cellStyle name="Normal 3 3 4 4 2 3 5" xfId="29929" xr:uid="{00000000-0005-0000-0000-0000D0740000}"/>
    <cellStyle name="Normal 3 3 4 4 2 4" xfId="29930" xr:uid="{00000000-0005-0000-0000-0000D1740000}"/>
    <cellStyle name="Normal 3 3 4 4 2 4 2" xfId="29931" xr:uid="{00000000-0005-0000-0000-0000D2740000}"/>
    <cellStyle name="Normal 3 3 4 4 2 4 2 2" xfId="29932" xr:uid="{00000000-0005-0000-0000-0000D3740000}"/>
    <cellStyle name="Normal 3 3 4 4 2 4 2 2 2" xfId="29933" xr:uid="{00000000-0005-0000-0000-0000D4740000}"/>
    <cellStyle name="Normal 3 3 4 4 2 4 2 3" xfId="29934" xr:uid="{00000000-0005-0000-0000-0000D5740000}"/>
    <cellStyle name="Normal 3 3 4 4 2 4 3" xfId="29935" xr:uid="{00000000-0005-0000-0000-0000D6740000}"/>
    <cellStyle name="Normal 3 3 4 4 2 4 3 2" xfId="29936" xr:uid="{00000000-0005-0000-0000-0000D7740000}"/>
    <cellStyle name="Normal 3 3 4 4 2 4 4" xfId="29937" xr:uid="{00000000-0005-0000-0000-0000D8740000}"/>
    <cellStyle name="Normal 3 3 4 4 2 5" xfId="29938" xr:uid="{00000000-0005-0000-0000-0000D9740000}"/>
    <cellStyle name="Normal 3 3 4 4 2 5 2" xfId="29939" xr:uid="{00000000-0005-0000-0000-0000DA740000}"/>
    <cellStyle name="Normal 3 3 4 4 2 5 2 2" xfId="29940" xr:uid="{00000000-0005-0000-0000-0000DB740000}"/>
    <cellStyle name="Normal 3 3 4 4 2 5 2 2 2" xfId="29941" xr:uid="{00000000-0005-0000-0000-0000DC740000}"/>
    <cellStyle name="Normal 3 3 4 4 2 5 2 3" xfId="29942" xr:uid="{00000000-0005-0000-0000-0000DD740000}"/>
    <cellStyle name="Normal 3 3 4 4 2 5 3" xfId="29943" xr:uid="{00000000-0005-0000-0000-0000DE740000}"/>
    <cellStyle name="Normal 3 3 4 4 2 5 3 2" xfId="29944" xr:uid="{00000000-0005-0000-0000-0000DF740000}"/>
    <cellStyle name="Normal 3 3 4 4 2 5 4" xfId="29945" xr:uid="{00000000-0005-0000-0000-0000E0740000}"/>
    <cellStyle name="Normal 3 3 4 4 2 6" xfId="29946" xr:uid="{00000000-0005-0000-0000-0000E1740000}"/>
    <cellStyle name="Normal 3 3 4 4 2 6 2" xfId="29947" xr:uid="{00000000-0005-0000-0000-0000E2740000}"/>
    <cellStyle name="Normal 3 3 4 4 2 6 2 2" xfId="29948" xr:uid="{00000000-0005-0000-0000-0000E3740000}"/>
    <cellStyle name="Normal 3 3 4 4 2 6 3" xfId="29949" xr:uid="{00000000-0005-0000-0000-0000E4740000}"/>
    <cellStyle name="Normal 3 3 4 4 2 7" xfId="29950" xr:uid="{00000000-0005-0000-0000-0000E5740000}"/>
    <cellStyle name="Normal 3 3 4 4 2 7 2" xfId="29951" xr:uid="{00000000-0005-0000-0000-0000E6740000}"/>
    <cellStyle name="Normal 3 3 4 4 2 8" xfId="29952" xr:uid="{00000000-0005-0000-0000-0000E7740000}"/>
    <cellStyle name="Normal 3 3 4 4 2 8 2" xfId="29953" xr:uid="{00000000-0005-0000-0000-0000E8740000}"/>
    <cellStyle name="Normal 3 3 4 4 2 9" xfId="29954" xr:uid="{00000000-0005-0000-0000-0000E9740000}"/>
    <cellStyle name="Normal 3 3 4 4 3" xfId="29955" xr:uid="{00000000-0005-0000-0000-0000EA740000}"/>
    <cellStyle name="Normal 3 3 4 4 3 2" xfId="29956" xr:uid="{00000000-0005-0000-0000-0000EB740000}"/>
    <cellStyle name="Normal 3 3 4 4 3 2 2" xfId="29957" xr:uid="{00000000-0005-0000-0000-0000EC740000}"/>
    <cellStyle name="Normal 3 3 4 4 3 2 2 2" xfId="29958" xr:uid="{00000000-0005-0000-0000-0000ED740000}"/>
    <cellStyle name="Normal 3 3 4 4 3 2 2 2 2" xfId="29959" xr:uid="{00000000-0005-0000-0000-0000EE740000}"/>
    <cellStyle name="Normal 3 3 4 4 3 2 2 2 2 2" xfId="29960" xr:uid="{00000000-0005-0000-0000-0000EF740000}"/>
    <cellStyle name="Normal 3 3 4 4 3 2 2 2 3" xfId="29961" xr:uid="{00000000-0005-0000-0000-0000F0740000}"/>
    <cellStyle name="Normal 3 3 4 4 3 2 2 3" xfId="29962" xr:uid="{00000000-0005-0000-0000-0000F1740000}"/>
    <cellStyle name="Normal 3 3 4 4 3 2 2 3 2" xfId="29963" xr:uid="{00000000-0005-0000-0000-0000F2740000}"/>
    <cellStyle name="Normal 3 3 4 4 3 2 2 4" xfId="29964" xr:uid="{00000000-0005-0000-0000-0000F3740000}"/>
    <cellStyle name="Normal 3 3 4 4 3 2 3" xfId="29965" xr:uid="{00000000-0005-0000-0000-0000F4740000}"/>
    <cellStyle name="Normal 3 3 4 4 3 2 3 2" xfId="29966" xr:uid="{00000000-0005-0000-0000-0000F5740000}"/>
    <cellStyle name="Normal 3 3 4 4 3 2 3 2 2" xfId="29967" xr:uid="{00000000-0005-0000-0000-0000F6740000}"/>
    <cellStyle name="Normal 3 3 4 4 3 2 3 3" xfId="29968" xr:uid="{00000000-0005-0000-0000-0000F7740000}"/>
    <cellStyle name="Normal 3 3 4 4 3 2 4" xfId="29969" xr:uid="{00000000-0005-0000-0000-0000F8740000}"/>
    <cellStyle name="Normal 3 3 4 4 3 2 4 2" xfId="29970" xr:uid="{00000000-0005-0000-0000-0000F9740000}"/>
    <cellStyle name="Normal 3 3 4 4 3 2 5" xfId="29971" xr:uid="{00000000-0005-0000-0000-0000FA740000}"/>
    <cellStyle name="Normal 3 3 4 4 3 3" xfId="29972" xr:uid="{00000000-0005-0000-0000-0000FB740000}"/>
    <cellStyle name="Normal 3 3 4 4 3 3 2" xfId="29973" xr:uid="{00000000-0005-0000-0000-0000FC740000}"/>
    <cellStyle name="Normal 3 3 4 4 3 3 2 2" xfId="29974" xr:uid="{00000000-0005-0000-0000-0000FD740000}"/>
    <cellStyle name="Normal 3 3 4 4 3 3 2 2 2" xfId="29975" xr:uid="{00000000-0005-0000-0000-0000FE740000}"/>
    <cellStyle name="Normal 3 3 4 4 3 3 2 3" xfId="29976" xr:uid="{00000000-0005-0000-0000-0000FF740000}"/>
    <cellStyle name="Normal 3 3 4 4 3 3 3" xfId="29977" xr:uid="{00000000-0005-0000-0000-000000750000}"/>
    <cellStyle name="Normal 3 3 4 4 3 3 3 2" xfId="29978" xr:uid="{00000000-0005-0000-0000-000001750000}"/>
    <cellStyle name="Normal 3 3 4 4 3 3 4" xfId="29979" xr:uid="{00000000-0005-0000-0000-000002750000}"/>
    <cellStyle name="Normal 3 3 4 4 3 4" xfId="29980" xr:uid="{00000000-0005-0000-0000-000003750000}"/>
    <cellStyle name="Normal 3 3 4 4 3 4 2" xfId="29981" xr:uid="{00000000-0005-0000-0000-000004750000}"/>
    <cellStyle name="Normal 3 3 4 4 3 4 2 2" xfId="29982" xr:uid="{00000000-0005-0000-0000-000005750000}"/>
    <cellStyle name="Normal 3 3 4 4 3 4 2 2 2" xfId="29983" xr:uid="{00000000-0005-0000-0000-000006750000}"/>
    <cellStyle name="Normal 3 3 4 4 3 4 2 3" xfId="29984" xr:uid="{00000000-0005-0000-0000-000007750000}"/>
    <cellStyle name="Normal 3 3 4 4 3 4 3" xfId="29985" xr:uid="{00000000-0005-0000-0000-000008750000}"/>
    <cellStyle name="Normal 3 3 4 4 3 4 3 2" xfId="29986" xr:uid="{00000000-0005-0000-0000-000009750000}"/>
    <cellStyle name="Normal 3 3 4 4 3 4 4" xfId="29987" xr:uid="{00000000-0005-0000-0000-00000A750000}"/>
    <cellStyle name="Normal 3 3 4 4 3 5" xfId="29988" xr:uid="{00000000-0005-0000-0000-00000B750000}"/>
    <cellStyle name="Normal 3 3 4 4 3 5 2" xfId="29989" xr:uid="{00000000-0005-0000-0000-00000C750000}"/>
    <cellStyle name="Normal 3 3 4 4 3 5 2 2" xfId="29990" xr:uid="{00000000-0005-0000-0000-00000D750000}"/>
    <cellStyle name="Normal 3 3 4 4 3 5 3" xfId="29991" xr:uid="{00000000-0005-0000-0000-00000E750000}"/>
    <cellStyle name="Normal 3 3 4 4 3 6" xfId="29992" xr:uid="{00000000-0005-0000-0000-00000F750000}"/>
    <cellStyle name="Normal 3 3 4 4 3 6 2" xfId="29993" xr:uid="{00000000-0005-0000-0000-000010750000}"/>
    <cellStyle name="Normal 3 3 4 4 3 7" xfId="29994" xr:uid="{00000000-0005-0000-0000-000011750000}"/>
    <cellStyle name="Normal 3 3 4 4 3 7 2" xfId="29995" xr:uid="{00000000-0005-0000-0000-000012750000}"/>
    <cellStyle name="Normal 3 3 4 4 3 8" xfId="29996" xr:uid="{00000000-0005-0000-0000-000013750000}"/>
    <cellStyle name="Normal 3 3 4 4 4" xfId="29997" xr:uid="{00000000-0005-0000-0000-000014750000}"/>
    <cellStyle name="Normal 3 3 4 4 4 2" xfId="29998" xr:uid="{00000000-0005-0000-0000-000015750000}"/>
    <cellStyle name="Normal 3 3 4 4 4 2 2" xfId="29999" xr:uid="{00000000-0005-0000-0000-000016750000}"/>
    <cellStyle name="Normal 3 3 4 4 4 2 2 2" xfId="30000" xr:uid="{00000000-0005-0000-0000-000017750000}"/>
    <cellStyle name="Normal 3 3 4 4 4 2 2 2 2" xfId="30001" xr:uid="{00000000-0005-0000-0000-000018750000}"/>
    <cellStyle name="Normal 3 3 4 4 4 2 2 3" xfId="30002" xr:uid="{00000000-0005-0000-0000-000019750000}"/>
    <cellStyle name="Normal 3 3 4 4 4 2 3" xfId="30003" xr:uid="{00000000-0005-0000-0000-00001A750000}"/>
    <cellStyle name="Normal 3 3 4 4 4 2 3 2" xfId="30004" xr:uid="{00000000-0005-0000-0000-00001B750000}"/>
    <cellStyle name="Normal 3 3 4 4 4 2 4" xfId="30005" xr:uid="{00000000-0005-0000-0000-00001C750000}"/>
    <cellStyle name="Normal 3 3 4 4 4 3" xfId="30006" xr:uid="{00000000-0005-0000-0000-00001D750000}"/>
    <cellStyle name="Normal 3 3 4 4 4 3 2" xfId="30007" xr:uid="{00000000-0005-0000-0000-00001E750000}"/>
    <cellStyle name="Normal 3 3 4 4 4 3 2 2" xfId="30008" xr:uid="{00000000-0005-0000-0000-00001F750000}"/>
    <cellStyle name="Normal 3 3 4 4 4 3 3" xfId="30009" xr:uid="{00000000-0005-0000-0000-000020750000}"/>
    <cellStyle name="Normal 3 3 4 4 4 4" xfId="30010" xr:uid="{00000000-0005-0000-0000-000021750000}"/>
    <cellStyle name="Normal 3 3 4 4 4 4 2" xfId="30011" xr:uid="{00000000-0005-0000-0000-000022750000}"/>
    <cellStyle name="Normal 3 3 4 4 4 5" xfId="30012" xr:uid="{00000000-0005-0000-0000-000023750000}"/>
    <cellStyle name="Normal 3 3 4 4 5" xfId="30013" xr:uid="{00000000-0005-0000-0000-000024750000}"/>
    <cellStyle name="Normal 3 3 4 4 5 2" xfId="30014" xr:uid="{00000000-0005-0000-0000-000025750000}"/>
    <cellStyle name="Normal 3 3 4 4 5 2 2" xfId="30015" xr:uid="{00000000-0005-0000-0000-000026750000}"/>
    <cellStyle name="Normal 3 3 4 4 5 2 2 2" xfId="30016" xr:uid="{00000000-0005-0000-0000-000027750000}"/>
    <cellStyle name="Normal 3 3 4 4 5 2 3" xfId="30017" xr:uid="{00000000-0005-0000-0000-000028750000}"/>
    <cellStyle name="Normal 3 3 4 4 5 3" xfId="30018" xr:uid="{00000000-0005-0000-0000-000029750000}"/>
    <cellStyle name="Normal 3 3 4 4 5 3 2" xfId="30019" xr:uid="{00000000-0005-0000-0000-00002A750000}"/>
    <cellStyle name="Normal 3 3 4 4 5 4" xfId="30020" xr:uid="{00000000-0005-0000-0000-00002B750000}"/>
    <cellStyle name="Normal 3 3 4 4 6" xfId="30021" xr:uid="{00000000-0005-0000-0000-00002C750000}"/>
    <cellStyle name="Normal 3 3 4 4 6 2" xfId="30022" xr:uid="{00000000-0005-0000-0000-00002D750000}"/>
    <cellStyle name="Normal 3 3 4 4 6 2 2" xfId="30023" xr:uid="{00000000-0005-0000-0000-00002E750000}"/>
    <cellStyle name="Normal 3 3 4 4 6 2 2 2" xfId="30024" xr:uid="{00000000-0005-0000-0000-00002F750000}"/>
    <cellStyle name="Normal 3 3 4 4 6 2 3" xfId="30025" xr:uid="{00000000-0005-0000-0000-000030750000}"/>
    <cellStyle name="Normal 3 3 4 4 6 3" xfId="30026" xr:uid="{00000000-0005-0000-0000-000031750000}"/>
    <cellStyle name="Normal 3 3 4 4 6 3 2" xfId="30027" xr:uid="{00000000-0005-0000-0000-000032750000}"/>
    <cellStyle name="Normal 3 3 4 4 6 4" xfId="30028" xr:uid="{00000000-0005-0000-0000-000033750000}"/>
    <cellStyle name="Normal 3 3 4 4 7" xfId="30029" xr:uid="{00000000-0005-0000-0000-000034750000}"/>
    <cellStyle name="Normal 3 3 4 4 7 2" xfId="30030" xr:uid="{00000000-0005-0000-0000-000035750000}"/>
    <cellStyle name="Normal 3 3 4 4 7 2 2" xfId="30031" xr:uid="{00000000-0005-0000-0000-000036750000}"/>
    <cellStyle name="Normal 3 3 4 4 7 3" xfId="30032" xr:uid="{00000000-0005-0000-0000-000037750000}"/>
    <cellStyle name="Normal 3 3 4 4 8" xfId="30033" xr:uid="{00000000-0005-0000-0000-000038750000}"/>
    <cellStyle name="Normal 3 3 4 4 8 2" xfId="30034" xr:uid="{00000000-0005-0000-0000-000039750000}"/>
    <cellStyle name="Normal 3 3 4 4 9" xfId="30035" xr:uid="{00000000-0005-0000-0000-00003A750000}"/>
    <cellStyle name="Normal 3 3 4 4 9 2" xfId="30036" xr:uid="{00000000-0005-0000-0000-00003B750000}"/>
    <cellStyle name="Normal 3 3 4 5" xfId="30037" xr:uid="{00000000-0005-0000-0000-00003C750000}"/>
    <cellStyle name="Normal 3 3 4 5 2" xfId="30038" xr:uid="{00000000-0005-0000-0000-00003D750000}"/>
    <cellStyle name="Normal 3 3 4 5 2 2" xfId="30039" xr:uid="{00000000-0005-0000-0000-00003E750000}"/>
    <cellStyle name="Normal 3 3 4 5 2 2 2" xfId="30040" xr:uid="{00000000-0005-0000-0000-00003F750000}"/>
    <cellStyle name="Normal 3 3 4 5 2 2 2 2" xfId="30041" xr:uid="{00000000-0005-0000-0000-000040750000}"/>
    <cellStyle name="Normal 3 3 4 5 2 2 2 2 2" xfId="30042" xr:uid="{00000000-0005-0000-0000-000041750000}"/>
    <cellStyle name="Normal 3 3 4 5 2 2 2 2 2 2" xfId="30043" xr:uid="{00000000-0005-0000-0000-000042750000}"/>
    <cellStyle name="Normal 3 3 4 5 2 2 2 2 3" xfId="30044" xr:uid="{00000000-0005-0000-0000-000043750000}"/>
    <cellStyle name="Normal 3 3 4 5 2 2 2 3" xfId="30045" xr:uid="{00000000-0005-0000-0000-000044750000}"/>
    <cellStyle name="Normal 3 3 4 5 2 2 2 3 2" xfId="30046" xr:uid="{00000000-0005-0000-0000-000045750000}"/>
    <cellStyle name="Normal 3 3 4 5 2 2 2 4" xfId="30047" xr:uid="{00000000-0005-0000-0000-000046750000}"/>
    <cellStyle name="Normal 3 3 4 5 2 2 3" xfId="30048" xr:uid="{00000000-0005-0000-0000-000047750000}"/>
    <cellStyle name="Normal 3 3 4 5 2 2 3 2" xfId="30049" xr:uid="{00000000-0005-0000-0000-000048750000}"/>
    <cellStyle name="Normal 3 3 4 5 2 2 3 2 2" xfId="30050" xr:uid="{00000000-0005-0000-0000-000049750000}"/>
    <cellStyle name="Normal 3 3 4 5 2 2 3 3" xfId="30051" xr:uid="{00000000-0005-0000-0000-00004A750000}"/>
    <cellStyle name="Normal 3 3 4 5 2 2 4" xfId="30052" xr:uid="{00000000-0005-0000-0000-00004B750000}"/>
    <cellStyle name="Normal 3 3 4 5 2 2 4 2" xfId="30053" xr:uid="{00000000-0005-0000-0000-00004C750000}"/>
    <cellStyle name="Normal 3 3 4 5 2 2 5" xfId="30054" xr:uid="{00000000-0005-0000-0000-00004D750000}"/>
    <cellStyle name="Normal 3 3 4 5 2 3" xfId="30055" xr:uid="{00000000-0005-0000-0000-00004E750000}"/>
    <cellStyle name="Normal 3 3 4 5 2 3 2" xfId="30056" xr:uid="{00000000-0005-0000-0000-00004F750000}"/>
    <cellStyle name="Normal 3 3 4 5 2 3 2 2" xfId="30057" xr:uid="{00000000-0005-0000-0000-000050750000}"/>
    <cellStyle name="Normal 3 3 4 5 2 3 2 2 2" xfId="30058" xr:uid="{00000000-0005-0000-0000-000051750000}"/>
    <cellStyle name="Normal 3 3 4 5 2 3 2 3" xfId="30059" xr:uid="{00000000-0005-0000-0000-000052750000}"/>
    <cellStyle name="Normal 3 3 4 5 2 3 3" xfId="30060" xr:uid="{00000000-0005-0000-0000-000053750000}"/>
    <cellStyle name="Normal 3 3 4 5 2 3 3 2" xfId="30061" xr:uid="{00000000-0005-0000-0000-000054750000}"/>
    <cellStyle name="Normal 3 3 4 5 2 3 4" xfId="30062" xr:uid="{00000000-0005-0000-0000-000055750000}"/>
    <cellStyle name="Normal 3 3 4 5 2 4" xfId="30063" xr:uid="{00000000-0005-0000-0000-000056750000}"/>
    <cellStyle name="Normal 3 3 4 5 2 4 2" xfId="30064" xr:uid="{00000000-0005-0000-0000-000057750000}"/>
    <cellStyle name="Normal 3 3 4 5 2 4 2 2" xfId="30065" xr:uid="{00000000-0005-0000-0000-000058750000}"/>
    <cellStyle name="Normal 3 3 4 5 2 4 2 2 2" xfId="30066" xr:uid="{00000000-0005-0000-0000-000059750000}"/>
    <cellStyle name="Normal 3 3 4 5 2 4 2 3" xfId="30067" xr:uid="{00000000-0005-0000-0000-00005A750000}"/>
    <cellStyle name="Normal 3 3 4 5 2 4 3" xfId="30068" xr:uid="{00000000-0005-0000-0000-00005B750000}"/>
    <cellStyle name="Normal 3 3 4 5 2 4 3 2" xfId="30069" xr:uid="{00000000-0005-0000-0000-00005C750000}"/>
    <cellStyle name="Normal 3 3 4 5 2 4 4" xfId="30070" xr:uid="{00000000-0005-0000-0000-00005D750000}"/>
    <cellStyle name="Normal 3 3 4 5 2 5" xfId="30071" xr:uid="{00000000-0005-0000-0000-00005E750000}"/>
    <cellStyle name="Normal 3 3 4 5 2 5 2" xfId="30072" xr:uid="{00000000-0005-0000-0000-00005F750000}"/>
    <cellStyle name="Normal 3 3 4 5 2 5 2 2" xfId="30073" xr:uid="{00000000-0005-0000-0000-000060750000}"/>
    <cellStyle name="Normal 3 3 4 5 2 5 3" xfId="30074" xr:uid="{00000000-0005-0000-0000-000061750000}"/>
    <cellStyle name="Normal 3 3 4 5 2 6" xfId="30075" xr:uid="{00000000-0005-0000-0000-000062750000}"/>
    <cellStyle name="Normal 3 3 4 5 2 6 2" xfId="30076" xr:uid="{00000000-0005-0000-0000-000063750000}"/>
    <cellStyle name="Normal 3 3 4 5 2 7" xfId="30077" xr:uid="{00000000-0005-0000-0000-000064750000}"/>
    <cellStyle name="Normal 3 3 4 5 2 7 2" xfId="30078" xr:uid="{00000000-0005-0000-0000-000065750000}"/>
    <cellStyle name="Normal 3 3 4 5 2 8" xfId="30079" xr:uid="{00000000-0005-0000-0000-000066750000}"/>
    <cellStyle name="Normal 3 3 4 5 3" xfId="30080" xr:uid="{00000000-0005-0000-0000-000067750000}"/>
    <cellStyle name="Normal 3 3 4 5 3 2" xfId="30081" xr:uid="{00000000-0005-0000-0000-000068750000}"/>
    <cellStyle name="Normal 3 3 4 5 3 2 2" xfId="30082" xr:uid="{00000000-0005-0000-0000-000069750000}"/>
    <cellStyle name="Normal 3 3 4 5 3 2 2 2" xfId="30083" xr:uid="{00000000-0005-0000-0000-00006A750000}"/>
    <cellStyle name="Normal 3 3 4 5 3 2 2 2 2" xfId="30084" xr:uid="{00000000-0005-0000-0000-00006B750000}"/>
    <cellStyle name="Normal 3 3 4 5 3 2 2 3" xfId="30085" xr:uid="{00000000-0005-0000-0000-00006C750000}"/>
    <cellStyle name="Normal 3 3 4 5 3 2 3" xfId="30086" xr:uid="{00000000-0005-0000-0000-00006D750000}"/>
    <cellStyle name="Normal 3 3 4 5 3 2 3 2" xfId="30087" xr:uid="{00000000-0005-0000-0000-00006E750000}"/>
    <cellStyle name="Normal 3 3 4 5 3 2 4" xfId="30088" xr:uid="{00000000-0005-0000-0000-00006F750000}"/>
    <cellStyle name="Normal 3 3 4 5 3 3" xfId="30089" xr:uid="{00000000-0005-0000-0000-000070750000}"/>
    <cellStyle name="Normal 3 3 4 5 3 3 2" xfId="30090" xr:uid="{00000000-0005-0000-0000-000071750000}"/>
    <cellStyle name="Normal 3 3 4 5 3 3 2 2" xfId="30091" xr:uid="{00000000-0005-0000-0000-000072750000}"/>
    <cellStyle name="Normal 3 3 4 5 3 3 3" xfId="30092" xr:uid="{00000000-0005-0000-0000-000073750000}"/>
    <cellStyle name="Normal 3 3 4 5 3 4" xfId="30093" xr:uid="{00000000-0005-0000-0000-000074750000}"/>
    <cellStyle name="Normal 3 3 4 5 3 4 2" xfId="30094" xr:uid="{00000000-0005-0000-0000-000075750000}"/>
    <cellStyle name="Normal 3 3 4 5 3 5" xfId="30095" xr:uid="{00000000-0005-0000-0000-000076750000}"/>
    <cellStyle name="Normal 3 3 4 5 4" xfId="30096" xr:uid="{00000000-0005-0000-0000-000077750000}"/>
    <cellStyle name="Normal 3 3 4 5 4 2" xfId="30097" xr:uid="{00000000-0005-0000-0000-000078750000}"/>
    <cellStyle name="Normal 3 3 4 5 4 2 2" xfId="30098" xr:uid="{00000000-0005-0000-0000-000079750000}"/>
    <cellStyle name="Normal 3 3 4 5 4 2 2 2" xfId="30099" xr:uid="{00000000-0005-0000-0000-00007A750000}"/>
    <cellStyle name="Normal 3 3 4 5 4 2 3" xfId="30100" xr:uid="{00000000-0005-0000-0000-00007B750000}"/>
    <cellStyle name="Normal 3 3 4 5 4 3" xfId="30101" xr:uid="{00000000-0005-0000-0000-00007C750000}"/>
    <cellStyle name="Normal 3 3 4 5 4 3 2" xfId="30102" xr:uid="{00000000-0005-0000-0000-00007D750000}"/>
    <cellStyle name="Normal 3 3 4 5 4 4" xfId="30103" xr:uid="{00000000-0005-0000-0000-00007E750000}"/>
    <cellStyle name="Normal 3 3 4 5 5" xfId="30104" xr:uid="{00000000-0005-0000-0000-00007F750000}"/>
    <cellStyle name="Normal 3 3 4 5 5 2" xfId="30105" xr:uid="{00000000-0005-0000-0000-000080750000}"/>
    <cellStyle name="Normal 3 3 4 5 5 2 2" xfId="30106" xr:uid="{00000000-0005-0000-0000-000081750000}"/>
    <cellStyle name="Normal 3 3 4 5 5 2 2 2" xfId="30107" xr:uid="{00000000-0005-0000-0000-000082750000}"/>
    <cellStyle name="Normal 3 3 4 5 5 2 3" xfId="30108" xr:uid="{00000000-0005-0000-0000-000083750000}"/>
    <cellStyle name="Normal 3 3 4 5 5 3" xfId="30109" xr:uid="{00000000-0005-0000-0000-000084750000}"/>
    <cellStyle name="Normal 3 3 4 5 5 3 2" xfId="30110" xr:uid="{00000000-0005-0000-0000-000085750000}"/>
    <cellStyle name="Normal 3 3 4 5 5 4" xfId="30111" xr:uid="{00000000-0005-0000-0000-000086750000}"/>
    <cellStyle name="Normal 3 3 4 5 6" xfId="30112" xr:uid="{00000000-0005-0000-0000-000087750000}"/>
    <cellStyle name="Normal 3 3 4 5 6 2" xfId="30113" xr:uid="{00000000-0005-0000-0000-000088750000}"/>
    <cellStyle name="Normal 3 3 4 5 6 2 2" xfId="30114" xr:uid="{00000000-0005-0000-0000-000089750000}"/>
    <cellStyle name="Normal 3 3 4 5 6 3" xfId="30115" xr:uid="{00000000-0005-0000-0000-00008A750000}"/>
    <cellStyle name="Normal 3 3 4 5 7" xfId="30116" xr:uid="{00000000-0005-0000-0000-00008B750000}"/>
    <cellStyle name="Normal 3 3 4 5 7 2" xfId="30117" xr:uid="{00000000-0005-0000-0000-00008C750000}"/>
    <cellStyle name="Normal 3 3 4 5 8" xfId="30118" xr:uid="{00000000-0005-0000-0000-00008D750000}"/>
    <cellStyle name="Normal 3 3 4 5 8 2" xfId="30119" xr:uid="{00000000-0005-0000-0000-00008E750000}"/>
    <cellStyle name="Normal 3 3 4 5 9" xfId="30120" xr:uid="{00000000-0005-0000-0000-00008F750000}"/>
    <cellStyle name="Normal 3 3 4 6" xfId="30121" xr:uid="{00000000-0005-0000-0000-000090750000}"/>
    <cellStyle name="Normal 3 3 4 6 2" xfId="30122" xr:uid="{00000000-0005-0000-0000-000091750000}"/>
    <cellStyle name="Normal 3 3 4 6 2 2" xfId="30123" xr:uid="{00000000-0005-0000-0000-000092750000}"/>
    <cellStyle name="Normal 3 3 4 6 2 2 2" xfId="30124" xr:uid="{00000000-0005-0000-0000-000093750000}"/>
    <cellStyle name="Normal 3 3 4 6 2 2 2 2" xfId="30125" xr:uid="{00000000-0005-0000-0000-000094750000}"/>
    <cellStyle name="Normal 3 3 4 6 2 2 2 2 2" xfId="30126" xr:uid="{00000000-0005-0000-0000-000095750000}"/>
    <cellStyle name="Normal 3 3 4 6 2 2 2 3" xfId="30127" xr:uid="{00000000-0005-0000-0000-000096750000}"/>
    <cellStyle name="Normal 3 3 4 6 2 2 3" xfId="30128" xr:uid="{00000000-0005-0000-0000-000097750000}"/>
    <cellStyle name="Normal 3 3 4 6 2 2 3 2" xfId="30129" xr:uid="{00000000-0005-0000-0000-000098750000}"/>
    <cellStyle name="Normal 3 3 4 6 2 2 4" xfId="30130" xr:uid="{00000000-0005-0000-0000-000099750000}"/>
    <cellStyle name="Normal 3 3 4 6 2 3" xfId="30131" xr:uid="{00000000-0005-0000-0000-00009A750000}"/>
    <cellStyle name="Normal 3 3 4 6 2 3 2" xfId="30132" xr:uid="{00000000-0005-0000-0000-00009B750000}"/>
    <cellStyle name="Normal 3 3 4 6 2 3 2 2" xfId="30133" xr:uid="{00000000-0005-0000-0000-00009C750000}"/>
    <cellStyle name="Normal 3 3 4 6 2 3 3" xfId="30134" xr:uid="{00000000-0005-0000-0000-00009D750000}"/>
    <cellStyle name="Normal 3 3 4 6 2 4" xfId="30135" xr:uid="{00000000-0005-0000-0000-00009E750000}"/>
    <cellStyle name="Normal 3 3 4 6 2 4 2" xfId="30136" xr:uid="{00000000-0005-0000-0000-00009F750000}"/>
    <cellStyle name="Normal 3 3 4 6 2 5" xfId="30137" xr:uid="{00000000-0005-0000-0000-0000A0750000}"/>
    <cellStyle name="Normal 3 3 4 6 3" xfId="30138" xr:uid="{00000000-0005-0000-0000-0000A1750000}"/>
    <cellStyle name="Normal 3 3 4 6 3 2" xfId="30139" xr:uid="{00000000-0005-0000-0000-0000A2750000}"/>
    <cellStyle name="Normal 3 3 4 6 3 2 2" xfId="30140" xr:uid="{00000000-0005-0000-0000-0000A3750000}"/>
    <cellStyle name="Normal 3 3 4 6 3 2 2 2" xfId="30141" xr:uid="{00000000-0005-0000-0000-0000A4750000}"/>
    <cellStyle name="Normal 3 3 4 6 3 2 3" xfId="30142" xr:uid="{00000000-0005-0000-0000-0000A5750000}"/>
    <cellStyle name="Normal 3 3 4 6 3 3" xfId="30143" xr:uid="{00000000-0005-0000-0000-0000A6750000}"/>
    <cellStyle name="Normal 3 3 4 6 3 3 2" xfId="30144" xr:uid="{00000000-0005-0000-0000-0000A7750000}"/>
    <cellStyle name="Normal 3 3 4 6 3 4" xfId="30145" xr:uid="{00000000-0005-0000-0000-0000A8750000}"/>
    <cellStyle name="Normal 3 3 4 6 4" xfId="30146" xr:uid="{00000000-0005-0000-0000-0000A9750000}"/>
    <cellStyle name="Normal 3 3 4 6 4 2" xfId="30147" xr:uid="{00000000-0005-0000-0000-0000AA750000}"/>
    <cellStyle name="Normal 3 3 4 6 4 2 2" xfId="30148" xr:uid="{00000000-0005-0000-0000-0000AB750000}"/>
    <cellStyle name="Normal 3 3 4 6 4 2 2 2" xfId="30149" xr:uid="{00000000-0005-0000-0000-0000AC750000}"/>
    <cellStyle name="Normal 3 3 4 6 4 2 3" xfId="30150" xr:uid="{00000000-0005-0000-0000-0000AD750000}"/>
    <cellStyle name="Normal 3 3 4 6 4 3" xfId="30151" xr:uid="{00000000-0005-0000-0000-0000AE750000}"/>
    <cellStyle name="Normal 3 3 4 6 4 3 2" xfId="30152" xr:uid="{00000000-0005-0000-0000-0000AF750000}"/>
    <cellStyle name="Normal 3 3 4 6 4 4" xfId="30153" xr:uid="{00000000-0005-0000-0000-0000B0750000}"/>
    <cellStyle name="Normal 3 3 4 6 5" xfId="30154" xr:uid="{00000000-0005-0000-0000-0000B1750000}"/>
    <cellStyle name="Normal 3 3 4 6 5 2" xfId="30155" xr:uid="{00000000-0005-0000-0000-0000B2750000}"/>
    <cellStyle name="Normal 3 3 4 6 5 2 2" xfId="30156" xr:uid="{00000000-0005-0000-0000-0000B3750000}"/>
    <cellStyle name="Normal 3 3 4 6 5 3" xfId="30157" xr:uid="{00000000-0005-0000-0000-0000B4750000}"/>
    <cellStyle name="Normal 3 3 4 6 6" xfId="30158" xr:uid="{00000000-0005-0000-0000-0000B5750000}"/>
    <cellStyle name="Normal 3 3 4 6 6 2" xfId="30159" xr:uid="{00000000-0005-0000-0000-0000B6750000}"/>
    <cellStyle name="Normal 3 3 4 6 7" xfId="30160" xr:uid="{00000000-0005-0000-0000-0000B7750000}"/>
    <cellStyle name="Normal 3 3 4 6 7 2" xfId="30161" xr:uid="{00000000-0005-0000-0000-0000B8750000}"/>
    <cellStyle name="Normal 3 3 4 6 8" xfId="30162" xr:uid="{00000000-0005-0000-0000-0000B9750000}"/>
    <cellStyle name="Normal 3 3 4 7" xfId="30163" xr:uid="{00000000-0005-0000-0000-0000BA750000}"/>
    <cellStyle name="Normal 3 3 4 7 2" xfId="30164" xr:uid="{00000000-0005-0000-0000-0000BB750000}"/>
    <cellStyle name="Normal 3 3 4 7 2 2" xfId="30165" xr:uid="{00000000-0005-0000-0000-0000BC750000}"/>
    <cellStyle name="Normal 3 3 4 7 2 2 2" xfId="30166" xr:uid="{00000000-0005-0000-0000-0000BD750000}"/>
    <cellStyle name="Normal 3 3 4 7 2 2 2 2" xfId="30167" xr:uid="{00000000-0005-0000-0000-0000BE750000}"/>
    <cellStyle name="Normal 3 3 4 7 2 2 2 2 2" xfId="30168" xr:uid="{00000000-0005-0000-0000-0000BF750000}"/>
    <cellStyle name="Normal 3 3 4 7 2 2 2 3" xfId="30169" xr:uid="{00000000-0005-0000-0000-0000C0750000}"/>
    <cellStyle name="Normal 3 3 4 7 2 2 3" xfId="30170" xr:uid="{00000000-0005-0000-0000-0000C1750000}"/>
    <cellStyle name="Normal 3 3 4 7 2 2 3 2" xfId="30171" xr:uid="{00000000-0005-0000-0000-0000C2750000}"/>
    <cellStyle name="Normal 3 3 4 7 2 2 4" xfId="30172" xr:uid="{00000000-0005-0000-0000-0000C3750000}"/>
    <cellStyle name="Normal 3 3 4 7 2 3" xfId="30173" xr:uid="{00000000-0005-0000-0000-0000C4750000}"/>
    <cellStyle name="Normal 3 3 4 7 2 3 2" xfId="30174" xr:uid="{00000000-0005-0000-0000-0000C5750000}"/>
    <cellStyle name="Normal 3 3 4 7 2 3 2 2" xfId="30175" xr:uid="{00000000-0005-0000-0000-0000C6750000}"/>
    <cellStyle name="Normal 3 3 4 7 2 3 3" xfId="30176" xr:uid="{00000000-0005-0000-0000-0000C7750000}"/>
    <cellStyle name="Normal 3 3 4 7 2 4" xfId="30177" xr:uid="{00000000-0005-0000-0000-0000C8750000}"/>
    <cellStyle name="Normal 3 3 4 7 2 4 2" xfId="30178" xr:uid="{00000000-0005-0000-0000-0000C9750000}"/>
    <cellStyle name="Normal 3 3 4 7 2 5" xfId="30179" xr:uid="{00000000-0005-0000-0000-0000CA750000}"/>
    <cellStyle name="Normal 3 3 4 7 3" xfId="30180" xr:uid="{00000000-0005-0000-0000-0000CB750000}"/>
    <cellStyle name="Normal 3 3 4 7 3 2" xfId="30181" xr:uid="{00000000-0005-0000-0000-0000CC750000}"/>
    <cellStyle name="Normal 3 3 4 7 3 2 2" xfId="30182" xr:uid="{00000000-0005-0000-0000-0000CD750000}"/>
    <cellStyle name="Normal 3 3 4 7 3 2 2 2" xfId="30183" xr:uid="{00000000-0005-0000-0000-0000CE750000}"/>
    <cellStyle name="Normal 3 3 4 7 3 2 3" xfId="30184" xr:uid="{00000000-0005-0000-0000-0000CF750000}"/>
    <cellStyle name="Normal 3 3 4 7 3 3" xfId="30185" xr:uid="{00000000-0005-0000-0000-0000D0750000}"/>
    <cellStyle name="Normal 3 3 4 7 3 3 2" xfId="30186" xr:uid="{00000000-0005-0000-0000-0000D1750000}"/>
    <cellStyle name="Normal 3 3 4 7 3 4" xfId="30187" xr:uid="{00000000-0005-0000-0000-0000D2750000}"/>
    <cellStyle name="Normal 3 3 4 7 4" xfId="30188" xr:uid="{00000000-0005-0000-0000-0000D3750000}"/>
    <cellStyle name="Normal 3 3 4 7 4 2" xfId="30189" xr:uid="{00000000-0005-0000-0000-0000D4750000}"/>
    <cellStyle name="Normal 3 3 4 7 4 2 2" xfId="30190" xr:uid="{00000000-0005-0000-0000-0000D5750000}"/>
    <cellStyle name="Normal 3 3 4 7 4 3" xfId="30191" xr:uid="{00000000-0005-0000-0000-0000D6750000}"/>
    <cellStyle name="Normal 3 3 4 7 5" xfId="30192" xr:uid="{00000000-0005-0000-0000-0000D7750000}"/>
    <cellStyle name="Normal 3 3 4 7 5 2" xfId="30193" xr:uid="{00000000-0005-0000-0000-0000D8750000}"/>
    <cellStyle name="Normal 3 3 4 7 6" xfId="30194" xr:uid="{00000000-0005-0000-0000-0000D9750000}"/>
    <cellStyle name="Normal 3 3 4 8" xfId="30195" xr:uid="{00000000-0005-0000-0000-0000DA750000}"/>
    <cellStyle name="Normal 3 3 4 8 2" xfId="30196" xr:uid="{00000000-0005-0000-0000-0000DB750000}"/>
    <cellStyle name="Normal 3 3 4 8 2 2" xfId="30197" xr:uid="{00000000-0005-0000-0000-0000DC750000}"/>
    <cellStyle name="Normal 3 3 4 8 2 2 2" xfId="30198" xr:uid="{00000000-0005-0000-0000-0000DD750000}"/>
    <cellStyle name="Normal 3 3 4 8 2 2 2 2" xfId="30199" xr:uid="{00000000-0005-0000-0000-0000DE750000}"/>
    <cellStyle name="Normal 3 3 4 8 2 2 2 2 2" xfId="30200" xr:uid="{00000000-0005-0000-0000-0000DF750000}"/>
    <cellStyle name="Normal 3 3 4 8 2 2 2 3" xfId="30201" xr:uid="{00000000-0005-0000-0000-0000E0750000}"/>
    <cellStyle name="Normal 3 3 4 8 2 2 3" xfId="30202" xr:uid="{00000000-0005-0000-0000-0000E1750000}"/>
    <cellStyle name="Normal 3 3 4 8 2 2 3 2" xfId="30203" xr:uid="{00000000-0005-0000-0000-0000E2750000}"/>
    <cellStyle name="Normal 3 3 4 8 2 2 4" xfId="30204" xr:uid="{00000000-0005-0000-0000-0000E3750000}"/>
    <cellStyle name="Normal 3 3 4 8 2 3" xfId="30205" xr:uid="{00000000-0005-0000-0000-0000E4750000}"/>
    <cellStyle name="Normal 3 3 4 8 2 3 2" xfId="30206" xr:uid="{00000000-0005-0000-0000-0000E5750000}"/>
    <cellStyle name="Normal 3 3 4 8 2 3 2 2" xfId="30207" xr:uid="{00000000-0005-0000-0000-0000E6750000}"/>
    <cellStyle name="Normal 3 3 4 8 2 3 3" xfId="30208" xr:uid="{00000000-0005-0000-0000-0000E7750000}"/>
    <cellStyle name="Normal 3 3 4 8 2 4" xfId="30209" xr:uid="{00000000-0005-0000-0000-0000E8750000}"/>
    <cellStyle name="Normal 3 3 4 8 2 4 2" xfId="30210" xr:uid="{00000000-0005-0000-0000-0000E9750000}"/>
    <cellStyle name="Normal 3 3 4 8 2 5" xfId="30211" xr:uid="{00000000-0005-0000-0000-0000EA750000}"/>
    <cellStyle name="Normal 3 3 4 8 3" xfId="30212" xr:uid="{00000000-0005-0000-0000-0000EB750000}"/>
    <cellStyle name="Normal 3 3 4 8 3 2" xfId="30213" xr:uid="{00000000-0005-0000-0000-0000EC750000}"/>
    <cellStyle name="Normal 3 3 4 8 3 2 2" xfId="30214" xr:uid="{00000000-0005-0000-0000-0000ED750000}"/>
    <cellStyle name="Normal 3 3 4 8 3 2 2 2" xfId="30215" xr:uid="{00000000-0005-0000-0000-0000EE750000}"/>
    <cellStyle name="Normal 3 3 4 8 3 2 3" xfId="30216" xr:uid="{00000000-0005-0000-0000-0000EF750000}"/>
    <cellStyle name="Normal 3 3 4 8 3 3" xfId="30217" xr:uid="{00000000-0005-0000-0000-0000F0750000}"/>
    <cellStyle name="Normal 3 3 4 8 3 3 2" xfId="30218" xr:uid="{00000000-0005-0000-0000-0000F1750000}"/>
    <cellStyle name="Normal 3 3 4 8 3 4" xfId="30219" xr:uid="{00000000-0005-0000-0000-0000F2750000}"/>
    <cellStyle name="Normal 3 3 4 8 4" xfId="30220" xr:uid="{00000000-0005-0000-0000-0000F3750000}"/>
    <cellStyle name="Normal 3 3 4 8 4 2" xfId="30221" xr:uid="{00000000-0005-0000-0000-0000F4750000}"/>
    <cellStyle name="Normal 3 3 4 8 4 2 2" xfId="30222" xr:uid="{00000000-0005-0000-0000-0000F5750000}"/>
    <cellStyle name="Normal 3 3 4 8 4 3" xfId="30223" xr:uid="{00000000-0005-0000-0000-0000F6750000}"/>
    <cellStyle name="Normal 3 3 4 8 5" xfId="30224" xr:uid="{00000000-0005-0000-0000-0000F7750000}"/>
    <cellStyle name="Normal 3 3 4 8 5 2" xfId="30225" xr:uid="{00000000-0005-0000-0000-0000F8750000}"/>
    <cellStyle name="Normal 3 3 4 8 6" xfId="30226" xr:uid="{00000000-0005-0000-0000-0000F9750000}"/>
    <cellStyle name="Normal 3 3 4 9" xfId="30227" xr:uid="{00000000-0005-0000-0000-0000FA750000}"/>
    <cellStyle name="Normal 3 3 4 9 2" xfId="30228" xr:uid="{00000000-0005-0000-0000-0000FB750000}"/>
    <cellStyle name="Normal 3 3 4 9 2 2" xfId="30229" xr:uid="{00000000-0005-0000-0000-0000FC750000}"/>
    <cellStyle name="Normal 3 3 4 9 2 2 2" xfId="30230" xr:uid="{00000000-0005-0000-0000-0000FD750000}"/>
    <cellStyle name="Normal 3 3 4 9 2 2 2 2" xfId="30231" xr:uid="{00000000-0005-0000-0000-0000FE750000}"/>
    <cellStyle name="Normal 3 3 4 9 2 2 3" xfId="30232" xr:uid="{00000000-0005-0000-0000-0000FF750000}"/>
    <cellStyle name="Normal 3 3 4 9 2 3" xfId="30233" xr:uid="{00000000-0005-0000-0000-000000760000}"/>
    <cellStyle name="Normal 3 3 4 9 2 3 2" xfId="30234" xr:uid="{00000000-0005-0000-0000-000001760000}"/>
    <cellStyle name="Normal 3 3 4 9 2 4" xfId="30235" xr:uid="{00000000-0005-0000-0000-000002760000}"/>
    <cellStyle name="Normal 3 3 4 9 3" xfId="30236" xr:uid="{00000000-0005-0000-0000-000003760000}"/>
    <cellStyle name="Normal 3 3 4 9 3 2" xfId="30237" xr:uid="{00000000-0005-0000-0000-000004760000}"/>
    <cellStyle name="Normal 3 3 4 9 3 2 2" xfId="30238" xr:uid="{00000000-0005-0000-0000-000005760000}"/>
    <cellStyle name="Normal 3 3 4 9 3 3" xfId="30239" xr:uid="{00000000-0005-0000-0000-000006760000}"/>
    <cellStyle name="Normal 3 3 4 9 4" xfId="30240" xr:uid="{00000000-0005-0000-0000-000007760000}"/>
    <cellStyle name="Normal 3 3 4 9 4 2" xfId="30241" xr:uid="{00000000-0005-0000-0000-000008760000}"/>
    <cellStyle name="Normal 3 3 4 9 5" xfId="30242" xr:uid="{00000000-0005-0000-0000-000009760000}"/>
    <cellStyle name="Normal 3 3 4_T-straight with PEDs adjustor" xfId="30243" xr:uid="{00000000-0005-0000-0000-00000A760000}"/>
    <cellStyle name="Normal 3 3 5" xfId="30244" xr:uid="{00000000-0005-0000-0000-00000B760000}"/>
    <cellStyle name="Normal 3 3 5 10" xfId="30245" xr:uid="{00000000-0005-0000-0000-00000C760000}"/>
    <cellStyle name="Normal 3 3 5 11" xfId="30246" xr:uid="{00000000-0005-0000-0000-00000D760000}"/>
    <cellStyle name="Normal 3 3 5 2" xfId="30247" xr:uid="{00000000-0005-0000-0000-00000E760000}"/>
    <cellStyle name="Normal 3 3 5 2 10" xfId="30248" xr:uid="{00000000-0005-0000-0000-00000F760000}"/>
    <cellStyle name="Normal 3 3 5 2 2" xfId="30249" xr:uid="{00000000-0005-0000-0000-000010760000}"/>
    <cellStyle name="Normal 3 3 5 2 2 2" xfId="30250" xr:uid="{00000000-0005-0000-0000-000011760000}"/>
    <cellStyle name="Normal 3 3 5 2 2 2 2" xfId="30251" xr:uid="{00000000-0005-0000-0000-000012760000}"/>
    <cellStyle name="Normal 3 3 5 2 2 2 2 2" xfId="30252" xr:uid="{00000000-0005-0000-0000-000013760000}"/>
    <cellStyle name="Normal 3 3 5 2 2 2 2 2 2" xfId="30253" xr:uid="{00000000-0005-0000-0000-000014760000}"/>
    <cellStyle name="Normal 3 3 5 2 2 2 2 2 2 2" xfId="30254" xr:uid="{00000000-0005-0000-0000-000015760000}"/>
    <cellStyle name="Normal 3 3 5 2 2 2 2 2 3" xfId="30255" xr:uid="{00000000-0005-0000-0000-000016760000}"/>
    <cellStyle name="Normal 3 3 5 2 2 2 2 3" xfId="30256" xr:uid="{00000000-0005-0000-0000-000017760000}"/>
    <cellStyle name="Normal 3 3 5 2 2 2 2 3 2" xfId="30257" xr:uid="{00000000-0005-0000-0000-000018760000}"/>
    <cellStyle name="Normal 3 3 5 2 2 2 2 4" xfId="30258" xr:uid="{00000000-0005-0000-0000-000019760000}"/>
    <cellStyle name="Normal 3 3 5 2 2 2 3" xfId="30259" xr:uid="{00000000-0005-0000-0000-00001A760000}"/>
    <cellStyle name="Normal 3 3 5 2 2 2 3 2" xfId="30260" xr:uid="{00000000-0005-0000-0000-00001B760000}"/>
    <cellStyle name="Normal 3 3 5 2 2 2 3 2 2" xfId="30261" xr:uid="{00000000-0005-0000-0000-00001C760000}"/>
    <cellStyle name="Normal 3 3 5 2 2 2 3 3" xfId="30262" xr:uid="{00000000-0005-0000-0000-00001D760000}"/>
    <cellStyle name="Normal 3 3 5 2 2 2 4" xfId="30263" xr:uid="{00000000-0005-0000-0000-00001E760000}"/>
    <cellStyle name="Normal 3 3 5 2 2 2 4 2" xfId="30264" xr:uid="{00000000-0005-0000-0000-00001F760000}"/>
    <cellStyle name="Normal 3 3 5 2 2 2 5" xfId="30265" xr:uid="{00000000-0005-0000-0000-000020760000}"/>
    <cellStyle name="Normal 3 3 5 2 2 3" xfId="30266" xr:uid="{00000000-0005-0000-0000-000021760000}"/>
    <cellStyle name="Normal 3 3 5 2 2 3 2" xfId="30267" xr:uid="{00000000-0005-0000-0000-000022760000}"/>
    <cellStyle name="Normal 3 3 5 2 2 3 2 2" xfId="30268" xr:uid="{00000000-0005-0000-0000-000023760000}"/>
    <cellStyle name="Normal 3 3 5 2 2 3 2 2 2" xfId="30269" xr:uid="{00000000-0005-0000-0000-000024760000}"/>
    <cellStyle name="Normal 3 3 5 2 2 3 2 3" xfId="30270" xr:uid="{00000000-0005-0000-0000-000025760000}"/>
    <cellStyle name="Normal 3 3 5 2 2 3 3" xfId="30271" xr:uid="{00000000-0005-0000-0000-000026760000}"/>
    <cellStyle name="Normal 3 3 5 2 2 3 3 2" xfId="30272" xr:uid="{00000000-0005-0000-0000-000027760000}"/>
    <cellStyle name="Normal 3 3 5 2 2 3 4" xfId="30273" xr:uid="{00000000-0005-0000-0000-000028760000}"/>
    <cellStyle name="Normal 3 3 5 2 2 4" xfId="30274" xr:uid="{00000000-0005-0000-0000-000029760000}"/>
    <cellStyle name="Normal 3 3 5 2 2 4 2" xfId="30275" xr:uid="{00000000-0005-0000-0000-00002A760000}"/>
    <cellStyle name="Normal 3 3 5 2 2 4 2 2" xfId="30276" xr:uid="{00000000-0005-0000-0000-00002B760000}"/>
    <cellStyle name="Normal 3 3 5 2 2 4 2 2 2" xfId="30277" xr:uid="{00000000-0005-0000-0000-00002C760000}"/>
    <cellStyle name="Normal 3 3 5 2 2 4 2 3" xfId="30278" xr:uid="{00000000-0005-0000-0000-00002D760000}"/>
    <cellStyle name="Normal 3 3 5 2 2 4 3" xfId="30279" xr:uid="{00000000-0005-0000-0000-00002E760000}"/>
    <cellStyle name="Normal 3 3 5 2 2 4 3 2" xfId="30280" xr:uid="{00000000-0005-0000-0000-00002F760000}"/>
    <cellStyle name="Normal 3 3 5 2 2 4 4" xfId="30281" xr:uid="{00000000-0005-0000-0000-000030760000}"/>
    <cellStyle name="Normal 3 3 5 2 2 5" xfId="30282" xr:uid="{00000000-0005-0000-0000-000031760000}"/>
    <cellStyle name="Normal 3 3 5 2 2 5 2" xfId="30283" xr:uid="{00000000-0005-0000-0000-000032760000}"/>
    <cellStyle name="Normal 3 3 5 2 2 5 2 2" xfId="30284" xr:uid="{00000000-0005-0000-0000-000033760000}"/>
    <cellStyle name="Normal 3 3 5 2 2 5 3" xfId="30285" xr:uid="{00000000-0005-0000-0000-000034760000}"/>
    <cellStyle name="Normal 3 3 5 2 2 6" xfId="30286" xr:uid="{00000000-0005-0000-0000-000035760000}"/>
    <cellStyle name="Normal 3 3 5 2 2 6 2" xfId="30287" xr:uid="{00000000-0005-0000-0000-000036760000}"/>
    <cellStyle name="Normal 3 3 5 2 2 7" xfId="30288" xr:uid="{00000000-0005-0000-0000-000037760000}"/>
    <cellStyle name="Normal 3 3 5 2 2 7 2" xfId="30289" xr:uid="{00000000-0005-0000-0000-000038760000}"/>
    <cellStyle name="Normal 3 3 5 2 2 8" xfId="30290" xr:uid="{00000000-0005-0000-0000-000039760000}"/>
    <cellStyle name="Normal 3 3 5 2 3" xfId="30291" xr:uid="{00000000-0005-0000-0000-00003A760000}"/>
    <cellStyle name="Normal 3 3 5 2 3 2" xfId="30292" xr:uid="{00000000-0005-0000-0000-00003B760000}"/>
    <cellStyle name="Normal 3 3 5 2 3 2 2" xfId="30293" xr:uid="{00000000-0005-0000-0000-00003C760000}"/>
    <cellStyle name="Normal 3 3 5 2 3 2 2 2" xfId="30294" xr:uid="{00000000-0005-0000-0000-00003D760000}"/>
    <cellStyle name="Normal 3 3 5 2 3 2 2 2 2" xfId="30295" xr:uid="{00000000-0005-0000-0000-00003E760000}"/>
    <cellStyle name="Normal 3 3 5 2 3 2 2 3" xfId="30296" xr:uid="{00000000-0005-0000-0000-00003F760000}"/>
    <cellStyle name="Normal 3 3 5 2 3 2 3" xfId="30297" xr:uid="{00000000-0005-0000-0000-000040760000}"/>
    <cellStyle name="Normal 3 3 5 2 3 2 3 2" xfId="30298" xr:uid="{00000000-0005-0000-0000-000041760000}"/>
    <cellStyle name="Normal 3 3 5 2 3 2 4" xfId="30299" xr:uid="{00000000-0005-0000-0000-000042760000}"/>
    <cellStyle name="Normal 3 3 5 2 3 3" xfId="30300" xr:uid="{00000000-0005-0000-0000-000043760000}"/>
    <cellStyle name="Normal 3 3 5 2 3 3 2" xfId="30301" xr:uid="{00000000-0005-0000-0000-000044760000}"/>
    <cellStyle name="Normal 3 3 5 2 3 3 2 2" xfId="30302" xr:uid="{00000000-0005-0000-0000-000045760000}"/>
    <cellStyle name="Normal 3 3 5 2 3 3 3" xfId="30303" xr:uid="{00000000-0005-0000-0000-000046760000}"/>
    <cellStyle name="Normal 3 3 5 2 3 4" xfId="30304" xr:uid="{00000000-0005-0000-0000-000047760000}"/>
    <cellStyle name="Normal 3 3 5 2 3 4 2" xfId="30305" xr:uid="{00000000-0005-0000-0000-000048760000}"/>
    <cellStyle name="Normal 3 3 5 2 3 5" xfId="30306" xr:uid="{00000000-0005-0000-0000-000049760000}"/>
    <cellStyle name="Normal 3 3 5 2 4" xfId="30307" xr:uid="{00000000-0005-0000-0000-00004A760000}"/>
    <cellStyle name="Normal 3 3 5 2 4 2" xfId="30308" xr:uid="{00000000-0005-0000-0000-00004B760000}"/>
    <cellStyle name="Normal 3 3 5 2 4 2 2" xfId="30309" xr:uid="{00000000-0005-0000-0000-00004C760000}"/>
    <cellStyle name="Normal 3 3 5 2 4 2 2 2" xfId="30310" xr:uid="{00000000-0005-0000-0000-00004D760000}"/>
    <cellStyle name="Normal 3 3 5 2 4 2 3" xfId="30311" xr:uid="{00000000-0005-0000-0000-00004E760000}"/>
    <cellStyle name="Normal 3 3 5 2 4 3" xfId="30312" xr:uid="{00000000-0005-0000-0000-00004F760000}"/>
    <cellStyle name="Normal 3 3 5 2 4 3 2" xfId="30313" xr:uid="{00000000-0005-0000-0000-000050760000}"/>
    <cellStyle name="Normal 3 3 5 2 4 4" xfId="30314" xr:uid="{00000000-0005-0000-0000-000051760000}"/>
    <cellStyle name="Normal 3 3 5 2 5" xfId="30315" xr:uid="{00000000-0005-0000-0000-000052760000}"/>
    <cellStyle name="Normal 3 3 5 2 5 2" xfId="30316" xr:uid="{00000000-0005-0000-0000-000053760000}"/>
    <cellStyle name="Normal 3 3 5 2 5 2 2" xfId="30317" xr:uid="{00000000-0005-0000-0000-000054760000}"/>
    <cellStyle name="Normal 3 3 5 2 5 2 2 2" xfId="30318" xr:uid="{00000000-0005-0000-0000-000055760000}"/>
    <cellStyle name="Normal 3 3 5 2 5 2 3" xfId="30319" xr:uid="{00000000-0005-0000-0000-000056760000}"/>
    <cellStyle name="Normal 3 3 5 2 5 3" xfId="30320" xr:uid="{00000000-0005-0000-0000-000057760000}"/>
    <cellStyle name="Normal 3 3 5 2 5 3 2" xfId="30321" xr:uid="{00000000-0005-0000-0000-000058760000}"/>
    <cellStyle name="Normal 3 3 5 2 5 4" xfId="30322" xr:uid="{00000000-0005-0000-0000-000059760000}"/>
    <cellStyle name="Normal 3 3 5 2 6" xfId="30323" xr:uid="{00000000-0005-0000-0000-00005A760000}"/>
    <cellStyle name="Normal 3 3 5 2 6 2" xfId="30324" xr:uid="{00000000-0005-0000-0000-00005B760000}"/>
    <cellStyle name="Normal 3 3 5 2 6 2 2" xfId="30325" xr:uid="{00000000-0005-0000-0000-00005C760000}"/>
    <cellStyle name="Normal 3 3 5 2 6 3" xfId="30326" xr:uid="{00000000-0005-0000-0000-00005D760000}"/>
    <cellStyle name="Normal 3 3 5 2 7" xfId="30327" xr:uid="{00000000-0005-0000-0000-00005E760000}"/>
    <cellStyle name="Normal 3 3 5 2 7 2" xfId="30328" xr:uid="{00000000-0005-0000-0000-00005F760000}"/>
    <cellStyle name="Normal 3 3 5 2 8" xfId="30329" xr:uid="{00000000-0005-0000-0000-000060760000}"/>
    <cellStyle name="Normal 3 3 5 2 8 2" xfId="30330" xr:uid="{00000000-0005-0000-0000-000061760000}"/>
    <cellStyle name="Normal 3 3 5 2 9" xfId="30331" xr:uid="{00000000-0005-0000-0000-000062760000}"/>
    <cellStyle name="Normal 3 3 5 3" xfId="30332" xr:uid="{00000000-0005-0000-0000-000063760000}"/>
    <cellStyle name="Normal 3 3 5 3 2" xfId="30333" xr:uid="{00000000-0005-0000-0000-000064760000}"/>
    <cellStyle name="Normal 3 3 5 3 2 2" xfId="30334" xr:uid="{00000000-0005-0000-0000-000065760000}"/>
    <cellStyle name="Normal 3 3 5 3 2 2 2" xfId="30335" xr:uid="{00000000-0005-0000-0000-000066760000}"/>
    <cellStyle name="Normal 3 3 5 3 2 2 2 2" xfId="30336" xr:uid="{00000000-0005-0000-0000-000067760000}"/>
    <cellStyle name="Normal 3 3 5 3 2 2 2 2 2" xfId="30337" xr:uid="{00000000-0005-0000-0000-000068760000}"/>
    <cellStyle name="Normal 3 3 5 3 2 2 2 3" xfId="30338" xr:uid="{00000000-0005-0000-0000-000069760000}"/>
    <cellStyle name="Normal 3 3 5 3 2 2 3" xfId="30339" xr:uid="{00000000-0005-0000-0000-00006A760000}"/>
    <cellStyle name="Normal 3 3 5 3 2 2 3 2" xfId="30340" xr:uid="{00000000-0005-0000-0000-00006B760000}"/>
    <cellStyle name="Normal 3 3 5 3 2 2 4" xfId="30341" xr:uid="{00000000-0005-0000-0000-00006C760000}"/>
    <cellStyle name="Normal 3 3 5 3 2 3" xfId="30342" xr:uid="{00000000-0005-0000-0000-00006D760000}"/>
    <cellStyle name="Normal 3 3 5 3 2 3 2" xfId="30343" xr:uid="{00000000-0005-0000-0000-00006E760000}"/>
    <cellStyle name="Normal 3 3 5 3 2 3 2 2" xfId="30344" xr:uid="{00000000-0005-0000-0000-00006F760000}"/>
    <cellStyle name="Normal 3 3 5 3 2 3 3" xfId="30345" xr:uid="{00000000-0005-0000-0000-000070760000}"/>
    <cellStyle name="Normal 3 3 5 3 2 4" xfId="30346" xr:uid="{00000000-0005-0000-0000-000071760000}"/>
    <cellStyle name="Normal 3 3 5 3 2 4 2" xfId="30347" xr:uid="{00000000-0005-0000-0000-000072760000}"/>
    <cellStyle name="Normal 3 3 5 3 2 5" xfId="30348" xr:uid="{00000000-0005-0000-0000-000073760000}"/>
    <cellStyle name="Normal 3 3 5 3 3" xfId="30349" xr:uid="{00000000-0005-0000-0000-000074760000}"/>
    <cellStyle name="Normal 3 3 5 3 3 2" xfId="30350" xr:uid="{00000000-0005-0000-0000-000075760000}"/>
    <cellStyle name="Normal 3 3 5 3 3 2 2" xfId="30351" xr:uid="{00000000-0005-0000-0000-000076760000}"/>
    <cellStyle name="Normal 3 3 5 3 3 2 2 2" xfId="30352" xr:uid="{00000000-0005-0000-0000-000077760000}"/>
    <cellStyle name="Normal 3 3 5 3 3 2 3" xfId="30353" xr:uid="{00000000-0005-0000-0000-000078760000}"/>
    <cellStyle name="Normal 3 3 5 3 3 3" xfId="30354" xr:uid="{00000000-0005-0000-0000-000079760000}"/>
    <cellStyle name="Normal 3 3 5 3 3 3 2" xfId="30355" xr:uid="{00000000-0005-0000-0000-00007A760000}"/>
    <cellStyle name="Normal 3 3 5 3 3 4" xfId="30356" xr:uid="{00000000-0005-0000-0000-00007B760000}"/>
    <cellStyle name="Normal 3 3 5 3 4" xfId="30357" xr:uid="{00000000-0005-0000-0000-00007C760000}"/>
    <cellStyle name="Normal 3 3 5 3 4 2" xfId="30358" xr:uid="{00000000-0005-0000-0000-00007D760000}"/>
    <cellStyle name="Normal 3 3 5 3 4 2 2" xfId="30359" xr:uid="{00000000-0005-0000-0000-00007E760000}"/>
    <cellStyle name="Normal 3 3 5 3 4 2 2 2" xfId="30360" xr:uid="{00000000-0005-0000-0000-00007F760000}"/>
    <cellStyle name="Normal 3 3 5 3 4 2 3" xfId="30361" xr:uid="{00000000-0005-0000-0000-000080760000}"/>
    <cellStyle name="Normal 3 3 5 3 4 3" xfId="30362" xr:uid="{00000000-0005-0000-0000-000081760000}"/>
    <cellStyle name="Normal 3 3 5 3 4 3 2" xfId="30363" xr:uid="{00000000-0005-0000-0000-000082760000}"/>
    <cellStyle name="Normal 3 3 5 3 4 4" xfId="30364" xr:uid="{00000000-0005-0000-0000-000083760000}"/>
    <cellStyle name="Normal 3 3 5 3 5" xfId="30365" xr:uid="{00000000-0005-0000-0000-000084760000}"/>
    <cellStyle name="Normal 3 3 5 3 5 2" xfId="30366" xr:uid="{00000000-0005-0000-0000-000085760000}"/>
    <cellStyle name="Normal 3 3 5 3 5 2 2" xfId="30367" xr:uid="{00000000-0005-0000-0000-000086760000}"/>
    <cellStyle name="Normal 3 3 5 3 5 3" xfId="30368" xr:uid="{00000000-0005-0000-0000-000087760000}"/>
    <cellStyle name="Normal 3 3 5 3 6" xfId="30369" xr:uid="{00000000-0005-0000-0000-000088760000}"/>
    <cellStyle name="Normal 3 3 5 3 6 2" xfId="30370" xr:uid="{00000000-0005-0000-0000-000089760000}"/>
    <cellStyle name="Normal 3 3 5 3 7" xfId="30371" xr:uid="{00000000-0005-0000-0000-00008A760000}"/>
    <cellStyle name="Normal 3 3 5 3 7 2" xfId="30372" xr:uid="{00000000-0005-0000-0000-00008B760000}"/>
    <cellStyle name="Normal 3 3 5 3 8" xfId="30373" xr:uid="{00000000-0005-0000-0000-00008C760000}"/>
    <cellStyle name="Normal 3 3 5 4" xfId="30374" xr:uid="{00000000-0005-0000-0000-00008D760000}"/>
    <cellStyle name="Normal 3 3 5 4 2" xfId="30375" xr:uid="{00000000-0005-0000-0000-00008E760000}"/>
    <cellStyle name="Normal 3 3 5 4 2 2" xfId="30376" xr:uid="{00000000-0005-0000-0000-00008F760000}"/>
    <cellStyle name="Normal 3 3 5 4 2 2 2" xfId="30377" xr:uid="{00000000-0005-0000-0000-000090760000}"/>
    <cellStyle name="Normal 3 3 5 4 2 2 2 2" xfId="30378" xr:uid="{00000000-0005-0000-0000-000091760000}"/>
    <cellStyle name="Normal 3 3 5 4 2 2 3" xfId="30379" xr:uid="{00000000-0005-0000-0000-000092760000}"/>
    <cellStyle name="Normal 3 3 5 4 2 3" xfId="30380" xr:uid="{00000000-0005-0000-0000-000093760000}"/>
    <cellStyle name="Normal 3 3 5 4 2 3 2" xfId="30381" xr:uid="{00000000-0005-0000-0000-000094760000}"/>
    <cellStyle name="Normal 3 3 5 4 2 4" xfId="30382" xr:uid="{00000000-0005-0000-0000-000095760000}"/>
    <cellStyle name="Normal 3 3 5 4 3" xfId="30383" xr:uid="{00000000-0005-0000-0000-000096760000}"/>
    <cellStyle name="Normal 3 3 5 4 3 2" xfId="30384" xr:uid="{00000000-0005-0000-0000-000097760000}"/>
    <cellStyle name="Normal 3 3 5 4 3 2 2" xfId="30385" xr:uid="{00000000-0005-0000-0000-000098760000}"/>
    <cellStyle name="Normal 3 3 5 4 3 3" xfId="30386" xr:uid="{00000000-0005-0000-0000-000099760000}"/>
    <cellStyle name="Normal 3 3 5 4 4" xfId="30387" xr:uid="{00000000-0005-0000-0000-00009A760000}"/>
    <cellStyle name="Normal 3 3 5 4 4 2" xfId="30388" xr:uid="{00000000-0005-0000-0000-00009B760000}"/>
    <cellStyle name="Normal 3 3 5 4 5" xfId="30389" xr:uid="{00000000-0005-0000-0000-00009C760000}"/>
    <cellStyle name="Normal 3 3 5 5" xfId="30390" xr:uid="{00000000-0005-0000-0000-00009D760000}"/>
    <cellStyle name="Normal 3 3 5 5 2" xfId="30391" xr:uid="{00000000-0005-0000-0000-00009E760000}"/>
    <cellStyle name="Normal 3 3 5 5 2 2" xfId="30392" xr:uid="{00000000-0005-0000-0000-00009F760000}"/>
    <cellStyle name="Normal 3 3 5 5 2 2 2" xfId="30393" xr:uid="{00000000-0005-0000-0000-0000A0760000}"/>
    <cellStyle name="Normal 3 3 5 5 2 3" xfId="30394" xr:uid="{00000000-0005-0000-0000-0000A1760000}"/>
    <cellStyle name="Normal 3 3 5 5 3" xfId="30395" xr:uid="{00000000-0005-0000-0000-0000A2760000}"/>
    <cellStyle name="Normal 3 3 5 5 3 2" xfId="30396" xr:uid="{00000000-0005-0000-0000-0000A3760000}"/>
    <cellStyle name="Normal 3 3 5 5 4" xfId="30397" xr:uid="{00000000-0005-0000-0000-0000A4760000}"/>
    <cellStyle name="Normal 3 3 5 6" xfId="30398" xr:uid="{00000000-0005-0000-0000-0000A5760000}"/>
    <cellStyle name="Normal 3 3 5 6 2" xfId="30399" xr:uid="{00000000-0005-0000-0000-0000A6760000}"/>
    <cellStyle name="Normal 3 3 5 6 2 2" xfId="30400" xr:uid="{00000000-0005-0000-0000-0000A7760000}"/>
    <cellStyle name="Normal 3 3 5 6 2 2 2" xfId="30401" xr:uid="{00000000-0005-0000-0000-0000A8760000}"/>
    <cellStyle name="Normal 3 3 5 6 2 3" xfId="30402" xr:uid="{00000000-0005-0000-0000-0000A9760000}"/>
    <cellStyle name="Normal 3 3 5 6 3" xfId="30403" xr:uid="{00000000-0005-0000-0000-0000AA760000}"/>
    <cellStyle name="Normal 3 3 5 6 3 2" xfId="30404" xr:uid="{00000000-0005-0000-0000-0000AB760000}"/>
    <cellStyle name="Normal 3 3 5 6 4" xfId="30405" xr:uid="{00000000-0005-0000-0000-0000AC760000}"/>
    <cellStyle name="Normal 3 3 5 7" xfId="30406" xr:uid="{00000000-0005-0000-0000-0000AD760000}"/>
    <cellStyle name="Normal 3 3 5 7 2" xfId="30407" xr:uid="{00000000-0005-0000-0000-0000AE760000}"/>
    <cellStyle name="Normal 3 3 5 7 2 2" xfId="30408" xr:uid="{00000000-0005-0000-0000-0000AF760000}"/>
    <cellStyle name="Normal 3 3 5 7 3" xfId="30409" xr:uid="{00000000-0005-0000-0000-0000B0760000}"/>
    <cellStyle name="Normal 3 3 5 8" xfId="30410" xr:uid="{00000000-0005-0000-0000-0000B1760000}"/>
    <cellStyle name="Normal 3 3 5 8 2" xfId="30411" xr:uid="{00000000-0005-0000-0000-0000B2760000}"/>
    <cellStyle name="Normal 3 3 5 9" xfId="30412" xr:uid="{00000000-0005-0000-0000-0000B3760000}"/>
    <cellStyle name="Normal 3 3 5 9 2" xfId="30413" xr:uid="{00000000-0005-0000-0000-0000B4760000}"/>
    <cellStyle name="Normal 3 3 6" xfId="30414" xr:uid="{00000000-0005-0000-0000-0000B5760000}"/>
    <cellStyle name="Normal 3 3 6 10" xfId="30415" xr:uid="{00000000-0005-0000-0000-0000B6760000}"/>
    <cellStyle name="Normal 3 3 6 11" xfId="30416" xr:uid="{00000000-0005-0000-0000-0000B7760000}"/>
    <cellStyle name="Normal 3 3 6 2" xfId="30417" xr:uid="{00000000-0005-0000-0000-0000B8760000}"/>
    <cellStyle name="Normal 3 3 6 2 10" xfId="30418" xr:uid="{00000000-0005-0000-0000-0000B9760000}"/>
    <cellStyle name="Normal 3 3 6 2 2" xfId="30419" xr:uid="{00000000-0005-0000-0000-0000BA760000}"/>
    <cellStyle name="Normal 3 3 6 2 2 2" xfId="30420" xr:uid="{00000000-0005-0000-0000-0000BB760000}"/>
    <cellStyle name="Normal 3 3 6 2 2 2 2" xfId="30421" xr:uid="{00000000-0005-0000-0000-0000BC760000}"/>
    <cellStyle name="Normal 3 3 6 2 2 2 2 2" xfId="30422" xr:uid="{00000000-0005-0000-0000-0000BD760000}"/>
    <cellStyle name="Normal 3 3 6 2 2 2 2 2 2" xfId="30423" xr:uid="{00000000-0005-0000-0000-0000BE760000}"/>
    <cellStyle name="Normal 3 3 6 2 2 2 2 2 2 2" xfId="30424" xr:uid="{00000000-0005-0000-0000-0000BF760000}"/>
    <cellStyle name="Normal 3 3 6 2 2 2 2 2 3" xfId="30425" xr:uid="{00000000-0005-0000-0000-0000C0760000}"/>
    <cellStyle name="Normal 3 3 6 2 2 2 2 3" xfId="30426" xr:uid="{00000000-0005-0000-0000-0000C1760000}"/>
    <cellStyle name="Normal 3 3 6 2 2 2 2 3 2" xfId="30427" xr:uid="{00000000-0005-0000-0000-0000C2760000}"/>
    <cellStyle name="Normal 3 3 6 2 2 2 2 4" xfId="30428" xr:uid="{00000000-0005-0000-0000-0000C3760000}"/>
    <cellStyle name="Normal 3 3 6 2 2 2 3" xfId="30429" xr:uid="{00000000-0005-0000-0000-0000C4760000}"/>
    <cellStyle name="Normal 3 3 6 2 2 2 3 2" xfId="30430" xr:uid="{00000000-0005-0000-0000-0000C5760000}"/>
    <cellStyle name="Normal 3 3 6 2 2 2 3 2 2" xfId="30431" xr:uid="{00000000-0005-0000-0000-0000C6760000}"/>
    <cellStyle name="Normal 3 3 6 2 2 2 3 3" xfId="30432" xr:uid="{00000000-0005-0000-0000-0000C7760000}"/>
    <cellStyle name="Normal 3 3 6 2 2 2 4" xfId="30433" xr:uid="{00000000-0005-0000-0000-0000C8760000}"/>
    <cellStyle name="Normal 3 3 6 2 2 2 4 2" xfId="30434" xr:uid="{00000000-0005-0000-0000-0000C9760000}"/>
    <cellStyle name="Normal 3 3 6 2 2 2 5" xfId="30435" xr:uid="{00000000-0005-0000-0000-0000CA760000}"/>
    <cellStyle name="Normal 3 3 6 2 2 3" xfId="30436" xr:uid="{00000000-0005-0000-0000-0000CB760000}"/>
    <cellStyle name="Normal 3 3 6 2 2 3 2" xfId="30437" xr:uid="{00000000-0005-0000-0000-0000CC760000}"/>
    <cellStyle name="Normal 3 3 6 2 2 3 2 2" xfId="30438" xr:uid="{00000000-0005-0000-0000-0000CD760000}"/>
    <cellStyle name="Normal 3 3 6 2 2 3 2 2 2" xfId="30439" xr:uid="{00000000-0005-0000-0000-0000CE760000}"/>
    <cellStyle name="Normal 3 3 6 2 2 3 2 3" xfId="30440" xr:uid="{00000000-0005-0000-0000-0000CF760000}"/>
    <cellStyle name="Normal 3 3 6 2 2 3 3" xfId="30441" xr:uid="{00000000-0005-0000-0000-0000D0760000}"/>
    <cellStyle name="Normal 3 3 6 2 2 3 3 2" xfId="30442" xr:uid="{00000000-0005-0000-0000-0000D1760000}"/>
    <cellStyle name="Normal 3 3 6 2 2 3 4" xfId="30443" xr:uid="{00000000-0005-0000-0000-0000D2760000}"/>
    <cellStyle name="Normal 3 3 6 2 2 4" xfId="30444" xr:uid="{00000000-0005-0000-0000-0000D3760000}"/>
    <cellStyle name="Normal 3 3 6 2 2 4 2" xfId="30445" xr:uid="{00000000-0005-0000-0000-0000D4760000}"/>
    <cellStyle name="Normal 3 3 6 2 2 4 2 2" xfId="30446" xr:uid="{00000000-0005-0000-0000-0000D5760000}"/>
    <cellStyle name="Normal 3 3 6 2 2 4 2 2 2" xfId="30447" xr:uid="{00000000-0005-0000-0000-0000D6760000}"/>
    <cellStyle name="Normal 3 3 6 2 2 4 2 3" xfId="30448" xr:uid="{00000000-0005-0000-0000-0000D7760000}"/>
    <cellStyle name="Normal 3 3 6 2 2 4 3" xfId="30449" xr:uid="{00000000-0005-0000-0000-0000D8760000}"/>
    <cellStyle name="Normal 3 3 6 2 2 4 3 2" xfId="30450" xr:uid="{00000000-0005-0000-0000-0000D9760000}"/>
    <cellStyle name="Normal 3 3 6 2 2 4 4" xfId="30451" xr:uid="{00000000-0005-0000-0000-0000DA760000}"/>
    <cellStyle name="Normal 3 3 6 2 2 5" xfId="30452" xr:uid="{00000000-0005-0000-0000-0000DB760000}"/>
    <cellStyle name="Normal 3 3 6 2 2 5 2" xfId="30453" xr:uid="{00000000-0005-0000-0000-0000DC760000}"/>
    <cellStyle name="Normal 3 3 6 2 2 5 2 2" xfId="30454" xr:uid="{00000000-0005-0000-0000-0000DD760000}"/>
    <cellStyle name="Normal 3 3 6 2 2 5 3" xfId="30455" xr:uid="{00000000-0005-0000-0000-0000DE760000}"/>
    <cellStyle name="Normal 3 3 6 2 2 6" xfId="30456" xr:uid="{00000000-0005-0000-0000-0000DF760000}"/>
    <cellStyle name="Normal 3 3 6 2 2 6 2" xfId="30457" xr:uid="{00000000-0005-0000-0000-0000E0760000}"/>
    <cellStyle name="Normal 3 3 6 2 2 7" xfId="30458" xr:uid="{00000000-0005-0000-0000-0000E1760000}"/>
    <cellStyle name="Normal 3 3 6 2 2 7 2" xfId="30459" xr:uid="{00000000-0005-0000-0000-0000E2760000}"/>
    <cellStyle name="Normal 3 3 6 2 2 8" xfId="30460" xr:uid="{00000000-0005-0000-0000-0000E3760000}"/>
    <cellStyle name="Normal 3 3 6 2 3" xfId="30461" xr:uid="{00000000-0005-0000-0000-0000E4760000}"/>
    <cellStyle name="Normal 3 3 6 2 3 2" xfId="30462" xr:uid="{00000000-0005-0000-0000-0000E5760000}"/>
    <cellStyle name="Normal 3 3 6 2 3 2 2" xfId="30463" xr:uid="{00000000-0005-0000-0000-0000E6760000}"/>
    <cellStyle name="Normal 3 3 6 2 3 2 2 2" xfId="30464" xr:uid="{00000000-0005-0000-0000-0000E7760000}"/>
    <cellStyle name="Normal 3 3 6 2 3 2 2 2 2" xfId="30465" xr:uid="{00000000-0005-0000-0000-0000E8760000}"/>
    <cellStyle name="Normal 3 3 6 2 3 2 2 3" xfId="30466" xr:uid="{00000000-0005-0000-0000-0000E9760000}"/>
    <cellStyle name="Normal 3 3 6 2 3 2 3" xfId="30467" xr:uid="{00000000-0005-0000-0000-0000EA760000}"/>
    <cellStyle name="Normal 3 3 6 2 3 2 3 2" xfId="30468" xr:uid="{00000000-0005-0000-0000-0000EB760000}"/>
    <cellStyle name="Normal 3 3 6 2 3 2 4" xfId="30469" xr:uid="{00000000-0005-0000-0000-0000EC760000}"/>
    <cellStyle name="Normal 3 3 6 2 3 3" xfId="30470" xr:uid="{00000000-0005-0000-0000-0000ED760000}"/>
    <cellStyle name="Normal 3 3 6 2 3 3 2" xfId="30471" xr:uid="{00000000-0005-0000-0000-0000EE760000}"/>
    <cellStyle name="Normal 3 3 6 2 3 3 2 2" xfId="30472" xr:uid="{00000000-0005-0000-0000-0000EF760000}"/>
    <cellStyle name="Normal 3 3 6 2 3 3 3" xfId="30473" xr:uid="{00000000-0005-0000-0000-0000F0760000}"/>
    <cellStyle name="Normal 3 3 6 2 3 4" xfId="30474" xr:uid="{00000000-0005-0000-0000-0000F1760000}"/>
    <cellStyle name="Normal 3 3 6 2 3 4 2" xfId="30475" xr:uid="{00000000-0005-0000-0000-0000F2760000}"/>
    <cellStyle name="Normal 3 3 6 2 3 5" xfId="30476" xr:uid="{00000000-0005-0000-0000-0000F3760000}"/>
    <cellStyle name="Normal 3 3 6 2 4" xfId="30477" xr:uid="{00000000-0005-0000-0000-0000F4760000}"/>
    <cellStyle name="Normal 3 3 6 2 4 2" xfId="30478" xr:uid="{00000000-0005-0000-0000-0000F5760000}"/>
    <cellStyle name="Normal 3 3 6 2 4 2 2" xfId="30479" xr:uid="{00000000-0005-0000-0000-0000F6760000}"/>
    <cellStyle name="Normal 3 3 6 2 4 2 2 2" xfId="30480" xr:uid="{00000000-0005-0000-0000-0000F7760000}"/>
    <cellStyle name="Normal 3 3 6 2 4 2 3" xfId="30481" xr:uid="{00000000-0005-0000-0000-0000F8760000}"/>
    <cellStyle name="Normal 3 3 6 2 4 3" xfId="30482" xr:uid="{00000000-0005-0000-0000-0000F9760000}"/>
    <cellStyle name="Normal 3 3 6 2 4 3 2" xfId="30483" xr:uid="{00000000-0005-0000-0000-0000FA760000}"/>
    <cellStyle name="Normal 3 3 6 2 4 4" xfId="30484" xr:uid="{00000000-0005-0000-0000-0000FB760000}"/>
    <cellStyle name="Normal 3 3 6 2 5" xfId="30485" xr:uid="{00000000-0005-0000-0000-0000FC760000}"/>
    <cellStyle name="Normal 3 3 6 2 5 2" xfId="30486" xr:uid="{00000000-0005-0000-0000-0000FD760000}"/>
    <cellStyle name="Normal 3 3 6 2 5 2 2" xfId="30487" xr:uid="{00000000-0005-0000-0000-0000FE760000}"/>
    <cellStyle name="Normal 3 3 6 2 5 2 2 2" xfId="30488" xr:uid="{00000000-0005-0000-0000-0000FF760000}"/>
    <cellStyle name="Normal 3 3 6 2 5 2 3" xfId="30489" xr:uid="{00000000-0005-0000-0000-000000770000}"/>
    <cellStyle name="Normal 3 3 6 2 5 3" xfId="30490" xr:uid="{00000000-0005-0000-0000-000001770000}"/>
    <cellStyle name="Normal 3 3 6 2 5 3 2" xfId="30491" xr:uid="{00000000-0005-0000-0000-000002770000}"/>
    <cellStyle name="Normal 3 3 6 2 5 4" xfId="30492" xr:uid="{00000000-0005-0000-0000-000003770000}"/>
    <cellStyle name="Normal 3 3 6 2 6" xfId="30493" xr:uid="{00000000-0005-0000-0000-000004770000}"/>
    <cellStyle name="Normal 3 3 6 2 6 2" xfId="30494" xr:uid="{00000000-0005-0000-0000-000005770000}"/>
    <cellStyle name="Normal 3 3 6 2 6 2 2" xfId="30495" xr:uid="{00000000-0005-0000-0000-000006770000}"/>
    <cellStyle name="Normal 3 3 6 2 6 3" xfId="30496" xr:uid="{00000000-0005-0000-0000-000007770000}"/>
    <cellStyle name="Normal 3 3 6 2 7" xfId="30497" xr:uid="{00000000-0005-0000-0000-000008770000}"/>
    <cellStyle name="Normal 3 3 6 2 7 2" xfId="30498" xr:uid="{00000000-0005-0000-0000-000009770000}"/>
    <cellStyle name="Normal 3 3 6 2 8" xfId="30499" xr:uid="{00000000-0005-0000-0000-00000A770000}"/>
    <cellStyle name="Normal 3 3 6 2 8 2" xfId="30500" xr:uid="{00000000-0005-0000-0000-00000B770000}"/>
    <cellStyle name="Normal 3 3 6 2 9" xfId="30501" xr:uid="{00000000-0005-0000-0000-00000C770000}"/>
    <cellStyle name="Normal 3 3 6 3" xfId="30502" xr:uid="{00000000-0005-0000-0000-00000D770000}"/>
    <cellStyle name="Normal 3 3 6 3 2" xfId="30503" xr:uid="{00000000-0005-0000-0000-00000E770000}"/>
    <cellStyle name="Normal 3 3 6 3 2 2" xfId="30504" xr:uid="{00000000-0005-0000-0000-00000F770000}"/>
    <cellStyle name="Normal 3 3 6 3 2 2 2" xfId="30505" xr:uid="{00000000-0005-0000-0000-000010770000}"/>
    <cellStyle name="Normal 3 3 6 3 2 2 2 2" xfId="30506" xr:uid="{00000000-0005-0000-0000-000011770000}"/>
    <cellStyle name="Normal 3 3 6 3 2 2 2 2 2" xfId="30507" xr:uid="{00000000-0005-0000-0000-000012770000}"/>
    <cellStyle name="Normal 3 3 6 3 2 2 2 3" xfId="30508" xr:uid="{00000000-0005-0000-0000-000013770000}"/>
    <cellStyle name="Normal 3 3 6 3 2 2 3" xfId="30509" xr:uid="{00000000-0005-0000-0000-000014770000}"/>
    <cellStyle name="Normal 3 3 6 3 2 2 3 2" xfId="30510" xr:uid="{00000000-0005-0000-0000-000015770000}"/>
    <cellStyle name="Normal 3 3 6 3 2 2 4" xfId="30511" xr:uid="{00000000-0005-0000-0000-000016770000}"/>
    <cellStyle name="Normal 3 3 6 3 2 3" xfId="30512" xr:uid="{00000000-0005-0000-0000-000017770000}"/>
    <cellStyle name="Normal 3 3 6 3 2 3 2" xfId="30513" xr:uid="{00000000-0005-0000-0000-000018770000}"/>
    <cellStyle name="Normal 3 3 6 3 2 3 2 2" xfId="30514" xr:uid="{00000000-0005-0000-0000-000019770000}"/>
    <cellStyle name="Normal 3 3 6 3 2 3 3" xfId="30515" xr:uid="{00000000-0005-0000-0000-00001A770000}"/>
    <cellStyle name="Normal 3 3 6 3 2 4" xfId="30516" xr:uid="{00000000-0005-0000-0000-00001B770000}"/>
    <cellStyle name="Normal 3 3 6 3 2 4 2" xfId="30517" xr:uid="{00000000-0005-0000-0000-00001C770000}"/>
    <cellStyle name="Normal 3 3 6 3 2 5" xfId="30518" xr:uid="{00000000-0005-0000-0000-00001D770000}"/>
    <cellStyle name="Normal 3 3 6 3 3" xfId="30519" xr:uid="{00000000-0005-0000-0000-00001E770000}"/>
    <cellStyle name="Normal 3 3 6 3 3 2" xfId="30520" xr:uid="{00000000-0005-0000-0000-00001F770000}"/>
    <cellStyle name="Normal 3 3 6 3 3 2 2" xfId="30521" xr:uid="{00000000-0005-0000-0000-000020770000}"/>
    <cellStyle name="Normal 3 3 6 3 3 2 2 2" xfId="30522" xr:uid="{00000000-0005-0000-0000-000021770000}"/>
    <cellStyle name="Normal 3 3 6 3 3 2 3" xfId="30523" xr:uid="{00000000-0005-0000-0000-000022770000}"/>
    <cellStyle name="Normal 3 3 6 3 3 3" xfId="30524" xr:uid="{00000000-0005-0000-0000-000023770000}"/>
    <cellStyle name="Normal 3 3 6 3 3 3 2" xfId="30525" xr:uid="{00000000-0005-0000-0000-000024770000}"/>
    <cellStyle name="Normal 3 3 6 3 3 4" xfId="30526" xr:uid="{00000000-0005-0000-0000-000025770000}"/>
    <cellStyle name="Normal 3 3 6 3 4" xfId="30527" xr:uid="{00000000-0005-0000-0000-000026770000}"/>
    <cellStyle name="Normal 3 3 6 3 4 2" xfId="30528" xr:uid="{00000000-0005-0000-0000-000027770000}"/>
    <cellStyle name="Normal 3 3 6 3 4 2 2" xfId="30529" xr:uid="{00000000-0005-0000-0000-000028770000}"/>
    <cellStyle name="Normal 3 3 6 3 4 2 2 2" xfId="30530" xr:uid="{00000000-0005-0000-0000-000029770000}"/>
    <cellStyle name="Normal 3 3 6 3 4 2 3" xfId="30531" xr:uid="{00000000-0005-0000-0000-00002A770000}"/>
    <cellStyle name="Normal 3 3 6 3 4 3" xfId="30532" xr:uid="{00000000-0005-0000-0000-00002B770000}"/>
    <cellStyle name="Normal 3 3 6 3 4 3 2" xfId="30533" xr:uid="{00000000-0005-0000-0000-00002C770000}"/>
    <cellStyle name="Normal 3 3 6 3 4 4" xfId="30534" xr:uid="{00000000-0005-0000-0000-00002D770000}"/>
    <cellStyle name="Normal 3 3 6 3 5" xfId="30535" xr:uid="{00000000-0005-0000-0000-00002E770000}"/>
    <cellStyle name="Normal 3 3 6 3 5 2" xfId="30536" xr:uid="{00000000-0005-0000-0000-00002F770000}"/>
    <cellStyle name="Normal 3 3 6 3 5 2 2" xfId="30537" xr:uid="{00000000-0005-0000-0000-000030770000}"/>
    <cellStyle name="Normal 3 3 6 3 5 3" xfId="30538" xr:uid="{00000000-0005-0000-0000-000031770000}"/>
    <cellStyle name="Normal 3 3 6 3 6" xfId="30539" xr:uid="{00000000-0005-0000-0000-000032770000}"/>
    <cellStyle name="Normal 3 3 6 3 6 2" xfId="30540" xr:uid="{00000000-0005-0000-0000-000033770000}"/>
    <cellStyle name="Normal 3 3 6 3 7" xfId="30541" xr:uid="{00000000-0005-0000-0000-000034770000}"/>
    <cellStyle name="Normal 3 3 6 3 7 2" xfId="30542" xr:uid="{00000000-0005-0000-0000-000035770000}"/>
    <cellStyle name="Normal 3 3 6 3 8" xfId="30543" xr:uid="{00000000-0005-0000-0000-000036770000}"/>
    <cellStyle name="Normal 3 3 6 4" xfId="30544" xr:uid="{00000000-0005-0000-0000-000037770000}"/>
    <cellStyle name="Normal 3 3 6 4 2" xfId="30545" xr:uid="{00000000-0005-0000-0000-000038770000}"/>
    <cellStyle name="Normal 3 3 6 4 2 2" xfId="30546" xr:uid="{00000000-0005-0000-0000-000039770000}"/>
    <cellStyle name="Normal 3 3 6 4 2 2 2" xfId="30547" xr:uid="{00000000-0005-0000-0000-00003A770000}"/>
    <cellStyle name="Normal 3 3 6 4 2 2 2 2" xfId="30548" xr:uid="{00000000-0005-0000-0000-00003B770000}"/>
    <cellStyle name="Normal 3 3 6 4 2 2 3" xfId="30549" xr:uid="{00000000-0005-0000-0000-00003C770000}"/>
    <cellStyle name="Normal 3 3 6 4 2 3" xfId="30550" xr:uid="{00000000-0005-0000-0000-00003D770000}"/>
    <cellStyle name="Normal 3 3 6 4 2 3 2" xfId="30551" xr:uid="{00000000-0005-0000-0000-00003E770000}"/>
    <cellStyle name="Normal 3 3 6 4 2 4" xfId="30552" xr:uid="{00000000-0005-0000-0000-00003F770000}"/>
    <cellStyle name="Normal 3 3 6 4 3" xfId="30553" xr:uid="{00000000-0005-0000-0000-000040770000}"/>
    <cellStyle name="Normal 3 3 6 4 3 2" xfId="30554" xr:uid="{00000000-0005-0000-0000-000041770000}"/>
    <cellStyle name="Normal 3 3 6 4 3 2 2" xfId="30555" xr:uid="{00000000-0005-0000-0000-000042770000}"/>
    <cellStyle name="Normal 3 3 6 4 3 3" xfId="30556" xr:uid="{00000000-0005-0000-0000-000043770000}"/>
    <cellStyle name="Normal 3 3 6 4 4" xfId="30557" xr:uid="{00000000-0005-0000-0000-000044770000}"/>
    <cellStyle name="Normal 3 3 6 4 4 2" xfId="30558" xr:uid="{00000000-0005-0000-0000-000045770000}"/>
    <cellStyle name="Normal 3 3 6 4 5" xfId="30559" xr:uid="{00000000-0005-0000-0000-000046770000}"/>
    <cellStyle name="Normal 3 3 6 5" xfId="30560" xr:uid="{00000000-0005-0000-0000-000047770000}"/>
    <cellStyle name="Normal 3 3 6 5 2" xfId="30561" xr:uid="{00000000-0005-0000-0000-000048770000}"/>
    <cellStyle name="Normal 3 3 6 5 2 2" xfId="30562" xr:uid="{00000000-0005-0000-0000-000049770000}"/>
    <cellStyle name="Normal 3 3 6 5 2 2 2" xfId="30563" xr:uid="{00000000-0005-0000-0000-00004A770000}"/>
    <cellStyle name="Normal 3 3 6 5 2 3" xfId="30564" xr:uid="{00000000-0005-0000-0000-00004B770000}"/>
    <cellStyle name="Normal 3 3 6 5 3" xfId="30565" xr:uid="{00000000-0005-0000-0000-00004C770000}"/>
    <cellStyle name="Normal 3 3 6 5 3 2" xfId="30566" xr:uid="{00000000-0005-0000-0000-00004D770000}"/>
    <cellStyle name="Normal 3 3 6 5 4" xfId="30567" xr:uid="{00000000-0005-0000-0000-00004E770000}"/>
    <cellStyle name="Normal 3 3 6 6" xfId="30568" xr:uid="{00000000-0005-0000-0000-00004F770000}"/>
    <cellStyle name="Normal 3 3 6 6 2" xfId="30569" xr:uid="{00000000-0005-0000-0000-000050770000}"/>
    <cellStyle name="Normal 3 3 6 6 2 2" xfId="30570" xr:uid="{00000000-0005-0000-0000-000051770000}"/>
    <cellStyle name="Normal 3 3 6 6 2 2 2" xfId="30571" xr:uid="{00000000-0005-0000-0000-000052770000}"/>
    <cellStyle name="Normal 3 3 6 6 2 3" xfId="30572" xr:uid="{00000000-0005-0000-0000-000053770000}"/>
    <cellStyle name="Normal 3 3 6 6 3" xfId="30573" xr:uid="{00000000-0005-0000-0000-000054770000}"/>
    <cellStyle name="Normal 3 3 6 6 3 2" xfId="30574" xr:uid="{00000000-0005-0000-0000-000055770000}"/>
    <cellStyle name="Normal 3 3 6 6 4" xfId="30575" xr:uid="{00000000-0005-0000-0000-000056770000}"/>
    <cellStyle name="Normal 3 3 6 7" xfId="30576" xr:uid="{00000000-0005-0000-0000-000057770000}"/>
    <cellStyle name="Normal 3 3 6 7 2" xfId="30577" xr:uid="{00000000-0005-0000-0000-000058770000}"/>
    <cellStyle name="Normal 3 3 6 7 2 2" xfId="30578" xr:uid="{00000000-0005-0000-0000-000059770000}"/>
    <cellStyle name="Normal 3 3 6 7 3" xfId="30579" xr:uid="{00000000-0005-0000-0000-00005A770000}"/>
    <cellStyle name="Normal 3 3 6 8" xfId="30580" xr:uid="{00000000-0005-0000-0000-00005B770000}"/>
    <cellStyle name="Normal 3 3 6 8 2" xfId="30581" xr:uid="{00000000-0005-0000-0000-00005C770000}"/>
    <cellStyle name="Normal 3 3 6 9" xfId="30582" xr:uid="{00000000-0005-0000-0000-00005D770000}"/>
    <cellStyle name="Normal 3 3 6 9 2" xfId="30583" xr:uid="{00000000-0005-0000-0000-00005E770000}"/>
    <cellStyle name="Normal 3 3 7" xfId="30584" xr:uid="{00000000-0005-0000-0000-00005F770000}"/>
    <cellStyle name="Normal 3 3 7 10" xfId="30585" xr:uid="{00000000-0005-0000-0000-000060770000}"/>
    <cellStyle name="Normal 3 3 7 11" xfId="30586" xr:uid="{00000000-0005-0000-0000-000061770000}"/>
    <cellStyle name="Normal 3 3 7 2" xfId="30587" xr:uid="{00000000-0005-0000-0000-000062770000}"/>
    <cellStyle name="Normal 3 3 7 2 2" xfId="30588" xr:uid="{00000000-0005-0000-0000-000063770000}"/>
    <cellStyle name="Normal 3 3 7 2 2 2" xfId="30589" xr:uid="{00000000-0005-0000-0000-000064770000}"/>
    <cellStyle name="Normal 3 3 7 2 2 2 2" xfId="30590" xr:uid="{00000000-0005-0000-0000-000065770000}"/>
    <cellStyle name="Normal 3 3 7 2 2 2 2 2" xfId="30591" xr:uid="{00000000-0005-0000-0000-000066770000}"/>
    <cellStyle name="Normal 3 3 7 2 2 2 2 2 2" xfId="30592" xr:uid="{00000000-0005-0000-0000-000067770000}"/>
    <cellStyle name="Normal 3 3 7 2 2 2 2 2 2 2" xfId="30593" xr:uid="{00000000-0005-0000-0000-000068770000}"/>
    <cellStyle name="Normal 3 3 7 2 2 2 2 2 3" xfId="30594" xr:uid="{00000000-0005-0000-0000-000069770000}"/>
    <cellStyle name="Normal 3 3 7 2 2 2 2 3" xfId="30595" xr:uid="{00000000-0005-0000-0000-00006A770000}"/>
    <cellStyle name="Normal 3 3 7 2 2 2 2 3 2" xfId="30596" xr:uid="{00000000-0005-0000-0000-00006B770000}"/>
    <cellStyle name="Normal 3 3 7 2 2 2 2 4" xfId="30597" xr:uid="{00000000-0005-0000-0000-00006C770000}"/>
    <cellStyle name="Normal 3 3 7 2 2 2 3" xfId="30598" xr:uid="{00000000-0005-0000-0000-00006D770000}"/>
    <cellStyle name="Normal 3 3 7 2 2 2 3 2" xfId="30599" xr:uid="{00000000-0005-0000-0000-00006E770000}"/>
    <cellStyle name="Normal 3 3 7 2 2 2 3 2 2" xfId="30600" xr:uid="{00000000-0005-0000-0000-00006F770000}"/>
    <cellStyle name="Normal 3 3 7 2 2 2 3 3" xfId="30601" xr:uid="{00000000-0005-0000-0000-000070770000}"/>
    <cellStyle name="Normal 3 3 7 2 2 2 4" xfId="30602" xr:uid="{00000000-0005-0000-0000-000071770000}"/>
    <cellStyle name="Normal 3 3 7 2 2 2 4 2" xfId="30603" xr:uid="{00000000-0005-0000-0000-000072770000}"/>
    <cellStyle name="Normal 3 3 7 2 2 2 5" xfId="30604" xr:uid="{00000000-0005-0000-0000-000073770000}"/>
    <cellStyle name="Normal 3 3 7 2 2 3" xfId="30605" xr:uid="{00000000-0005-0000-0000-000074770000}"/>
    <cellStyle name="Normal 3 3 7 2 2 3 2" xfId="30606" xr:uid="{00000000-0005-0000-0000-000075770000}"/>
    <cellStyle name="Normal 3 3 7 2 2 3 2 2" xfId="30607" xr:uid="{00000000-0005-0000-0000-000076770000}"/>
    <cellStyle name="Normal 3 3 7 2 2 3 2 2 2" xfId="30608" xr:uid="{00000000-0005-0000-0000-000077770000}"/>
    <cellStyle name="Normal 3 3 7 2 2 3 2 3" xfId="30609" xr:uid="{00000000-0005-0000-0000-000078770000}"/>
    <cellStyle name="Normal 3 3 7 2 2 3 3" xfId="30610" xr:uid="{00000000-0005-0000-0000-000079770000}"/>
    <cellStyle name="Normal 3 3 7 2 2 3 3 2" xfId="30611" xr:uid="{00000000-0005-0000-0000-00007A770000}"/>
    <cellStyle name="Normal 3 3 7 2 2 3 4" xfId="30612" xr:uid="{00000000-0005-0000-0000-00007B770000}"/>
    <cellStyle name="Normal 3 3 7 2 2 4" xfId="30613" xr:uid="{00000000-0005-0000-0000-00007C770000}"/>
    <cellStyle name="Normal 3 3 7 2 2 4 2" xfId="30614" xr:uid="{00000000-0005-0000-0000-00007D770000}"/>
    <cellStyle name="Normal 3 3 7 2 2 4 2 2" xfId="30615" xr:uid="{00000000-0005-0000-0000-00007E770000}"/>
    <cellStyle name="Normal 3 3 7 2 2 4 2 2 2" xfId="30616" xr:uid="{00000000-0005-0000-0000-00007F770000}"/>
    <cellStyle name="Normal 3 3 7 2 2 4 2 3" xfId="30617" xr:uid="{00000000-0005-0000-0000-000080770000}"/>
    <cellStyle name="Normal 3 3 7 2 2 4 3" xfId="30618" xr:uid="{00000000-0005-0000-0000-000081770000}"/>
    <cellStyle name="Normal 3 3 7 2 2 4 3 2" xfId="30619" xr:uid="{00000000-0005-0000-0000-000082770000}"/>
    <cellStyle name="Normal 3 3 7 2 2 4 4" xfId="30620" xr:uid="{00000000-0005-0000-0000-000083770000}"/>
    <cellStyle name="Normal 3 3 7 2 2 5" xfId="30621" xr:uid="{00000000-0005-0000-0000-000084770000}"/>
    <cellStyle name="Normal 3 3 7 2 2 5 2" xfId="30622" xr:uid="{00000000-0005-0000-0000-000085770000}"/>
    <cellStyle name="Normal 3 3 7 2 2 5 2 2" xfId="30623" xr:uid="{00000000-0005-0000-0000-000086770000}"/>
    <cellStyle name="Normal 3 3 7 2 2 5 3" xfId="30624" xr:uid="{00000000-0005-0000-0000-000087770000}"/>
    <cellStyle name="Normal 3 3 7 2 2 6" xfId="30625" xr:uid="{00000000-0005-0000-0000-000088770000}"/>
    <cellStyle name="Normal 3 3 7 2 2 6 2" xfId="30626" xr:uid="{00000000-0005-0000-0000-000089770000}"/>
    <cellStyle name="Normal 3 3 7 2 2 7" xfId="30627" xr:uid="{00000000-0005-0000-0000-00008A770000}"/>
    <cellStyle name="Normal 3 3 7 2 2 7 2" xfId="30628" xr:uid="{00000000-0005-0000-0000-00008B770000}"/>
    <cellStyle name="Normal 3 3 7 2 2 8" xfId="30629" xr:uid="{00000000-0005-0000-0000-00008C770000}"/>
    <cellStyle name="Normal 3 3 7 2 3" xfId="30630" xr:uid="{00000000-0005-0000-0000-00008D770000}"/>
    <cellStyle name="Normal 3 3 7 2 3 2" xfId="30631" xr:uid="{00000000-0005-0000-0000-00008E770000}"/>
    <cellStyle name="Normal 3 3 7 2 3 2 2" xfId="30632" xr:uid="{00000000-0005-0000-0000-00008F770000}"/>
    <cellStyle name="Normal 3 3 7 2 3 2 2 2" xfId="30633" xr:uid="{00000000-0005-0000-0000-000090770000}"/>
    <cellStyle name="Normal 3 3 7 2 3 2 2 2 2" xfId="30634" xr:uid="{00000000-0005-0000-0000-000091770000}"/>
    <cellStyle name="Normal 3 3 7 2 3 2 2 3" xfId="30635" xr:uid="{00000000-0005-0000-0000-000092770000}"/>
    <cellStyle name="Normal 3 3 7 2 3 2 3" xfId="30636" xr:uid="{00000000-0005-0000-0000-000093770000}"/>
    <cellStyle name="Normal 3 3 7 2 3 2 3 2" xfId="30637" xr:uid="{00000000-0005-0000-0000-000094770000}"/>
    <cellStyle name="Normal 3 3 7 2 3 2 4" xfId="30638" xr:uid="{00000000-0005-0000-0000-000095770000}"/>
    <cellStyle name="Normal 3 3 7 2 3 3" xfId="30639" xr:uid="{00000000-0005-0000-0000-000096770000}"/>
    <cellStyle name="Normal 3 3 7 2 3 3 2" xfId="30640" xr:uid="{00000000-0005-0000-0000-000097770000}"/>
    <cellStyle name="Normal 3 3 7 2 3 3 2 2" xfId="30641" xr:uid="{00000000-0005-0000-0000-000098770000}"/>
    <cellStyle name="Normal 3 3 7 2 3 3 3" xfId="30642" xr:uid="{00000000-0005-0000-0000-000099770000}"/>
    <cellStyle name="Normal 3 3 7 2 3 4" xfId="30643" xr:uid="{00000000-0005-0000-0000-00009A770000}"/>
    <cellStyle name="Normal 3 3 7 2 3 4 2" xfId="30644" xr:uid="{00000000-0005-0000-0000-00009B770000}"/>
    <cellStyle name="Normal 3 3 7 2 3 5" xfId="30645" xr:uid="{00000000-0005-0000-0000-00009C770000}"/>
    <cellStyle name="Normal 3 3 7 2 4" xfId="30646" xr:uid="{00000000-0005-0000-0000-00009D770000}"/>
    <cellStyle name="Normal 3 3 7 2 4 2" xfId="30647" xr:uid="{00000000-0005-0000-0000-00009E770000}"/>
    <cellStyle name="Normal 3 3 7 2 4 2 2" xfId="30648" xr:uid="{00000000-0005-0000-0000-00009F770000}"/>
    <cellStyle name="Normal 3 3 7 2 4 2 2 2" xfId="30649" xr:uid="{00000000-0005-0000-0000-0000A0770000}"/>
    <cellStyle name="Normal 3 3 7 2 4 2 3" xfId="30650" xr:uid="{00000000-0005-0000-0000-0000A1770000}"/>
    <cellStyle name="Normal 3 3 7 2 4 3" xfId="30651" xr:uid="{00000000-0005-0000-0000-0000A2770000}"/>
    <cellStyle name="Normal 3 3 7 2 4 3 2" xfId="30652" xr:uid="{00000000-0005-0000-0000-0000A3770000}"/>
    <cellStyle name="Normal 3 3 7 2 4 4" xfId="30653" xr:uid="{00000000-0005-0000-0000-0000A4770000}"/>
    <cellStyle name="Normal 3 3 7 2 5" xfId="30654" xr:uid="{00000000-0005-0000-0000-0000A5770000}"/>
    <cellStyle name="Normal 3 3 7 2 5 2" xfId="30655" xr:uid="{00000000-0005-0000-0000-0000A6770000}"/>
    <cellStyle name="Normal 3 3 7 2 5 2 2" xfId="30656" xr:uid="{00000000-0005-0000-0000-0000A7770000}"/>
    <cellStyle name="Normal 3 3 7 2 5 2 2 2" xfId="30657" xr:uid="{00000000-0005-0000-0000-0000A8770000}"/>
    <cellStyle name="Normal 3 3 7 2 5 2 3" xfId="30658" xr:uid="{00000000-0005-0000-0000-0000A9770000}"/>
    <cellStyle name="Normal 3 3 7 2 5 3" xfId="30659" xr:uid="{00000000-0005-0000-0000-0000AA770000}"/>
    <cellStyle name="Normal 3 3 7 2 5 3 2" xfId="30660" xr:uid="{00000000-0005-0000-0000-0000AB770000}"/>
    <cellStyle name="Normal 3 3 7 2 5 4" xfId="30661" xr:uid="{00000000-0005-0000-0000-0000AC770000}"/>
    <cellStyle name="Normal 3 3 7 2 6" xfId="30662" xr:uid="{00000000-0005-0000-0000-0000AD770000}"/>
    <cellStyle name="Normal 3 3 7 2 6 2" xfId="30663" xr:uid="{00000000-0005-0000-0000-0000AE770000}"/>
    <cellStyle name="Normal 3 3 7 2 6 2 2" xfId="30664" xr:uid="{00000000-0005-0000-0000-0000AF770000}"/>
    <cellStyle name="Normal 3 3 7 2 6 3" xfId="30665" xr:uid="{00000000-0005-0000-0000-0000B0770000}"/>
    <cellStyle name="Normal 3 3 7 2 7" xfId="30666" xr:uid="{00000000-0005-0000-0000-0000B1770000}"/>
    <cellStyle name="Normal 3 3 7 2 7 2" xfId="30667" xr:uid="{00000000-0005-0000-0000-0000B2770000}"/>
    <cellStyle name="Normal 3 3 7 2 8" xfId="30668" xr:uid="{00000000-0005-0000-0000-0000B3770000}"/>
    <cellStyle name="Normal 3 3 7 2 8 2" xfId="30669" xr:uid="{00000000-0005-0000-0000-0000B4770000}"/>
    <cellStyle name="Normal 3 3 7 2 9" xfId="30670" xr:uid="{00000000-0005-0000-0000-0000B5770000}"/>
    <cellStyle name="Normal 3 3 7 3" xfId="30671" xr:uid="{00000000-0005-0000-0000-0000B6770000}"/>
    <cellStyle name="Normal 3 3 7 3 2" xfId="30672" xr:uid="{00000000-0005-0000-0000-0000B7770000}"/>
    <cellStyle name="Normal 3 3 7 3 2 2" xfId="30673" xr:uid="{00000000-0005-0000-0000-0000B8770000}"/>
    <cellStyle name="Normal 3 3 7 3 2 2 2" xfId="30674" xr:uid="{00000000-0005-0000-0000-0000B9770000}"/>
    <cellStyle name="Normal 3 3 7 3 2 2 2 2" xfId="30675" xr:uid="{00000000-0005-0000-0000-0000BA770000}"/>
    <cellStyle name="Normal 3 3 7 3 2 2 2 2 2" xfId="30676" xr:uid="{00000000-0005-0000-0000-0000BB770000}"/>
    <cellStyle name="Normal 3 3 7 3 2 2 2 3" xfId="30677" xr:uid="{00000000-0005-0000-0000-0000BC770000}"/>
    <cellStyle name="Normal 3 3 7 3 2 2 3" xfId="30678" xr:uid="{00000000-0005-0000-0000-0000BD770000}"/>
    <cellStyle name="Normal 3 3 7 3 2 2 3 2" xfId="30679" xr:uid="{00000000-0005-0000-0000-0000BE770000}"/>
    <cellStyle name="Normal 3 3 7 3 2 2 4" xfId="30680" xr:uid="{00000000-0005-0000-0000-0000BF770000}"/>
    <cellStyle name="Normal 3 3 7 3 2 3" xfId="30681" xr:uid="{00000000-0005-0000-0000-0000C0770000}"/>
    <cellStyle name="Normal 3 3 7 3 2 3 2" xfId="30682" xr:uid="{00000000-0005-0000-0000-0000C1770000}"/>
    <cellStyle name="Normal 3 3 7 3 2 3 2 2" xfId="30683" xr:uid="{00000000-0005-0000-0000-0000C2770000}"/>
    <cellStyle name="Normal 3 3 7 3 2 3 3" xfId="30684" xr:uid="{00000000-0005-0000-0000-0000C3770000}"/>
    <cellStyle name="Normal 3 3 7 3 2 4" xfId="30685" xr:uid="{00000000-0005-0000-0000-0000C4770000}"/>
    <cellStyle name="Normal 3 3 7 3 2 4 2" xfId="30686" xr:uid="{00000000-0005-0000-0000-0000C5770000}"/>
    <cellStyle name="Normal 3 3 7 3 2 5" xfId="30687" xr:uid="{00000000-0005-0000-0000-0000C6770000}"/>
    <cellStyle name="Normal 3 3 7 3 3" xfId="30688" xr:uid="{00000000-0005-0000-0000-0000C7770000}"/>
    <cellStyle name="Normal 3 3 7 3 3 2" xfId="30689" xr:uid="{00000000-0005-0000-0000-0000C8770000}"/>
    <cellStyle name="Normal 3 3 7 3 3 2 2" xfId="30690" xr:uid="{00000000-0005-0000-0000-0000C9770000}"/>
    <cellStyle name="Normal 3 3 7 3 3 2 2 2" xfId="30691" xr:uid="{00000000-0005-0000-0000-0000CA770000}"/>
    <cellStyle name="Normal 3 3 7 3 3 2 3" xfId="30692" xr:uid="{00000000-0005-0000-0000-0000CB770000}"/>
    <cellStyle name="Normal 3 3 7 3 3 3" xfId="30693" xr:uid="{00000000-0005-0000-0000-0000CC770000}"/>
    <cellStyle name="Normal 3 3 7 3 3 3 2" xfId="30694" xr:uid="{00000000-0005-0000-0000-0000CD770000}"/>
    <cellStyle name="Normal 3 3 7 3 3 4" xfId="30695" xr:uid="{00000000-0005-0000-0000-0000CE770000}"/>
    <cellStyle name="Normal 3 3 7 3 4" xfId="30696" xr:uid="{00000000-0005-0000-0000-0000CF770000}"/>
    <cellStyle name="Normal 3 3 7 3 4 2" xfId="30697" xr:uid="{00000000-0005-0000-0000-0000D0770000}"/>
    <cellStyle name="Normal 3 3 7 3 4 2 2" xfId="30698" xr:uid="{00000000-0005-0000-0000-0000D1770000}"/>
    <cellStyle name="Normal 3 3 7 3 4 2 2 2" xfId="30699" xr:uid="{00000000-0005-0000-0000-0000D2770000}"/>
    <cellStyle name="Normal 3 3 7 3 4 2 3" xfId="30700" xr:uid="{00000000-0005-0000-0000-0000D3770000}"/>
    <cellStyle name="Normal 3 3 7 3 4 3" xfId="30701" xr:uid="{00000000-0005-0000-0000-0000D4770000}"/>
    <cellStyle name="Normal 3 3 7 3 4 3 2" xfId="30702" xr:uid="{00000000-0005-0000-0000-0000D5770000}"/>
    <cellStyle name="Normal 3 3 7 3 4 4" xfId="30703" xr:uid="{00000000-0005-0000-0000-0000D6770000}"/>
    <cellStyle name="Normal 3 3 7 3 5" xfId="30704" xr:uid="{00000000-0005-0000-0000-0000D7770000}"/>
    <cellStyle name="Normal 3 3 7 3 5 2" xfId="30705" xr:uid="{00000000-0005-0000-0000-0000D8770000}"/>
    <cellStyle name="Normal 3 3 7 3 5 2 2" xfId="30706" xr:uid="{00000000-0005-0000-0000-0000D9770000}"/>
    <cellStyle name="Normal 3 3 7 3 5 3" xfId="30707" xr:uid="{00000000-0005-0000-0000-0000DA770000}"/>
    <cellStyle name="Normal 3 3 7 3 6" xfId="30708" xr:uid="{00000000-0005-0000-0000-0000DB770000}"/>
    <cellStyle name="Normal 3 3 7 3 6 2" xfId="30709" xr:uid="{00000000-0005-0000-0000-0000DC770000}"/>
    <cellStyle name="Normal 3 3 7 3 7" xfId="30710" xr:uid="{00000000-0005-0000-0000-0000DD770000}"/>
    <cellStyle name="Normal 3 3 7 3 7 2" xfId="30711" xr:uid="{00000000-0005-0000-0000-0000DE770000}"/>
    <cellStyle name="Normal 3 3 7 3 8" xfId="30712" xr:uid="{00000000-0005-0000-0000-0000DF770000}"/>
    <cellStyle name="Normal 3 3 7 4" xfId="30713" xr:uid="{00000000-0005-0000-0000-0000E0770000}"/>
    <cellStyle name="Normal 3 3 7 4 2" xfId="30714" xr:uid="{00000000-0005-0000-0000-0000E1770000}"/>
    <cellStyle name="Normal 3 3 7 4 2 2" xfId="30715" xr:uid="{00000000-0005-0000-0000-0000E2770000}"/>
    <cellStyle name="Normal 3 3 7 4 2 2 2" xfId="30716" xr:uid="{00000000-0005-0000-0000-0000E3770000}"/>
    <cellStyle name="Normal 3 3 7 4 2 2 2 2" xfId="30717" xr:uid="{00000000-0005-0000-0000-0000E4770000}"/>
    <cellStyle name="Normal 3 3 7 4 2 2 3" xfId="30718" xr:uid="{00000000-0005-0000-0000-0000E5770000}"/>
    <cellStyle name="Normal 3 3 7 4 2 3" xfId="30719" xr:uid="{00000000-0005-0000-0000-0000E6770000}"/>
    <cellStyle name="Normal 3 3 7 4 2 3 2" xfId="30720" xr:uid="{00000000-0005-0000-0000-0000E7770000}"/>
    <cellStyle name="Normal 3 3 7 4 2 4" xfId="30721" xr:uid="{00000000-0005-0000-0000-0000E8770000}"/>
    <cellStyle name="Normal 3 3 7 4 3" xfId="30722" xr:uid="{00000000-0005-0000-0000-0000E9770000}"/>
    <cellStyle name="Normal 3 3 7 4 3 2" xfId="30723" xr:uid="{00000000-0005-0000-0000-0000EA770000}"/>
    <cellStyle name="Normal 3 3 7 4 3 2 2" xfId="30724" xr:uid="{00000000-0005-0000-0000-0000EB770000}"/>
    <cellStyle name="Normal 3 3 7 4 3 3" xfId="30725" xr:uid="{00000000-0005-0000-0000-0000EC770000}"/>
    <cellStyle name="Normal 3 3 7 4 4" xfId="30726" xr:uid="{00000000-0005-0000-0000-0000ED770000}"/>
    <cellStyle name="Normal 3 3 7 4 4 2" xfId="30727" xr:uid="{00000000-0005-0000-0000-0000EE770000}"/>
    <cellStyle name="Normal 3 3 7 4 5" xfId="30728" xr:uid="{00000000-0005-0000-0000-0000EF770000}"/>
    <cellStyle name="Normal 3 3 7 5" xfId="30729" xr:uid="{00000000-0005-0000-0000-0000F0770000}"/>
    <cellStyle name="Normal 3 3 7 5 2" xfId="30730" xr:uid="{00000000-0005-0000-0000-0000F1770000}"/>
    <cellStyle name="Normal 3 3 7 5 2 2" xfId="30731" xr:uid="{00000000-0005-0000-0000-0000F2770000}"/>
    <cellStyle name="Normal 3 3 7 5 2 2 2" xfId="30732" xr:uid="{00000000-0005-0000-0000-0000F3770000}"/>
    <cellStyle name="Normal 3 3 7 5 2 3" xfId="30733" xr:uid="{00000000-0005-0000-0000-0000F4770000}"/>
    <cellStyle name="Normal 3 3 7 5 3" xfId="30734" xr:uid="{00000000-0005-0000-0000-0000F5770000}"/>
    <cellStyle name="Normal 3 3 7 5 3 2" xfId="30735" xr:uid="{00000000-0005-0000-0000-0000F6770000}"/>
    <cellStyle name="Normal 3 3 7 5 4" xfId="30736" xr:uid="{00000000-0005-0000-0000-0000F7770000}"/>
    <cellStyle name="Normal 3 3 7 6" xfId="30737" xr:uid="{00000000-0005-0000-0000-0000F8770000}"/>
    <cellStyle name="Normal 3 3 7 6 2" xfId="30738" xr:uid="{00000000-0005-0000-0000-0000F9770000}"/>
    <cellStyle name="Normal 3 3 7 6 2 2" xfId="30739" xr:uid="{00000000-0005-0000-0000-0000FA770000}"/>
    <cellStyle name="Normal 3 3 7 6 2 2 2" xfId="30740" xr:uid="{00000000-0005-0000-0000-0000FB770000}"/>
    <cellStyle name="Normal 3 3 7 6 2 3" xfId="30741" xr:uid="{00000000-0005-0000-0000-0000FC770000}"/>
    <cellStyle name="Normal 3 3 7 6 3" xfId="30742" xr:uid="{00000000-0005-0000-0000-0000FD770000}"/>
    <cellStyle name="Normal 3 3 7 6 3 2" xfId="30743" xr:uid="{00000000-0005-0000-0000-0000FE770000}"/>
    <cellStyle name="Normal 3 3 7 6 4" xfId="30744" xr:uid="{00000000-0005-0000-0000-0000FF770000}"/>
    <cellStyle name="Normal 3 3 7 7" xfId="30745" xr:uid="{00000000-0005-0000-0000-000000780000}"/>
    <cellStyle name="Normal 3 3 7 7 2" xfId="30746" xr:uid="{00000000-0005-0000-0000-000001780000}"/>
    <cellStyle name="Normal 3 3 7 7 2 2" xfId="30747" xr:uid="{00000000-0005-0000-0000-000002780000}"/>
    <cellStyle name="Normal 3 3 7 7 3" xfId="30748" xr:uid="{00000000-0005-0000-0000-000003780000}"/>
    <cellStyle name="Normal 3 3 7 8" xfId="30749" xr:uid="{00000000-0005-0000-0000-000004780000}"/>
    <cellStyle name="Normal 3 3 7 8 2" xfId="30750" xr:uid="{00000000-0005-0000-0000-000005780000}"/>
    <cellStyle name="Normal 3 3 7 9" xfId="30751" xr:uid="{00000000-0005-0000-0000-000006780000}"/>
    <cellStyle name="Normal 3 3 7 9 2" xfId="30752" xr:uid="{00000000-0005-0000-0000-000007780000}"/>
    <cellStyle name="Normal 3 3 8" xfId="30753" xr:uid="{00000000-0005-0000-0000-000008780000}"/>
    <cellStyle name="Normal 3 3 8 2" xfId="30754" xr:uid="{00000000-0005-0000-0000-000009780000}"/>
    <cellStyle name="Normal 3 3 8 2 2" xfId="30755" xr:uid="{00000000-0005-0000-0000-00000A780000}"/>
    <cellStyle name="Normal 3 3 8 2 2 2" xfId="30756" xr:uid="{00000000-0005-0000-0000-00000B780000}"/>
    <cellStyle name="Normal 3 3 8 2 2 2 2" xfId="30757" xr:uid="{00000000-0005-0000-0000-00000C780000}"/>
    <cellStyle name="Normal 3 3 8 2 2 2 2 2" xfId="30758" xr:uid="{00000000-0005-0000-0000-00000D780000}"/>
    <cellStyle name="Normal 3 3 8 2 2 2 2 2 2" xfId="30759" xr:uid="{00000000-0005-0000-0000-00000E780000}"/>
    <cellStyle name="Normal 3 3 8 2 2 2 2 3" xfId="30760" xr:uid="{00000000-0005-0000-0000-00000F780000}"/>
    <cellStyle name="Normal 3 3 8 2 2 2 3" xfId="30761" xr:uid="{00000000-0005-0000-0000-000010780000}"/>
    <cellStyle name="Normal 3 3 8 2 2 2 3 2" xfId="30762" xr:uid="{00000000-0005-0000-0000-000011780000}"/>
    <cellStyle name="Normal 3 3 8 2 2 2 4" xfId="30763" xr:uid="{00000000-0005-0000-0000-000012780000}"/>
    <cellStyle name="Normal 3 3 8 2 2 3" xfId="30764" xr:uid="{00000000-0005-0000-0000-000013780000}"/>
    <cellStyle name="Normal 3 3 8 2 2 3 2" xfId="30765" xr:uid="{00000000-0005-0000-0000-000014780000}"/>
    <cellStyle name="Normal 3 3 8 2 2 3 2 2" xfId="30766" xr:uid="{00000000-0005-0000-0000-000015780000}"/>
    <cellStyle name="Normal 3 3 8 2 2 3 3" xfId="30767" xr:uid="{00000000-0005-0000-0000-000016780000}"/>
    <cellStyle name="Normal 3 3 8 2 2 4" xfId="30768" xr:uid="{00000000-0005-0000-0000-000017780000}"/>
    <cellStyle name="Normal 3 3 8 2 2 4 2" xfId="30769" xr:uid="{00000000-0005-0000-0000-000018780000}"/>
    <cellStyle name="Normal 3 3 8 2 2 5" xfId="30770" xr:uid="{00000000-0005-0000-0000-000019780000}"/>
    <cellStyle name="Normal 3 3 8 2 3" xfId="30771" xr:uid="{00000000-0005-0000-0000-00001A780000}"/>
    <cellStyle name="Normal 3 3 8 2 3 2" xfId="30772" xr:uid="{00000000-0005-0000-0000-00001B780000}"/>
    <cellStyle name="Normal 3 3 8 2 3 2 2" xfId="30773" xr:uid="{00000000-0005-0000-0000-00001C780000}"/>
    <cellStyle name="Normal 3 3 8 2 3 2 2 2" xfId="30774" xr:uid="{00000000-0005-0000-0000-00001D780000}"/>
    <cellStyle name="Normal 3 3 8 2 3 2 3" xfId="30775" xr:uid="{00000000-0005-0000-0000-00001E780000}"/>
    <cellStyle name="Normal 3 3 8 2 3 3" xfId="30776" xr:uid="{00000000-0005-0000-0000-00001F780000}"/>
    <cellStyle name="Normal 3 3 8 2 3 3 2" xfId="30777" xr:uid="{00000000-0005-0000-0000-000020780000}"/>
    <cellStyle name="Normal 3 3 8 2 3 4" xfId="30778" xr:uid="{00000000-0005-0000-0000-000021780000}"/>
    <cellStyle name="Normal 3 3 8 2 4" xfId="30779" xr:uid="{00000000-0005-0000-0000-000022780000}"/>
    <cellStyle name="Normal 3 3 8 2 4 2" xfId="30780" xr:uid="{00000000-0005-0000-0000-000023780000}"/>
    <cellStyle name="Normal 3 3 8 2 4 2 2" xfId="30781" xr:uid="{00000000-0005-0000-0000-000024780000}"/>
    <cellStyle name="Normal 3 3 8 2 4 2 2 2" xfId="30782" xr:uid="{00000000-0005-0000-0000-000025780000}"/>
    <cellStyle name="Normal 3 3 8 2 4 2 3" xfId="30783" xr:uid="{00000000-0005-0000-0000-000026780000}"/>
    <cellStyle name="Normal 3 3 8 2 4 3" xfId="30784" xr:uid="{00000000-0005-0000-0000-000027780000}"/>
    <cellStyle name="Normal 3 3 8 2 4 3 2" xfId="30785" xr:uid="{00000000-0005-0000-0000-000028780000}"/>
    <cellStyle name="Normal 3 3 8 2 4 4" xfId="30786" xr:uid="{00000000-0005-0000-0000-000029780000}"/>
    <cellStyle name="Normal 3 3 8 2 5" xfId="30787" xr:uid="{00000000-0005-0000-0000-00002A780000}"/>
    <cellStyle name="Normal 3 3 8 2 5 2" xfId="30788" xr:uid="{00000000-0005-0000-0000-00002B780000}"/>
    <cellStyle name="Normal 3 3 8 2 5 2 2" xfId="30789" xr:uid="{00000000-0005-0000-0000-00002C780000}"/>
    <cellStyle name="Normal 3 3 8 2 5 3" xfId="30790" xr:uid="{00000000-0005-0000-0000-00002D780000}"/>
    <cellStyle name="Normal 3 3 8 2 6" xfId="30791" xr:uid="{00000000-0005-0000-0000-00002E780000}"/>
    <cellStyle name="Normal 3 3 8 2 6 2" xfId="30792" xr:uid="{00000000-0005-0000-0000-00002F780000}"/>
    <cellStyle name="Normal 3 3 8 2 7" xfId="30793" xr:uid="{00000000-0005-0000-0000-000030780000}"/>
    <cellStyle name="Normal 3 3 8 2 7 2" xfId="30794" xr:uid="{00000000-0005-0000-0000-000031780000}"/>
    <cellStyle name="Normal 3 3 8 2 8" xfId="30795" xr:uid="{00000000-0005-0000-0000-000032780000}"/>
    <cellStyle name="Normal 3 3 8 3" xfId="30796" xr:uid="{00000000-0005-0000-0000-000033780000}"/>
    <cellStyle name="Normal 3 3 8 3 2" xfId="30797" xr:uid="{00000000-0005-0000-0000-000034780000}"/>
    <cellStyle name="Normal 3 3 8 3 2 2" xfId="30798" xr:uid="{00000000-0005-0000-0000-000035780000}"/>
    <cellStyle name="Normal 3 3 8 3 2 2 2" xfId="30799" xr:uid="{00000000-0005-0000-0000-000036780000}"/>
    <cellStyle name="Normal 3 3 8 3 2 2 2 2" xfId="30800" xr:uid="{00000000-0005-0000-0000-000037780000}"/>
    <cellStyle name="Normal 3 3 8 3 2 2 3" xfId="30801" xr:uid="{00000000-0005-0000-0000-000038780000}"/>
    <cellStyle name="Normal 3 3 8 3 2 3" xfId="30802" xr:uid="{00000000-0005-0000-0000-000039780000}"/>
    <cellStyle name="Normal 3 3 8 3 2 3 2" xfId="30803" xr:uid="{00000000-0005-0000-0000-00003A780000}"/>
    <cellStyle name="Normal 3 3 8 3 2 4" xfId="30804" xr:uid="{00000000-0005-0000-0000-00003B780000}"/>
    <cellStyle name="Normal 3 3 8 3 3" xfId="30805" xr:uid="{00000000-0005-0000-0000-00003C780000}"/>
    <cellStyle name="Normal 3 3 8 3 3 2" xfId="30806" xr:uid="{00000000-0005-0000-0000-00003D780000}"/>
    <cellStyle name="Normal 3 3 8 3 3 2 2" xfId="30807" xr:uid="{00000000-0005-0000-0000-00003E780000}"/>
    <cellStyle name="Normal 3 3 8 3 3 3" xfId="30808" xr:uid="{00000000-0005-0000-0000-00003F780000}"/>
    <cellStyle name="Normal 3 3 8 3 4" xfId="30809" xr:uid="{00000000-0005-0000-0000-000040780000}"/>
    <cellStyle name="Normal 3 3 8 3 4 2" xfId="30810" xr:uid="{00000000-0005-0000-0000-000041780000}"/>
    <cellStyle name="Normal 3 3 8 3 5" xfId="30811" xr:uid="{00000000-0005-0000-0000-000042780000}"/>
    <cellStyle name="Normal 3 3 8 4" xfId="30812" xr:uid="{00000000-0005-0000-0000-000043780000}"/>
    <cellStyle name="Normal 3 3 8 4 2" xfId="30813" xr:uid="{00000000-0005-0000-0000-000044780000}"/>
    <cellStyle name="Normal 3 3 8 4 2 2" xfId="30814" xr:uid="{00000000-0005-0000-0000-000045780000}"/>
    <cellStyle name="Normal 3 3 8 4 2 2 2" xfId="30815" xr:uid="{00000000-0005-0000-0000-000046780000}"/>
    <cellStyle name="Normal 3 3 8 4 2 3" xfId="30816" xr:uid="{00000000-0005-0000-0000-000047780000}"/>
    <cellStyle name="Normal 3 3 8 4 3" xfId="30817" xr:uid="{00000000-0005-0000-0000-000048780000}"/>
    <cellStyle name="Normal 3 3 8 4 3 2" xfId="30818" xr:uid="{00000000-0005-0000-0000-000049780000}"/>
    <cellStyle name="Normal 3 3 8 4 4" xfId="30819" xr:uid="{00000000-0005-0000-0000-00004A780000}"/>
    <cellStyle name="Normal 3 3 8 5" xfId="30820" xr:uid="{00000000-0005-0000-0000-00004B780000}"/>
    <cellStyle name="Normal 3 3 8 5 2" xfId="30821" xr:uid="{00000000-0005-0000-0000-00004C780000}"/>
    <cellStyle name="Normal 3 3 8 5 2 2" xfId="30822" xr:uid="{00000000-0005-0000-0000-00004D780000}"/>
    <cellStyle name="Normal 3 3 8 5 2 2 2" xfId="30823" xr:uid="{00000000-0005-0000-0000-00004E780000}"/>
    <cellStyle name="Normal 3 3 8 5 2 3" xfId="30824" xr:uid="{00000000-0005-0000-0000-00004F780000}"/>
    <cellStyle name="Normal 3 3 8 5 3" xfId="30825" xr:uid="{00000000-0005-0000-0000-000050780000}"/>
    <cellStyle name="Normal 3 3 8 5 3 2" xfId="30826" xr:uid="{00000000-0005-0000-0000-000051780000}"/>
    <cellStyle name="Normal 3 3 8 5 4" xfId="30827" xr:uid="{00000000-0005-0000-0000-000052780000}"/>
    <cellStyle name="Normal 3 3 8 6" xfId="30828" xr:uid="{00000000-0005-0000-0000-000053780000}"/>
    <cellStyle name="Normal 3 3 8 6 2" xfId="30829" xr:uid="{00000000-0005-0000-0000-000054780000}"/>
    <cellStyle name="Normal 3 3 8 6 2 2" xfId="30830" xr:uid="{00000000-0005-0000-0000-000055780000}"/>
    <cellStyle name="Normal 3 3 8 6 3" xfId="30831" xr:uid="{00000000-0005-0000-0000-000056780000}"/>
    <cellStyle name="Normal 3 3 8 7" xfId="30832" xr:uid="{00000000-0005-0000-0000-000057780000}"/>
    <cellStyle name="Normal 3 3 8 7 2" xfId="30833" xr:uid="{00000000-0005-0000-0000-000058780000}"/>
    <cellStyle name="Normal 3 3 8 8" xfId="30834" xr:uid="{00000000-0005-0000-0000-000059780000}"/>
    <cellStyle name="Normal 3 3 8 8 2" xfId="30835" xr:uid="{00000000-0005-0000-0000-00005A780000}"/>
    <cellStyle name="Normal 3 3 8 9" xfId="30836" xr:uid="{00000000-0005-0000-0000-00005B780000}"/>
    <cellStyle name="Normal 3 3 9" xfId="30837" xr:uid="{00000000-0005-0000-0000-00005C780000}"/>
    <cellStyle name="Normal 3 3 9 2" xfId="30838" xr:uid="{00000000-0005-0000-0000-00005D780000}"/>
    <cellStyle name="Normal 3 3 9 2 2" xfId="30839" xr:uid="{00000000-0005-0000-0000-00005E780000}"/>
    <cellStyle name="Normal 3 3 9 2 2 2" xfId="30840" xr:uid="{00000000-0005-0000-0000-00005F780000}"/>
    <cellStyle name="Normal 3 3 9 2 2 2 2" xfId="30841" xr:uid="{00000000-0005-0000-0000-000060780000}"/>
    <cellStyle name="Normal 3 3 9 2 2 2 2 2" xfId="30842" xr:uid="{00000000-0005-0000-0000-000061780000}"/>
    <cellStyle name="Normal 3 3 9 2 2 2 3" xfId="30843" xr:uid="{00000000-0005-0000-0000-000062780000}"/>
    <cellStyle name="Normal 3 3 9 2 2 3" xfId="30844" xr:uid="{00000000-0005-0000-0000-000063780000}"/>
    <cellStyle name="Normal 3 3 9 2 2 3 2" xfId="30845" xr:uid="{00000000-0005-0000-0000-000064780000}"/>
    <cellStyle name="Normal 3 3 9 2 2 4" xfId="30846" xr:uid="{00000000-0005-0000-0000-000065780000}"/>
    <cellStyle name="Normal 3 3 9 2 3" xfId="30847" xr:uid="{00000000-0005-0000-0000-000066780000}"/>
    <cellStyle name="Normal 3 3 9 2 3 2" xfId="30848" xr:uid="{00000000-0005-0000-0000-000067780000}"/>
    <cellStyle name="Normal 3 3 9 2 3 2 2" xfId="30849" xr:uid="{00000000-0005-0000-0000-000068780000}"/>
    <cellStyle name="Normal 3 3 9 2 3 3" xfId="30850" xr:uid="{00000000-0005-0000-0000-000069780000}"/>
    <cellStyle name="Normal 3 3 9 2 4" xfId="30851" xr:uid="{00000000-0005-0000-0000-00006A780000}"/>
    <cellStyle name="Normal 3 3 9 2 4 2" xfId="30852" xr:uid="{00000000-0005-0000-0000-00006B780000}"/>
    <cellStyle name="Normal 3 3 9 2 5" xfId="30853" xr:uid="{00000000-0005-0000-0000-00006C780000}"/>
    <cellStyle name="Normal 3 3 9 3" xfId="30854" xr:uid="{00000000-0005-0000-0000-00006D780000}"/>
    <cellStyle name="Normal 3 3 9 3 2" xfId="30855" xr:uid="{00000000-0005-0000-0000-00006E780000}"/>
    <cellStyle name="Normal 3 3 9 3 2 2" xfId="30856" xr:uid="{00000000-0005-0000-0000-00006F780000}"/>
    <cellStyle name="Normal 3 3 9 3 2 2 2" xfId="30857" xr:uid="{00000000-0005-0000-0000-000070780000}"/>
    <cellStyle name="Normal 3 3 9 3 2 3" xfId="30858" xr:uid="{00000000-0005-0000-0000-000071780000}"/>
    <cellStyle name="Normal 3 3 9 3 3" xfId="30859" xr:uid="{00000000-0005-0000-0000-000072780000}"/>
    <cellStyle name="Normal 3 3 9 3 3 2" xfId="30860" xr:uid="{00000000-0005-0000-0000-000073780000}"/>
    <cellStyle name="Normal 3 3 9 3 4" xfId="30861" xr:uid="{00000000-0005-0000-0000-000074780000}"/>
    <cellStyle name="Normal 3 3 9 4" xfId="30862" xr:uid="{00000000-0005-0000-0000-000075780000}"/>
    <cellStyle name="Normal 3 3 9 4 2" xfId="30863" xr:uid="{00000000-0005-0000-0000-000076780000}"/>
    <cellStyle name="Normal 3 3 9 4 2 2" xfId="30864" xr:uid="{00000000-0005-0000-0000-000077780000}"/>
    <cellStyle name="Normal 3 3 9 4 2 2 2" xfId="30865" xr:uid="{00000000-0005-0000-0000-000078780000}"/>
    <cellStyle name="Normal 3 3 9 4 2 3" xfId="30866" xr:uid="{00000000-0005-0000-0000-000079780000}"/>
    <cellStyle name="Normal 3 3 9 4 3" xfId="30867" xr:uid="{00000000-0005-0000-0000-00007A780000}"/>
    <cellStyle name="Normal 3 3 9 4 3 2" xfId="30868" xr:uid="{00000000-0005-0000-0000-00007B780000}"/>
    <cellStyle name="Normal 3 3 9 4 4" xfId="30869" xr:uid="{00000000-0005-0000-0000-00007C780000}"/>
    <cellStyle name="Normal 3 3 9 5" xfId="30870" xr:uid="{00000000-0005-0000-0000-00007D780000}"/>
    <cellStyle name="Normal 3 3 9 5 2" xfId="30871" xr:uid="{00000000-0005-0000-0000-00007E780000}"/>
    <cellStyle name="Normal 3 3 9 5 2 2" xfId="30872" xr:uid="{00000000-0005-0000-0000-00007F780000}"/>
    <cellStyle name="Normal 3 3 9 5 3" xfId="30873" xr:uid="{00000000-0005-0000-0000-000080780000}"/>
    <cellStyle name="Normal 3 3 9 6" xfId="30874" xr:uid="{00000000-0005-0000-0000-000081780000}"/>
    <cellStyle name="Normal 3 3 9 6 2" xfId="30875" xr:uid="{00000000-0005-0000-0000-000082780000}"/>
    <cellStyle name="Normal 3 3 9 7" xfId="30876" xr:uid="{00000000-0005-0000-0000-000083780000}"/>
    <cellStyle name="Normal 3 3 9 7 2" xfId="30877" xr:uid="{00000000-0005-0000-0000-000084780000}"/>
    <cellStyle name="Normal 3 3 9 8" xfId="30878" xr:uid="{00000000-0005-0000-0000-000085780000}"/>
    <cellStyle name="Normal 3 3_Sheet1" xfId="30879" xr:uid="{00000000-0005-0000-0000-000086780000}"/>
    <cellStyle name="Normal 3 30" xfId="30880" xr:uid="{00000000-0005-0000-0000-000087780000}"/>
    <cellStyle name="Normal 3 31" xfId="30881" xr:uid="{00000000-0005-0000-0000-000088780000}"/>
    <cellStyle name="Normal 3 32" xfId="30882" xr:uid="{00000000-0005-0000-0000-000089780000}"/>
    <cellStyle name="Normal 3 33" xfId="30883" xr:uid="{00000000-0005-0000-0000-00008A780000}"/>
    <cellStyle name="Normal 3 34" xfId="30884" xr:uid="{00000000-0005-0000-0000-00008B780000}"/>
    <cellStyle name="Normal 3 4" xfId="33" xr:uid="{00000000-0005-0000-0000-00008C780000}"/>
    <cellStyle name="Normal 3 4 10" xfId="30885" xr:uid="{00000000-0005-0000-0000-00008D780000}"/>
    <cellStyle name="Normal 3 4 10 2" xfId="30886" xr:uid="{00000000-0005-0000-0000-00008E780000}"/>
    <cellStyle name="Normal 3 4 10 2 2" xfId="30887" xr:uid="{00000000-0005-0000-0000-00008F780000}"/>
    <cellStyle name="Normal 3 4 10 2 2 2" xfId="30888" xr:uid="{00000000-0005-0000-0000-000090780000}"/>
    <cellStyle name="Normal 3 4 10 2 2 2 2" xfId="30889" xr:uid="{00000000-0005-0000-0000-000091780000}"/>
    <cellStyle name="Normal 3 4 10 2 2 2 2 2" xfId="30890" xr:uid="{00000000-0005-0000-0000-000092780000}"/>
    <cellStyle name="Normal 3 4 10 2 2 2 3" xfId="30891" xr:uid="{00000000-0005-0000-0000-000093780000}"/>
    <cellStyle name="Normal 3 4 10 2 2 3" xfId="30892" xr:uid="{00000000-0005-0000-0000-000094780000}"/>
    <cellStyle name="Normal 3 4 10 2 2 3 2" xfId="30893" xr:uid="{00000000-0005-0000-0000-000095780000}"/>
    <cellStyle name="Normal 3 4 10 2 2 4" xfId="30894" xr:uid="{00000000-0005-0000-0000-000096780000}"/>
    <cellStyle name="Normal 3 4 10 2 3" xfId="30895" xr:uid="{00000000-0005-0000-0000-000097780000}"/>
    <cellStyle name="Normal 3 4 10 2 3 2" xfId="30896" xr:uid="{00000000-0005-0000-0000-000098780000}"/>
    <cellStyle name="Normal 3 4 10 2 3 2 2" xfId="30897" xr:uid="{00000000-0005-0000-0000-000099780000}"/>
    <cellStyle name="Normal 3 4 10 2 3 3" xfId="30898" xr:uid="{00000000-0005-0000-0000-00009A780000}"/>
    <cellStyle name="Normal 3 4 10 2 4" xfId="30899" xr:uid="{00000000-0005-0000-0000-00009B780000}"/>
    <cellStyle name="Normal 3 4 10 2 4 2" xfId="30900" xr:uid="{00000000-0005-0000-0000-00009C780000}"/>
    <cellStyle name="Normal 3 4 10 2 5" xfId="30901" xr:uid="{00000000-0005-0000-0000-00009D780000}"/>
    <cellStyle name="Normal 3 4 10 3" xfId="30902" xr:uid="{00000000-0005-0000-0000-00009E780000}"/>
    <cellStyle name="Normal 3 4 10 3 2" xfId="30903" xr:uid="{00000000-0005-0000-0000-00009F780000}"/>
    <cellStyle name="Normal 3 4 10 3 2 2" xfId="30904" xr:uid="{00000000-0005-0000-0000-0000A0780000}"/>
    <cellStyle name="Normal 3 4 10 3 2 2 2" xfId="30905" xr:uid="{00000000-0005-0000-0000-0000A1780000}"/>
    <cellStyle name="Normal 3 4 10 3 2 3" xfId="30906" xr:uid="{00000000-0005-0000-0000-0000A2780000}"/>
    <cellStyle name="Normal 3 4 10 3 3" xfId="30907" xr:uid="{00000000-0005-0000-0000-0000A3780000}"/>
    <cellStyle name="Normal 3 4 10 3 3 2" xfId="30908" xr:uid="{00000000-0005-0000-0000-0000A4780000}"/>
    <cellStyle name="Normal 3 4 10 3 4" xfId="30909" xr:uid="{00000000-0005-0000-0000-0000A5780000}"/>
    <cellStyle name="Normal 3 4 10 4" xfId="30910" xr:uid="{00000000-0005-0000-0000-0000A6780000}"/>
    <cellStyle name="Normal 3 4 10 4 2" xfId="30911" xr:uid="{00000000-0005-0000-0000-0000A7780000}"/>
    <cellStyle name="Normal 3 4 10 4 2 2" xfId="30912" xr:uid="{00000000-0005-0000-0000-0000A8780000}"/>
    <cellStyle name="Normal 3 4 10 4 3" xfId="30913" xr:uid="{00000000-0005-0000-0000-0000A9780000}"/>
    <cellStyle name="Normal 3 4 10 5" xfId="30914" xr:uid="{00000000-0005-0000-0000-0000AA780000}"/>
    <cellStyle name="Normal 3 4 10 5 2" xfId="30915" xr:uid="{00000000-0005-0000-0000-0000AB780000}"/>
    <cellStyle name="Normal 3 4 10 6" xfId="30916" xr:uid="{00000000-0005-0000-0000-0000AC780000}"/>
    <cellStyle name="Normal 3 4 11" xfId="30917" xr:uid="{00000000-0005-0000-0000-0000AD780000}"/>
    <cellStyle name="Normal 3 4 11 2" xfId="30918" xr:uid="{00000000-0005-0000-0000-0000AE780000}"/>
    <cellStyle name="Normal 3 4 11 2 2" xfId="30919" xr:uid="{00000000-0005-0000-0000-0000AF780000}"/>
    <cellStyle name="Normal 3 4 11 2 2 2" xfId="30920" xr:uid="{00000000-0005-0000-0000-0000B0780000}"/>
    <cellStyle name="Normal 3 4 11 2 2 2 2" xfId="30921" xr:uid="{00000000-0005-0000-0000-0000B1780000}"/>
    <cellStyle name="Normal 3 4 11 2 2 2 2 2" xfId="30922" xr:uid="{00000000-0005-0000-0000-0000B2780000}"/>
    <cellStyle name="Normal 3 4 11 2 2 2 3" xfId="30923" xr:uid="{00000000-0005-0000-0000-0000B3780000}"/>
    <cellStyle name="Normal 3 4 11 2 2 3" xfId="30924" xr:uid="{00000000-0005-0000-0000-0000B4780000}"/>
    <cellStyle name="Normal 3 4 11 2 2 3 2" xfId="30925" xr:uid="{00000000-0005-0000-0000-0000B5780000}"/>
    <cellStyle name="Normal 3 4 11 2 2 4" xfId="30926" xr:uid="{00000000-0005-0000-0000-0000B6780000}"/>
    <cellStyle name="Normal 3 4 11 2 3" xfId="30927" xr:uid="{00000000-0005-0000-0000-0000B7780000}"/>
    <cellStyle name="Normal 3 4 11 2 3 2" xfId="30928" xr:uid="{00000000-0005-0000-0000-0000B8780000}"/>
    <cellStyle name="Normal 3 4 11 2 3 2 2" xfId="30929" xr:uid="{00000000-0005-0000-0000-0000B9780000}"/>
    <cellStyle name="Normal 3 4 11 2 3 3" xfId="30930" xr:uid="{00000000-0005-0000-0000-0000BA780000}"/>
    <cellStyle name="Normal 3 4 11 2 4" xfId="30931" xr:uid="{00000000-0005-0000-0000-0000BB780000}"/>
    <cellStyle name="Normal 3 4 11 2 4 2" xfId="30932" xr:uid="{00000000-0005-0000-0000-0000BC780000}"/>
    <cellStyle name="Normal 3 4 11 2 5" xfId="30933" xr:uid="{00000000-0005-0000-0000-0000BD780000}"/>
    <cellStyle name="Normal 3 4 11 3" xfId="30934" xr:uid="{00000000-0005-0000-0000-0000BE780000}"/>
    <cellStyle name="Normal 3 4 11 3 2" xfId="30935" xr:uid="{00000000-0005-0000-0000-0000BF780000}"/>
    <cellStyle name="Normal 3 4 11 3 2 2" xfId="30936" xr:uid="{00000000-0005-0000-0000-0000C0780000}"/>
    <cellStyle name="Normal 3 4 11 3 2 2 2" xfId="30937" xr:uid="{00000000-0005-0000-0000-0000C1780000}"/>
    <cellStyle name="Normal 3 4 11 3 2 3" xfId="30938" xr:uid="{00000000-0005-0000-0000-0000C2780000}"/>
    <cellStyle name="Normal 3 4 11 3 3" xfId="30939" xr:uid="{00000000-0005-0000-0000-0000C3780000}"/>
    <cellStyle name="Normal 3 4 11 3 3 2" xfId="30940" xr:uid="{00000000-0005-0000-0000-0000C4780000}"/>
    <cellStyle name="Normal 3 4 11 3 4" xfId="30941" xr:uid="{00000000-0005-0000-0000-0000C5780000}"/>
    <cellStyle name="Normal 3 4 11 4" xfId="30942" xr:uid="{00000000-0005-0000-0000-0000C6780000}"/>
    <cellStyle name="Normal 3 4 11 4 2" xfId="30943" xr:uid="{00000000-0005-0000-0000-0000C7780000}"/>
    <cellStyle name="Normal 3 4 11 4 2 2" xfId="30944" xr:uid="{00000000-0005-0000-0000-0000C8780000}"/>
    <cellStyle name="Normal 3 4 11 4 3" xfId="30945" xr:uid="{00000000-0005-0000-0000-0000C9780000}"/>
    <cellStyle name="Normal 3 4 11 5" xfId="30946" xr:uid="{00000000-0005-0000-0000-0000CA780000}"/>
    <cellStyle name="Normal 3 4 11 5 2" xfId="30947" xr:uid="{00000000-0005-0000-0000-0000CB780000}"/>
    <cellStyle name="Normal 3 4 11 6" xfId="30948" xr:uid="{00000000-0005-0000-0000-0000CC780000}"/>
    <cellStyle name="Normal 3 4 12" xfId="30949" xr:uid="{00000000-0005-0000-0000-0000CD780000}"/>
    <cellStyle name="Normal 3 4 12 2" xfId="30950" xr:uid="{00000000-0005-0000-0000-0000CE780000}"/>
    <cellStyle name="Normal 3 4 12 2 2" xfId="30951" xr:uid="{00000000-0005-0000-0000-0000CF780000}"/>
    <cellStyle name="Normal 3 4 12 2 2 2" xfId="30952" xr:uid="{00000000-0005-0000-0000-0000D0780000}"/>
    <cellStyle name="Normal 3 4 12 2 2 2 2" xfId="30953" xr:uid="{00000000-0005-0000-0000-0000D1780000}"/>
    <cellStyle name="Normal 3 4 12 2 2 3" xfId="30954" xr:uid="{00000000-0005-0000-0000-0000D2780000}"/>
    <cellStyle name="Normal 3 4 12 2 3" xfId="30955" xr:uid="{00000000-0005-0000-0000-0000D3780000}"/>
    <cellStyle name="Normal 3 4 12 2 3 2" xfId="30956" xr:uid="{00000000-0005-0000-0000-0000D4780000}"/>
    <cellStyle name="Normal 3 4 12 2 4" xfId="30957" xr:uid="{00000000-0005-0000-0000-0000D5780000}"/>
    <cellStyle name="Normal 3 4 12 3" xfId="30958" xr:uid="{00000000-0005-0000-0000-0000D6780000}"/>
    <cellStyle name="Normal 3 4 12 3 2" xfId="30959" xr:uid="{00000000-0005-0000-0000-0000D7780000}"/>
    <cellStyle name="Normal 3 4 12 3 2 2" xfId="30960" xr:uid="{00000000-0005-0000-0000-0000D8780000}"/>
    <cellStyle name="Normal 3 4 12 3 3" xfId="30961" xr:uid="{00000000-0005-0000-0000-0000D9780000}"/>
    <cellStyle name="Normal 3 4 12 4" xfId="30962" xr:uid="{00000000-0005-0000-0000-0000DA780000}"/>
    <cellStyle name="Normal 3 4 12 4 2" xfId="30963" xr:uid="{00000000-0005-0000-0000-0000DB780000}"/>
    <cellStyle name="Normal 3 4 12 5" xfId="30964" xr:uid="{00000000-0005-0000-0000-0000DC780000}"/>
    <cellStyle name="Normal 3 4 13" xfId="30965" xr:uid="{00000000-0005-0000-0000-0000DD780000}"/>
    <cellStyle name="Normal 3 4 13 2" xfId="30966" xr:uid="{00000000-0005-0000-0000-0000DE780000}"/>
    <cellStyle name="Normal 3 4 13 2 2" xfId="30967" xr:uid="{00000000-0005-0000-0000-0000DF780000}"/>
    <cellStyle name="Normal 3 4 13 2 2 2" xfId="30968" xr:uid="{00000000-0005-0000-0000-0000E0780000}"/>
    <cellStyle name="Normal 3 4 13 2 3" xfId="30969" xr:uid="{00000000-0005-0000-0000-0000E1780000}"/>
    <cellStyle name="Normal 3 4 13 3" xfId="30970" xr:uid="{00000000-0005-0000-0000-0000E2780000}"/>
    <cellStyle name="Normal 3 4 13 3 2" xfId="30971" xr:uid="{00000000-0005-0000-0000-0000E3780000}"/>
    <cellStyle name="Normal 3 4 13 4" xfId="30972" xr:uid="{00000000-0005-0000-0000-0000E4780000}"/>
    <cellStyle name="Normal 3 4 14" xfId="30973" xr:uid="{00000000-0005-0000-0000-0000E5780000}"/>
    <cellStyle name="Normal 3 4 14 2" xfId="30974" xr:uid="{00000000-0005-0000-0000-0000E6780000}"/>
    <cellStyle name="Normal 3 4 14 2 2" xfId="30975" xr:uid="{00000000-0005-0000-0000-0000E7780000}"/>
    <cellStyle name="Normal 3 4 14 2 2 2" xfId="30976" xr:uid="{00000000-0005-0000-0000-0000E8780000}"/>
    <cellStyle name="Normal 3 4 14 2 3" xfId="30977" xr:uid="{00000000-0005-0000-0000-0000E9780000}"/>
    <cellStyle name="Normal 3 4 14 3" xfId="30978" xr:uid="{00000000-0005-0000-0000-0000EA780000}"/>
    <cellStyle name="Normal 3 4 14 3 2" xfId="30979" xr:uid="{00000000-0005-0000-0000-0000EB780000}"/>
    <cellStyle name="Normal 3 4 14 4" xfId="30980" xr:uid="{00000000-0005-0000-0000-0000EC780000}"/>
    <cellStyle name="Normal 3 4 15" xfId="30981" xr:uid="{00000000-0005-0000-0000-0000ED780000}"/>
    <cellStyle name="Normal 3 4 15 2" xfId="30982" xr:uid="{00000000-0005-0000-0000-0000EE780000}"/>
    <cellStyle name="Normal 3 4 15 2 2" xfId="30983" xr:uid="{00000000-0005-0000-0000-0000EF780000}"/>
    <cellStyle name="Normal 3 4 15 2 2 2" xfId="30984" xr:uid="{00000000-0005-0000-0000-0000F0780000}"/>
    <cellStyle name="Normal 3 4 15 2 3" xfId="30985" xr:uid="{00000000-0005-0000-0000-0000F1780000}"/>
    <cellStyle name="Normal 3 4 15 3" xfId="30986" xr:uid="{00000000-0005-0000-0000-0000F2780000}"/>
    <cellStyle name="Normal 3 4 15 3 2" xfId="30987" xr:uid="{00000000-0005-0000-0000-0000F3780000}"/>
    <cellStyle name="Normal 3 4 15 4" xfId="30988" xr:uid="{00000000-0005-0000-0000-0000F4780000}"/>
    <cellStyle name="Normal 3 4 16" xfId="30989" xr:uid="{00000000-0005-0000-0000-0000F5780000}"/>
    <cellStyle name="Normal 3 4 16 2" xfId="30990" xr:uid="{00000000-0005-0000-0000-0000F6780000}"/>
    <cellStyle name="Normal 3 4 16 2 2" xfId="30991" xr:uid="{00000000-0005-0000-0000-0000F7780000}"/>
    <cellStyle name="Normal 3 4 16 3" xfId="30992" xr:uid="{00000000-0005-0000-0000-0000F8780000}"/>
    <cellStyle name="Normal 3 4 17" xfId="30993" xr:uid="{00000000-0005-0000-0000-0000F9780000}"/>
    <cellStyle name="Normal 3 4 17 2" xfId="30994" xr:uid="{00000000-0005-0000-0000-0000FA780000}"/>
    <cellStyle name="Normal 3 4 18" xfId="30995" xr:uid="{00000000-0005-0000-0000-0000FB780000}"/>
    <cellStyle name="Normal 3 4 18 2" xfId="30996" xr:uid="{00000000-0005-0000-0000-0000FC780000}"/>
    <cellStyle name="Normal 3 4 19" xfId="30997" xr:uid="{00000000-0005-0000-0000-0000FD780000}"/>
    <cellStyle name="Normal 3 4 2" xfId="50" xr:uid="{00000000-0005-0000-0000-0000FE780000}"/>
    <cellStyle name="Normal 3 4 2 10" xfId="30998" xr:uid="{00000000-0005-0000-0000-0000FF780000}"/>
    <cellStyle name="Normal 3 4 2 10 2" xfId="30999" xr:uid="{00000000-0005-0000-0000-000000790000}"/>
    <cellStyle name="Normal 3 4 2 10 2 2" xfId="31000" xr:uid="{00000000-0005-0000-0000-000001790000}"/>
    <cellStyle name="Normal 3 4 2 10 2 2 2" xfId="31001" xr:uid="{00000000-0005-0000-0000-000002790000}"/>
    <cellStyle name="Normal 3 4 2 10 2 2 2 2" xfId="31002" xr:uid="{00000000-0005-0000-0000-000003790000}"/>
    <cellStyle name="Normal 3 4 2 10 2 2 2 2 2" xfId="31003" xr:uid="{00000000-0005-0000-0000-000004790000}"/>
    <cellStyle name="Normal 3 4 2 10 2 2 2 3" xfId="31004" xr:uid="{00000000-0005-0000-0000-000005790000}"/>
    <cellStyle name="Normal 3 4 2 10 2 2 3" xfId="31005" xr:uid="{00000000-0005-0000-0000-000006790000}"/>
    <cellStyle name="Normal 3 4 2 10 2 2 3 2" xfId="31006" xr:uid="{00000000-0005-0000-0000-000007790000}"/>
    <cellStyle name="Normal 3 4 2 10 2 2 4" xfId="31007" xr:uid="{00000000-0005-0000-0000-000008790000}"/>
    <cellStyle name="Normal 3 4 2 10 2 3" xfId="31008" xr:uid="{00000000-0005-0000-0000-000009790000}"/>
    <cellStyle name="Normal 3 4 2 10 2 3 2" xfId="31009" xr:uid="{00000000-0005-0000-0000-00000A790000}"/>
    <cellStyle name="Normal 3 4 2 10 2 3 2 2" xfId="31010" xr:uid="{00000000-0005-0000-0000-00000B790000}"/>
    <cellStyle name="Normal 3 4 2 10 2 3 3" xfId="31011" xr:uid="{00000000-0005-0000-0000-00000C790000}"/>
    <cellStyle name="Normal 3 4 2 10 2 4" xfId="31012" xr:uid="{00000000-0005-0000-0000-00000D790000}"/>
    <cellStyle name="Normal 3 4 2 10 2 4 2" xfId="31013" xr:uid="{00000000-0005-0000-0000-00000E790000}"/>
    <cellStyle name="Normal 3 4 2 10 2 5" xfId="31014" xr:uid="{00000000-0005-0000-0000-00000F790000}"/>
    <cellStyle name="Normal 3 4 2 10 3" xfId="31015" xr:uid="{00000000-0005-0000-0000-000010790000}"/>
    <cellStyle name="Normal 3 4 2 10 3 2" xfId="31016" xr:uid="{00000000-0005-0000-0000-000011790000}"/>
    <cellStyle name="Normal 3 4 2 10 3 2 2" xfId="31017" xr:uid="{00000000-0005-0000-0000-000012790000}"/>
    <cellStyle name="Normal 3 4 2 10 3 2 2 2" xfId="31018" xr:uid="{00000000-0005-0000-0000-000013790000}"/>
    <cellStyle name="Normal 3 4 2 10 3 2 3" xfId="31019" xr:uid="{00000000-0005-0000-0000-000014790000}"/>
    <cellStyle name="Normal 3 4 2 10 3 3" xfId="31020" xr:uid="{00000000-0005-0000-0000-000015790000}"/>
    <cellStyle name="Normal 3 4 2 10 3 3 2" xfId="31021" xr:uid="{00000000-0005-0000-0000-000016790000}"/>
    <cellStyle name="Normal 3 4 2 10 3 4" xfId="31022" xr:uid="{00000000-0005-0000-0000-000017790000}"/>
    <cellStyle name="Normal 3 4 2 10 4" xfId="31023" xr:uid="{00000000-0005-0000-0000-000018790000}"/>
    <cellStyle name="Normal 3 4 2 10 4 2" xfId="31024" xr:uid="{00000000-0005-0000-0000-000019790000}"/>
    <cellStyle name="Normal 3 4 2 10 4 2 2" xfId="31025" xr:uid="{00000000-0005-0000-0000-00001A790000}"/>
    <cellStyle name="Normal 3 4 2 10 4 3" xfId="31026" xr:uid="{00000000-0005-0000-0000-00001B790000}"/>
    <cellStyle name="Normal 3 4 2 10 5" xfId="31027" xr:uid="{00000000-0005-0000-0000-00001C790000}"/>
    <cellStyle name="Normal 3 4 2 10 5 2" xfId="31028" xr:uid="{00000000-0005-0000-0000-00001D790000}"/>
    <cellStyle name="Normal 3 4 2 10 6" xfId="31029" xr:uid="{00000000-0005-0000-0000-00001E790000}"/>
    <cellStyle name="Normal 3 4 2 11" xfId="31030" xr:uid="{00000000-0005-0000-0000-00001F790000}"/>
    <cellStyle name="Normal 3 4 2 11 2" xfId="31031" xr:uid="{00000000-0005-0000-0000-000020790000}"/>
    <cellStyle name="Normal 3 4 2 11 2 2" xfId="31032" xr:uid="{00000000-0005-0000-0000-000021790000}"/>
    <cellStyle name="Normal 3 4 2 11 2 2 2" xfId="31033" xr:uid="{00000000-0005-0000-0000-000022790000}"/>
    <cellStyle name="Normal 3 4 2 11 2 2 2 2" xfId="31034" xr:uid="{00000000-0005-0000-0000-000023790000}"/>
    <cellStyle name="Normal 3 4 2 11 2 2 3" xfId="31035" xr:uid="{00000000-0005-0000-0000-000024790000}"/>
    <cellStyle name="Normal 3 4 2 11 2 3" xfId="31036" xr:uid="{00000000-0005-0000-0000-000025790000}"/>
    <cellStyle name="Normal 3 4 2 11 2 3 2" xfId="31037" xr:uid="{00000000-0005-0000-0000-000026790000}"/>
    <cellStyle name="Normal 3 4 2 11 2 4" xfId="31038" xr:uid="{00000000-0005-0000-0000-000027790000}"/>
    <cellStyle name="Normal 3 4 2 11 3" xfId="31039" xr:uid="{00000000-0005-0000-0000-000028790000}"/>
    <cellStyle name="Normal 3 4 2 11 3 2" xfId="31040" xr:uid="{00000000-0005-0000-0000-000029790000}"/>
    <cellStyle name="Normal 3 4 2 11 3 2 2" xfId="31041" xr:uid="{00000000-0005-0000-0000-00002A790000}"/>
    <cellStyle name="Normal 3 4 2 11 3 3" xfId="31042" xr:uid="{00000000-0005-0000-0000-00002B790000}"/>
    <cellStyle name="Normal 3 4 2 11 4" xfId="31043" xr:uid="{00000000-0005-0000-0000-00002C790000}"/>
    <cellStyle name="Normal 3 4 2 11 4 2" xfId="31044" xr:uid="{00000000-0005-0000-0000-00002D790000}"/>
    <cellStyle name="Normal 3 4 2 11 5" xfId="31045" xr:uid="{00000000-0005-0000-0000-00002E790000}"/>
    <cellStyle name="Normal 3 4 2 12" xfId="31046" xr:uid="{00000000-0005-0000-0000-00002F790000}"/>
    <cellStyle name="Normal 3 4 2 12 2" xfId="31047" xr:uid="{00000000-0005-0000-0000-000030790000}"/>
    <cellStyle name="Normal 3 4 2 12 2 2" xfId="31048" xr:uid="{00000000-0005-0000-0000-000031790000}"/>
    <cellStyle name="Normal 3 4 2 12 2 2 2" xfId="31049" xr:uid="{00000000-0005-0000-0000-000032790000}"/>
    <cellStyle name="Normal 3 4 2 12 2 3" xfId="31050" xr:uid="{00000000-0005-0000-0000-000033790000}"/>
    <cellStyle name="Normal 3 4 2 12 3" xfId="31051" xr:uid="{00000000-0005-0000-0000-000034790000}"/>
    <cellStyle name="Normal 3 4 2 12 3 2" xfId="31052" xr:uid="{00000000-0005-0000-0000-000035790000}"/>
    <cellStyle name="Normal 3 4 2 12 4" xfId="31053" xr:uid="{00000000-0005-0000-0000-000036790000}"/>
    <cellStyle name="Normal 3 4 2 13" xfId="31054" xr:uid="{00000000-0005-0000-0000-000037790000}"/>
    <cellStyle name="Normal 3 4 2 13 2" xfId="31055" xr:uid="{00000000-0005-0000-0000-000038790000}"/>
    <cellStyle name="Normal 3 4 2 13 2 2" xfId="31056" xr:uid="{00000000-0005-0000-0000-000039790000}"/>
    <cellStyle name="Normal 3 4 2 13 2 2 2" xfId="31057" xr:uid="{00000000-0005-0000-0000-00003A790000}"/>
    <cellStyle name="Normal 3 4 2 13 2 3" xfId="31058" xr:uid="{00000000-0005-0000-0000-00003B790000}"/>
    <cellStyle name="Normal 3 4 2 13 3" xfId="31059" xr:uid="{00000000-0005-0000-0000-00003C790000}"/>
    <cellStyle name="Normal 3 4 2 13 3 2" xfId="31060" xr:uid="{00000000-0005-0000-0000-00003D790000}"/>
    <cellStyle name="Normal 3 4 2 13 4" xfId="31061" xr:uid="{00000000-0005-0000-0000-00003E790000}"/>
    <cellStyle name="Normal 3 4 2 14" xfId="31062" xr:uid="{00000000-0005-0000-0000-00003F790000}"/>
    <cellStyle name="Normal 3 4 2 14 2" xfId="31063" xr:uid="{00000000-0005-0000-0000-000040790000}"/>
    <cellStyle name="Normal 3 4 2 14 2 2" xfId="31064" xr:uid="{00000000-0005-0000-0000-000041790000}"/>
    <cellStyle name="Normal 3 4 2 14 2 2 2" xfId="31065" xr:uid="{00000000-0005-0000-0000-000042790000}"/>
    <cellStyle name="Normal 3 4 2 14 2 3" xfId="31066" xr:uid="{00000000-0005-0000-0000-000043790000}"/>
    <cellStyle name="Normal 3 4 2 14 3" xfId="31067" xr:uid="{00000000-0005-0000-0000-000044790000}"/>
    <cellStyle name="Normal 3 4 2 14 3 2" xfId="31068" xr:uid="{00000000-0005-0000-0000-000045790000}"/>
    <cellStyle name="Normal 3 4 2 14 4" xfId="31069" xr:uid="{00000000-0005-0000-0000-000046790000}"/>
    <cellStyle name="Normal 3 4 2 15" xfId="31070" xr:uid="{00000000-0005-0000-0000-000047790000}"/>
    <cellStyle name="Normal 3 4 2 15 2" xfId="31071" xr:uid="{00000000-0005-0000-0000-000048790000}"/>
    <cellStyle name="Normal 3 4 2 15 2 2" xfId="31072" xr:uid="{00000000-0005-0000-0000-000049790000}"/>
    <cellStyle name="Normal 3 4 2 15 3" xfId="31073" xr:uid="{00000000-0005-0000-0000-00004A790000}"/>
    <cellStyle name="Normal 3 4 2 16" xfId="31074" xr:uid="{00000000-0005-0000-0000-00004B790000}"/>
    <cellStyle name="Normal 3 4 2 16 2" xfId="31075" xr:uid="{00000000-0005-0000-0000-00004C790000}"/>
    <cellStyle name="Normal 3 4 2 17" xfId="31076" xr:uid="{00000000-0005-0000-0000-00004D790000}"/>
    <cellStyle name="Normal 3 4 2 17 2" xfId="31077" xr:uid="{00000000-0005-0000-0000-00004E790000}"/>
    <cellStyle name="Normal 3 4 2 18" xfId="31078" xr:uid="{00000000-0005-0000-0000-00004F790000}"/>
    <cellStyle name="Normal 3 4 2 19" xfId="31079" xr:uid="{00000000-0005-0000-0000-000050790000}"/>
    <cellStyle name="Normal 3 4 2 2" xfId="31080" xr:uid="{00000000-0005-0000-0000-000051790000}"/>
    <cellStyle name="Normal 3 4 2 2 10" xfId="31081" xr:uid="{00000000-0005-0000-0000-000052790000}"/>
    <cellStyle name="Normal 3 4 2 2 10 2" xfId="31082" xr:uid="{00000000-0005-0000-0000-000053790000}"/>
    <cellStyle name="Normal 3 4 2 2 10 2 2" xfId="31083" xr:uid="{00000000-0005-0000-0000-000054790000}"/>
    <cellStyle name="Normal 3 4 2 2 10 2 2 2" xfId="31084" xr:uid="{00000000-0005-0000-0000-000055790000}"/>
    <cellStyle name="Normal 3 4 2 2 10 2 3" xfId="31085" xr:uid="{00000000-0005-0000-0000-000056790000}"/>
    <cellStyle name="Normal 3 4 2 2 10 3" xfId="31086" xr:uid="{00000000-0005-0000-0000-000057790000}"/>
    <cellStyle name="Normal 3 4 2 2 10 3 2" xfId="31087" xr:uid="{00000000-0005-0000-0000-000058790000}"/>
    <cellStyle name="Normal 3 4 2 2 10 4" xfId="31088" xr:uid="{00000000-0005-0000-0000-000059790000}"/>
    <cellStyle name="Normal 3 4 2 2 11" xfId="31089" xr:uid="{00000000-0005-0000-0000-00005A790000}"/>
    <cellStyle name="Normal 3 4 2 2 11 2" xfId="31090" xr:uid="{00000000-0005-0000-0000-00005B790000}"/>
    <cellStyle name="Normal 3 4 2 2 11 2 2" xfId="31091" xr:uid="{00000000-0005-0000-0000-00005C790000}"/>
    <cellStyle name="Normal 3 4 2 2 11 2 2 2" xfId="31092" xr:uid="{00000000-0005-0000-0000-00005D790000}"/>
    <cellStyle name="Normal 3 4 2 2 11 2 3" xfId="31093" xr:uid="{00000000-0005-0000-0000-00005E790000}"/>
    <cellStyle name="Normal 3 4 2 2 11 3" xfId="31094" xr:uid="{00000000-0005-0000-0000-00005F790000}"/>
    <cellStyle name="Normal 3 4 2 2 11 3 2" xfId="31095" xr:uid="{00000000-0005-0000-0000-000060790000}"/>
    <cellStyle name="Normal 3 4 2 2 11 4" xfId="31096" xr:uid="{00000000-0005-0000-0000-000061790000}"/>
    <cellStyle name="Normal 3 4 2 2 12" xfId="31097" xr:uid="{00000000-0005-0000-0000-000062790000}"/>
    <cellStyle name="Normal 3 4 2 2 12 2" xfId="31098" xr:uid="{00000000-0005-0000-0000-000063790000}"/>
    <cellStyle name="Normal 3 4 2 2 12 2 2" xfId="31099" xr:uid="{00000000-0005-0000-0000-000064790000}"/>
    <cellStyle name="Normal 3 4 2 2 12 2 2 2" xfId="31100" xr:uid="{00000000-0005-0000-0000-000065790000}"/>
    <cellStyle name="Normal 3 4 2 2 12 2 3" xfId="31101" xr:uid="{00000000-0005-0000-0000-000066790000}"/>
    <cellStyle name="Normal 3 4 2 2 12 3" xfId="31102" xr:uid="{00000000-0005-0000-0000-000067790000}"/>
    <cellStyle name="Normal 3 4 2 2 12 3 2" xfId="31103" xr:uid="{00000000-0005-0000-0000-000068790000}"/>
    <cellStyle name="Normal 3 4 2 2 12 4" xfId="31104" xr:uid="{00000000-0005-0000-0000-000069790000}"/>
    <cellStyle name="Normal 3 4 2 2 13" xfId="31105" xr:uid="{00000000-0005-0000-0000-00006A790000}"/>
    <cellStyle name="Normal 3 4 2 2 13 2" xfId="31106" xr:uid="{00000000-0005-0000-0000-00006B790000}"/>
    <cellStyle name="Normal 3 4 2 2 13 2 2" xfId="31107" xr:uid="{00000000-0005-0000-0000-00006C790000}"/>
    <cellStyle name="Normal 3 4 2 2 13 3" xfId="31108" xr:uid="{00000000-0005-0000-0000-00006D790000}"/>
    <cellStyle name="Normal 3 4 2 2 14" xfId="31109" xr:uid="{00000000-0005-0000-0000-00006E790000}"/>
    <cellStyle name="Normal 3 4 2 2 14 2" xfId="31110" xr:uid="{00000000-0005-0000-0000-00006F790000}"/>
    <cellStyle name="Normal 3 4 2 2 15" xfId="31111" xr:uid="{00000000-0005-0000-0000-000070790000}"/>
    <cellStyle name="Normal 3 4 2 2 15 2" xfId="31112" xr:uid="{00000000-0005-0000-0000-000071790000}"/>
    <cellStyle name="Normal 3 4 2 2 16" xfId="31113" xr:uid="{00000000-0005-0000-0000-000072790000}"/>
    <cellStyle name="Normal 3 4 2 2 17" xfId="31114" xr:uid="{00000000-0005-0000-0000-000073790000}"/>
    <cellStyle name="Normal 3 4 2 2 2" xfId="31115" xr:uid="{00000000-0005-0000-0000-000074790000}"/>
    <cellStyle name="Normal 3 4 2 2 2 10" xfId="31116" xr:uid="{00000000-0005-0000-0000-000075790000}"/>
    <cellStyle name="Normal 3 4 2 2 2 11" xfId="31117" xr:uid="{00000000-0005-0000-0000-000076790000}"/>
    <cellStyle name="Normal 3 4 2 2 2 2" xfId="31118" xr:uid="{00000000-0005-0000-0000-000077790000}"/>
    <cellStyle name="Normal 3 4 2 2 2 2 10" xfId="31119" xr:uid="{00000000-0005-0000-0000-000078790000}"/>
    <cellStyle name="Normal 3 4 2 2 2 2 2" xfId="31120" xr:uid="{00000000-0005-0000-0000-000079790000}"/>
    <cellStyle name="Normal 3 4 2 2 2 2 2 2" xfId="31121" xr:uid="{00000000-0005-0000-0000-00007A790000}"/>
    <cellStyle name="Normal 3 4 2 2 2 2 2 2 2" xfId="31122" xr:uid="{00000000-0005-0000-0000-00007B790000}"/>
    <cellStyle name="Normal 3 4 2 2 2 2 2 2 2 2" xfId="31123" xr:uid="{00000000-0005-0000-0000-00007C790000}"/>
    <cellStyle name="Normal 3 4 2 2 2 2 2 2 2 2 2" xfId="31124" xr:uid="{00000000-0005-0000-0000-00007D790000}"/>
    <cellStyle name="Normal 3 4 2 2 2 2 2 2 2 2 2 2" xfId="31125" xr:uid="{00000000-0005-0000-0000-00007E790000}"/>
    <cellStyle name="Normal 3 4 2 2 2 2 2 2 2 2 3" xfId="31126" xr:uid="{00000000-0005-0000-0000-00007F790000}"/>
    <cellStyle name="Normal 3 4 2 2 2 2 2 2 2 3" xfId="31127" xr:uid="{00000000-0005-0000-0000-000080790000}"/>
    <cellStyle name="Normal 3 4 2 2 2 2 2 2 2 3 2" xfId="31128" xr:uid="{00000000-0005-0000-0000-000081790000}"/>
    <cellStyle name="Normal 3 4 2 2 2 2 2 2 2 4" xfId="31129" xr:uid="{00000000-0005-0000-0000-000082790000}"/>
    <cellStyle name="Normal 3 4 2 2 2 2 2 2 3" xfId="31130" xr:uid="{00000000-0005-0000-0000-000083790000}"/>
    <cellStyle name="Normal 3 4 2 2 2 2 2 2 3 2" xfId="31131" xr:uid="{00000000-0005-0000-0000-000084790000}"/>
    <cellStyle name="Normal 3 4 2 2 2 2 2 2 3 2 2" xfId="31132" xr:uid="{00000000-0005-0000-0000-000085790000}"/>
    <cellStyle name="Normal 3 4 2 2 2 2 2 2 3 3" xfId="31133" xr:uid="{00000000-0005-0000-0000-000086790000}"/>
    <cellStyle name="Normal 3 4 2 2 2 2 2 2 4" xfId="31134" xr:uid="{00000000-0005-0000-0000-000087790000}"/>
    <cellStyle name="Normal 3 4 2 2 2 2 2 2 4 2" xfId="31135" xr:uid="{00000000-0005-0000-0000-000088790000}"/>
    <cellStyle name="Normal 3 4 2 2 2 2 2 2 5" xfId="31136" xr:uid="{00000000-0005-0000-0000-000089790000}"/>
    <cellStyle name="Normal 3 4 2 2 2 2 2 3" xfId="31137" xr:uid="{00000000-0005-0000-0000-00008A790000}"/>
    <cellStyle name="Normal 3 4 2 2 2 2 2 3 2" xfId="31138" xr:uid="{00000000-0005-0000-0000-00008B790000}"/>
    <cellStyle name="Normal 3 4 2 2 2 2 2 3 2 2" xfId="31139" xr:uid="{00000000-0005-0000-0000-00008C790000}"/>
    <cellStyle name="Normal 3 4 2 2 2 2 2 3 2 2 2" xfId="31140" xr:uid="{00000000-0005-0000-0000-00008D790000}"/>
    <cellStyle name="Normal 3 4 2 2 2 2 2 3 2 3" xfId="31141" xr:uid="{00000000-0005-0000-0000-00008E790000}"/>
    <cellStyle name="Normal 3 4 2 2 2 2 2 3 3" xfId="31142" xr:uid="{00000000-0005-0000-0000-00008F790000}"/>
    <cellStyle name="Normal 3 4 2 2 2 2 2 3 3 2" xfId="31143" xr:uid="{00000000-0005-0000-0000-000090790000}"/>
    <cellStyle name="Normal 3 4 2 2 2 2 2 3 4" xfId="31144" xr:uid="{00000000-0005-0000-0000-000091790000}"/>
    <cellStyle name="Normal 3 4 2 2 2 2 2 4" xfId="31145" xr:uid="{00000000-0005-0000-0000-000092790000}"/>
    <cellStyle name="Normal 3 4 2 2 2 2 2 4 2" xfId="31146" xr:uid="{00000000-0005-0000-0000-000093790000}"/>
    <cellStyle name="Normal 3 4 2 2 2 2 2 4 2 2" xfId="31147" xr:uid="{00000000-0005-0000-0000-000094790000}"/>
    <cellStyle name="Normal 3 4 2 2 2 2 2 4 2 2 2" xfId="31148" xr:uid="{00000000-0005-0000-0000-000095790000}"/>
    <cellStyle name="Normal 3 4 2 2 2 2 2 4 2 3" xfId="31149" xr:uid="{00000000-0005-0000-0000-000096790000}"/>
    <cellStyle name="Normal 3 4 2 2 2 2 2 4 3" xfId="31150" xr:uid="{00000000-0005-0000-0000-000097790000}"/>
    <cellStyle name="Normal 3 4 2 2 2 2 2 4 3 2" xfId="31151" xr:uid="{00000000-0005-0000-0000-000098790000}"/>
    <cellStyle name="Normal 3 4 2 2 2 2 2 4 4" xfId="31152" xr:uid="{00000000-0005-0000-0000-000099790000}"/>
    <cellStyle name="Normal 3 4 2 2 2 2 2 5" xfId="31153" xr:uid="{00000000-0005-0000-0000-00009A790000}"/>
    <cellStyle name="Normal 3 4 2 2 2 2 2 5 2" xfId="31154" xr:uid="{00000000-0005-0000-0000-00009B790000}"/>
    <cellStyle name="Normal 3 4 2 2 2 2 2 5 2 2" xfId="31155" xr:uid="{00000000-0005-0000-0000-00009C790000}"/>
    <cellStyle name="Normal 3 4 2 2 2 2 2 5 3" xfId="31156" xr:uid="{00000000-0005-0000-0000-00009D790000}"/>
    <cellStyle name="Normal 3 4 2 2 2 2 2 6" xfId="31157" xr:uid="{00000000-0005-0000-0000-00009E790000}"/>
    <cellStyle name="Normal 3 4 2 2 2 2 2 6 2" xfId="31158" xr:uid="{00000000-0005-0000-0000-00009F790000}"/>
    <cellStyle name="Normal 3 4 2 2 2 2 2 7" xfId="31159" xr:uid="{00000000-0005-0000-0000-0000A0790000}"/>
    <cellStyle name="Normal 3 4 2 2 2 2 2 7 2" xfId="31160" xr:uid="{00000000-0005-0000-0000-0000A1790000}"/>
    <cellStyle name="Normal 3 4 2 2 2 2 2 8" xfId="31161" xr:uid="{00000000-0005-0000-0000-0000A2790000}"/>
    <cellStyle name="Normal 3 4 2 2 2 2 3" xfId="31162" xr:uid="{00000000-0005-0000-0000-0000A3790000}"/>
    <cellStyle name="Normal 3 4 2 2 2 2 3 2" xfId="31163" xr:uid="{00000000-0005-0000-0000-0000A4790000}"/>
    <cellStyle name="Normal 3 4 2 2 2 2 3 2 2" xfId="31164" xr:uid="{00000000-0005-0000-0000-0000A5790000}"/>
    <cellStyle name="Normal 3 4 2 2 2 2 3 2 2 2" xfId="31165" xr:uid="{00000000-0005-0000-0000-0000A6790000}"/>
    <cellStyle name="Normal 3 4 2 2 2 2 3 2 2 2 2" xfId="31166" xr:uid="{00000000-0005-0000-0000-0000A7790000}"/>
    <cellStyle name="Normal 3 4 2 2 2 2 3 2 2 3" xfId="31167" xr:uid="{00000000-0005-0000-0000-0000A8790000}"/>
    <cellStyle name="Normal 3 4 2 2 2 2 3 2 3" xfId="31168" xr:uid="{00000000-0005-0000-0000-0000A9790000}"/>
    <cellStyle name="Normal 3 4 2 2 2 2 3 2 3 2" xfId="31169" xr:uid="{00000000-0005-0000-0000-0000AA790000}"/>
    <cellStyle name="Normal 3 4 2 2 2 2 3 2 4" xfId="31170" xr:uid="{00000000-0005-0000-0000-0000AB790000}"/>
    <cellStyle name="Normal 3 4 2 2 2 2 3 3" xfId="31171" xr:uid="{00000000-0005-0000-0000-0000AC790000}"/>
    <cellStyle name="Normal 3 4 2 2 2 2 3 3 2" xfId="31172" xr:uid="{00000000-0005-0000-0000-0000AD790000}"/>
    <cellStyle name="Normal 3 4 2 2 2 2 3 3 2 2" xfId="31173" xr:uid="{00000000-0005-0000-0000-0000AE790000}"/>
    <cellStyle name="Normal 3 4 2 2 2 2 3 3 3" xfId="31174" xr:uid="{00000000-0005-0000-0000-0000AF790000}"/>
    <cellStyle name="Normal 3 4 2 2 2 2 3 4" xfId="31175" xr:uid="{00000000-0005-0000-0000-0000B0790000}"/>
    <cellStyle name="Normal 3 4 2 2 2 2 3 4 2" xfId="31176" xr:uid="{00000000-0005-0000-0000-0000B1790000}"/>
    <cellStyle name="Normal 3 4 2 2 2 2 3 5" xfId="31177" xr:uid="{00000000-0005-0000-0000-0000B2790000}"/>
    <cellStyle name="Normal 3 4 2 2 2 2 4" xfId="31178" xr:uid="{00000000-0005-0000-0000-0000B3790000}"/>
    <cellStyle name="Normal 3 4 2 2 2 2 4 2" xfId="31179" xr:uid="{00000000-0005-0000-0000-0000B4790000}"/>
    <cellStyle name="Normal 3 4 2 2 2 2 4 2 2" xfId="31180" xr:uid="{00000000-0005-0000-0000-0000B5790000}"/>
    <cellStyle name="Normal 3 4 2 2 2 2 4 2 2 2" xfId="31181" xr:uid="{00000000-0005-0000-0000-0000B6790000}"/>
    <cellStyle name="Normal 3 4 2 2 2 2 4 2 3" xfId="31182" xr:uid="{00000000-0005-0000-0000-0000B7790000}"/>
    <cellStyle name="Normal 3 4 2 2 2 2 4 3" xfId="31183" xr:uid="{00000000-0005-0000-0000-0000B8790000}"/>
    <cellStyle name="Normal 3 4 2 2 2 2 4 3 2" xfId="31184" xr:uid="{00000000-0005-0000-0000-0000B9790000}"/>
    <cellStyle name="Normal 3 4 2 2 2 2 4 4" xfId="31185" xr:uid="{00000000-0005-0000-0000-0000BA790000}"/>
    <cellStyle name="Normal 3 4 2 2 2 2 5" xfId="31186" xr:uid="{00000000-0005-0000-0000-0000BB790000}"/>
    <cellStyle name="Normal 3 4 2 2 2 2 5 2" xfId="31187" xr:uid="{00000000-0005-0000-0000-0000BC790000}"/>
    <cellStyle name="Normal 3 4 2 2 2 2 5 2 2" xfId="31188" xr:uid="{00000000-0005-0000-0000-0000BD790000}"/>
    <cellStyle name="Normal 3 4 2 2 2 2 5 2 2 2" xfId="31189" xr:uid="{00000000-0005-0000-0000-0000BE790000}"/>
    <cellStyle name="Normal 3 4 2 2 2 2 5 2 3" xfId="31190" xr:uid="{00000000-0005-0000-0000-0000BF790000}"/>
    <cellStyle name="Normal 3 4 2 2 2 2 5 3" xfId="31191" xr:uid="{00000000-0005-0000-0000-0000C0790000}"/>
    <cellStyle name="Normal 3 4 2 2 2 2 5 3 2" xfId="31192" xr:uid="{00000000-0005-0000-0000-0000C1790000}"/>
    <cellStyle name="Normal 3 4 2 2 2 2 5 4" xfId="31193" xr:uid="{00000000-0005-0000-0000-0000C2790000}"/>
    <cellStyle name="Normal 3 4 2 2 2 2 6" xfId="31194" xr:uid="{00000000-0005-0000-0000-0000C3790000}"/>
    <cellStyle name="Normal 3 4 2 2 2 2 6 2" xfId="31195" xr:uid="{00000000-0005-0000-0000-0000C4790000}"/>
    <cellStyle name="Normal 3 4 2 2 2 2 6 2 2" xfId="31196" xr:uid="{00000000-0005-0000-0000-0000C5790000}"/>
    <cellStyle name="Normal 3 4 2 2 2 2 6 3" xfId="31197" xr:uid="{00000000-0005-0000-0000-0000C6790000}"/>
    <cellStyle name="Normal 3 4 2 2 2 2 7" xfId="31198" xr:uid="{00000000-0005-0000-0000-0000C7790000}"/>
    <cellStyle name="Normal 3 4 2 2 2 2 7 2" xfId="31199" xr:uid="{00000000-0005-0000-0000-0000C8790000}"/>
    <cellStyle name="Normal 3 4 2 2 2 2 8" xfId="31200" xr:uid="{00000000-0005-0000-0000-0000C9790000}"/>
    <cellStyle name="Normal 3 4 2 2 2 2 8 2" xfId="31201" xr:uid="{00000000-0005-0000-0000-0000CA790000}"/>
    <cellStyle name="Normal 3 4 2 2 2 2 9" xfId="31202" xr:uid="{00000000-0005-0000-0000-0000CB790000}"/>
    <cellStyle name="Normal 3 4 2 2 2 3" xfId="31203" xr:uid="{00000000-0005-0000-0000-0000CC790000}"/>
    <cellStyle name="Normal 3 4 2 2 2 3 2" xfId="31204" xr:uid="{00000000-0005-0000-0000-0000CD790000}"/>
    <cellStyle name="Normal 3 4 2 2 2 3 2 2" xfId="31205" xr:uid="{00000000-0005-0000-0000-0000CE790000}"/>
    <cellStyle name="Normal 3 4 2 2 2 3 2 2 2" xfId="31206" xr:uid="{00000000-0005-0000-0000-0000CF790000}"/>
    <cellStyle name="Normal 3 4 2 2 2 3 2 2 2 2" xfId="31207" xr:uid="{00000000-0005-0000-0000-0000D0790000}"/>
    <cellStyle name="Normal 3 4 2 2 2 3 2 2 2 2 2" xfId="31208" xr:uid="{00000000-0005-0000-0000-0000D1790000}"/>
    <cellStyle name="Normal 3 4 2 2 2 3 2 2 2 3" xfId="31209" xr:uid="{00000000-0005-0000-0000-0000D2790000}"/>
    <cellStyle name="Normal 3 4 2 2 2 3 2 2 3" xfId="31210" xr:uid="{00000000-0005-0000-0000-0000D3790000}"/>
    <cellStyle name="Normal 3 4 2 2 2 3 2 2 3 2" xfId="31211" xr:uid="{00000000-0005-0000-0000-0000D4790000}"/>
    <cellStyle name="Normal 3 4 2 2 2 3 2 2 4" xfId="31212" xr:uid="{00000000-0005-0000-0000-0000D5790000}"/>
    <cellStyle name="Normal 3 4 2 2 2 3 2 3" xfId="31213" xr:uid="{00000000-0005-0000-0000-0000D6790000}"/>
    <cellStyle name="Normal 3 4 2 2 2 3 2 3 2" xfId="31214" xr:uid="{00000000-0005-0000-0000-0000D7790000}"/>
    <cellStyle name="Normal 3 4 2 2 2 3 2 3 2 2" xfId="31215" xr:uid="{00000000-0005-0000-0000-0000D8790000}"/>
    <cellStyle name="Normal 3 4 2 2 2 3 2 3 3" xfId="31216" xr:uid="{00000000-0005-0000-0000-0000D9790000}"/>
    <cellStyle name="Normal 3 4 2 2 2 3 2 4" xfId="31217" xr:uid="{00000000-0005-0000-0000-0000DA790000}"/>
    <cellStyle name="Normal 3 4 2 2 2 3 2 4 2" xfId="31218" xr:uid="{00000000-0005-0000-0000-0000DB790000}"/>
    <cellStyle name="Normal 3 4 2 2 2 3 2 5" xfId="31219" xr:uid="{00000000-0005-0000-0000-0000DC790000}"/>
    <cellStyle name="Normal 3 4 2 2 2 3 3" xfId="31220" xr:uid="{00000000-0005-0000-0000-0000DD790000}"/>
    <cellStyle name="Normal 3 4 2 2 2 3 3 2" xfId="31221" xr:uid="{00000000-0005-0000-0000-0000DE790000}"/>
    <cellStyle name="Normal 3 4 2 2 2 3 3 2 2" xfId="31222" xr:uid="{00000000-0005-0000-0000-0000DF790000}"/>
    <cellStyle name="Normal 3 4 2 2 2 3 3 2 2 2" xfId="31223" xr:uid="{00000000-0005-0000-0000-0000E0790000}"/>
    <cellStyle name="Normal 3 4 2 2 2 3 3 2 3" xfId="31224" xr:uid="{00000000-0005-0000-0000-0000E1790000}"/>
    <cellStyle name="Normal 3 4 2 2 2 3 3 3" xfId="31225" xr:uid="{00000000-0005-0000-0000-0000E2790000}"/>
    <cellStyle name="Normal 3 4 2 2 2 3 3 3 2" xfId="31226" xr:uid="{00000000-0005-0000-0000-0000E3790000}"/>
    <cellStyle name="Normal 3 4 2 2 2 3 3 4" xfId="31227" xr:uid="{00000000-0005-0000-0000-0000E4790000}"/>
    <cellStyle name="Normal 3 4 2 2 2 3 4" xfId="31228" xr:uid="{00000000-0005-0000-0000-0000E5790000}"/>
    <cellStyle name="Normal 3 4 2 2 2 3 4 2" xfId="31229" xr:uid="{00000000-0005-0000-0000-0000E6790000}"/>
    <cellStyle name="Normal 3 4 2 2 2 3 4 2 2" xfId="31230" xr:uid="{00000000-0005-0000-0000-0000E7790000}"/>
    <cellStyle name="Normal 3 4 2 2 2 3 4 2 2 2" xfId="31231" xr:uid="{00000000-0005-0000-0000-0000E8790000}"/>
    <cellStyle name="Normal 3 4 2 2 2 3 4 2 3" xfId="31232" xr:uid="{00000000-0005-0000-0000-0000E9790000}"/>
    <cellStyle name="Normal 3 4 2 2 2 3 4 3" xfId="31233" xr:uid="{00000000-0005-0000-0000-0000EA790000}"/>
    <cellStyle name="Normal 3 4 2 2 2 3 4 3 2" xfId="31234" xr:uid="{00000000-0005-0000-0000-0000EB790000}"/>
    <cellStyle name="Normal 3 4 2 2 2 3 4 4" xfId="31235" xr:uid="{00000000-0005-0000-0000-0000EC790000}"/>
    <cellStyle name="Normal 3 4 2 2 2 3 5" xfId="31236" xr:uid="{00000000-0005-0000-0000-0000ED790000}"/>
    <cellStyle name="Normal 3 4 2 2 2 3 5 2" xfId="31237" xr:uid="{00000000-0005-0000-0000-0000EE790000}"/>
    <cellStyle name="Normal 3 4 2 2 2 3 5 2 2" xfId="31238" xr:uid="{00000000-0005-0000-0000-0000EF790000}"/>
    <cellStyle name="Normal 3 4 2 2 2 3 5 3" xfId="31239" xr:uid="{00000000-0005-0000-0000-0000F0790000}"/>
    <cellStyle name="Normal 3 4 2 2 2 3 6" xfId="31240" xr:uid="{00000000-0005-0000-0000-0000F1790000}"/>
    <cellStyle name="Normal 3 4 2 2 2 3 6 2" xfId="31241" xr:uid="{00000000-0005-0000-0000-0000F2790000}"/>
    <cellStyle name="Normal 3 4 2 2 2 3 7" xfId="31242" xr:uid="{00000000-0005-0000-0000-0000F3790000}"/>
    <cellStyle name="Normal 3 4 2 2 2 3 7 2" xfId="31243" xr:uid="{00000000-0005-0000-0000-0000F4790000}"/>
    <cellStyle name="Normal 3 4 2 2 2 3 8" xfId="31244" xr:uid="{00000000-0005-0000-0000-0000F5790000}"/>
    <cellStyle name="Normal 3 4 2 2 2 4" xfId="31245" xr:uid="{00000000-0005-0000-0000-0000F6790000}"/>
    <cellStyle name="Normal 3 4 2 2 2 4 2" xfId="31246" xr:uid="{00000000-0005-0000-0000-0000F7790000}"/>
    <cellStyle name="Normal 3 4 2 2 2 4 2 2" xfId="31247" xr:uid="{00000000-0005-0000-0000-0000F8790000}"/>
    <cellStyle name="Normal 3 4 2 2 2 4 2 2 2" xfId="31248" xr:uid="{00000000-0005-0000-0000-0000F9790000}"/>
    <cellStyle name="Normal 3 4 2 2 2 4 2 2 2 2" xfId="31249" xr:uid="{00000000-0005-0000-0000-0000FA790000}"/>
    <cellStyle name="Normal 3 4 2 2 2 4 2 2 3" xfId="31250" xr:uid="{00000000-0005-0000-0000-0000FB790000}"/>
    <cellStyle name="Normal 3 4 2 2 2 4 2 3" xfId="31251" xr:uid="{00000000-0005-0000-0000-0000FC790000}"/>
    <cellStyle name="Normal 3 4 2 2 2 4 2 3 2" xfId="31252" xr:uid="{00000000-0005-0000-0000-0000FD790000}"/>
    <cellStyle name="Normal 3 4 2 2 2 4 2 4" xfId="31253" xr:uid="{00000000-0005-0000-0000-0000FE790000}"/>
    <cellStyle name="Normal 3 4 2 2 2 4 3" xfId="31254" xr:uid="{00000000-0005-0000-0000-0000FF790000}"/>
    <cellStyle name="Normal 3 4 2 2 2 4 3 2" xfId="31255" xr:uid="{00000000-0005-0000-0000-0000007A0000}"/>
    <cellStyle name="Normal 3 4 2 2 2 4 3 2 2" xfId="31256" xr:uid="{00000000-0005-0000-0000-0000017A0000}"/>
    <cellStyle name="Normal 3 4 2 2 2 4 3 3" xfId="31257" xr:uid="{00000000-0005-0000-0000-0000027A0000}"/>
    <cellStyle name="Normal 3 4 2 2 2 4 4" xfId="31258" xr:uid="{00000000-0005-0000-0000-0000037A0000}"/>
    <cellStyle name="Normal 3 4 2 2 2 4 4 2" xfId="31259" xr:uid="{00000000-0005-0000-0000-0000047A0000}"/>
    <cellStyle name="Normal 3 4 2 2 2 4 5" xfId="31260" xr:uid="{00000000-0005-0000-0000-0000057A0000}"/>
    <cellStyle name="Normal 3 4 2 2 2 5" xfId="31261" xr:uid="{00000000-0005-0000-0000-0000067A0000}"/>
    <cellStyle name="Normal 3 4 2 2 2 5 2" xfId="31262" xr:uid="{00000000-0005-0000-0000-0000077A0000}"/>
    <cellStyle name="Normal 3 4 2 2 2 5 2 2" xfId="31263" xr:uid="{00000000-0005-0000-0000-0000087A0000}"/>
    <cellStyle name="Normal 3 4 2 2 2 5 2 2 2" xfId="31264" xr:uid="{00000000-0005-0000-0000-0000097A0000}"/>
    <cellStyle name="Normal 3 4 2 2 2 5 2 3" xfId="31265" xr:uid="{00000000-0005-0000-0000-00000A7A0000}"/>
    <cellStyle name="Normal 3 4 2 2 2 5 3" xfId="31266" xr:uid="{00000000-0005-0000-0000-00000B7A0000}"/>
    <cellStyle name="Normal 3 4 2 2 2 5 3 2" xfId="31267" xr:uid="{00000000-0005-0000-0000-00000C7A0000}"/>
    <cellStyle name="Normal 3 4 2 2 2 5 4" xfId="31268" xr:uid="{00000000-0005-0000-0000-00000D7A0000}"/>
    <cellStyle name="Normal 3 4 2 2 2 6" xfId="31269" xr:uid="{00000000-0005-0000-0000-00000E7A0000}"/>
    <cellStyle name="Normal 3 4 2 2 2 6 2" xfId="31270" xr:uid="{00000000-0005-0000-0000-00000F7A0000}"/>
    <cellStyle name="Normal 3 4 2 2 2 6 2 2" xfId="31271" xr:uid="{00000000-0005-0000-0000-0000107A0000}"/>
    <cellStyle name="Normal 3 4 2 2 2 6 2 2 2" xfId="31272" xr:uid="{00000000-0005-0000-0000-0000117A0000}"/>
    <cellStyle name="Normal 3 4 2 2 2 6 2 3" xfId="31273" xr:uid="{00000000-0005-0000-0000-0000127A0000}"/>
    <cellStyle name="Normal 3 4 2 2 2 6 3" xfId="31274" xr:uid="{00000000-0005-0000-0000-0000137A0000}"/>
    <cellStyle name="Normal 3 4 2 2 2 6 3 2" xfId="31275" xr:uid="{00000000-0005-0000-0000-0000147A0000}"/>
    <cellStyle name="Normal 3 4 2 2 2 6 4" xfId="31276" xr:uid="{00000000-0005-0000-0000-0000157A0000}"/>
    <cellStyle name="Normal 3 4 2 2 2 7" xfId="31277" xr:uid="{00000000-0005-0000-0000-0000167A0000}"/>
    <cellStyle name="Normal 3 4 2 2 2 7 2" xfId="31278" xr:uid="{00000000-0005-0000-0000-0000177A0000}"/>
    <cellStyle name="Normal 3 4 2 2 2 7 2 2" xfId="31279" xr:uid="{00000000-0005-0000-0000-0000187A0000}"/>
    <cellStyle name="Normal 3 4 2 2 2 7 3" xfId="31280" xr:uid="{00000000-0005-0000-0000-0000197A0000}"/>
    <cellStyle name="Normal 3 4 2 2 2 8" xfId="31281" xr:uid="{00000000-0005-0000-0000-00001A7A0000}"/>
    <cellStyle name="Normal 3 4 2 2 2 8 2" xfId="31282" xr:uid="{00000000-0005-0000-0000-00001B7A0000}"/>
    <cellStyle name="Normal 3 4 2 2 2 9" xfId="31283" xr:uid="{00000000-0005-0000-0000-00001C7A0000}"/>
    <cellStyle name="Normal 3 4 2 2 2 9 2" xfId="31284" xr:uid="{00000000-0005-0000-0000-00001D7A0000}"/>
    <cellStyle name="Normal 3 4 2 2 3" xfId="31285" xr:uid="{00000000-0005-0000-0000-00001E7A0000}"/>
    <cellStyle name="Normal 3 4 2 2 3 10" xfId="31286" xr:uid="{00000000-0005-0000-0000-00001F7A0000}"/>
    <cellStyle name="Normal 3 4 2 2 3 11" xfId="31287" xr:uid="{00000000-0005-0000-0000-0000207A0000}"/>
    <cellStyle name="Normal 3 4 2 2 3 2" xfId="31288" xr:uid="{00000000-0005-0000-0000-0000217A0000}"/>
    <cellStyle name="Normal 3 4 2 2 3 2 10" xfId="31289" xr:uid="{00000000-0005-0000-0000-0000227A0000}"/>
    <cellStyle name="Normal 3 4 2 2 3 2 2" xfId="31290" xr:uid="{00000000-0005-0000-0000-0000237A0000}"/>
    <cellStyle name="Normal 3 4 2 2 3 2 2 2" xfId="31291" xr:uid="{00000000-0005-0000-0000-0000247A0000}"/>
    <cellStyle name="Normal 3 4 2 2 3 2 2 2 2" xfId="31292" xr:uid="{00000000-0005-0000-0000-0000257A0000}"/>
    <cellStyle name="Normal 3 4 2 2 3 2 2 2 2 2" xfId="31293" xr:uid="{00000000-0005-0000-0000-0000267A0000}"/>
    <cellStyle name="Normal 3 4 2 2 3 2 2 2 2 2 2" xfId="31294" xr:uid="{00000000-0005-0000-0000-0000277A0000}"/>
    <cellStyle name="Normal 3 4 2 2 3 2 2 2 2 2 2 2" xfId="31295" xr:uid="{00000000-0005-0000-0000-0000287A0000}"/>
    <cellStyle name="Normal 3 4 2 2 3 2 2 2 2 2 3" xfId="31296" xr:uid="{00000000-0005-0000-0000-0000297A0000}"/>
    <cellStyle name="Normal 3 4 2 2 3 2 2 2 2 3" xfId="31297" xr:uid="{00000000-0005-0000-0000-00002A7A0000}"/>
    <cellStyle name="Normal 3 4 2 2 3 2 2 2 2 3 2" xfId="31298" xr:uid="{00000000-0005-0000-0000-00002B7A0000}"/>
    <cellStyle name="Normal 3 4 2 2 3 2 2 2 2 4" xfId="31299" xr:uid="{00000000-0005-0000-0000-00002C7A0000}"/>
    <cellStyle name="Normal 3 4 2 2 3 2 2 2 3" xfId="31300" xr:uid="{00000000-0005-0000-0000-00002D7A0000}"/>
    <cellStyle name="Normal 3 4 2 2 3 2 2 2 3 2" xfId="31301" xr:uid="{00000000-0005-0000-0000-00002E7A0000}"/>
    <cellStyle name="Normal 3 4 2 2 3 2 2 2 3 2 2" xfId="31302" xr:uid="{00000000-0005-0000-0000-00002F7A0000}"/>
    <cellStyle name="Normal 3 4 2 2 3 2 2 2 3 3" xfId="31303" xr:uid="{00000000-0005-0000-0000-0000307A0000}"/>
    <cellStyle name="Normal 3 4 2 2 3 2 2 2 4" xfId="31304" xr:uid="{00000000-0005-0000-0000-0000317A0000}"/>
    <cellStyle name="Normal 3 4 2 2 3 2 2 2 4 2" xfId="31305" xr:uid="{00000000-0005-0000-0000-0000327A0000}"/>
    <cellStyle name="Normal 3 4 2 2 3 2 2 2 5" xfId="31306" xr:uid="{00000000-0005-0000-0000-0000337A0000}"/>
    <cellStyle name="Normal 3 4 2 2 3 2 2 3" xfId="31307" xr:uid="{00000000-0005-0000-0000-0000347A0000}"/>
    <cellStyle name="Normal 3 4 2 2 3 2 2 3 2" xfId="31308" xr:uid="{00000000-0005-0000-0000-0000357A0000}"/>
    <cellStyle name="Normal 3 4 2 2 3 2 2 3 2 2" xfId="31309" xr:uid="{00000000-0005-0000-0000-0000367A0000}"/>
    <cellStyle name="Normal 3 4 2 2 3 2 2 3 2 2 2" xfId="31310" xr:uid="{00000000-0005-0000-0000-0000377A0000}"/>
    <cellStyle name="Normal 3 4 2 2 3 2 2 3 2 3" xfId="31311" xr:uid="{00000000-0005-0000-0000-0000387A0000}"/>
    <cellStyle name="Normal 3 4 2 2 3 2 2 3 3" xfId="31312" xr:uid="{00000000-0005-0000-0000-0000397A0000}"/>
    <cellStyle name="Normal 3 4 2 2 3 2 2 3 3 2" xfId="31313" xr:uid="{00000000-0005-0000-0000-00003A7A0000}"/>
    <cellStyle name="Normal 3 4 2 2 3 2 2 3 4" xfId="31314" xr:uid="{00000000-0005-0000-0000-00003B7A0000}"/>
    <cellStyle name="Normal 3 4 2 2 3 2 2 4" xfId="31315" xr:uid="{00000000-0005-0000-0000-00003C7A0000}"/>
    <cellStyle name="Normal 3 4 2 2 3 2 2 4 2" xfId="31316" xr:uid="{00000000-0005-0000-0000-00003D7A0000}"/>
    <cellStyle name="Normal 3 4 2 2 3 2 2 4 2 2" xfId="31317" xr:uid="{00000000-0005-0000-0000-00003E7A0000}"/>
    <cellStyle name="Normal 3 4 2 2 3 2 2 4 2 2 2" xfId="31318" xr:uid="{00000000-0005-0000-0000-00003F7A0000}"/>
    <cellStyle name="Normal 3 4 2 2 3 2 2 4 2 3" xfId="31319" xr:uid="{00000000-0005-0000-0000-0000407A0000}"/>
    <cellStyle name="Normal 3 4 2 2 3 2 2 4 3" xfId="31320" xr:uid="{00000000-0005-0000-0000-0000417A0000}"/>
    <cellStyle name="Normal 3 4 2 2 3 2 2 4 3 2" xfId="31321" xr:uid="{00000000-0005-0000-0000-0000427A0000}"/>
    <cellStyle name="Normal 3 4 2 2 3 2 2 4 4" xfId="31322" xr:uid="{00000000-0005-0000-0000-0000437A0000}"/>
    <cellStyle name="Normal 3 4 2 2 3 2 2 5" xfId="31323" xr:uid="{00000000-0005-0000-0000-0000447A0000}"/>
    <cellStyle name="Normal 3 4 2 2 3 2 2 5 2" xfId="31324" xr:uid="{00000000-0005-0000-0000-0000457A0000}"/>
    <cellStyle name="Normal 3 4 2 2 3 2 2 5 2 2" xfId="31325" xr:uid="{00000000-0005-0000-0000-0000467A0000}"/>
    <cellStyle name="Normal 3 4 2 2 3 2 2 5 3" xfId="31326" xr:uid="{00000000-0005-0000-0000-0000477A0000}"/>
    <cellStyle name="Normal 3 4 2 2 3 2 2 6" xfId="31327" xr:uid="{00000000-0005-0000-0000-0000487A0000}"/>
    <cellStyle name="Normal 3 4 2 2 3 2 2 6 2" xfId="31328" xr:uid="{00000000-0005-0000-0000-0000497A0000}"/>
    <cellStyle name="Normal 3 4 2 2 3 2 2 7" xfId="31329" xr:uid="{00000000-0005-0000-0000-00004A7A0000}"/>
    <cellStyle name="Normal 3 4 2 2 3 2 2 7 2" xfId="31330" xr:uid="{00000000-0005-0000-0000-00004B7A0000}"/>
    <cellStyle name="Normal 3 4 2 2 3 2 2 8" xfId="31331" xr:uid="{00000000-0005-0000-0000-00004C7A0000}"/>
    <cellStyle name="Normal 3 4 2 2 3 2 3" xfId="31332" xr:uid="{00000000-0005-0000-0000-00004D7A0000}"/>
    <cellStyle name="Normal 3 4 2 2 3 2 3 2" xfId="31333" xr:uid="{00000000-0005-0000-0000-00004E7A0000}"/>
    <cellStyle name="Normal 3 4 2 2 3 2 3 2 2" xfId="31334" xr:uid="{00000000-0005-0000-0000-00004F7A0000}"/>
    <cellStyle name="Normal 3 4 2 2 3 2 3 2 2 2" xfId="31335" xr:uid="{00000000-0005-0000-0000-0000507A0000}"/>
    <cellStyle name="Normal 3 4 2 2 3 2 3 2 2 2 2" xfId="31336" xr:uid="{00000000-0005-0000-0000-0000517A0000}"/>
    <cellStyle name="Normal 3 4 2 2 3 2 3 2 2 3" xfId="31337" xr:uid="{00000000-0005-0000-0000-0000527A0000}"/>
    <cellStyle name="Normal 3 4 2 2 3 2 3 2 3" xfId="31338" xr:uid="{00000000-0005-0000-0000-0000537A0000}"/>
    <cellStyle name="Normal 3 4 2 2 3 2 3 2 3 2" xfId="31339" xr:uid="{00000000-0005-0000-0000-0000547A0000}"/>
    <cellStyle name="Normal 3 4 2 2 3 2 3 2 4" xfId="31340" xr:uid="{00000000-0005-0000-0000-0000557A0000}"/>
    <cellStyle name="Normal 3 4 2 2 3 2 3 3" xfId="31341" xr:uid="{00000000-0005-0000-0000-0000567A0000}"/>
    <cellStyle name="Normal 3 4 2 2 3 2 3 3 2" xfId="31342" xr:uid="{00000000-0005-0000-0000-0000577A0000}"/>
    <cellStyle name="Normal 3 4 2 2 3 2 3 3 2 2" xfId="31343" xr:uid="{00000000-0005-0000-0000-0000587A0000}"/>
    <cellStyle name="Normal 3 4 2 2 3 2 3 3 3" xfId="31344" xr:uid="{00000000-0005-0000-0000-0000597A0000}"/>
    <cellStyle name="Normal 3 4 2 2 3 2 3 4" xfId="31345" xr:uid="{00000000-0005-0000-0000-00005A7A0000}"/>
    <cellStyle name="Normal 3 4 2 2 3 2 3 4 2" xfId="31346" xr:uid="{00000000-0005-0000-0000-00005B7A0000}"/>
    <cellStyle name="Normal 3 4 2 2 3 2 3 5" xfId="31347" xr:uid="{00000000-0005-0000-0000-00005C7A0000}"/>
    <cellStyle name="Normal 3 4 2 2 3 2 4" xfId="31348" xr:uid="{00000000-0005-0000-0000-00005D7A0000}"/>
    <cellStyle name="Normal 3 4 2 2 3 2 4 2" xfId="31349" xr:uid="{00000000-0005-0000-0000-00005E7A0000}"/>
    <cellStyle name="Normal 3 4 2 2 3 2 4 2 2" xfId="31350" xr:uid="{00000000-0005-0000-0000-00005F7A0000}"/>
    <cellStyle name="Normal 3 4 2 2 3 2 4 2 2 2" xfId="31351" xr:uid="{00000000-0005-0000-0000-0000607A0000}"/>
    <cellStyle name="Normal 3 4 2 2 3 2 4 2 3" xfId="31352" xr:uid="{00000000-0005-0000-0000-0000617A0000}"/>
    <cellStyle name="Normal 3 4 2 2 3 2 4 3" xfId="31353" xr:uid="{00000000-0005-0000-0000-0000627A0000}"/>
    <cellStyle name="Normal 3 4 2 2 3 2 4 3 2" xfId="31354" xr:uid="{00000000-0005-0000-0000-0000637A0000}"/>
    <cellStyle name="Normal 3 4 2 2 3 2 4 4" xfId="31355" xr:uid="{00000000-0005-0000-0000-0000647A0000}"/>
    <cellStyle name="Normal 3 4 2 2 3 2 5" xfId="31356" xr:uid="{00000000-0005-0000-0000-0000657A0000}"/>
    <cellStyle name="Normal 3 4 2 2 3 2 5 2" xfId="31357" xr:uid="{00000000-0005-0000-0000-0000667A0000}"/>
    <cellStyle name="Normal 3 4 2 2 3 2 5 2 2" xfId="31358" xr:uid="{00000000-0005-0000-0000-0000677A0000}"/>
    <cellStyle name="Normal 3 4 2 2 3 2 5 2 2 2" xfId="31359" xr:uid="{00000000-0005-0000-0000-0000687A0000}"/>
    <cellStyle name="Normal 3 4 2 2 3 2 5 2 3" xfId="31360" xr:uid="{00000000-0005-0000-0000-0000697A0000}"/>
    <cellStyle name="Normal 3 4 2 2 3 2 5 3" xfId="31361" xr:uid="{00000000-0005-0000-0000-00006A7A0000}"/>
    <cellStyle name="Normal 3 4 2 2 3 2 5 3 2" xfId="31362" xr:uid="{00000000-0005-0000-0000-00006B7A0000}"/>
    <cellStyle name="Normal 3 4 2 2 3 2 5 4" xfId="31363" xr:uid="{00000000-0005-0000-0000-00006C7A0000}"/>
    <cellStyle name="Normal 3 4 2 2 3 2 6" xfId="31364" xr:uid="{00000000-0005-0000-0000-00006D7A0000}"/>
    <cellStyle name="Normal 3 4 2 2 3 2 6 2" xfId="31365" xr:uid="{00000000-0005-0000-0000-00006E7A0000}"/>
    <cellStyle name="Normal 3 4 2 2 3 2 6 2 2" xfId="31366" xr:uid="{00000000-0005-0000-0000-00006F7A0000}"/>
    <cellStyle name="Normal 3 4 2 2 3 2 6 3" xfId="31367" xr:uid="{00000000-0005-0000-0000-0000707A0000}"/>
    <cellStyle name="Normal 3 4 2 2 3 2 7" xfId="31368" xr:uid="{00000000-0005-0000-0000-0000717A0000}"/>
    <cellStyle name="Normal 3 4 2 2 3 2 7 2" xfId="31369" xr:uid="{00000000-0005-0000-0000-0000727A0000}"/>
    <cellStyle name="Normal 3 4 2 2 3 2 8" xfId="31370" xr:uid="{00000000-0005-0000-0000-0000737A0000}"/>
    <cellStyle name="Normal 3 4 2 2 3 2 8 2" xfId="31371" xr:uid="{00000000-0005-0000-0000-0000747A0000}"/>
    <cellStyle name="Normal 3 4 2 2 3 2 9" xfId="31372" xr:uid="{00000000-0005-0000-0000-0000757A0000}"/>
    <cellStyle name="Normal 3 4 2 2 3 3" xfId="31373" xr:uid="{00000000-0005-0000-0000-0000767A0000}"/>
    <cellStyle name="Normal 3 4 2 2 3 3 2" xfId="31374" xr:uid="{00000000-0005-0000-0000-0000777A0000}"/>
    <cellStyle name="Normal 3 4 2 2 3 3 2 2" xfId="31375" xr:uid="{00000000-0005-0000-0000-0000787A0000}"/>
    <cellStyle name="Normal 3 4 2 2 3 3 2 2 2" xfId="31376" xr:uid="{00000000-0005-0000-0000-0000797A0000}"/>
    <cellStyle name="Normal 3 4 2 2 3 3 2 2 2 2" xfId="31377" xr:uid="{00000000-0005-0000-0000-00007A7A0000}"/>
    <cellStyle name="Normal 3 4 2 2 3 3 2 2 2 2 2" xfId="31378" xr:uid="{00000000-0005-0000-0000-00007B7A0000}"/>
    <cellStyle name="Normal 3 4 2 2 3 3 2 2 2 3" xfId="31379" xr:uid="{00000000-0005-0000-0000-00007C7A0000}"/>
    <cellStyle name="Normal 3 4 2 2 3 3 2 2 3" xfId="31380" xr:uid="{00000000-0005-0000-0000-00007D7A0000}"/>
    <cellStyle name="Normal 3 4 2 2 3 3 2 2 3 2" xfId="31381" xr:uid="{00000000-0005-0000-0000-00007E7A0000}"/>
    <cellStyle name="Normal 3 4 2 2 3 3 2 2 4" xfId="31382" xr:uid="{00000000-0005-0000-0000-00007F7A0000}"/>
    <cellStyle name="Normal 3 4 2 2 3 3 2 3" xfId="31383" xr:uid="{00000000-0005-0000-0000-0000807A0000}"/>
    <cellStyle name="Normal 3 4 2 2 3 3 2 3 2" xfId="31384" xr:uid="{00000000-0005-0000-0000-0000817A0000}"/>
    <cellStyle name="Normal 3 4 2 2 3 3 2 3 2 2" xfId="31385" xr:uid="{00000000-0005-0000-0000-0000827A0000}"/>
    <cellStyle name="Normal 3 4 2 2 3 3 2 3 3" xfId="31386" xr:uid="{00000000-0005-0000-0000-0000837A0000}"/>
    <cellStyle name="Normal 3 4 2 2 3 3 2 4" xfId="31387" xr:uid="{00000000-0005-0000-0000-0000847A0000}"/>
    <cellStyle name="Normal 3 4 2 2 3 3 2 4 2" xfId="31388" xr:uid="{00000000-0005-0000-0000-0000857A0000}"/>
    <cellStyle name="Normal 3 4 2 2 3 3 2 5" xfId="31389" xr:uid="{00000000-0005-0000-0000-0000867A0000}"/>
    <cellStyle name="Normal 3 4 2 2 3 3 3" xfId="31390" xr:uid="{00000000-0005-0000-0000-0000877A0000}"/>
    <cellStyle name="Normal 3 4 2 2 3 3 3 2" xfId="31391" xr:uid="{00000000-0005-0000-0000-0000887A0000}"/>
    <cellStyle name="Normal 3 4 2 2 3 3 3 2 2" xfId="31392" xr:uid="{00000000-0005-0000-0000-0000897A0000}"/>
    <cellStyle name="Normal 3 4 2 2 3 3 3 2 2 2" xfId="31393" xr:uid="{00000000-0005-0000-0000-00008A7A0000}"/>
    <cellStyle name="Normal 3 4 2 2 3 3 3 2 3" xfId="31394" xr:uid="{00000000-0005-0000-0000-00008B7A0000}"/>
    <cellStyle name="Normal 3 4 2 2 3 3 3 3" xfId="31395" xr:uid="{00000000-0005-0000-0000-00008C7A0000}"/>
    <cellStyle name="Normal 3 4 2 2 3 3 3 3 2" xfId="31396" xr:uid="{00000000-0005-0000-0000-00008D7A0000}"/>
    <cellStyle name="Normal 3 4 2 2 3 3 3 4" xfId="31397" xr:uid="{00000000-0005-0000-0000-00008E7A0000}"/>
    <cellStyle name="Normal 3 4 2 2 3 3 4" xfId="31398" xr:uid="{00000000-0005-0000-0000-00008F7A0000}"/>
    <cellStyle name="Normal 3 4 2 2 3 3 4 2" xfId="31399" xr:uid="{00000000-0005-0000-0000-0000907A0000}"/>
    <cellStyle name="Normal 3 4 2 2 3 3 4 2 2" xfId="31400" xr:uid="{00000000-0005-0000-0000-0000917A0000}"/>
    <cellStyle name="Normal 3 4 2 2 3 3 4 2 2 2" xfId="31401" xr:uid="{00000000-0005-0000-0000-0000927A0000}"/>
    <cellStyle name="Normal 3 4 2 2 3 3 4 2 3" xfId="31402" xr:uid="{00000000-0005-0000-0000-0000937A0000}"/>
    <cellStyle name="Normal 3 4 2 2 3 3 4 3" xfId="31403" xr:uid="{00000000-0005-0000-0000-0000947A0000}"/>
    <cellStyle name="Normal 3 4 2 2 3 3 4 3 2" xfId="31404" xr:uid="{00000000-0005-0000-0000-0000957A0000}"/>
    <cellStyle name="Normal 3 4 2 2 3 3 4 4" xfId="31405" xr:uid="{00000000-0005-0000-0000-0000967A0000}"/>
    <cellStyle name="Normal 3 4 2 2 3 3 5" xfId="31406" xr:uid="{00000000-0005-0000-0000-0000977A0000}"/>
    <cellStyle name="Normal 3 4 2 2 3 3 5 2" xfId="31407" xr:uid="{00000000-0005-0000-0000-0000987A0000}"/>
    <cellStyle name="Normal 3 4 2 2 3 3 5 2 2" xfId="31408" xr:uid="{00000000-0005-0000-0000-0000997A0000}"/>
    <cellStyle name="Normal 3 4 2 2 3 3 5 3" xfId="31409" xr:uid="{00000000-0005-0000-0000-00009A7A0000}"/>
    <cellStyle name="Normal 3 4 2 2 3 3 6" xfId="31410" xr:uid="{00000000-0005-0000-0000-00009B7A0000}"/>
    <cellStyle name="Normal 3 4 2 2 3 3 6 2" xfId="31411" xr:uid="{00000000-0005-0000-0000-00009C7A0000}"/>
    <cellStyle name="Normal 3 4 2 2 3 3 7" xfId="31412" xr:uid="{00000000-0005-0000-0000-00009D7A0000}"/>
    <cellStyle name="Normal 3 4 2 2 3 3 7 2" xfId="31413" xr:uid="{00000000-0005-0000-0000-00009E7A0000}"/>
    <cellStyle name="Normal 3 4 2 2 3 3 8" xfId="31414" xr:uid="{00000000-0005-0000-0000-00009F7A0000}"/>
    <cellStyle name="Normal 3 4 2 2 3 4" xfId="31415" xr:uid="{00000000-0005-0000-0000-0000A07A0000}"/>
    <cellStyle name="Normal 3 4 2 2 3 4 2" xfId="31416" xr:uid="{00000000-0005-0000-0000-0000A17A0000}"/>
    <cellStyle name="Normal 3 4 2 2 3 4 2 2" xfId="31417" xr:uid="{00000000-0005-0000-0000-0000A27A0000}"/>
    <cellStyle name="Normal 3 4 2 2 3 4 2 2 2" xfId="31418" xr:uid="{00000000-0005-0000-0000-0000A37A0000}"/>
    <cellStyle name="Normal 3 4 2 2 3 4 2 2 2 2" xfId="31419" xr:uid="{00000000-0005-0000-0000-0000A47A0000}"/>
    <cellStyle name="Normal 3 4 2 2 3 4 2 2 3" xfId="31420" xr:uid="{00000000-0005-0000-0000-0000A57A0000}"/>
    <cellStyle name="Normal 3 4 2 2 3 4 2 3" xfId="31421" xr:uid="{00000000-0005-0000-0000-0000A67A0000}"/>
    <cellStyle name="Normal 3 4 2 2 3 4 2 3 2" xfId="31422" xr:uid="{00000000-0005-0000-0000-0000A77A0000}"/>
    <cellStyle name="Normal 3 4 2 2 3 4 2 4" xfId="31423" xr:uid="{00000000-0005-0000-0000-0000A87A0000}"/>
    <cellStyle name="Normal 3 4 2 2 3 4 3" xfId="31424" xr:uid="{00000000-0005-0000-0000-0000A97A0000}"/>
    <cellStyle name="Normal 3 4 2 2 3 4 3 2" xfId="31425" xr:uid="{00000000-0005-0000-0000-0000AA7A0000}"/>
    <cellStyle name="Normal 3 4 2 2 3 4 3 2 2" xfId="31426" xr:uid="{00000000-0005-0000-0000-0000AB7A0000}"/>
    <cellStyle name="Normal 3 4 2 2 3 4 3 3" xfId="31427" xr:uid="{00000000-0005-0000-0000-0000AC7A0000}"/>
    <cellStyle name="Normal 3 4 2 2 3 4 4" xfId="31428" xr:uid="{00000000-0005-0000-0000-0000AD7A0000}"/>
    <cellStyle name="Normal 3 4 2 2 3 4 4 2" xfId="31429" xr:uid="{00000000-0005-0000-0000-0000AE7A0000}"/>
    <cellStyle name="Normal 3 4 2 2 3 4 5" xfId="31430" xr:uid="{00000000-0005-0000-0000-0000AF7A0000}"/>
    <cellStyle name="Normal 3 4 2 2 3 5" xfId="31431" xr:uid="{00000000-0005-0000-0000-0000B07A0000}"/>
    <cellStyle name="Normal 3 4 2 2 3 5 2" xfId="31432" xr:uid="{00000000-0005-0000-0000-0000B17A0000}"/>
    <cellStyle name="Normal 3 4 2 2 3 5 2 2" xfId="31433" xr:uid="{00000000-0005-0000-0000-0000B27A0000}"/>
    <cellStyle name="Normal 3 4 2 2 3 5 2 2 2" xfId="31434" xr:uid="{00000000-0005-0000-0000-0000B37A0000}"/>
    <cellStyle name="Normal 3 4 2 2 3 5 2 3" xfId="31435" xr:uid="{00000000-0005-0000-0000-0000B47A0000}"/>
    <cellStyle name="Normal 3 4 2 2 3 5 3" xfId="31436" xr:uid="{00000000-0005-0000-0000-0000B57A0000}"/>
    <cellStyle name="Normal 3 4 2 2 3 5 3 2" xfId="31437" xr:uid="{00000000-0005-0000-0000-0000B67A0000}"/>
    <cellStyle name="Normal 3 4 2 2 3 5 4" xfId="31438" xr:uid="{00000000-0005-0000-0000-0000B77A0000}"/>
    <cellStyle name="Normal 3 4 2 2 3 6" xfId="31439" xr:uid="{00000000-0005-0000-0000-0000B87A0000}"/>
    <cellStyle name="Normal 3 4 2 2 3 6 2" xfId="31440" xr:uid="{00000000-0005-0000-0000-0000B97A0000}"/>
    <cellStyle name="Normal 3 4 2 2 3 6 2 2" xfId="31441" xr:uid="{00000000-0005-0000-0000-0000BA7A0000}"/>
    <cellStyle name="Normal 3 4 2 2 3 6 2 2 2" xfId="31442" xr:uid="{00000000-0005-0000-0000-0000BB7A0000}"/>
    <cellStyle name="Normal 3 4 2 2 3 6 2 3" xfId="31443" xr:uid="{00000000-0005-0000-0000-0000BC7A0000}"/>
    <cellStyle name="Normal 3 4 2 2 3 6 3" xfId="31444" xr:uid="{00000000-0005-0000-0000-0000BD7A0000}"/>
    <cellStyle name="Normal 3 4 2 2 3 6 3 2" xfId="31445" xr:uid="{00000000-0005-0000-0000-0000BE7A0000}"/>
    <cellStyle name="Normal 3 4 2 2 3 6 4" xfId="31446" xr:uid="{00000000-0005-0000-0000-0000BF7A0000}"/>
    <cellStyle name="Normal 3 4 2 2 3 7" xfId="31447" xr:uid="{00000000-0005-0000-0000-0000C07A0000}"/>
    <cellStyle name="Normal 3 4 2 2 3 7 2" xfId="31448" xr:uid="{00000000-0005-0000-0000-0000C17A0000}"/>
    <cellStyle name="Normal 3 4 2 2 3 7 2 2" xfId="31449" xr:uid="{00000000-0005-0000-0000-0000C27A0000}"/>
    <cellStyle name="Normal 3 4 2 2 3 7 3" xfId="31450" xr:uid="{00000000-0005-0000-0000-0000C37A0000}"/>
    <cellStyle name="Normal 3 4 2 2 3 8" xfId="31451" xr:uid="{00000000-0005-0000-0000-0000C47A0000}"/>
    <cellStyle name="Normal 3 4 2 2 3 8 2" xfId="31452" xr:uid="{00000000-0005-0000-0000-0000C57A0000}"/>
    <cellStyle name="Normal 3 4 2 2 3 9" xfId="31453" xr:uid="{00000000-0005-0000-0000-0000C67A0000}"/>
    <cellStyle name="Normal 3 4 2 2 3 9 2" xfId="31454" xr:uid="{00000000-0005-0000-0000-0000C77A0000}"/>
    <cellStyle name="Normal 3 4 2 2 4" xfId="31455" xr:uid="{00000000-0005-0000-0000-0000C87A0000}"/>
    <cellStyle name="Normal 3 4 2 2 4 10" xfId="31456" xr:uid="{00000000-0005-0000-0000-0000C97A0000}"/>
    <cellStyle name="Normal 3 4 2 2 4 11" xfId="31457" xr:uid="{00000000-0005-0000-0000-0000CA7A0000}"/>
    <cellStyle name="Normal 3 4 2 2 4 2" xfId="31458" xr:uid="{00000000-0005-0000-0000-0000CB7A0000}"/>
    <cellStyle name="Normal 3 4 2 2 4 2 2" xfId="31459" xr:uid="{00000000-0005-0000-0000-0000CC7A0000}"/>
    <cellStyle name="Normal 3 4 2 2 4 2 2 2" xfId="31460" xr:uid="{00000000-0005-0000-0000-0000CD7A0000}"/>
    <cellStyle name="Normal 3 4 2 2 4 2 2 2 2" xfId="31461" xr:uid="{00000000-0005-0000-0000-0000CE7A0000}"/>
    <cellStyle name="Normal 3 4 2 2 4 2 2 2 2 2" xfId="31462" xr:uid="{00000000-0005-0000-0000-0000CF7A0000}"/>
    <cellStyle name="Normal 3 4 2 2 4 2 2 2 2 2 2" xfId="31463" xr:uid="{00000000-0005-0000-0000-0000D07A0000}"/>
    <cellStyle name="Normal 3 4 2 2 4 2 2 2 2 2 2 2" xfId="31464" xr:uid="{00000000-0005-0000-0000-0000D17A0000}"/>
    <cellStyle name="Normal 3 4 2 2 4 2 2 2 2 2 3" xfId="31465" xr:uid="{00000000-0005-0000-0000-0000D27A0000}"/>
    <cellStyle name="Normal 3 4 2 2 4 2 2 2 2 3" xfId="31466" xr:uid="{00000000-0005-0000-0000-0000D37A0000}"/>
    <cellStyle name="Normal 3 4 2 2 4 2 2 2 2 3 2" xfId="31467" xr:uid="{00000000-0005-0000-0000-0000D47A0000}"/>
    <cellStyle name="Normal 3 4 2 2 4 2 2 2 2 4" xfId="31468" xr:uid="{00000000-0005-0000-0000-0000D57A0000}"/>
    <cellStyle name="Normal 3 4 2 2 4 2 2 2 3" xfId="31469" xr:uid="{00000000-0005-0000-0000-0000D67A0000}"/>
    <cellStyle name="Normal 3 4 2 2 4 2 2 2 3 2" xfId="31470" xr:uid="{00000000-0005-0000-0000-0000D77A0000}"/>
    <cellStyle name="Normal 3 4 2 2 4 2 2 2 3 2 2" xfId="31471" xr:uid="{00000000-0005-0000-0000-0000D87A0000}"/>
    <cellStyle name="Normal 3 4 2 2 4 2 2 2 3 3" xfId="31472" xr:uid="{00000000-0005-0000-0000-0000D97A0000}"/>
    <cellStyle name="Normal 3 4 2 2 4 2 2 2 4" xfId="31473" xr:uid="{00000000-0005-0000-0000-0000DA7A0000}"/>
    <cellStyle name="Normal 3 4 2 2 4 2 2 2 4 2" xfId="31474" xr:uid="{00000000-0005-0000-0000-0000DB7A0000}"/>
    <cellStyle name="Normal 3 4 2 2 4 2 2 2 5" xfId="31475" xr:uid="{00000000-0005-0000-0000-0000DC7A0000}"/>
    <cellStyle name="Normal 3 4 2 2 4 2 2 3" xfId="31476" xr:uid="{00000000-0005-0000-0000-0000DD7A0000}"/>
    <cellStyle name="Normal 3 4 2 2 4 2 2 3 2" xfId="31477" xr:uid="{00000000-0005-0000-0000-0000DE7A0000}"/>
    <cellStyle name="Normal 3 4 2 2 4 2 2 3 2 2" xfId="31478" xr:uid="{00000000-0005-0000-0000-0000DF7A0000}"/>
    <cellStyle name="Normal 3 4 2 2 4 2 2 3 2 2 2" xfId="31479" xr:uid="{00000000-0005-0000-0000-0000E07A0000}"/>
    <cellStyle name="Normal 3 4 2 2 4 2 2 3 2 3" xfId="31480" xr:uid="{00000000-0005-0000-0000-0000E17A0000}"/>
    <cellStyle name="Normal 3 4 2 2 4 2 2 3 3" xfId="31481" xr:uid="{00000000-0005-0000-0000-0000E27A0000}"/>
    <cellStyle name="Normal 3 4 2 2 4 2 2 3 3 2" xfId="31482" xr:uid="{00000000-0005-0000-0000-0000E37A0000}"/>
    <cellStyle name="Normal 3 4 2 2 4 2 2 3 4" xfId="31483" xr:uid="{00000000-0005-0000-0000-0000E47A0000}"/>
    <cellStyle name="Normal 3 4 2 2 4 2 2 4" xfId="31484" xr:uid="{00000000-0005-0000-0000-0000E57A0000}"/>
    <cellStyle name="Normal 3 4 2 2 4 2 2 4 2" xfId="31485" xr:uid="{00000000-0005-0000-0000-0000E67A0000}"/>
    <cellStyle name="Normal 3 4 2 2 4 2 2 4 2 2" xfId="31486" xr:uid="{00000000-0005-0000-0000-0000E77A0000}"/>
    <cellStyle name="Normal 3 4 2 2 4 2 2 4 2 2 2" xfId="31487" xr:uid="{00000000-0005-0000-0000-0000E87A0000}"/>
    <cellStyle name="Normal 3 4 2 2 4 2 2 4 2 3" xfId="31488" xr:uid="{00000000-0005-0000-0000-0000E97A0000}"/>
    <cellStyle name="Normal 3 4 2 2 4 2 2 4 3" xfId="31489" xr:uid="{00000000-0005-0000-0000-0000EA7A0000}"/>
    <cellStyle name="Normal 3 4 2 2 4 2 2 4 3 2" xfId="31490" xr:uid="{00000000-0005-0000-0000-0000EB7A0000}"/>
    <cellStyle name="Normal 3 4 2 2 4 2 2 4 4" xfId="31491" xr:uid="{00000000-0005-0000-0000-0000EC7A0000}"/>
    <cellStyle name="Normal 3 4 2 2 4 2 2 5" xfId="31492" xr:uid="{00000000-0005-0000-0000-0000ED7A0000}"/>
    <cellStyle name="Normal 3 4 2 2 4 2 2 5 2" xfId="31493" xr:uid="{00000000-0005-0000-0000-0000EE7A0000}"/>
    <cellStyle name="Normal 3 4 2 2 4 2 2 5 2 2" xfId="31494" xr:uid="{00000000-0005-0000-0000-0000EF7A0000}"/>
    <cellStyle name="Normal 3 4 2 2 4 2 2 5 3" xfId="31495" xr:uid="{00000000-0005-0000-0000-0000F07A0000}"/>
    <cellStyle name="Normal 3 4 2 2 4 2 2 6" xfId="31496" xr:uid="{00000000-0005-0000-0000-0000F17A0000}"/>
    <cellStyle name="Normal 3 4 2 2 4 2 2 6 2" xfId="31497" xr:uid="{00000000-0005-0000-0000-0000F27A0000}"/>
    <cellStyle name="Normal 3 4 2 2 4 2 2 7" xfId="31498" xr:uid="{00000000-0005-0000-0000-0000F37A0000}"/>
    <cellStyle name="Normal 3 4 2 2 4 2 2 7 2" xfId="31499" xr:uid="{00000000-0005-0000-0000-0000F47A0000}"/>
    <cellStyle name="Normal 3 4 2 2 4 2 2 8" xfId="31500" xr:uid="{00000000-0005-0000-0000-0000F57A0000}"/>
    <cellStyle name="Normal 3 4 2 2 4 2 3" xfId="31501" xr:uid="{00000000-0005-0000-0000-0000F67A0000}"/>
    <cellStyle name="Normal 3 4 2 2 4 2 3 2" xfId="31502" xr:uid="{00000000-0005-0000-0000-0000F77A0000}"/>
    <cellStyle name="Normal 3 4 2 2 4 2 3 2 2" xfId="31503" xr:uid="{00000000-0005-0000-0000-0000F87A0000}"/>
    <cellStyle name="Normal 3 4 2 2 4 2 3 2 2 2" xfId="31504" xr:uid="{00000000-0005-0000-0000-0000F97A0000}"/>
    <cellStyle name="Normal 3 4 2 2 4 2 3 2 2 2 2" xfId="31505" xr:uid="{00000000-0005-0000-0000-0000FA7A0000}"/>
    <cellStyle name="Normal 3 4 2 2 4 2 3 2 2 3" xfId="31506" xr:uid="{00000000-0005-0000-0000-0000FB7A0000}"/>
    <cellStyle name="Normal 3 4 2 2 4 2 3 2 3" xfId="31507" xr:uid="{00000000-0005-0000-0000-0000FC7A0000}"/>
    <cellStyle name="Normal 3 4 2 2 4 2 3 2 3 2" xfId="31508" xr:uid="{00000000-0005-0000-0000-0000FD7A0000}"/>
    <cellStyle name="Normal 3 4 2 2 4 2 3 2 4" xfId="31509" xr:uid="{00000000-0005-0000-0000-0000FE7A0000}"/>
    <cellStyle name="Normal 3 4 2 2 4 2 3 3" xfId="31510" xr:uid="{00000000-0005-0000-0000-0000FF7A0000}"/>
    <cellStyle name="Normal 3 4 2 2 4 2 3 3 2" xfId="31511" xr:uid="{00000000-0005-0000-0000-0000007B0000}"/>
    <cellStyle name="Normal 3 4 2 2 4 2 3 3 2 2" xfId="31512" xr:uid="{00000000-0005-0000-0000-0000017B0000}"/>
    <cellStyle name="Normal 3 4 2 2 4 2 3 3 3" xfId="31513" xr:uid="{00000000-0005-0000-0000-0000027B0000}"/>
    <cellStyle name="Normal 3 4 2 2 4 2 3 4" xfId="31514" xr:uid="{00000000-0005-0000-0000-0000037B0000}"/>
    <cellStyle name="Normal 3 4 2 2 4 2 3 4 2" xfId="31515" xr:uid="{00000000-0005-0000-0000-0000047B0000}"/>
    <cellStyle name="Normal 3 4 2 2 4 2 3 5" xfId="31516" xr:uid="{00000000-0005-0000-0000-0000057B0000}"/>
    <cellStyle name="Normal 3 4 2 2 4 2 4" xfId="31517" xr:uid="{00000000-0005-0000-0000-0000067B0000}"/>
    <cellStyle name="Normal 3 4 2 2 4 2 4 2" xfId="31518" xr:uid="{00000000-0005-0000-0000-0000077B0000}"/>
    <cellStyle name="Normal 3 4 2 2 4 2 4 2 2" xfId="31519" xr:uid="{00000000-0005-0000-0000-0000087B0000}"/>
    <cellStyle name="Normal 3 4 2 2 4 2 4 2 2 2" xfId="31520" xr:uid="{00000000-0005-0000-0000-0000097B0000}"/>
    <cellStyle name="Normal 3 4 2 2 4 2 4 2 3" xfId="31521" xr:uid="{00000000-0005-0000-0000-00000A7B0000}"/>
    <cellStyle name="Normal 3 4 2 2 4 2 4 3" xfId="31522" xr:uid="{00000000-0005-0000-0000-00000B7B0000}"/>
    <cellStyle name="Normal 3 4 2 2 4 2 4 3 2" xfId="31523" xr:uid="{00000000-0005-0000-0000-00000C7B0000}"/>
    <cellStyle name="Normal 3 4 2 2 4 2 4 4" xfId="31524" xr:uid="{00000000-0005-0000-0000-00000D7B0000}"/>
    <cellStyle name="Normal 3 4 2 2 4 2 5" xfId="31525" xr:uid="{00000000-0005-0000-0000-00000E7B0000}"/>
    <cellStyle name="Normal 3 4 2 2 4 2 5 2" xfId="31526" xr:uid="{00000000-0005-0000-0000-00000F7B0000}"/>
    <cellStyle name="Normal 3 4 2 2 4 2 5 2 2" xfId="31527" xr:uid="{00000000-0005-0000-0000-0000107B0000}"/>
    <cellStyle name="Normal 3 4 2 2 4 2 5 2 2 2" xfId="31528" xr:uid="{00000000-0005-0000-0000-0000117B0000}"/>
    <cellStyle name="Normal 3 4 2 2 4 2 5 2 3" xfId="31529" xr:uid="{00000000-0005-0000-0000-0000127B0000}"/>
    <cellStyle name="Normal 3 4 2 2 4 2 5 3" xfId="31530" xr:uid="{00000000-0005-0000-0000-0000137B0000}"/>
    <cellStyle name="Normal 3 4 2 2 4 2 5 3 2" xfId="31531" xr:uid="{00000000-0005-0000-0000-0000147B0000}"/>
    <cellStyle name="Normal 3 4 2 2 4 2 5 4" xfId="31532" xr:uid="{00000000-0005-0000-0000-0000157B0000}"/>
    <cellStyle name="Normal 3 4 2 2 4 2 6" xfId="31533" xr:uid="{00000000-0005-0000-0000-0000167B0000}"/>
    <cellStyle name="Normal 3 4 2 2 4 2 6 2" xfId="31534" xr:uid="{00000000-0005-0000-0000-0000177B0000}"/>
    <cellStyle name="Normal 3 4 2 2 4 2 6 2 2" xfId="31535" xr:uid="{00000000-0005-0000-0000-0000187B0000}"/>
    <cellStyle name="Normal 3 4 2 2 4 2 6 3" xfId="31536" xr:uid="{00000000-0005-0000-0000-0000197B0000}"/>
    <cellStyle name="Normal 3 4 2 2 4 2 7" xfId="31537" xr:uid="{00000000-0005-0000-0000-00001A7B0000}"/>
    <cellStyle name="Normal 3 4 2 2 4 2 7 2" xfId="31538" xr:uid="{00000000-0005-0000-0000-00001B7B0000}"/>
    <cellStyle name="Normal 3 4 2 2 4 2 8" xfId="31539" xr:uid="{00000000-0005-0000-0000-00001C7B0000}"/>
    <cellStyle name="Normal 3 4 2 2 4 2 8 2" xfId="31540" xr:uid="{00000000-0005-0000-0000-00001D7B0000}"/>
    <cellStyle name="Normal 3 4 2 2 4 2 9" xfId="31541" xr:uid="{00000000-0005-0000-0000-00001E7B0000}"/>
    <cellStyle name="Normal 3 4 2 2 4 3" xfId="31542" xr:uid="{00000000-0005-0000-0000-00001F7B0000}"/>
    <cellStyle name="Normal 3 4 2 2 4 3 2" xfId="31543" xr:uid="{00000000-0005-0000-0000-0000207B0000}"/>
    <cellStyle name="Normal 3 4 2 2 4 3 2 2" xfId="31544" xr:uid="{00000000-0005-0000-0000-0000217B0000}"/>
    <cellStyle name="Normal 3 4 2 2 4 3 2 2 2" xfId="31545" xr:uid="{00000000-0005-0000-0000-0000227B0000}"/>
    <cellStyle name="Normal 3 4 2 2 4 3 2 2 2 2" xfId="31546" xr:uid="{00000000-0005-0000-0000-0000237B0000}"/>
    <cellStyle name="Normal 3 4 2 2 4 3 2 2 2 2 2" xfId="31547" xr:uid="{00000000-0005-0000-0000-0000247B0000}"/>
    <cellStyle name="Normal 3 4 2 2 4 3 2 2 2 3" xfId="31548" xr:uid="{00000000-0005-0000-0000-0000257B0000}"/>
    <cellStyle name="Normal 3 4 2 2 4 3 2 2 3" xfId="31549" xr:uid="{00000000-0005-0000-0000-0000267B0000}"/>
    <cellStyle name="Normal 3 4 2 2 4 3 2 2 3 2" xfId="31550" xr:uid="{00000000-0005-0000-0000-0000277B0000}"/>
    <cellStyle name="Normal 3 4 2 2 4 3 2 2 4" xfId="31551" xr:uid="{00000000-0005-0000-0000-0000287B0000}"/>
    <cellStyle name="Normal 3 4 2 2 4 3 2 3" xfId="31552" xr:uid="{00000000-0005-0000-0000-0000297B0000}"/>
    <cellStyle name="Normal 3 4 2 2 4 3 2 3 2" xfId="31553" xr:uid="{00000000-0005-0000-0000-00002A7B0000}"/>
    <cellStyle name="Normal 3 4 2 2 4 3 2 3 2 2" xfId="31554" xr:uid="{00000000-0005-0000-0000-00002B7B0000}"/>
    <cellStyle name="Normal 3 4 2 2 4 3 2 3 3" xfId="31555" xr:uid="{00000000-0005-0000-0000-00002C7B0000}"/>
    <cellStyle name="Normal 3 4 2 2 4 3 2 4" xfId="31556" xr:uid="{00000000-0005-0000-0000-00002D7B0000}"/>
    <cellStyle name="Normal 3 4 2 2 4 3 2 4 2" xfId="31557" xr:uid="{00000000-0005-0000-0000-00002E7B0000}"/>
    <cellStyle name="Normal 3 4 2 2 4 3 2 5" xfId="31558" xr:uid="{00000000-0005-0000-0000-00002F7B0000}"/>
    <cellStyle name="Normal 3 4 2 2 4 3 3" xfId="31559" xr:uid="{00000000-0005-0000-0000-0000307B0000}"/>
    <cellStyle name="Normal 3 4 2 2 4 3 3 2" xfId="31560" xr:uid="{00000000-0005-0000-0000-0000317B0000}"/>
    <cellStyle name="Normal 3 4 2 2 4 3 3 2 2" xfId="31561" xr:uid="{00000000-0005-0000-0000-0000327B0000}"/>
    <cellStyle name="Normal 3 4 2 2 4 3 3 2 2 2" xfId="31562" xr:uid="{00000000-0005-0000-0000-0000337B0000}"/>
    <cellStyle name="Normal 3 4 2 2 4 3 3 2 3" xfId="31563" xr:uid="{00000000-0005-0000-0000-0000347B0000}"/>
    <cellStyle name="Normal 3 4 2 2 4 3 3 3" xfId="31564" xr:uid="{00000000-0005-0000-0000-0000357B0000}"/>
    <cellStyle name="Normal 3 4 2 2 4 3 3 3 2" xfId="31565" xr:uid="{00000000-0005-0000-0000-0000367B0000}"/>
    <cellStyle name="Normal 3 4 2 2 4 3 3 4" xfId="31566" xr:uid="{00000000-0005-0000-0000-0000377B0000}"/>
    <cellStyle name="Normal 3 4 2 2 4 3 4" xfId="31567" xr:uid="{00000000-0005-0000-0000-0000387B0000}"/>
    <cellStyle name="Normal 3 4 2 2 4 3 4 2" xfId="31568" xr:uid="{00000000-0005-0000-0000-0000397B0000}"/>
    <cellStyle name="Normal 3 4 2 2 4 3 4 2 2" xfId="31569" xr:uid="{00000000-0005-0000-0000-00003A7B0000}"/>
    <cellStyle name="Normal 3 4 2 2 4 3 4 2 2 2" xfId="31570" xr:uid="{00000000-0005-0000-0000-00003B7B0000}"/>
    <cellStyle name="Normal 3 4 2 2 4 3 4 2 3" xfId="31571" xr:uid="{00000000-0005-0000-0000-00003C7B0000}"/>
    <cellStyle name="Normal 3 4 2 2 4 3 4 3" xfId="31572" xr:uid="{00000000-0005-0000-0000-00003D7B0000}"/>
    <cellStyle name="Normal 3 4 2 2 4 3 4 3 2" xfId="31573" xr:uid="{00000000-0005-0000-0000-00003E7B0000}"/>
    <cellStyle name="Normal 3 4 2 2 4 3 4 4" xfId="31574" xr:uid="{00000000-0005-0000-0000-00003F7B0000}"/>
    <cellStyle name="Normal 3 4 2 2 4 3 5" xfId="31575" xr:uid="{00000000-0005-0000-0000-0000407B0000}"/>
    <cellStyle name="Normal 3 4 2 2 4 3 5 2" xfId="31576" xr:uid="{00000000-0005-0000-0000-0000417B0000}"/>
    <cellStyle name="Normal 3 4 2 2 4 3 5 2 2" xfId="31577" xr:uid="{00000000-0005-0000-0000-0000427B0000}"/>
    <cellStyle name="Normal 3 4 2 2 4 3 5 3" xfId="31578" xr:uid="{00000000-0005-0000-0000-0000437B0000}"/>
    <cellStyle name="Normal 3 4 2 2 4 3 6" xfId="31579" xr:uid="{00000000-0005-0000-0000-0000447B0000}"/>
    <cellStyle name="Normal 3 4 2 2 4 3 6 2" xfId="31580" xr:uid="{00000000-0005-0000-0000-0000457B0000}"/>
    <cellStyle name="Normal 3 4 2 2 4 3 7" xfId="31581" xr:uid="{00000000-0005-0000-0000-0000467B0000}"/>
    <cellStyle name="Normal 3 4 2 2 4 3 7 2" xfId="31582" xr:uid="{00000000-0005-0000-0000-0000477B0000}"/>
    <cellStyle name="Normal 3 4 2 2 4 3 8" xfId="31583" xr:uid="{00000000-0005-0000-0000-0000487B0000}"/>
    <cellStyle name="Normal 3 4 2 2 4 4" xfId="31584" xr:uid="{00000000-0005-0000-0000-0000497B0000}"/>
    <cellStyle name="Normal 3 4 2 2 4 4 2" xfId="31585" xr:uid="{00000000-0005-0000-0000-00004A7B0000}"/>
    <cellStyle name="Normal 3 4 2 2 4 4 2 2" xfId="31586" xr:uid="{00000000-0005-0000-0000-00004B7B0000}"/>
    <cellStyle name="Normal 3 4 2 2 4 4 2 2 2" xfId="31587" xr:uid="{00000000-0005-0000-0000-00004C7B0000}"/>
    <cellStyle name="Normal 3 4 2 2 4 4 2 2 2 2" xfId="31588" xr:uid="{00000000-0005-0000-0000-00004D7B0000}"/>
    <cellStyle name="Normal 3 4 2 2 4 4 2 2 3" xfId="31589" xr:uid="{00000000-0005-0000-0000-00004E7B0000}"/>
    <cellStyle name="Normal 3 4 2 2 4 4 2 3" xfId="31590" xr:uid="{00000000-0005-0000-0000-00004F7B0000}"/>
    <cellStyle name="Normal 3 4 2 2 4 4 2 3 2" xfId="31591" xr:uid="{00000000-0005-0000-0000-0000507B0000}"/>
    <cellStyle name="Normal 3 4 2 2 4 4 2 4" xfId="31592" xr:uid="{00000000-0005-0000-0000-0000517B0000}"/>
    <cellStyle name="Normal 3 4 2 2 4 4 3" xfId="31593" xr:uid="{00000000-0005-0000-0000-0000527B0000}"/>
    <cellStyle name="Normal 3 4 2 2 4 4 3 2" xfId="31594" xr:uid="{00000000-0005-0000-0000-0000537B0000}"/>
    <cellStyle name="Normal 3 4 2 2 4 4 3 2 2" xfId="31595" xr:uid="{00000000-0005-0000-0000-0000547B0000}"/>
    <cellStyle name="Normal 3 4 2 2 4 4 3 3" xfId="31596" xr:uid="{00000000-0005-0000-0000-0000557B0000}"/>
    <cellStyle name="Normal 3 4 2 2 4 4 4" xfId="31597" xr:uid="{00000000-0005-0000-0000-0000567B0000}"/>
    <cellStyle name="Normal 3 4 2 2 4 4 4 2" xfId="31598" xr:uid="{00000000-0005-0000-0000-0000577B0000}"/>
    <cellStyle name="Normal 3 4 2 2 4 4 5" xfId="31599" xr:uid="{00000000-0005-0000-0000-0000587B0000}"/>
    <cellStyle name="Normal 3 4 2 2 4 5" xfId="31600" xr:uid="{00000000-0005-0000-0000-0000597B0000}"/>
    <cellStyle name="Normal 3 4 2 2 4 5 2" xfId="31601" xr:uid="{00000000-0005-0000-0000-00005A7B0000}"/>
    <cellStyle name="Normal 3 4 2 2 4 5 2 2" xfId="31602" xr:uid="{00000000-0005-0000-0000-00005B7B0000}"/>
    <cellStyle name="Normal 3 4 2 2 4 5 2 2 2" xfId="31603" xr:uid="{00000000-0005-0000-0000-00005C7B0000}"/>
    <cellStyle name="Normal 3 4 2 2 4 5 2 3" xfId="31604" xr:uid="{00000000-0005-0000-0000-00005D7B0000}"/>
    <cellStyle name="Normal 3 4 2 2 4 5 3" xfId="31605" xr:uid="{00000000-0005-0000-0000-00005E7B0000}"/>
    <cellStyle name="Normal 3 4 2 2 4 5 3 2" xfId="31606" xr:uid="{00000000-0005-0000-0000-00005F7B0000}"/>
    <cellStyle name="Normal 3 4 2 2 4 5 4" xfId="31607" xr:uid="{00000000-0005-0000-0000-0000607B0000}"/>
    <cellStyle name="Normal 3 4 2 2 4 6" xfId="31608" xr:uid="{00000000-0005-0000-0000-0000617B0000}"/>
    <cellStyle name="Normal 3 4 2 2 4 6 2" xfId="31609" xr:uid="{00000000-0005-0000-0000-0000627B0000}"/>
    <cellStyle name="Normal 3 4 2 2 4 6 2 2" xfId="31610" xr:uid="{00000000-0005-0000-0000-0000637B0000}"/>
    <cellStyle name="Normal 3 4 2 2 4 6 2 2 2" xfId="31611" xr:uid="{00000000-0005-0000-0000-0000647B0000}"/>
    <cellStyle name="Normal 3 4 2 2 4 6 2 3" xfId="31612" xr:uid="{00000000-0005-0000-0000-0000657B0000}"/>
    <cellStyle name="Normal 3 4 2 2 4 6 3" xfId="31613" xr:uid="{00000000-0005-0000-0000-0000667B0000}"/>
    <cellStyle name="Normal 3 4 2 2 4 6 3 2" xfId="31614" xr:uid="{00000000-0005-0000-0000-0000677B0000}"/>
    <cellStyle name="Normal 3 4 2 2 4 6 4" xfId="31615" xr:uid="{00000000-0005-0000-0000-0000687B0000}"/>
    <cellStyle name="Normal 3 4 2 2 4 7" xfId="31616" xr:uid="{00000000-0005-0000-0000-0000697B0000}"/>
    <cellStyle name="Normal 3 4 2 2 4 7 2" xfId="31617" xr:uid="{00000000-0005-0000-0000-00006A7B0000}"/>
    <cellStyle name="Normal 3 4 2 2 4 7 2 2" xfId="31618" xr:uid="{00000000-0005-0000-0000-00006B7B0000}"/>
    <cellStyle name="Normal 3 4 2 2 4 7 3" xfId="31619" xr:uid="{00000000-0005-0000-0000-00006C7B0000}"/>
    <cellStyle name="Normal 3 4 2 2 4 8" xfId="31620" xr:uid="{00000000-0005-0000-0000-00006D7B0000}"/>
    <cellStyle name="Normal 3 4 2 2 4 8 2" xfId="31621" xr:uid="{00000000-0005-0000-0000-00006E7B0000}"/>
    <cellStyle name="Normal 3 4 2 2 4 9" xfId="31622" xr:uid="{00000000-0005-0000-0000-00006F7B0000}"/>
    <cellStyle name="Normal 3 4 2 2 4 9 2" xfId="31623" xr:uid="{00000000-0005-0000-0000-0000707B0000}"/>
    <cellStyle name="Normal 3 4 2 2 5" xfId="31624" xr:uid="{00000000-0005-0000-0000-0000717B0000}"/>
    <cellStyle name="Normal 3 4 2 2 5 2" xfId="31625" xr:uid="{00000000-0005-0000-0000-0000727B0000}"/>
    <cellStyle name="Normal 3 4 2 2 5 2 2" xfId="31626" xr:uid="{00000000-0005-0000-0000-0000737B0000}"/>
    <cellStyle name="Normal 3 4 2 2 5 2 2 2" xfId="31627" xr:uid="{00000000-0005-0000-0000-0000747B0000}"/>
    <cellStyle name="Normal 3 4 2 2 5 2 2 2 2" xfId="31628" xr:uid="{00000000-0005-0000-0000-0000757B0000}"/>
    <cellStyle name="Normal 3 4 2 2 5 2 2 2 2 2" xfId="31629" xr:uid="{00000000-0005-0000-0000-0000767B0000}"/>
    <cellStyle name="Normal 3 4 2 2 5 2 2 2 2 2 2" xfId="31630" xr:uid="{00000000-0005-0000-0000-0000777B0000}"/>
    <cellStyle name="Normal 3 4 2 2 5 2 2 2 2 3" xfId="31631" xr:uid="{00000000-0005-0000-0000-0000787B0000}"/>
    <cellStyle name="Normal 3 4 2 2 5 2 2 2 3" xfId="31632" xr:uid="{00000000-0005-0000-0000-0000797B0000}"/>
    <cellStyle name="Normal 3 4 2 2 5 2 2 2 3 2" xfId="31633" xr:uid="{00000000-0005-0000-0000-00007A7B0000}"/>
    <cellStyle name="Normal 3 4 2 2 5 2 2 2 4" xfId="31634" xr:uid="{00000000-0005-0000-0000-00007B7B0000}"/>
    <cellStyle name="Normal 3 4 2 2 5 2 2 3" xfId="31635" xr:uid="{00000000-0005-0000-0000-00007C7B0000}"/>
    <cellStyle name="Normal 3 4 2 2 5 2 2 3 2" xfId="31636" xr:uid="{00000000-0005-0000-0000-00007D7B0000}"/>
    <cellStyle name="Normal 3 4 2 2 5 2 2 3 2 2" xfId="31637" xr:uid="{00000000-0005-0000-0000-00007E7B0000}"/>
    <cellStyle name="Normal 3 4 2 2 5 2 2 3 3" xfId="31638" xr:uid="{00000000-0005-0000-0000-00007F7B0000}"/>
    <cellStyle name="Normal 3 4 2 2 5 2 2 4" xfId="31639" xr:uid="{00000000-0005-0000-0000-0000807B0000}"/>
    <cellStyle name="Normal 3 4 2 2 5 2 2 4 2" xfId="31640" xr:uid="{00000000-0005-0000-0000-0000817B0000}"/>
    <cellStyle name="Normal 3 4 2 2 5 2 2 5" xfId="31641" xr:uid="{00000000-0005-0000-0000-0000827B0000}"/>
    <cellStyle name="Normal 3 4 2 2 5 2 3" xfId="31642" xr:uid="{00000000-0005-0000-0000-0000837B0000}"/>
    <cellStyle name="Normal 3 4 2 2 5 2 3 2" xfId="31643" xr:uid="{00000000-0005-0000-0000-0000847B0000}"/>
    <cellStyle name="Normal 3 4 2 2 5 2 3 2 2" xfId="31644" xr:uid="{00000000-0005-0000-0000-0000857B0000}"/>
    <cellStyle name="Normal 3 4 2 2 5 2 3 2 2 2" xfId="31645" xr:uid="{00000000-0005-0000-0000-0000867B0000}"/>
    <cellStyle name="Normal 3 4 2 2 5 2 3 2 3" xfId="31646" xr:uid="{00000000-0005-0000-0000-0000877B0000}"/>
    <cellStyle name="Normal 3 4 2 2 5 2 3 3" xfId="31647" xr:uid="{00000000-0005-0000-0000-0000887B0000}"/>
    <cellStyle name="Normal 3 4 2 2 5 2 3 3 2" xfId="31648" xr:uid="{00000000-0005-0000-0000-0000897B0000}"/>
    <cellStyle name="Normal 3 4 2 2 5 2 3 4" xfId="31649" xr:uid="{00000000-0005-0000-0000-00008A7B0000}"/>
    <cellStyle name="Normal 3 4 2 2 5 2 4" xfId="31650" xr:uid="{00000000-0005-0000-0000-00008B7B0000}"/>
    <cellStyle name="Normal 3 4 2 2 5 2 4 2" xfId="31651" xr:uid="{00000000-0005-0000-0000-00008C7B0000}"/>
    <cellStyle name="Normal 3 4 2 2 5 2 4 2 2" xfId="31652" xr:uid="{00000000-0005-0000-0000-00008D7B0000}"/>
    <cellStyle name="Normal 3 4 2 2 5 2 4 2 2 2" xfId="31653" xr:uid="{00000000-0005-0000-0000-00008E7B0000}"/>
    <cellStyle name="Normal 3 4 2 2 5 2 4 2 3" xfId="31654" xr:uid="{00000000-0005-0000-0000-00008F7B0000}"/>
    <cellStyle name="Normal 3 4 2 2 5 2 4 3" xfId="31655" xr:uid="{00000000-0005-0000-0000-0000907B0000}"/>
    <cellStyle name="Normal 3 4 2 2 5 2 4 3 2" xfId="31656" xr:uid="{00000000-0005-0000-0000-0000917B0000}"/>
    <cellStyle name="Normal 3 4 2 2 5 2 4 4" xfId="31657" xr:uid="{00000000-0005-0000-0000-0000927B0000}"/>
    <cellStyle name="Normal 3 4 2 2 5 2 5" xfId="31658" xr:uid="{00000000-0005-0000-0000-0000937B0000}"/>
    <cellStyle name="Normal 3 4 2 2 5 2 5 2" xfId="31659" xr:uid="{00000000-0005-0000-0000-0000947B0000}"/>
    <cellStyle name="Normal 3 4 2 2 5 2 5 2 2" xfId="31660" xr:uid="{00000000-0005-0000-0000-0000957B0000}"/>
    <cellStyle name="Normal 3 4 2 2 5 2 5 3" xfId="31661" xr:uid="{00000000-0005-0000-0000-0000967B0000}"/>
    <cellStyle name="Normal 3 4 2 2 5 2 6" xfId="31662" xr:uid="{00000000-0005-0000-0000-0000977B0000}"/>
    <cellStyle name="Normal 3 4 2 2 5 2 6 2" xfId="31663" xr:uid="{00000000-0005-0000-0000-0000987B0000}"/>
    <cellStyle name="Normal 3 4 2 2 5 2 7" xfId="31664" xr:uid="{00000000-0005-0000-0000-0000997B0000}"/>
    <cellStyle name="Normal 3 4 2 2 5 2 7 2" xfId="31665" xr:uid="{00000000-0005-0000-0000-00009A7B0000}"/>
    <cellStyle name="Normal 3 4 2 2 5 2 8" xfId="31666" xr:uid="{00000000-0005-0000-0000-00009B7B0000}"/>
    <cellStyle name="Normal 3 4 2 2 5 3" xfId="31667" xr:uid="{00000000-0005-0000-0000-00009C7B0000}"/>
    <cellStyle name="Normal 3 4 2 2 5 3 2" xfId="31668" xr:uid="{00000000-0005-0000-0000-00009D7B0000}"/>
    <cellStyle name="Normal 3 4 2 2 5 3 2 2" xfId="31669" xr:uid="{00000000-0005-0000-0000-00009E7B0000}"/>
    <cellStyle name="Normal 3 4 2 2 5 3 2 2 2" xfId="31670" xr:uid="{00000000-0005-0000-0000-00009F7B0000}"/>
    <cellStyle name="Normal 3 4 2 2 5 3 2 2 2 2" xfId="31671" xr:uid="{00000000-0005-0000-0000-0000A07B0000}"/>
    <cellStyle name="Normal 3 4 2 2 5 3 2 2 3" xfId="31672" xr:uid="{00000000-0005-0000-0000-0000A17B0000}"/>
    <cellStyle name="Normal 3 4 2 2 5 3 2 3" xfId="31673" xr:uid="{00000000-0005-0000-0000-0000A27B0000}"/>
    <cellStyle name="Normal 3 4 2 2 5 3 2 3 2" xfId="31674" xr:uid="{00000000-0005-0000-0000-0000A37B0000}"/>
    <cellStyle name="Normal 3 4 2 2 5 3 2 4" xfId="31675" xr:uid="{00000000-0005-0000-0000-0000A47B0000}"/>
    <cellStyle name="Normal 3 4 2 2 5 3 3" xfId="31676" xr:uid="{00000000-0005-0000-0000-0000A57B0000}"/>
    <cellStyle name="Normal 3 4 2 2 5 3 3 2" xfId="31677" xr:uid="{00000000-0005-0000-0000-0000A67B0000}"/>
    <cellStyle name="Normal 3 4 2 2 5 3 3 2 2" xfId="31678" xr:uid="{00000000-0005-0000-0000-0000A77B0000}"/>
    <cellStyle name="Normal 3 4 2 2 5 3 3 3" xfId="31679" xr:uid="{00000000-0005-0000-0000-0000A87B0000}"/>
    <cellStyle name="Normal 3 4 2 2 5 3 4" xfId="31680" xr:uid="{00000000-0005-0000-0000-0000A97B0000}"/>
    <cellStyle name="Normal 3 4 2 2 5 3 4 2" xfId="31681" xr:uid="{00000000-0005-0000-0000-0000AA7B0000}"/>
    <cellStyle name="Normal 3 4 2 2 5 3 5" xfId="31682" xr:uid="{00000000-0005-0000-0000-0000AB7B0000}"/>
    <cellStyle name="Normal 3 4 2 2 5 4" xfId="31683" xr:uid="{00000000-0005-0000-0000-0000AC7B0000}"/>
    <cellStyle name="Normal 3 4 2 2 5 4 2" xfId="31684" xr:uid="{00000000-0005-0000-0000-0000AD7B0000}"/>
    <cellStyle name="Normal 3 4 2 2 5 4 2 2" xfId="31685" xr:uid="{00000000-0005-0000-0000-0000AE7B0000}"/>
    <cellStyle name="Normal 3 4 2 2 5 4 2 2 2" xfId="31686" xr:uid="{00000000-0005-0000-0000-0000AF7B0000}"/>
    <cellStyle name="Normal 3 4 2 2 5 4 2 3" xfId="31687" xr:uid="{00000000-0005-0000-0000-0000B07B0000}"/>
    <cellStyle name="Normal 3 4 2 2 5 4 3" xfId="31688" xr:uid="{00000000-0005-0000-0000-0000B17B0000}"/>
    <cellStyle name="Normal 3 4 2 2 5 4 3 2" xfId="31689" xr:uid="{00000000-0005-0000-0000-0000B27B0000}"/>
    <cellStyle name="Normal 3 4 2 2 5 4 4" xfId="31690" xr:uid="{00000000-0005-0000-0000-0000B37B0000}"/>
    <cellStyle name="Normal 3 4 2 2 5 5" xfId="31691" xr:uid="{00000000-0005-0000-0000-0000B47B0000}"/>
    <cellStyle name="Normal 3 4 2 2 5 5 2" xfId="31692" xr:uid="{00000000-0005-0000-0000-0000B57B0000}"/>
    <cellStyle name="Normal 3 4 2 2 5 5 2 2" xfId="31693" xr:uid="{00000000-0005-0000-0000-0000B67B0000}"/>
    <cellStyle name="Normal 3 4 2 2 5 5 2 2 2" xfId="31694" xr:uid="{00000000-0005-0000-0000-0000B77B0000}"/>
    <cellStyle name="Normal 3 4 2 2 5 5 2 3" xfId="31695" xr:uid="{00000000-0005-0000-0000-0000B87B0000}"/>
    <cellStyle name="Normal 3 4 2 2 5 5 3" xfId="31696" xr:uid="{00000000-0005-0000-0000-0000B97B0000}"/>
    <cellStyle name="Normal 3 4 2 2 5 5 3 2" xfId="31697" xr:uid="{00000000-0005-0000-0000-0000BA7B0000}"/>
    <cellStyle name="Normal 3 4 2 2 5 5 4" xfId="31698" xr:uid="{00000000-0005-0000-0000-0000BB7B0000}"/>
    <cellStyle name="Normal 3 4 2 2 5 6" xfId="31699" xr:uid="{00000000-0005-0000-0000-0000BC7B0000}"/>
    <cellStyle name="Normal 3 4 2 2 5 6 2" xfId="31700" xr:uid="{00000000-0005-0000-0000-0000BD7B0000}"/>
    <cellStyle name="Normal 3 4 2 2 5 6 2 2" xfId="31701" xr:uid="{00000000-0005-0000-0000-0000BE7B0000}"/>
    <cellStyle name="Normal 3 4 2 2 5 6 3" xfId="31702" xr:uid="{00000000-0005-0000-0000-0000BF7B0000}"/>
    <cellStyle name="Normal 3 4 2 2 5 7" xfId="31703" xr:uid="{00000000-0005-0000-0000-0000C07B0000}"/>
    <cellStyle name="Normal 3 4 2 2 5 7 2" xfId="31704" xr:uid="{00000000-0005-0000-0000-0000C17B0000}"/>
    <cellStyle name="Normal 3 4 2 2 5 8" xfId="31705" xr:uid="{00000000-0005-0000-0000-0000C27B0000}"/>
    <cellStyle name="Normal 3 4 2 2 5 8 2" xfId="31706" xr:uid="{00000000-0005-0000-0000-0000C37B0000}"/>
    <cellStyle name="Normal 3 4 2 2 5 9" xfId="31707" xr:uid="{00000000-0005-0000-0000-0000C47B0000}"/>
    <cellStyle name="Normal 3 4 2 2 6" xfId="31708" xr:uid="{00000000-0005-0000-0000-0000C57B0000}"/>
    <cellStyle name="Normal 3 4 2 2 6 2" xfId="31709" xr:uid="{00000000-0005-0000-0000-0000C67B0000}"/>
    <cellStyle name="Normal 3 4 2 2 6 2 2" xfId="31710" xr:uid="{00000000-0005-0000-0000-0000C77B0000}"/>
    <cellStyle name="Normal 3 4 2 2 6 2 2 2" xfId="31711" xr:uid="{00000000-0005-0000-0000-0000C87B0000}"/>
    <cellStyle name="Normal 3 4 2 2 6 2 2 2 2" xfId="31712" xr:uid="{00000000-0005-0000-0000-0000C97B0000}"/>
    <cellStyle name="Normal 3 4 2 2 6 2 2 2 2 2" xfId="31713" xr:uid="{00000000-0005-0000-0000-0000CA7B0000}"/>
    <cellStyle name="Normal 3 4 2 2 6 2 2 2 3" xfId="31714" xr:uid="{00000000-0005-0000-0000-0000CB7B0000}"/>
    <cellStyle name="Normal 3 4 2 2 6 2 2 3" xfId="31715" xr:uid="{00000000-0005-0000-0000-0000CC7B0000}"/>
    <cellStyle name="Normal 3 4 2 2 6 2 2 3 2" xfId="31716" xr:uid="{00000000-0005-0000-0000-0000CD7B0000}"/>
    <cellStyle name="Normal 3 4 2 2 6 2 2 4" xfId="31717" xr:uid="{00000000-0005-0000-0000-0000CE7B0000}"/>
    <cellStyle name="Normal 3 4 2 2 6 2 3" xfId="31718" xr:uid="{00000000-0005-0000-0000-0000CF7B0000}"/>
    <cellStyle name="Normal 3 4 2 2 6 2 3 2" xfId="31719" xr:uid="{00000000-0005-0000-0000-0000D07B0000}"/>
    <cellStyle name="Normal 3 4 2 2 6 2 3 2 2" xfId="31720" xr:uid="{00000000-0005-0000-0000-0000D17B0000}"/>
    <cellStyle name="Normal 3 4 2 2 6 2 3 3" xfId="31721" xr:uid="{00000000-0005-0000-0000-0000D27B0000}"/>
    <cellStyle name="Normal 3 4 2 2 6 2 4" xfId="31722" xr:uid="{00000000-0005-0000-0000-0000D37B0000}"/>
    <cellStyle name="Normal 3 4 2 2 6 2 4 2" xfId="31723" xr:uid="{00000000-0005-0000-0000-0000D47B0000}"/>
    <cellStyle name="Normal 3 4 2 2 6 2 5" xfId="31724" xr:uid="{00000000-0005-0000-0000-0000D57B0000}"/>
    <cellStyle name="Normal 3 4 2 2 6 3" xfId="31725" xr:uid="{00000000-0005-0000-0000-0000D67B0000}"/>
    <cellStyle name="Normal 3 4 2 2 6 3 2" xfId="31726" xr:uid="{00000000-0005-0000-0000-0000D77B0000}"/>
    <cellStyle name="Normal 3 4 2 2 6 3 2 2" xfId="31727" xr:uid="{00000000-0005-0000-0000-0000D87B0000}"/>
    <cellStyle name="Normal 3 4 2 2 6 3 2 2 2" xfId="31728" xr:uid="{00000000-0005-0000-0000-0000D97B0000}"/>
    <cellStyle name="Normal 3 4 2 2 6 3 2 3" xfId="31729" xr:uid="{00000000-0005-0000-0000-0000DA7B0000}"/>
    <cellStyle name="Normal 3 4 2 2 6 3 3" xfId="31730" xr:uid="{00000000-0005-0000-0000-0000DB7B0000}"/>
    <cellStyle name="Normal 3 4 2 2 6 3 3 2" xfId="31731" xr:uid="{00000000-0005-0000-0000-0000DC7B0000}"/>
    <cellStyle name="Normal 3 4 2 2 6 3 4" xfId="31732" xr:uid="{00000000-0005-0000-0000-0000DD7B0000}"/>
    <cellStyle name="Normal 3 4 2 2 6 4" xfId="31733" xr:uid="{00000000-0005-0000-0000-0000DE7B0000}"/>
    <cellStyle name="Normal 3 4 2 2 6 4 2" xfId="31734" xr:uid="{00000000-0005-0000-0000-0000DF7B0000}"/>
    <cellStyle name="Normal 3 4 2 2 6 4 2 2" xfId="31735" xr:uid="{00000000-0005-0000-0000-0000E07B0000}"/>
    <cellStyle name="Normal 3 4 2 2 6 4 2 2 2" xfId="31736" xr:uid="{00000000-0005-0000-0000-0000E17B0000}"/>
    <cellStyle name="Normal 3 4 2 2 6 4 2 3" xfId="31737" xr:uid="{00000000-0005-0000-0000-0000E27B0000}"/>
    <cellStyle name="Normal 3 4 2 2 6 4 3" xfId="31738" xr:uid="{00000000-0005-0000-0000-0000E37B0000}"/>
    <cellStyle name="Normal 3 4 2 2 6 4 3 2" xfId="31739" xr:uid="{00000000-0005-0000-0000-0000E47B0000}"/>
    <cellStyle name="Normal 3 4 2 2 6 4 4" xfId="31740" xr:uid="{00000000-0005-0000-0000-0000E57B0000}"/>
    <cellStyle name="Normal 3 4 2 2 6 5" xfId="31741" xr:uid="{00000000-0005-0000-0000-0000E67B0000}"/>
    <cellStyle name="Normal 3 4 2 2 6 5 2" xfId="31742" xr:uid="{00000000-0005-0000-0000-0000E77B0000}"/>
    <cellStyle name="Normal 3 4 2 2 6 5 2 2" xfId="31743" xr:uid="{00000000-0005-0000-0000-0000E87B0000}"/>
    <cellStyle name="Normal 3 4 2 2 6 5 3" xfId="31744" xr:uid="{00000000-0005-0000-0000-0000E97B0000}"/>
    <cellStyle name="Normal 3 4 2 2 6 6" xfId="31745" xr:uid="{00000000-0005-0000-0000-0000EA7B0000}"/>
    <cellStyle name="Normal 3 4 2 2 6 6 2" xfId="31746" xr:uid="{00000000-0005-0000-0000-0000EB7B0000}"/>
    <cellStyle name="Normal 3 4 2 2 6 7" xfId="31747" xr:uid="{00000000-0005-0000-0000-0000EC7B0000}"/>
    <cellStyle name="Normal 3 4 2 2 6 7 2" xfId="31748" xr:uid="{00000000-0005-0000-0000-0000ED7B0000}"/>
    <cellStyle name="Normal 3 4 2 2 6 8" xfId="31749" xr:uid="{00000000-0005-0000-0000-0000EE7B0000}"/>
    <cellStyle name="Normal 3 4 2 2 7" xfId="31750" xr:uid="{00000000-0005-0000-0000-0000EF7B0000}"/>
    <cellStyle name="Normal 3 4 2 2 7 2" xfId="31751" xr:uid="{00000000-0005-0000-0000-0000F07B0000}"/>
    <cellStyle name="Normal 3 4 2 2 7 2 2" xfId="31752" xr:uid="{00000000-0005-0000-0000-0000F17B0000}"/>
    <cellStyle name="Normal 3 4 2 2 7 2 2 2" xfId="31753" xr:uid="{00000000-0005-0000-0000-0000F27B0000}"/>
    <cellStyle name="Normal 3 4 2 2 7 2 2 2 2" xfId="31754" xr:uid="{00000000-0005-0000-0000-0000F37B0000}"/>
    <cellStyle name="Normal 3 4 2 2 7 2 2 2 2 2" xfId="31755" xr:uid="{00000000-0005-0000-0000-0000F47B0000}"/>
    <cellStyle name="Normal 3 4 2 2 7 2 2 2 3" xfId="31756" xr:uid="{00000000-0005-0000-0000-0000F57B0000}"/>
    <cellStyle name="Normal 3 4 2 2 7 2 2 3" xfId="31757" xr:uid="{00000000-0005-0000-0000-0000F67B0000}"/>
    <cellStyle name="Normal 3 4 2 2 7 2 2 3 2" xfId="31758" xr:uid="{00000000-0005-0000-0000-0000F77B0000}"/>
    <cellStyle name="Normal 3 4 2 2 7 2 2 4" xfId="31759" xr:uid="{00000000-0005-0000-0000-0000F87B0000}"/>
    <cellStyle name="Normal 3 4 2 2 7 2 3" xfId="31760" xr:uid="{00000000-0005-0000-0000-0000F97B0000}"/>
    <cellStyle name="Normal 3 4 2 2 7 2 3 2" xfId="31761" xr:uid="{00000000-0005-0000-0000-0000FA7B0000}"/>
    <cellStyle name="Normal 3 4 2 2 7 2 3 2 2" xfId="31762" xr:uid="{00000000-0005-0000-0000-0000FB7B0000}"/>
    <cellStyle name="Normal 3 4 2 2 7 2 3 3" xfId="31763" xr:uid="{00000000-0005-0000-0000-0000FC7B0000}"/>
    <cellStyle name="Normal 3 4 2 2 7 2 4" xfId="31764" xr:uid="{00000000-0005-0000-0000-0000FD7B0000}"/>
    <cellStyle name="Normal 3 4 2 2 7 2 4 2" xfId="31765" xr:uid="{00000000-0005-0000-0000-0000FE7B0000}"/>
    <cellStyle name="Normal 3 4 2 2 7 2 5" xfId="31766" xr:uid="{00000000-0005-0000-0000-0000FF7B0000}"/>
    <cellStyle name="Normal 3 4 2 2 7 3" xfId="31767" xr:uid="{00000000-0005-0000-0000-0000007C0000}"/>
    <cellStyle name="Normal 3 4 2 2 7 3 2" xfId="31768" xr:uid="{00000000-0005-0000-0000-0000017C0000}"/>
    <cellStyle name="Normal 3 4 2 2 7 3 2 2" xfId="31769" xr:uid="{00000000-0005-0000-0000-0000027C0000}"/>
    <cellStyle name="Normal 3 4 2 2 7 3 2 2 2" xfId="31770" xr:uid="{00000000-0005-0000-0000-0000037C0000}"/>
    <cellStyle name="Normal 3 4 2 2 7 3 2 3" xfId="31771" xr:uid="{00000000-0005-0000-0000-0000047C0000}"/>
    <cellStyle name="Normal 3 4 2 2 7 3 3" xfId="31772" xr:uid="{00000000-0005-0000-0000-0000057C0000}"/>
    <cellStyle name="Normal 3 4 2 2 7 3 3 2" xfId="31773" xr:uid="{00000000-0005-0000-0000-0000067C0000}"/>
    <cellStyle name="Normal 3 4 2 2 7 3 4" xfId="31774" xr:uid="{00000000-0005-0000-0000-0000077C0000}"/>
    <cellStyle name="Normal 3 4 2 2 7 4" xfId="31775" xr:uid="{00000000-0005-0000-0000-0000087C0000}"/>
    <cellStyle name="Normal 3 4 2 2 7 4 2" xfId="31776" xr:uid="{00000000-0005-0000-0000-0000097C0000}"/>
    <cellStyle name="Normal 3 4 2 2 7 4 2 2" xfId="31777" xr:uid="{00000000-0005-0000-0000-00000A7C0000}"/>
    <cellStyle name="Normal 3 4 2 2 7 4 3" xfId="31778" xr:uid="{00000000-0005-0000-0000-00000B7C0000}"/>
    <cellStyle name="Normal 3 4 2 2 7 5" xfId="31779" xr:uid="{00000000-0005-0000-0000-00000C7C0000}"/>
    <cellStyle name="Normal 3 4 2 2 7 5 2" xfId="31780" xr:uid="{00000000-0005-0000-0000-00000D7C0000}"/>
    <cellStyle name="Normal 3 4 2 2 7 6" xfId="31781" xr:uid="{00000000-0005-0000-0000-00000E7C0000}"/>
    <cellStyle name="Normal 3 4 2 2 8" xfId="31782" xr:uid="{00000000-0005-0000-0000-00000F7C0000}"/>
    <cellStyle name="Normal 3 4 2 2 8 2" xfId="31783" xr:uid="{00000000-0005-0000-0000-0000107C0000}"/>
    <cellStyle name="Normal 3 4 2 2 8 2 2" xfId="31784" xr:uid="{00000000-0005-0000-0000-0000117C0000}"/>
    <cellStyle name="Normal 3 4 2 2 8 2 2 2" xfId="31785" xr:uid="{00000000-0005-0000-0000-0000127C0000}"/>
    <cellStyle name="Normal 3 4 2 2 8 2 2 2 2" xfId="31786" xr:uid="{00000000-0005-0000-0000-0000137C0000}"/>
    <cellStyle name="Normal 3 4 2 2 8 2 2 2 2 2" xfId="31787" xr:uid="{00000000-0005-0000-0000-0000147C0000}"/>
    <cellStyle name="Normal 3 4 2 2 8 2 2 2 3" xfId="31788" xr:uid="{00000000-0005-0000-0000-0000157C0000}"/>
    <cellStyle name="Normal 3 4 2 2 8 2 2 3" xfId="31789" xr:uid="{00000000-0005-0000-0000-0000167C0000}"/>
    <cellStyle name="Normal 3 4 2 2 8 2 2 3 2" xfId="31790" xr:uid="{00000000-0005-0000-0000-0000177C0000}"/>
    <cellStyle name="Normal 3 4 2 2 8 2 2 4" xfId="31791" xr:uid="{00000000-0005-0000-0000-0000187C0000}"/>
    <cellStyle name="Normal 3 4 2 2 8 2 3" xfId="31792" xr:uid="{00000000-0005-0000-0000-0000197C0000}"/>
    <cellStyle name="Normal 3 4 2 2 8 2 3 2" xfId="31793" xr:uid="{00000000-0005-0000-0000-00001A7C0000}"/>
    <cellStyle name="Normal 3 4 2 2 8 2 3 2 2" xfId="31794" xr:uid="{00000000-0005-0000-0000-00001B7C0000}"/>
    <cellStyle name="Normal 3 4 2 2 8 2 3 3" xfId="31795" xr:uid="{00000000-0005-0000-0000-00001C7C0000}"/>
    <cellStyle name="Normal 3 4 2 2 8 2 4" xfId="31796" xr:uid="{00000000-0005-0000-0000-00001D7C0000}"/>
    <cellStyle name="Normal 3 4 2 2 8 2 4 2" xfId="31797" xr:uid="{00000000-0005-0000-0000-00001E7C0000}"/>
    <cellStyle name="Normal 3 4 2 2 8 2 5" xfId="31798" xr:uid="{00000000-0005-0000-0000-00001F7C0000}"/>
    <cellStyle name="Normal 3 4 2 2 8 3" xfId="31799" xr:uid="{00000000-0005-0000-0000-0000207C0000}"/>
    <cellStyle name="Normal 3 4 2 2 8 3 2" xfId="31800" xr:uid="{00000000-0005-0000-0000-0000217C0000}"/>
    <cellStyle name="Normal 3 4 2 2 8 3 2 2" xfId="31801" xr:uid="{00000000-0005-0000-0000-0000227C0000}"/>
    <cellStyle name="Normal 3 4 2 2 8 3 2 2 2" xfId="31802" xr:uid="{00000000-0005-0000-0000-0000237C0000}"/>
    <cellStyle name="Normal 3 4 2 2 8 3 2 3" xfId="31803" xr:uid="{00000000-0005-0000-0000-0000247C0000}"/>
    <cellStyle name="Normal 3 4 2 2 8 3 3" xfId="31804" xr:uid="{00000000-0005-0000-0000-0000257C0000}"/>
    <cellStyle name="Normal 3 4 2 2 8 3 3 2" xfId="31805" xr:uid="{00000000-0005-0000-0000-0000267C0000}"/>
    <cellStyle name="Normal 3 4 2 2 8 3 4" xfId="31806" xr:uid="{00000000-0005-0000-0000-0000277C0000}"/>
    <cellStyle name="Normal 3 4 2 2 8 4" xfId="31807" xr:uid="{00000000-0005-0000-0000-0000287C0000}"/>
    <cellStyle name="Normal 3 4 2 2 8 4 2" xfId="31808" xr:uid="{00000000-0005-0000-0000-0000297C0000}"/>
    <cellStyle name="Normal 3 4 2 2 8 4 2 2" xfId="31809" xr:uid="{00000000-0005-0000-0000-00002A7C0000}"/>
    <cellStyle name="Normal 3 4 2 2 8 4 3" xfId="31810" xr:uid="{00000000-0005-0000-0000-00002B7C0000}"/>
    <cellStyle name="Normal 3 4 2 2 8 5" xfId="31811" xr:uid="{00000000-0005-0000-0000-00002C7C0000}"/>
    <cellStyle name="Normal 3 4 2 2 8 5 2" xfId="31812" xr:uid="{00000000-0005-0000-0000-00002D7C0000}"/>
    <cellStyle name="Normal 3 4 2 2 8 6" xfId="31813" xr:uid="{00000000-0005-0000-0000-00002E7C0000}"/>
    <cellStyle name="Normal 3 4 2 2 9" xfId="31814" xr:uid="{00000000-0005-0000-0000-00002F7C0000}"/>
    <cellStyle name="Normal 3 4 2 2 9 2" xfId="31815" xr:uid="{00000000-0005-0000-0000-0000307C0000}"/>
    <cellStyle name="Normal 3 4 2 2 9 2 2" xfId="31816" xr:uid="{00000000-0005-0000-0000-0000317C0000}"/>
    <cellStyle name="Normal 3 4 2 2 9 2 2 2" xfId="31817" xr:uid="{00000000-0005-0000-0000-0000327C0000}"/>
    <cellStyle name="Normal 3 4 2 2 9 2 2 2 2" xfId="31818" xr:uid="{00000000-0005-0000-0000-0000337C0000}"/>
    <cellStyle name="Normal 3 4 2 2 9 2 2 3" xfId="31819" xr:uid="{00000000-0005-0000-0000-0000347C0000}"/>
    <cellStyle name="Normal 3 4 2 2 9 2 3" xfId="31820" xr:uid="{00000000-0005-0000-0000-0000357C0000}"/>
    <cellStyle name="Normal 3 4 2 2 9 2 3 2" xfId="31821" xr:uid="{00000000-0005-0000-0000-0000367C0000}"/>
    <cellStyle name="Normal 3 4 2 2 9 2 4" xfId="31822" xr:uid="{00000000-0005-0000-0000-0000377C0000}"/>
    <cellStyle name="Normal 3 4 2 2 9 3" xfId="31823" xr:uid="{00000000-0005-0000-0000-0000387C0000}"/>
    <cellStyle name="Normal 3 4 2 2 9 3 2" xfId="31824" xr:uid="{00000000-0005-0000-0000-0000397C0000}"/>
    <cellStyle name="Normal 3 4 2 2 9 3 2 2" xfId="31825" xr:uid="{00000000-0005-0000-0000-00003A7C0000}"/>
    <cellStyle name="Normal 3 4 2 2 9 3 3" xfId="31826" xr:uid="{00000000-0005-0000-0000-00003B7C0000}"/>
    <cellStyle name="Normal 3 4 2 2 9 4" xfId="31827" xr:uid="{00000000-0005-0000-0000-00003C7C0000}"/>
    <cellStyle name="Normal 3 4 2 2 9 4 2" xfId="31828" xr:uid="{00000000-0005-0000-0000-00003D7C0000}"/>
    <cellStyle name="Normal 3 4 2 2 9 5" xfId="31829" xr:uid="{00000000-0005-0000-0000-00003E7C0000}"/>
    <cellStyle name="Normal 3 4 2 2_T-straight with PEDs adjustor" xfId="31830" xr:uid="{00000000-0005-0000-0000-00003F7C0000}"/>
    <cellStyle name="Normal 3 4 2 3" xfId="31831" xr:uid="{00000000-0005-0000-0000-0000407C0000}"/>
    <cellStyle name="Normal 3 4 2 3 10" xfId="31832" xr:uid="{00000000-0005-0000-0000-0000417C0000}"/>
    <cellStyle name="Normal 3 4 2 3 11" xfId="31833" xr:uid="{00000000-0005-0000-0000-0000427C0000}"/>
    <cellStyle name="Normal 3 4 2 3 2" xfId="31834" xr:uid="{00000000-0005-0000-0000-0000437C0000}"/>
    <cellStyle name="Normal 3 4 2 3 2 10" xfId="31835" xr:uid="{00000000-0005-0000-0000-0000447C0000}"/>
    <cellStyle name="Normal 3 4 2 3 2 2" xfId="31836" xr:uid="{00000000-0005-0000-0000-0000457C0000}"/>
    <cellStyle name="Normal 3 4 2 3 2 2 2" xfId="31837" xr:uid="{00000000-0005-0000-0000-0000467C0000}"/>
    <cellStyle name="Normal 3 4 2 3 2 2 2 2" xfId="31838" xr:uid="{00000000-0005-0000-0000-0000477C0000}"/>
    <cellStyle name="Normal 3 4 2 3 2 2 2 2 2" xfId="31839" xr:uid="{00000000-0005-0000-0000-0000487C0000}"/>
    <cellStyle name="Normal 3 4 2 3 2 2 2 2 2 2" xfId="31840" xr:uid="{00000000-0005-0000-0000-0000497C0000}"/>
    <cellStyle name="Normal 3 4 2 3 2 2 2 2 2 2 2" xfId="31841" xr:uid="{00000000-0005-0000-0000-00004A7C0000}"/>
    <cellStyle name="Normal 3 4 2 3 2 2 2 2 2 3" xfId="31842" xr:uid="{00000000-0005-0000-0000-00004B7C0000}"/>
    <cellStyle name="Normal 3 4 2 3 2 2 2 2 3" xfId="31843" xr:uid="{00000000-0005-0000-0000-00004C7C0000}"/>
    <cellStyle name="Normal 3 4 2 3 2 2 2 2 3 2" xfId="31844" xr:uid="{00000000-0005-0000-0000-00004D7C0000}"/>
    <cellStyle name="Normal 3 4 2 3 2 2 2 2 4" xfId="31845" xr:uid="{00000000-0005-0000-0000-00004E7C0000}"/>
    <cellStyle name="Normal 3 4 2 3 2 2 2 3" xfId="31846" xr:uid="{00000000-0005-0000-0000-00004F7C0000}"/>
    <cellStyle name="Normal 3 4 2 3 2 2 2 3 2" xfId="31847" xr:uid="{00000000-0005-0000-0000-0000507C0000}"/>
    <cellStyle name="Normal 3 4 2 3 2 2 2 3 2 2" xfId="31848" xr:uid="{00000000-0005-0000-0000-0000517C0000}"/>
    <cellStyle name="Normal 3 4 2 3 2 2 2 3 3" xfId="31849" xr:uid="{00000000-0005-0000-0000-0000527C0000}"/>
    <cellStyle name="Normal 3 4 2 3 2 2 2 4" xfId="31850" xr:uid="{00000000-0005-0000-0000-0000537C0000}"/>
    <cellStyle name="Normal 3 4 2 3 2 2 2 4 2" xfId="31851" xr:uid="{00000000-0005-0000-0000-0000547C0000}"/>
    <cellStyle name="Normal 3 4 2 3 2 2 2 5" xfId="31852" xr:uid="{00000000-0005-0000-0000-0000557C0000}"/>
    <cellStyle name="Normal 3 4 2 3 2 2 3" xfId="31853" xr:uid="{00000000-0005-0000-0000-0000567C0000}"/>
    <cellStyle name="Normal 3 4 2 3 2 2 3 2" xfId="31854" xr:uid="{00000000-0005-0000-0000-0000577C0000}"/>
    <cellStyle name="Normal 3 4 2 3 2 2 3 2 2" xfId="31855" xr:uid="{00000000-0005-0000-0000-0000587C0000}"/>
    <cellStyle name="Normal 3 4 2 3 2 2 3 2 2 2" xfId="31856" xr:uid="{00000000-0005-0000-0000-0000597C0000}"/>
    <cellStyle name="Normal 3 4 2 3 2 2 3 2 3" xfId="31857" xr:uid="{00000000-0005-0000-0000-00005A7C0000}"/>
    <cellStyle name="Normal 3 4 2 3 2 2 3 3" xfId="31858" xr:uid="{00000000-0005-0000-0000-00005B7C0000}"/>
    <cellStyle name="Normal 3 4 2 3 2 2 3 3 2" xfId="31859" xr:uid="{00000000-0005-0000-0000-00005C7C0000}"/>
    <cellStyle name="Normal 3 4 2 3 2 2 3 4" xfId="31860" xr:uid="{00000000-0005-0000-0000-00005D7C0000}"/>
    <cellStyle name="Normal 3 4 2 3 2 2 4" xfId="31861" xr:uid="{00000000-0005-0000-0000-00005E7C0000}"/>
    <cellStyle name="Normal 3 4 2 3 2 2 4 2" xfId="31862" xr:uid="{00000000-0005-0000-0000-00005F7C0000}"/>
    <cellStyle name="Normal 3 4 2 3 2 2 4 2 2" xfId="31863" xr:uid="{00000000-0005-0000-0000-0000607C0000}"/>
    <cellStyle name="Normal 3 4 2 3 2 2 4 2 2 2" xfId="31864" xr:uid="{00000000-0005-0000-0000-0000617C0000}"/>
    <cellStyle name="Normal 3 4 2 3 2 2 4 2 3" xfId="31865" xr:uid="{00000000-0005-0000-0000-0000627C0000}"/>
    <cellStyle name="Normal 3 4 2 3 2 2 4 3" xfId="31866" xr:uid="{00000000-0005-0000-0000-0000637C0000}"/>
    <cellStyle name="Normal 3 4 2 3 2 2 4 3 2" xfId="31867" xr:uid="{00000000-0005-0000-0000-0000647C0000}"/>
    <cellStyle name="Normal 3 4 2 3 2 2 4 4" xfId="31868" xr:uid="{00000000-0005-0000-0000-0000657C0000}"/>
    <cellStyle name="Normal 3 4 2 3 2 2 5" xfId="31869" xr:uid="{00000000-0005-0000-0000-0000667C0000}"/>
    <cellStyle name="Normal 3 4 2 3 2 2 5 2" xfId="31870" xr:uid="{00000000-0005-0000-0000-0000677C0000}"/>
    <cellStyle name="Normal 3 4 2 3 2 2 5 2 2" xfId="31871" xr:uid="{00000000-0005-0000-0000-0000687C0000}"/>
    <cellStyle name="Normal 3 4 2 3 2 2 5 3" xfId="31872" xr:uid="{00000000-0005-0000-0000-0000697C0000}"/>
    <cellStyle name="Normal 3 4 2 3 2 2 6" xfId="31873" xr:uid="{00000000-0005-0000-0000-00006A7C0000}"/>
    <cellStyle name="Normal 3 4 2 3 2 2 6 2" xfId="31874" xr:uid="{00000000-0005-0000-0000-00006B7C0000}"/>
    <cellStyle name="Normal 3 4 2 3 2 2 7" xfId="31875" xr:uid="{00000000-0005-0000-0000-00006C7C0000}"/>
    <cellStyle name="Normal 3 4 2 3 2 2 7 2" xfId="31876" xr:uid="{00000000-0005-0000-0000-00006D7C0000}"/>
    <cellStyle name="Normal 3 4 2 3 2 2 8" xfId="31877" xr:uid="{00000000-0005-0000-0000-00006E7C0000}"/>
    <cellStyle name="Normal 3 4 2 3 2 3" xfId="31878" xr:uid="{00000000-0005-0000-0000-00006F7C0000}"/>
    <cellStyle name="Normal 3 4 2 3 2 3 2" xfId="31879" xr:uid="{00000000-0005-0000-0000-0000707C0000}"/>
    <cellStyle name="Normal 3 4 2 3 2 3 2 2" xfId="31880" xr:uid="{00000000-0005-0000-0000-0000717C0000}"/>
    <cellStyle name="Normal 3 4 2 3 2 3 2 2 2" xfId="31881" xr:uid="{00000000-0005-0000-0000-0000727C0000}"/>
    <cellStyle name="Normal 3 4 2 3 2 3 2 2 2 2" xfId="31882" xr:uid="{00000000-0005-0000-0000-0000737C0000}"/>
    <cellStyle name="Normal 3 4 2 3 2 3 2 2 3" xfId="31883" xr:uid="{00000000-0005-0000-0000-0000747C0000}"/>
    <cellStyle name="Normal 3 4 2 3 2 3 2 3" xfId="31884" xr:uid="{00000000-0005-0000-0000-0000757C0000}"/>
    <cellStyle name="Normal 3 4 2 3 2 3 2 3 2" xfId="31885" xr:uid="{00000000-0005-0000-0000-0000767C0000}"/>
    <cellStyle name="Normal 3 4 2 3 2 3 2 4" xfId="31886" xr:uid="{00000000-0005-0000-0000-0000777C0000}"/>
    <cellStyle name="Normal 3 4 2 3 2 3 3" xfId="31887" xr:uid="{00000000-0005-0000-0000-0000787C0000}"/>
    <cellStyle name="Normal 3 4 2 3 2 3 3 2" xfId="31888" xr:uid="{00000000-0005-0000-0000-0000797C0000}"/>
    <cellStyle name="Normal 3 4 2 3 2 3 3 2 2" xfId="31889" xr:uid="{00000000-0005-0000-0000-00007A7C0000}"/>
    <cellStyle name="Normal 3 4 2 3 2 3 3 3" xfId="31890" xr:uid="{00000000-0005-0000-0000-00007B7C0000}"/>
    <cellStyle name="Normal 3 4 2 3 2 3 4" xfId="31891" xr:uid="{00000000-0005-0000-0000-00007C7C0000}"/>
    <cellStyle name="Normal 3 4 2 3 2 3 4 2" xfId="31892" xr:uid="{00000000-0005-0000-0000-00007D7C0000}"/>
    <cellStyle name="Normal 3 4 2 3 2 3 5" xfId="31893" xr:uid="{00000000-0005-0000-0000-00007E7C0000}"/>
    <cellStyle name="Normal 3 4 2 3 2 4" xfId="31894" xr:uid="{00000000-0005-0000-0000-00007F7C0000}"/>
    <cellStyle name="Normal 3 4 2 3 2 4 2" xfId="31895" xr:uid="{00000000-0005-0000-0000-0000807C0000}"/>
    <cellStyle name="Normal 3 4 2 3 2 4 2 2" xfId="31896" xr:uid="{00000000-0005-0000-0000-0000817C0000}"/>
    <cellStyle name="Normal 3 4 2 3 2 4 2 2 2" xfId="31897" xr:uid="{00000000-0005-0000-0000-0000827C0000}"/>
    <cellStyle name="Normal 3 4 2 3 2 4 2 3" xfId="31898" xr:uid="{00000000-0005-0000-0000-0000837C0000}"/>
    <cellStyle name="Normal 3 4 2 3 2 4 3" xfId="31899" xr:uid="{00000000-0005-0000-0000-0000847C0000}"/>
    <cellStyle name="Normal 3 4 2 3 2 4 3 2" xfId="31900" xr:uid="{00000000-0005-0000-0000-0000857C0000}"/>
    <cellStyle name="Normal 3 4 2 3 2 4 4" xfId="31901" xr:uid="{00000000-0005-0000-0000-0000867C0000}"/>
    <cellStyle name="Normal 3 4 2 3 2 5" xfId="31902" xr:uid="{00000000-0005-0000-0000-0000877C0000}"/>
    <cellStyle name="Normal 3 4 2 3 2 5 2" xfId="31903" xr:uid="{00000000-0005-0000-0000-0000887C0000}"/>
    <cellStyle name="Normal 3 4 2 3 2 5 2 2" xfId="31904" xr:uid="{00000000-0005-0000-0000-0000897C0000}"/>
    <cellStyle name="Normal 3 4 2 3 2 5 2 2 2" xfId="31905" xr:uid="{00000000-0005-0000-0000-00008A7C0000}"/>
    <cellStyle name="Normal 3 4 2 3 2 5 2 3" xfId="31906" xr:uid="{00000000-0005-0000-0000-00008B7C0000}"/>
    <cellStyle name="Normal 3 4 2 3 2 5 3" xfId="31907" xr:uid="{00000000-0005-0000-0000-00008C7C0000}"/>
    <cellStyle name="Normal 3 4 2 3 2 5 3 2" xfId="31908" xr:uid="{00000000-0005-0000-0000-00008D7C0000}"/>
    <cellStyle name="Normal 3 4 2 3 2 5 4" xfId="31909" xr:uid="{00000000-0005-0000-0000-00008E7C0000}"/>
    <cellStyle name="Normal 3 4 2 3 2 6" xfId="31910" xr:uid="{00000000-0005-0000-0000-00008F7C0000}"/>
    <cellStyle name="Normal 3 4 2 3 2 6 2" xfId="31911" xr:uid="{00000000-0005-0000-0000-0000907C0000}"/>
    <cellStyle name="Normal 3 4 2 3 2 6 2 2" xfId="31912" xr:uid="{00000000-0005-0000-0000-0000917C0000}"/>
    <cellStyle name="Normal 3 4 2 3 2 6 3" xfId="31913" xr:uid="{00000000-0005-0000-0000-0000927C0000}"/>
    <cellStyle name="Normal 3 4 2 3 2 7" xfId="31914" xr:uid="{00000000-0005-0000-0000-0000937C0000}"/>
    <cellStyle name="Normal 3 4 2 3 2 7 2" xfId="31915" xr:uid="{00000000-0005-0000-0000-0000947C0000}"/>
    <cellStyle name="Normal 3 4 2 3 2 8" xfId="31916" xr:uid="{00000000-0005-0000-0000-0000957C0000}"/>
    <cellStyle name="Normal 3 4 2 3 2 8 2" xfId="31917" xr:uid="{00000000-0005-0000-0000-0000967C0000}"/>
    <cellStyle name="Normal 3 4 2 3 2 9" xfId="31918" xr:uid="{00000000-0005-0000-0000-0000977C0000}"/>
    <cellStyle name="Normal 3 4 2 3 3" xfId="31919" xr:uid="{00000000-0005-0000-0000-0000987C0000}"/>
    <cellStyle name="Normal 3 4 2 3 3 2" xfId="31920" xr:uid="{00000000-0005-0000-0000-0000997C0000}"/>
    <cellStyle name="Normal 3 4 2 3 3 2 2" xfId="31921" xr:uid="{00000000-0005-0000-0000-00009A7C0000}"/>
    <cellStyle name="Normal 3 4 2 3 3 2 2 2" xfId="31922" xr:uid="{00000000-0005-0000-0000-00009B7C0000}"/>
    <cellStyle name="Normal 3 4 2 3 3 2 2 2 2" xfId="31923" xr:uid="{00000000-0005-0000-0000-00009C7C0000}"/>
    <cellStyle name="Normal 3 4 2 3 3 2 2 2 2 2" xfId="31924" xr:uid="{00000000-0005-0000-0000-00009D7C0000}"/>
    <cellStyle name="Normal 3 4 2 3 3 2 2 2 3" xfId="31925" xr:uid="{00000000-0005-0000-0000-00009E7C0000}"/>
    <cellStyle name="Normal 3 4 2 3 3 2 2 3" xfId="31926" xr:uid="{00000000-0005-0000-0000-00009F7C0000}"/>
    <cellStyle name="Normal 3 4 2 3 3 2 2 3 2" xfId="31927" xr:uid="{00000000-0005-0000-0000-0000A07C0000}"/>
    <cellStyle name="Normal 3 4 2 3 3 2 2 4" xfId="31928" xr:uid="{00000000-0005-0000-0000-0000A17C0000}"/>
    <cellStyle name="Normal 3 4 2 3 3 2 3" xfId="31929" xr:uid="{00000000-0005-0000-0000-0000A27C0000}"/>
    <cellStyle name="Normal 3 4 2 3 3 2 3 2" xfId="31930" xr:uid="{00000000-0005-0000-0000-0000A37C0000}"/>
    <cellStyle name="Normal 3 4 2 3 3 2 3 2 2" xfId="31931" xr:uid="{00000000-0005-0000-0000-0000A47C0000}"/>
    <cellStyle name="Normal 3 4 2 3 3 2 3 3" xfId="31932" xr:uid="{00000000-0005-0000-0000-0000A57C0000}"/>
    <cellStyle name="Normal 3 4 2 3 3 2 4" xfId="31933" xr:uid="{00000000-0005-0000-0000-0000A67C0000}"/>
    <cellStyle name="Normal 3 4 2 3 3 2 4 2" xfId="31934" xr:uid="{00000000-0005-0000-0000-0000A77C0000}"/>
    <cellStyle name="Normal 3 4 2 3 3 2 5" xfId="31935" xr:uid="{00000000-0005-0000-0000-0000A87C0000}"/>
    <cellStyle name="Normal 3 4 2 3 3 3" xfId="31936" xr:uid="{00000000-0005-0000-0000-0000A97C0000}"/>
    <cellStyle name="Normal 3 4 2 3 3 3 2" xfId="31937" xr:uid="{00000000-0005-0000-0000-0000AA7C0000}"/>
    <cellStyle name="Normal 3 4 2 3 3 3 2 2" xfId="31938" xr:uid="{00000000-0005-0000-0000-0000AB7C0000}"/>
    <cellStyle name="Normal 3 4 2 3 3 3 2 2 2" xfId="31939" xr:uid="{00000000-0005-0000-0000-0000AC7C0000}"/>
    <cellStyle name="Normal 3 4 2 3 3 3 2 3" xfId="31940" xr:uid="{00000000-0005-0000-0000-0000AD7C0000}"/>
    <cellStyle name="Normal 3 4 2 3 3 3 3" xfId="31941" xr:uid="{00000000-0005-0000-0000-0000AE7C0000}"/>
    <cellStyle name="Normal 3 4 2 3 3 3 3 2" xfId="31942" xr:uid="{00000000-0005-0000-0000-0000AF7C0000}"/>
    <cellStyle name="Normal 3 4 2 3 3 3 4" xfId="31943" xr:uid="{00000000-0005-0000-0000-0000B07C0000}"/>
    <cellStyle name="Normal 3 4 2 3 3 4" xfId="31944" xr:uid="{00000000-0005-0000-0000-0000B17C0000}"/>
    <cellStyle name="Normal 3 4 2 3 3 4 2" xfId="31945" xr:uid="{00000000-0005-0000-0000-0000B27C0000}"/>
    <cellStyle name="Normal 3 4 2 3 3 4 2 2" xfId="31946" xr:uid="{00000000-0005-0000-0000-0000B37C0000}"/>
    <cellStyle name="Normal 3 4 2 3 3 4 2 2 2" xfId="31947" xr:uid="{00000000-0005-0000-0000-0000B47C0000}"/>
    <cellStyle name="Normal 3 4 2 3 3 4 2 3" xfId="31948" xr:uid="{00000000-0005-0000-0000-0000B57C0000}"/>
    <cellStyle name="Normal 3 4 2 3 3 4 3" xfId="31949" xr:uid="{00000000-0005-0000-0000-0000B67C0000}"/>
    <cellStyle name="Normal 3 4 2 3 3 4 3 2" xfId="31950" xr:uid="{00000000-0005-0000-0000-0000B77C0000}"/>
    <cellStyle name="Normal 3 4 2 3 3 4 4" xfId="31951" xr:uid="{00000000-0005-0000-0000-0000B87C0000}"/>
    <cellStyle name="Normal 3 4 2 3 3 5" xfId="31952" xr:uid="{00000000-0005-0000-0000-0000B97C0000}"/>
    <cellStyle name="Normal 3 4 2 3 3 5 2" xfId="31953" xr:uid="{00000000-0005-0000-0000-0000BA7C0000}"/>
    <cellStyle name="Normal 3 4 2 3 3 5 2 2" xfId="31954" xr:uid="{00000000-0005-0000-0000-0000BB7C0000}"/>
    <cellStyle name="Normal 3 4 2 3 3 5 3" xfId="31955" xr:uid="{00000000-0005-0000-0000-0000BC7C0000}"/>
    <cellStyle name="Normal 3 4 2 3 3 6" xfId="31956" xr:uid="{00000000-0005-0000-0000-0000BD7C0000}"/>
    <cellStyle name="Normal 3 4 2 3 3 6 2" xfId="31957" xr:uid="{00000000-0005-0000-0000-0000BE7C0000}"/>
    <cellStyle name="Normal 3 4 2 3 3 7" xfId="31958" xr:uid="{00000000-0005-0000-0000-0000BF7C0000}"/>
    <cellStyle name="Normal 3 4 2 3 3 7 2" xfId="31959" xr:uid="{00000000-0005-0000-0000-0000C07C0000}"/>
    <cellStyle name="Normal 3 4 2 3 3 8" xfId="31960" xr:uid="{00000000-0005-0000-0000-0000C17C0000}"/>
    <cellStyle name="Normal 3 4 2 3 4" xfId="31961" xr:uid="{00000000-0005-0000-0000-0000C27C0000}"/>
    <cellStyle name="Normal 3 4 2 3 4 2" xfId="31962" xr:uid="{00000000-0005-0000-0000-0000C37C0000}"/>
    <cellStyle name="Normal 3 4 2 3 4 2 2" xfId="31963" xr:uid="{00000000-0005-0000-0000-0000C47C0000}"/>
    <cellStyle name="Normal 3 4 2 3 4 2 2 2" xfId="31964" xr:uid="{00000000-0005-0000-0000-0000C57C0000}"/>
    <cellStyle name="Normal 3 4 2 3 4 2 2 2 2" xfId="31965" xr:uid="{00000000-0005-0000-0000-0000C67C0000}"/>
    <cellStyle name="Normal 3 4 2 3 4 2 2 3" xfId="31966" xr:uid="{00000000-0005-0000-0000-0000C77C0000}"/>
    <cellStyle name="Normal 3 4 2 3 4 2 3" xfId="31967" xr:uid="{00000000-0005-0000-0000-0000C87C0000}"/>
    <cellStyle name="Normal 3 4 2 3 4 2 3 2" xfId="31968" xr:uid="{00000000-0005-0000-0000-0000C97C0000}"/>
    <cellStyle name="Normal 3 4 2 3 4 2 4" xfId="31969" xr:uid="{00000000-0005-0000-0000-0000CA7C0000}"/>
    <cellStyle name="Normal 3 4 2 3 4 3" xfId="31970" xr:uid="{00000000-0005-0000-0000-0000CB7C0000}"/>
    <cellStyle name="Normal 3 4 2 3 4 3 2" xfId="31971" xr:uid="{00000000-0005-0000-0000-0000CC7C0000}"/>
    <cellStyle name="Normal 3 4 2 3 4 3 2 2" xfId="31972" xr:uid="{00000000-0005-0000-0000-0000CD7C0000}"/>
    <cellStyle name="Normal 3 4 2 3 4 3 3" xfId="31973" xr:uid="{00000000-0005-0000-0000-0000CE7C0000}"/>
    <cellStyle name="Normal 3 4 2 3 4 4" xfId="31974" xr:uid="{00000000-0005-0000-0000-0000CF7C0000}"/>
    <cellStyle name="Normal 3 4 2 3 4 4 2" xfId="31975" xr:uid="{00000000-0005-0000-0000-0000D07C0000}"/>
    <cellStyle name="Normal 3 4 2 3 4 5" xfId="31976" xr:uid="{00000000-0005-0000-0000-0000D17C0000}"/>
    <cellStyle name="Normal 3 4 2 3 5" xfId="31977" xr:uid="{00000000-0005-0000-0000-0000D27C0000}"/>
    <cellStyle name="Normal 3 4 2 3 5 2" xfId="31978" xr:uid="{00000000-0005-0000-0000-0000D37C0000}"/>
    <cellStyle name="Normal 3 4 2 3 5 2 2" xfId="31979" xr:uid="{00000000-0005-0000-0000-0000D47C0000}"/>
    <cellStyle name="Normal 3 4 2 3 5 2 2 2" xfId="31980" xr:uid="{00000000-0005-0000-0000-0000D57C0000}"/>
    <cellStyle name="Normal 3 4 2 3 5 2 3" xfId="31981" xr:uid="{00000000-0005-0000-0000-0000D67C0000}"/>
    <cellStyle name="Normal 3 4 2 3 5 3" xfId="31982" xr:uid="{00000000-0005-0000-0000-0000D77C0000}"/>
    <cellStyle name="Normal 3 4 2 3 5 3 2" xfId="31983" xr:uid="{00000000-0005-0000-0000-0000D87C0000}"/>
    <cellStyle name="Normal 3 4 2 3 5 4" xfId="31984" xr:uid="{00000000-0005-0000-0000-0000D97C0000}"/>
    <cellStyle name="Normal 3 4 2 3 6" xfId="31985" xr:uid="{00000000-0005-0000-0000-0000DA7C0000}"/>
    <cellStyle name="Normal 3 4 2 3 6 2" xfId="31986" xr:uid="{00000000-0005-0000-0000-0000DB7C0000}"/>
    <cellStyle name="Normal 3 4 2 3 6 2 2" xfId="31987" xr:uid="{00000000-0005-0000-0000-0000DC7C0000}"/>
    <cellStyle name="Normal 3 4 2 3 6 2 2 2" xfId="31988" xr:uid="{00000000-0005-0000-0000-0000DD7C0000}"/>
    <cellStyle name="Normal 3 4 2 3 6 2 3" xfId="31989" xr:uid="{00000000-0005-0000-0000-0000DE7C0000}"/>
    <cellStyle name="Normal 3 4 2 3 6 3" xfId="31990" xr:uid="{00000000-0005-0000-0000-0000DF7C0000}"/>
    <cellStyle name="Normal 3 4 2 3 6 3 2" xfId="31991" xr:uid="{00000000-0005-0000-0000-0000E07C0000}"/>
    <cellStyle name="Normal 3 4 2 3 6 4" xfId="31992" xr:uid="{00000000-0005-0000-0000-0000E17C0000}"/>
    <cellStyle name="Normal 3 4 2 3 7" xfId="31993" xr:uid="{00000000-0005-0000-0000-0000E27C0000}"/>
    <cellStyle name="Normal 3 4 2 3 7 2" xfId="31994" xr:uid="{00000000-0005-0000-0000-0000E37C0000}"/>
    <cellStyle name="Normal 3 4 2 3 7 2 2" xfId="31995" xr:uid="{00000000-0005-0000-0000-0000E47C0000}"/>
    <cellStyle name="Normal 3 4 2 3 7 3" xfId="31996" xr:uid="{00000000-0005-0000-0000-0000E57C0000}"/>
    <cellStyle name="Normal 3 4 2 3 8" xfId="31997" xr:uid="{00000000-0005-0000-0000-0000E67C0000}"/>
    <cellStyle name="Normal 3 4 2 3 8 2" xfId="31998" xr:uid="{00000000-0005-0000-0000-0000E77C0000}"/>
    <cellStyle name="Normal 3 4 2 3 9" xfId="31999" xr:uid="{00000000-0005-0000-0000-0000E87C0000}"/>
    <cellStyle name="Normal 3 4 2 3 9 2" xfId="32000" xr:uid="{00000000-0005-0000-0000-0000E97C0000}"/>
    <cellStyle name="Normal 3 4 2 4" xfId="32001" xr:uid="{00000000-0005-0000-0000-0000EA7C0000}"/>
    <cellStyle name="Normal 3 4 2 4 10" xfId="32002" xr:uid="{00000000-0005-0000-0000-0000EB7C0000}"/>
    <cellStyle name="Normal 3 4 2 4 11" xfId="32003" xr:uid="{00000000-0005-0000-0000-0000EC7C0000}"/>
    <cellStyle name="Normal 3 4 2 4 2" xfId="32004" xr:uid="{00000000-0005-0000-0000-0000ED7C0000}"/>
    <cellStyle name="Normal 3 4 2 4 2 10" xfId="32005" xr:uid="{00000000-0005-0000-0000-0000EE7C0000}"/>
    <cellStyle name="Normal 3 4 2 4 2 2" xfId="32006" xr:uid="{00000000-0005-0000-0000-0000EF7C0000}"/>
    <cellStyle name="Normal 3 4 2 4 2 2 2" xfId="32007" xr:uid="{00000000-0005-0000-0000-0000F07C0000}"/>
    <cellStyle name="Normal 3 4 2 4 2 2 2 2" xfId="32008" xr:uid="{00000000-0005-0000-0000-0000F17C0000}"/>
    <cellStyle name="Normal 3 4 2 4 2 2 2 2 2" xfId="32009" xr:uid="{00000000-0005-0000-0000-0000F27C0000}"/>
    <cellStyle name="Normal 3 4 2 4 2 2 2 2 2 2" xfId="32010" xr:uid="{00000000-0005-0000-0000-0000F37C0000}"/>
    <cellStyle name="Normal 3 4 2 4 2 2 2 2 2 2 2" xfId="32011" xr:uid="{00000000-0005-0000-0000-0000F47C0000}"/>
    <cellStyle name="Normal 3 4 2 4 2 2 2 2 2 3" xfId="32012" xr:uid="{00000000-0005-0000-0000-0000F57C0000}"/>
    <cellStyle name="Normal 3 4 2 4 2 2 2 2 3" xfId="32013" xr:uid="{00000000-0005-0000-0000-0000F67C0000}"/>
    <cellStyle name="Normal 3 4 2 4 2 2 2 2 3 2" xfId="32014" xr:uid="{00000000-0005-0000-0000-0000F77C0000}"/>
    <cellStyle name="Normal 3 4 2 4 2 2 2 2 4" xfId="32015" xr:uid="{00000000-0005-0000-0000-0000F87C0000}"/>
    <cellStyle name="Normal 3 4 2 4 2 2 2 3" xfId="32016" xr:uid="{00000000-0005-0000-0000-0000F97C0000}"/>
    <cellStyle name="Normal 3 4 2 4 2 2 2 3 2" xfId="32017" xr:uid="{00000000-0005-0000-0000-0000FA7C0000}"/>
    <cellStyle name="Normal 3 4 2 4 2 2 2 3 2 2" xfId="32018" xr:uid="{00000000-0005-0000-0000-0000FB7C0000}"/>
    <cellStyle name="Normal 3 4 2 4 2 2 2 3 3" xfId="32019" xr:uid="{00000000-0005-0000-0000-0000FC7C0000}"/>
    <cellStyle name="Normal 3 4 2 4 2 2 2 4" xfId="32020" xr:uid="{00000000-0005-0000-0000-0000FD7C0000}"/>
    <cellStyle name="Normal 3 4 2 4 2 2 2 4 2" xfId="32021" xr:uid="{00000000-0005-0000-0000-0000FE7C0000}"/>
    <cellStyle name="Normal 3 4 2 4 2 2 2 5" xfId="32022" xr:uid="{00000000-0005-0000-0000-0000FF7C0000}"/>
    <cellStyle name="Normal 3 4 2 4 2 2 3" xfId="32023" xr:uid="{00000000-0005-0000-0000-0000007D0000}"/>
    <cellStyle name="Normal 3 4 2 4 2 2 3 2" xfId="32024" xr:uid="{00000000-0005-0000-0000-0000017D0000}"/>
    <cellStyle name="Normal 3 4 2 4 2 2 3 2 2" xfId="32025" xr:uid="{00000000-0005-0000-0000-0000027D0000}"/>
    <cellStyle name="Normal 3 4 2 4 2 2 3 2 2 2" xfId="32026" xr:uid="{00000000-0005-0000-0000-0000037D0000}"/>
    <cellStyle name="Normal 3 4 2 4 2 2 3 2 3" xfId="32027" xr:uid="{00000000-0005-0000-0000-0000047D0000}"/>
    <cellStyle name="Normal 3 4 2 4 2 2 3 3" xfId="32028" xr:uid="{00000000-0005-0000-0000-0000057D0000}"/>
    <cellStyle name="Normal 3 4 2 4 2 2 3 3 2" xfId="32029" xr:uid="{00000000-0005-0000-0000-0000067D0000}"/>
    <cellStyle name="Normal 3 4 2 4 2 2 3 4" xfId="32030" xr:uid="{00000000-0005-0000-0000-0000077D0000}"/>
    <cellStyle name="Normal 3 4 2 4 2 2 4" xfId="32031" xr:uid="{00000000-0005-0000-0000-0000087D0000}"/>
    <cellStyle name="Normal 3 4 2 4 2 2 4 2" xfId="32032" xr:uid="{00000000-0005-0000-0000-0000097D0000}"/>
    <cellStyle name="Normal 3 4 2 4 2 2 4 2 2" xfId="32033" xr:uid="{00000000-0005-0000-0000-00000A7D0000}"/>
    <cellStyle name="Normal 3 4 2 4 2 2 4 2 2 2" xfId="32034" xr:uid="{00000000-0005-0000-0000-00000B7D0000}"/>
    <cellStyle name="Normal 3 4 2 4 2 2 4 2 3" xfId="32035" xr:uid="{00000000-0005-0000-0000-00000C7D0000}"/>
    <cellStyle name="Normal 3 4 2 4 2 2 4 3" xfId="32036" xr:uid="{00000000-0005-0000-0000-00000D7D0000}"/>
    <cellStyle name="Normal 3 4 2 4 2 2 4 3 2" xfId="32037" xr:uid="{00000000-0005-0000-0000-00000E7D0000}"/>
    <cellStyle name="Normal 3 4 2 4 2 2 4 4" xfId="32038" xr:uid="{00000000-0005-0000-0000-00000F7D0000}"/>
    <cellStyle name="Normal 3 4 2 4 2 2 5" xfId="32039" xr:uid="{00000000-0005-0000-0000-0000107D0000}"/>
    <cellStyle name="Normal 3 4 2 4 2 2 5 2" xfId="32040" xr:uid="{00000000-0005-0000-0000-0000117D0000}"/>
    <cellStyle name="Normal 3 4 2 4 2 2 5 2 2" xfId="32041" xr:uid="{00000000-0005-0000-0000-0000127D0000}"/>
    <cellStyle name="Normal 3 4 2 4 2 2 5 3" xfId="32042" xr:uid="{00000000-0005-0000-0000-0000137D0000}"/>
    <cellStyle name="Normal 3 4 2 4 2 2 6" xfId="32043" xr:uid="{00000000-0005-0000-0000-0000147D0000}"/>
    <cellStyle name="Normal 3 4 2 4 2 2 6 2" xfId="32044" xr:uid="{00000000-0005-0000-0000-0000157D0000}"/>
    <cellStyle name="Normal 3 4 2 4 2 2 7" xfId="32045" xr:uid="{00000000-0005-0000-0000-0000167D0000}"/>
    <cellStyle name="Normal 3 4 2 4 2 2 7 2" xfId="32046" xr:uid="{00000000-0005-0000-0000-0000177D0000}"/>
    <cellStyle name="Normal 3 4 2 4 2 2 8" xfId="32047" xr:uid="{00000000-0005-0000-0000-0000187D0000}"/>
    <cellStyle name="Normal 3 4 2 4 2 3" xfId="32048" xr:uid="{00000000-0005-0000-0000-0000197D0000}"/>
    <cellStyle name="Normal 3 4 2 4 2 3 2" xfId="32049" xr:uid="{00000000-0005-0000-0000-00001A7D0000}"/>
    <cellStyle name="Normal 3 4 2 4 2 3 2 2" xfId="32050" xr:uid="{00000000-0005-0000-0000-00001B7D0000}"/>
    <cellStyle name="Normal 3 4 2 4 2 3 2 2 2" xfId="32051" xr:uid="{00000000-0005-0000-0000-00001C7D0000}"/>
    <cellStyle name="Normal 3 4 2 4 2 3 2 2 2 2" xfId="32052" xr:uid="{00000000-0005-0000-0000-00001D7D0000}"/>
    <cellStyle name="Normal 3 4 2 4 2 3 2 2 3" xfId="32053" xr:uid="{00000000-0005-0000-0000-00001E7D0000}"/>
    <cellStyle name="Normal 3 4 2 4 2 3 2 3" xfId="32054" xr:uid="{00000000-0005-0000-0000-00001F7D0000}"/>
    <cellStyle name="Normal 3 4 2 4 2 3 2 3 2" xfId="32055" xr:uid="{00000000-0005-0000-0000-0000207D0000}"/>
    <cellStyle name="Normal 3 4 2 4 2 3 2 4" xfId="32056" xr:uid="{00000000-0005-0000-0000-0000217D0000}"/>
    <cellStyle name="Normal 3 4 2 4 2 3 3" xfId="32057" xr:uid="{00000000-0005-0000-0000-0000227D0000}"/>
    <cellStyle name="Normal 3 4 2 4 2 3 3 2" xfId="32058" xr:uid="{00000000-0005-0000-0000-0000237D0000}"/>
    <cellStyle name="Normal 3 4 2 4 2 3 3 2 2" xfId="32059" xr:uid="{00000000-0005-0000-0000-0000247D0000}"/>
    <cellStyle name="Normal 3 4 2 4 2 3 3 3" xfId="32060" xr:uid="{00000000-0005-0000-0000-0000257D0000}"/>
    <cellStyle name="Normal 3 4 2 4 2 3 4" xfId="32061" xr:uid="{00000000-0005-0000-0000-0000267D0000}"/>
    <cellStyle name="Normal 3 4 2 4 2 3 4 2" xfId="32062" xr:uid="{00000000-0005-0000-0000-0000277D0000}"/>
    <cellStyle name="Normal 3 4 2 4 2 3 5" xfId="32063" xr:uid="{00000000-0005-0000-0000-0000287D0000}"/>
    <cellStyle name="Normal 3 4 2 4 2 4" xfId="32064" xr:uid="{00000000-0005-0000-0000-0000297D0000}"/>
    <cellStyle name="Normal 3 4 2 4 2 4 2" xfId="32065" xr:uid="{00000000-0005-0000-0000-00002A7D0000}"/>
    <cellStyle name="Normal 3 4 2 4 2 4 2 2" xfId="32066" xr:uid="{00000000-0005-0000-0000-00002B7D0000}"/>
    <cellStyle name="Normal 3 4 2 4 2 4 2 2 2" xfId="32067" xr:uid="{00000000-0005-0000-0000-00002C7D0000}"/>
    <cellStyle name="Normal 3 4 2 4 2 4 2 3" xfId="32068" xr:uid="{00000000-0005-0000-0000-00002D7D0000}"/>
    <cellStyle name="Normal 3 4 2 4 2 4 3" xfId="32069" xr:uid="{00000000-0005-0000-0000-00002E7D0000}"/>
    <cellStyle name="Normal 3 4 2 4 2 4 3 2" xfId="32070" xr:uid="{00000000-0005-0000-0000-00002F7D0000}"/>
    <cellStyle name="Normal 3 4 2 4 2 4 4" xfId="32071" xr:uid="{00000000-0005-0000-0000-0000307D0000}"/>
    <cellStyle name="Normal 3 4 2 4 2 5" xfId="32072" xr:uid="{00000000-0005-0000-0000-0000317D0000}"/>
    <cellStyle name="Normal 3 4 2 4 2 5 2" xfId="32073" xr:uid="{00000000-0005-0000-0000-0000327D0000}"/>
    <cellStyle name="Normal 3 4 2 4 2 5 2 2" xfId="32074" xr:uid="{00000000-0005-0000-0000-0000337D0000}"/>
    <cellStyle name="Normal 3 4 2 4 2 5 2 2 2" xfId="32075" xr:uid="{00000000-0005-0000-0000-0000347D0000}"/>
    <cellStyle name="Normal 3 4 2 4 2 5 2 3" xfId="32076" xr:uid="{00000000-0005-0000-0000-0000357D0000}"/>
    <cellStyle name="Normal 3 4 2 4 2 5 3" xfId="32077" xr:uid="{00000000-0005-0000-0000-0000367D0000}"/>
    <cellStyle name="Normal 3 4 2 4 2 5 3 2" xfId="32078" xr:uid="{00000000-0005-0000-0000-0000377D0000}"/>
    <cellStyle name="Normal 3 4 2 4 2 5 4" xfId="32079" xr:uid="{00000000-0005-0000-0000-0000387D0000}"/>
    <cellStyle name="Normal 3 4 2 4 2 6" xfId="32080" xr:uid="{00000000-0005-0000-0000-0000397D0000}"/>
    <cellStyle name="Normal 3 4 2 4 2 6 2" xfId="32081" xr:uid="{00000000-0005-0000-0000-00003A7D0000}"/>
    <cellStyle name="Normal 3 4 2 4 2 6 2 2" xfId="32082" xr:uid="{00000000-0005-0000-0000-00003B7D0000}"/>
    <cellStyle name="Normal 3 4 2 4 2 6 3" xfId="32083" xr:uid="{00000000-0005-0000-0000-00003C7D0000}"/>
    <cellStyle name="Normal 3 4 2 4 2 7" xfId="32084" xr:uid="{00000000-0005-0000-0000-00003D7D0000}"/>
    <cellStyle name="Normal 3 4 2 4 2 7 2" xfId="32085" xr:uid="{00000000-0005-0000-0000-00003E7D0000}"/>
    <cellStyle name="Normal 3 4 2 4 2 8" xfId="32086" xr:uid="{00000000-0005-0000-0000-00003F7D0000}"/>
    <cellStyle name="Normal 3 4 2 4 2 8 2" xfId="32087" xr:uid="{00000000-0005-0000-0000-0000407D0000}"/>
    <cellStyle name="Normal 3 4 2 4 2 9" xfId="32088" xr:uid="{00000000-0005-0000-0000-0000417D0000}"/>
    <cellStyle name="Normal 3 4 2 4 3" xfId="32089" xr:uid="{00000000-0005-0000-0000-0000427D0000}"/>
    <cellStyle name="Normal 3 4 2 4 3 2" xfId="32090" xr:uid="{00000000-0005-0000-0000-0000437D0000}"/>
    <cellStyle name="Normal 3 4 2 4 3 2 2" xfId="32091" xr:uid="{00000000-0005-0000-0000-0000447D0000}"/>
    <cellStyle name="Normal 3 4 2 4 3 2 2 2" xfId="32092" xr:uid="{00000000-0005-0000-0000-0000457D0000}"/>
    <cellStyle name="Normal 3 4 2 4 3 2 2 2 2" xfId="32093" xr:uid="{00000000-0005-0000-0000-0000467D0000}"/>
    <cellStyle name="Normal 3 4 2 4 3 2 2 2 2 2" xfId="32094" xr:uid="{00000000-0005-0000-0000-0000477D0000}"/>
    <cellStyle name="Normal 3 4 2 4 3 2 2 2 3" xfId="32095" xr:uid="{00000000-0005-0000-0000-0000487D0000}"/>
    <cellStyle name="Normal 3 4 2 4 3 2 2 3" xfId="32096" xr:uid="{00000000-0005-0000-0000-0000497D0000}"/>
    <cellStyle name="Normal 3 4 2 4 3 2 2 3 2" xfId="32097" xr:uid="{00000000-0005-0000-0000-00004A7D0000}"/>
    <cellStyle name="Normal 3 4 2 4 3 2 2 4" xfId="32098" xr:uid="{00000000-0005-0000-0000-00004B7D0000}"/>
    <cellStyle name="Normal 3 4 2 4 3 2 3" xfId="32099" xr:uid="{00000000-0005-0000-0000-00004C7D0000}"/>
    <cellStyle name="Normal 3 4 2 4 3 2 3 2" xfId="32100" xr:uid="{00000000-0005-0000-0000-00004D7D0000}"/>
    <cellStyle name="Normal 3 4 2 4 3 2 3 2 2" xfId="32101" xr:uid="{00000000-0005-0000-0000-00004E7D0000}"/>
    <cellStyle name="Normal 3 4 2 4 3 2 3 3" xfId="32102" xr:uid="{00000000-0005-0000-0000-00004F7D0000}"/>
    <cellStyle name="Normal 3 4 2 4 3 2 4" xfId="32103" xr:uid="{00000000-0005-0000-0000-0000507D0000}"/>
    <cellStyle name="Normal 3 4 2 4 3 2 4 2" xfId="32104" xr:uid="{00000000-0005-0000-0000-0000517D0000}"/>
    <cellStyle name="Normal 3 4 2 4 3 2 5" xfId="32105" xr:uid="{00000000-0005-0000-0000-0000527D0000}"/>
    <cellStyle name="Normal 3 4 2 4 3 3" xfId="32106" xr:uid="{00000000-0005-0000-0000-0000537D0000}"/>
    <cellStyle name="Normal 3 4 2 4 3 3 2" xfId="32107" xr:uid="{00000000-0005-0000-0000-0000547D0000}"/>
    <cellStyle name="Normal 3 4 2 4 3 3 2 2" xfId="32108" xr:uid="{00000000-0005-0000-0000-0000557D0000}"/>
    <cellStyle name="Normal 3 4 2 4 3 3 2 2 2" xfId="32109" xr:uid="{00000000-0005-0000-0000-0000567D0000}"/>
    <cellStyle name="Normal 3 4 2 4 3 3 2 3" xfId="32110" xr:uid="{00000000-0005-0000-0000-0000577D0000}"/>
    <cellStyle name="Normal 3 4 2 4 3 3 3" xfId="32111" xr:uid="{00000000-0005-0000-0000-0000587D0000}"/>
    <cellStyle name="Normal 3 4 2 4 3 3 3 2" xfId="32112" xr:uid="{00000000-0005-0000-0000-0000597D0000}"/>
    <cellStyle name="Normal 3 4 2 4 3 3 4" xfId="32113" xr:uid="{00000000-0005-0000-0000-00005A7D0000}"/>
    <cellStyle name="Normal 3 4 2 4 3 4" xfId="32114" xr:uid="{00000000-0005-0000-0000-00005B7D0000}"/>
    <cellStyle name="Normal 3 4 2 4 3 4 2" xfId="32115" xr:uid="{00000000-0005-0000-0000-00005C7D0000}"/>
    <cellStyle name="Normal 3 4 2 4 3 4 2 2" xfId="32116" xr:uid="{00000000-0005-0000-0000-00005D7D0000}"/>
    <cellStyle name="Normal 3 4 2 4 3 4 2 2 2" xfId="32117" xr:uid="{00000000-0005-0000-0000-00005E7D0000}"/>
    <cellStyle name="Normal 3 4 2 4 3 4 2 3" xfId="32118" xr:uid="{00000000-0005-0000-0000-00005F7D0000}"/>
    <cellStyle name="Normal 3 4 2 4 3 4 3" xfId="32119" xr:uid="{00000000-0005-0000-0000-0000607D0000}"/>
    <cellStyle name="Normal 3 4 2 4 3 4 3 2" xfId="32120" xr:uid="{00000000-0005-0000-0000-0000617D0000}"/>
    <cellStyle name="Normal 3 4 2 4 3 4 4" xfId="32121" xr:uid="{00000000-0005-0000-0000-0000627D0000}"/>
    <cellStyle name="Normal 3 4 2 4 3 5" xfId="32122" xr:uid="{00000000-0005-0000-0000-0000637D0000}"/>
    <cellStyle name="Normal 3 4 2 4 3 5 2" xfId="32123" xr:uid="{00000000-0005-0000-0000-0000647D0000}"/>
    <cellStyle name="Normal 3 4 2 4 3 5 2 2" xfId="32124" xr:uid="{00000000-0005-0000-0000-0000657D0000}"/>
    <cellStyle name="Normal 3 4 2 4 3 5 3" xfId="32125" xr:uid="{00000000-0005-0000-0000-0000667D0000}"/>
    <cellStyle name="Normal 3 4 2 4 3 6" xfId="32126" xr:uid="{00000000-0005-0000-0000-0000677D0000}"/>
    <cellStyle name="Normal 3 4 2 4 3 6 2" xfId="32127" xr:uid="{00000000-0005-0000-0000-0000687D0000}"/>
    <cellStyle name="Normal 3 4 2 4 3 7" xfId="32128" xr:uid="{00000000-0005-0000-0000-0000697D0000}"/>
    <cellStyle name="Normal 3 4 2 4 3 7 2" xfId="32129" xr:uid="{00000000-0005-0000-0000-00006A7D0000}"/>
    <cellStyle name="Normal 3 4 2 4 3 8" xfId="32130" xr:uid="{00000000-0005-0000-0000-00006B7D0000}"/>
    <cellStyle name="Normal 3 4 2 4 4" xfId="32131" xr:uid="{00000000-0005-0000-0000-00006C7D0000}"/>
    <cellStyle name="Normal 3 4 2 4 4 2" xfId="32132" xr:uid="{00000000-0005-0000-0000-00006D7D0000}"/>
    <cellStyle name="Normal 3 4 2 4 4 2 2" xfId="32133" xr:uid="{00000000-0005-0000-0000-00006E7D0000}"/>
    <cellStyle name="Normal 3 4 2 4 4 2 2 2" xfId="32134" xr:uid="{00000000-0005-0000-0000-00006F7D0000}"/>
    <cellStyle name="Normal 3 4 2 4 4 2 2 2 2" xfId="32135" xr:uid="{00000000-0005-0000-0000-0000707D0000}"/>
    <cellStyle name="Normal 3 4 2 4 4 2 2 3" xfId="32136" xr:uid="{00000000-0005-0000-0000-0000717D0000}"/>
    <cellStyle name="Normal 3 4 2 4 4 2 3" xfId="32137" xr:uid="{00000000-0005-0000-0000-0000727D0000}"/>
    <cellStyle name="Normal 3 4 2 4 4 2 3 2" xfId="32138" xr:uid="{00000000-0005-0000-0000-0000737D0000}"/>
    <cellStyle name="Normal 3 4 2 4 4 2 4" xfId="32139" xr:uid="{00000000-0005-0000-0000-0000747D0000}"/>
    <cellStyle name="Normal 3 4 2 4 4 3" xfId="32140" xr:uid="{00000000-0005-0000-0000-0000757D0000}"/>
    <cellStyle name="Normal 3 4 2 4 4 3 2" xfId="32141" xr:uid="{00000000-0005-0000-0000-0000767D0000}"/>
    <cellStyle name="Normal 3 4 2 4 4 3 2 2" xfId="32142" xr:uid="{00000000-0005-0000-0000-0000777D0000}"/>
    <cellStyle name="Normal 3 4 2 4 4 3 3" xfId="32143" xr:uid="{00000000-0005-0000-0000-0000787D0000}"/>
    <cellStyle name="Normal 3 4 2 4 4 4" xfId="32144" xr:uid="{00000000-0005-0000-0000-0000797D0000}"/>
    <cellStyle name="Normal 3 4 2 4 4 4 2" xfId="32145" xr:uid="{00000000-0005-0000-0000-00007A7D0000}"/>
    <cellStyle name="Normal 3 4 2 4 4 5" xfId="32146" xr:uid="{00000000-0005-0000-0000-00007B7D0000}"/>
    <cellStyle name="Normal 3 4 2 4 5" xfId="32147" xr:uid="{00000000-0005-0000-0000-00007C7D0000}"/>
    <cellStyle name="Normal 3 4 2 4 5 2" xfId="32148" xr:uid="{00000000-0005-0000-0000-00007D7D0000}"/>
    <cellStyle name="Normal 3 4 2 4 5 2 2" xfId="32149" xr:uid="{00000000-0005-0000-0000-00007E7D0000}"/>
    <cellStyle name="Normal 3 4 2 4 5 2 2 2" xfId="32150" xr:uid="{00000000-0005-0000-0000-00007F7D0000}"/>
    <cellStyle name="Normal 3 4 2 4 5 2 3" xfId="32151" xr:uid="{00000000-0005-0000-0000-0000807D0000}"/>
    <cellStyle name="Normal 3 4 2 4 5 3" xfId="32152" xr:uid="{00000000-0005-0000-0000-0000817D0000}"/>
    <cellStyle name="Normal 3 4 2 4 5 3 2" xfId="32153" xr:uid="{00000000-0005-0000-0000-0000827D0000}"/>
    <cellStyle name="Normal 3 4 2 4 5 4" xfId="32154" xr:uid="{00000000-0005-0000-0000-0000837D0000}"/>
    <cellStyle name="Normal 3 4 2 4 6" xfId="32155" xr:uid="{00000000-0005-0000-0000-0000847D0000}"/>
    <cellStyle name="Normal 3 4 2 4 6 2" xfId="32156" xr:uid="{00000000-0005-0000-0000-0000857D0000}"/>
    <cellStyle name="Normal 3 4 2 4 6 2 2" xfId="32157" xr:uid="{00000000-0005-0000-0000-0000867D0000}"/>
    <cellStyle name="Normal 3 4 2 4 6 2 2 2" xfId="32158" xr:uid="{00000000-0005-0000-0000-0000877D0000}"/>
    <cellStyle name="Normal 3 4 2 4 6 2 3" xfId="32159" xr:uid="{00000000-0005-0000-0000-0000887D0000}"/>
    <cellStyle name="Normal 3 4 2 4 6 3" xfId="32160" xr:uid="{00000000-0005-0000-0000-0000897D0000}"/>
    <cellStyle name="Normal 3 4 2 4 6 3 2" xfId="32161" xr:uid="{00000000-0005-0000-0000-00008A7D0000}"/>
    <cellStyle name="Normal 3 4 2 4 6 4" xfId="32162" xr:uid="{00000000-0005-0000-0000-00008B7D0000}"/>
    <cellStyle name="Normal 3 4 2 4 7" xfId="32163" xr:uid="{00000000-0005-0000-0000-00008C7D0000}"/>
    <cellStyle name="Normal 3 4 2 4 7 2" xfId="32164" xr:uid="{00000000-0005-0000-0000-00008D7D0000}"/>
    <cellStyle name="Normal 3 4 2 4 7 2 2" xfId="32165" xr:uid="{00000000-0005-0000-0000-00008E7D0000}"/>
    <cellStyle name="Normal 3 4 2 4 7 3" xfId="32166" xr:uid="{00000000-0005-0000-0000-00008F7D0000}"/>
    <cellStyle name="Normal 3 4 2 4 8" xfId="32167" xr:uid="{00000000-0005-0000-0000-0000907D0000}"/>
    <cellStyle name="Normal 3 4 2 4 8 2" xfId="32168" xr:uid="{00000000-0005-0000-0000-0000917D0000}"/>
    <cellStyle name="Normal 3 4 2 4 9" xfId="32169" xr:uid="{00000000-0005-0000-0000-0000927D0000}"/>
    <cellStyle name="Normal 3 4 2 4 9 2" xfId="32170" xr:uid="{00000000-0005-0000-0000-0000937D0000}"/>
    <cellStyle name="Normal 3 4 2 5" xfId="32171" xr:uid="{00000000-0005-0000-0000-0000947D0000}"/>
    <cellStyle name="Normal 3 4 2 5 10" xfId="32172" xr:uid="{00000000-0005-0000-0000-0000957D0000}"/>
    <cellStyle name="Normal 3 4 2 5 11" xfId="32173" xr:uid="{00000000-0005-0000-0000-0000967D0000}"/>
    <cellStyle name="Normal 3 4 2 5 2" xfId="32174" xr:uid="{00000000-0005-0000-0000-0000977D0000}"/>
    <cellStyle name="Normal 3 4 2 5 2 2" xfId="32175" xr:uid="{00000000-0005-0000-0000-0000987D0000}"/>
    <cellStyle name="Normal 3 4 2 5 2 2 2" xfId="32176" xr:uid="{00000000-0005-0000-0000-0000997D0000}"/>
    <cellStyle name="Normal 3 4 2 5 2 2 2 2" xfId="32177" xr:uid="{00000000-0005-0000-0000-00009A7D0000}"/>
    <cellStyle name="Normal 3 4 2 5 2 2 2 2 2" xfId="32178" xr:uid="{00000000-0005-0000-0000-00009B7D0000}"/>
    <cellStyle name="Normal 3 4 2 5 2 2 2 2 2 2" xfId="32179" xr:uid="{00000000-0005-0000-0000-00009C7D0000}"/>
    <cellStyle name="Normal 3 4 2 5 2 2 2 2 2 2 2" xfId="32180" xr:uid="{00000000-0005-0000-0000-00009D7D0000}"/>
    <cellStyle name="Normal 3 4 2 5 2 2 2 2 2 3" xfId="32181" xr:uid="{00000000-0005-0000-0000-00009E7D0000}"/>
    <cellStyle name="Normal 3 4 2 5 2 2 2 2 3" xfId="32182" xr:uid="{00000000-0005-0000-0000-00009F7D0000}"/>
    <cellStyle name="Normal 3 4 2 5 2 2 2 2 3 2" xfId="32183" xr:uid="{00000000-0005-0000-0000-0000A07D0000}"/>
    <cellStyle name="Normal 3 4 2 5 2 2 2 2 4" xfId="32184" xr:uid="{00000000-0005-0000-0000-0000A17D0000}"/>
    <cellStyle name="Normal 3 4 2 5 2 2 2 3" xfId="32185" xr:uid="{00000000-0005-0000-0000-0000A27D0000}"/>
    <cellStyle name="Normal 3 4 2 5 2 2 2 3 2" xfId="32186" xr:uid="{00000000-0005-0000-0000-0000A37D0000}"/>
    <cellStyle name="Normal 3 4 2 5 2 2 2 3 2 2" xfId="32187" xr:uid="{00000000-0005-0000-0000-0000A47D0000}"/>
    <cellStyle name="Normal 3 4 2 5 2 2 2 3 3" xfId="32188" xr:uid="{00000000-0005-0000-0000-0000A57D0000}"/>
    <cellStyle name="Normal 3 4 2 5 2 2 2 4" xfId="32189" xr:uid="{00000000-0005-0000-0000-0000A67D0000}"/>
    <cellStyle name="Normal 3 4 2 5 2 2 2 4 2" xfId="32190" xr:uid="{00000000-0005-0000-0000-0000A77D0000}"/>
    <cellStyle name="Normal 3 4 2 5 2 2 2 5" xfId="32191" xr:uid="{00000000-0005-0000-0000-0000A87D0000}"/>
    <cellStyle name="Normal 3 4 2 5 2 2 3" xfId="32192" xr:uid="{00000000-0005-0000-0000-0000A97D0000}"/>
    <cellStyle name="Normal 3 4 2 5 2 2 3 2" xfId="32193" xr:uid="{00000000-0005-0000-0000-0000AA7D0000}"/>
    <cellStyle name="Normal 3 4 2 5 2 2 3 2 2" xfId="32194" xr:uid="{00000000-0005-0000-0000-0000AB7D0000}"/>
    <cellStyle name="Normal 3 4 2 5 2 2 3 2 2 2" xfId="32195" xr:uid="{00000000-0005-0000-0000-0000AC7D0000}"/>
    <cellStyle name="Normal 3 4 2 5 2 2 3 2 3" xfId="32196" xr:uid="{00000000-0005-0000-0000-0000AD7D0000}"/>
    <cellStyle name="Normal 3 4 2 5 2 2 3 3" xfId="32197" xr:uid="{00000000-0005-0000-0000-0000AE7D0000}"/>
    <cellStyle name="Normal 3 4 2 5 2 2 3 3 2" xfId="32198" xr:uid="{00000000-0005-0000-0000-0000AF7D0000}"/>
    <cellStyle name="Normal 3 4 2 5 2 2 3 4" xfId="32199" xr:uid="{00000000-0005-0000-0000-0000B07D0000}"/>
    <cellStyle name="Normal 3 4 2 5 2 2 4" xfId="32200" xr:uid="{00000000-0005-0000-0000-0000B17D0000}"/>
    <cellStyle name="Normal 3 4 2 5 2 2 4 2" xfId="32201" xr:uid="{00000000-0005-0000-0000-0000B27D0000}"/>
    <cellStyle name="Normal 3 4 2 5 2 2 4 2 2" xfId="32202" xr:uid="{00000000-0005-0000-0000-0000B37D0000}"/>
    <cellStyle name="Normal 3 4 2 5 2 2 4 2 2 2" xfId="32203" xr:uid="{00000000-0005-0000-0000-0000B47D0000}"/>
    <cellStyle name="Normal 3 4 2 5 2 2 4 2 3" xfId="32204" xr:uid="{00000000-0005-0000-0000-0000B57D0000}"/>
    <cellStyle name="Normal 3 4 2 5 2 2 4 3" xfId="32205" xr:uid="{00000000-0005-0000-0000-0000B67D0000}"/>
    <cellStyle name="Normal 3 4 2 5 2 2 4 3 2" xfId="32206" xr:uid="{00000000-0005-0000-0000-0000B77D0000}"/>
    <cellStyle name="Normal 3 4 2 5 2 2 4 4" xfId="32207" xr:uid="{00000000-0005-0000-0000-0000B87D0000}"/>
    <cellStyle name="Normal 3 4 2 5 2 2 5" xfId="32208" xr:uid="{00000000-0005-0000-0000-0000B97D0000}"/>
    <cellStyle name="Normal 3 4 2 5 2 2 5 2" xfId="32209" xr:uid="{00000000-0005-0000-0000-0000BA7D0000}"/>
    <cellStyle name="Normal 3 4 2 5 2 2 5 2 2" xfId="32210" xr:uid="{00000000-0005-0000-0000-0000BB7D0000}"/>
    <cellStyle name="Normal 3 4 2 5 2 2 5 3" xfId="32211" xr:uid="{00000000-0005-0000-0000-0000BC7D0000}"/>
    <cellStyle name="Normal 3 4 2 5 2 2 6" xfId="32212" xr:uid="{00000000-0005-0000-0000-0000BD7D0000}"/>
    <cellStyle name="Normal 3 4 2 5 2 2 6 2" xfId="32213" xr:uid="{00000000-0005-0000-0000-0000BE7D0000}"/>
    <cellStyle name="Normal 3 4 2 5 2 2 7" xfId="32214" xr:uid="{00000000-0005-0000-0000-0000BF7D0000}"/>
    <cellStyle name="Normal 3 4 2 5 2 2 7 2" xfId="32215" xr:uid="{00000000-0005-0000-0000-0000C07D0000}"/>
    <cellStyle name="Normal 3 4 2 5 2 2 8" xfId="32216" xr:uid="{00000000-0005-0000-0000-0000C17D0000}"/>
    <cellStyle name="Normal 3 4 2 5 2 3" xfId="32217" xr:uid="{00000000-0005-0000-0000-0000C27D0000}"/>
    <cellStyle name="Normal 3 4 2 5 2 3 2" xfId="32218" xr:uid="{00000000-0005-0000-0000-0000C37D0000}"/>
    <cellStyle name="Normal 3 4 2 5 2 3 2 2" xfId="32219" xr:uid="{00000000-0005-0000-0000-0000C47D0000}"/>
    <cellStyle name="Normal 3 4 2 5 2 3 2 2 2" xfId="32220" xr:uid="{00000000-0005-0000-0000-0000C57D0000}"/>
    <cellStyle name="Normal 3 4 2 5 2 3 2 2 2 2" xfId="32221" xr:uid="{00000000-0005-0000-0000-0000C67D0000}"/>
    <cellStyle name="Normal 3 4 2 5 2 3 2 2 3" xfId="32222" xr:uid="{00000000-0005-0000-0000-0000C77D0000}"/>
    <cellStyle name="Normal 3 4 2 5 2 3 2 3" xfId="32223" xr:uid="{00000000-0005-0000-0000-0000C87D0000}"/>
    <cellStyle name="Normal 3 4 2 5 2 3 2 3 2" xfId="32224" xr:uid="{00000000-0005-0000-0000-0000C97D0000}"/>
    <cellStyle name="Normal 3 4 2 5 2 3 2 4" xfId="32225" xr:uid="{00000000-0005-0000-0000-0000CA7D0000}"/>
    <cellStyle name="Normal 3 4 2 5 2 3 3" xfId="32226" xr:uid="{00000000-0005-0000-0000-0000CB7D0000}"/>
    <cellStyle name="Normal 3 4 2 5 2 3 3 2" xfId="32227" xr:uid="{00000000-0005-0000-0000-0000CC7D0000}"/>
    <cellStyle name="Normal 3 4 2 5 2 3 3 2 2" xfId="32228" xr:uid="{00000000-0005-0000-0000-0000CD7D0000}"/>
    <cellStyle name="Normal 3 4 2 5 2 3 3 3" xfId="32229" xr:uid="{00000000-0005-0000-0000-0000CE7D0000}"/>
    <cellStyle name="Normal 3 4 2 5 2 3 4" xfId="32230" xr:uid="{00000000-0005-0000-0000-0000CF7D0000}"/>
    <cellStyle name="Normal 3 4 2 5 2 3 4 2" xfId="32231" xr:uid="{00000000-0005-0000-0000-0000D07D0000}"/>
    <cellStyle name="Normal 3 4 2 5 2 3 5" xfId="32232" xr:uid="{00000000-0005-0000-0000-0000D17D0000}"/>
    <cellStyle name="Normal 3 4 2 5 2 4" xfId="32233" xr:uid="{00000000-0005-0000-0000-0000D27D0000}"/>
    <cellStyle name="Normal 3 4 2 5 2 4 2" xfId="32234" xr:uid="{00000000-0005-0000-0000-0000D37D0000}"/>
    <cellStyle name="Normal 3 4 2 5 2 4 2 2" xfId="32235" xr:uid="{00000000-0005-0000-0000-0000D47D0000}"/>
    <cellStyle name="Normal 3 4 2 5 2 4 2 2 2" xfId="32236" xr:uid="{00000000-0005-0000-0000-0000D57D0000}"/>
    <cellStyle name="Normal 3 4 2 5 2 4 2 3" xfId="32237" xr:uid="{00000000-0005-0000-0000-0000D67D0000}"/>
    <cellStyle name="Normal 3 4 2 5 2 4 3" xfId="32238" xr:uid="{00000000-0005-0000-0000-0000D77D0000}"/>
    <cellStyle name="Normal 3 4 2 5 2 4 3 2" xfId="32239" xr:uid="{00000000-0005-0000-0000-0000D87D0000}"/>
    <cellStyle name="Normal 3 4 2 5 2 4 4" xfId="32240" xr:uid="{00000000-0005-0000-0000-0000D97D0000}"/>
    <cellStyle name="Normal 3 4 2 5 2 5" xfId="32241" xr:uid="{00000000-0005-0000-0000-0000DA7D0000}"/>
    <cellStyle name="Normal 3 4 2 5 2 5 2" xfId="32242" xr:uid="{00000000-0005-0000-0000-0000DB7D0000}"/>
    <cellStyle name="Normal 3 4 2 5 2 5 2 2" xfId="32243" xr:uid="{00000000-0005-0000-0000-0000DC7D0000}"/>
    <cellStyle name="Normal 3 4 2 5 2 5 2 2 2" xfId="32244" xr:uid="{00000000-0005-0000-0000-0000DD7D0000}"/>
    <cellStyle name="Normal 3 4 2 5 2 5 2 3" xfId="32245" xr:uid="{00000000-0005-0000-0000-0000DE7D0000}"/>
    <cellStyle name="Normal 3 4 2 5 2 5 3" xfId="32246" xr:uid="{00000000-0005-0000-0000-0000DF7D0000}"/>
    <cellStyle name="Normal 3 4 2 5 2 5 3 2" xfId="32247" xr:uid="{00000000-0005-0000-0000-0000E07D0000}"/>
    <cellStyle name="Normal 3 4 2 5 2 5 4" xfId="32248" xr:uid="{00000000-0005-0000-0000-0000E17D0000}"/>
    <cellStyle name="Normal 3 4 2 5 2 6" xfId="32249" xr:uid="{00000000-0005-0000-0000-0000E27D0000}"/>
    <cellStyle name="Normal 3 4 2 5 2 6 2" xfId="32250" xr:uid="{00000000-0005-0000-0000-0000E37D0000}"/>
    <cellStyle name="Normal 3 4 2 5 2 6 2 2" xfId="32251" xr:uid="{00000000-0005-0000-0000-0000E47D0000}"/>
    <cellStyle name="Normal 3 4 2 5 2 6 3" xfId="32252" xr:uid="{00000000-0005-0000-0000-0000E57D0000}"/>
    <cellStyle name="Normal 3 4 2 5 2 7" xfId="32253" xr:uid="{00000000-0005-0000-0000-0000E67D0000}"/>
    <cellStyle name="Normal 3 4 2 5 2 7 2" xfId="32254" xr:uid="{00000000-0005-0000-0000-0000E77D0000}"/>
    <cellStyle name="Normal 3 4 2 5 2 8" xfId="32255" xr:uid="{00000000-0005-0000-0000-0000E87D0000}"/>
    <cellStyle name="Normal 3 4 2 5 2 8 2" xfId="32256" xr:uid="{00000000-0005-0000-0000-0000E97D0000}"/>
    <cellStyle name="Normal 3 4 2 5 2 9" xfId="32257" xr:uid="{00000000-0005-0000-0000-0000EA7D0000}"/>
    <cellStyle name="Normal 3 4 2 5 3" xfId="32258" xr:uid="{00000000-0005-0000-0000-0000EB7D0000}"/>
    <cellStyle name="Normal 3 4 2 5 3 2" xfId="32259" xr:uid="{00000000-0005-0000-0000-0000EC7D0000}"/>
    <cellStyle name="Normal 3 4 2 5 3 2 2" xfId="32260" xr:uid="{00000000-0005-0000-0000-0000ED7D0000}"/>
    <cellStyle name="Normal 3 4 2 5 3 2 2 2" xfId="32261" xr:uid="{00000000-0005-0000-0000-0000EE7D0000}"/>
    <cellStyle name="Normal 3 4 2 5 3 2 2 2 2" xfId="32262" xr:uid="{00000000-0005-0000-0000-0000EF7D0000}"/>
    <cellStyle name="Normal 3 4 2 5 3 2 2 2 2 2" xfId="32263" xr:uid="{00000000-0005-0000-0000-0000F07D0000}"/>
    <cellStyle name="Normal 3 4 2 5 3 2 2 2 3" xfId="32264" xr:uid="{00000000-0005-0000-0000-0000F17D0000}"/>
    <cellStyle name="Normal 3 4 2 5 3 2 2 3" xfId="32265" xr:uid="{00000000-0005-0000-0000-0000F27D0000}"/>
    <cellStyle name="Normal 3 4 2 5 3 2 2 3 2" xfId="32266" xr:uid="{00000000-0005-0000-0000-0000F37D0000}"/>
    <cellStyle name="Normal 3 4 2 5 3 2 2 4" xfId="32267" xr:uid="{00000000-0005-0000-0000-0000F47D0000}"/>
    <cellStyle name="Normal 3 4 2 5 3 2 3" xfId="32268" xr:uid="{00000000-0005-0000-0000-0000F57D0000}"/>
    <cellStyle name="Normal 3 4 2 5 3 2 3 2" xfId="32269" xr:uid="{00000000-0005-0000-0000-0000F67D0000}"/>
    <cellStyle name="Normal 3 4 2 5 3 2 3 2 2" xfId="32270" xr:uid="{00000000-0005-0000-0000-0000F77D0000}"/>
    <cellStyle name="Normal 3 4 2 5 3 2 3 3" xfId="32271" xr:uid="{00000000-0005-0000-0000-0000F87D0000}"/>
    <cellStyle name="Normal 3 4 2 5 3 2 4" xfId="32272" xr:uid="{00000000-0005-0000-0000-0000F97D0000}"/>
    <cellStyle name="Normal 3 4 2 5 3 2 4 2" xfId="32273" xr:uid="{00000000-0005-0000-0000-0000FA7D0000}"/>
    <cellStyle name="Normal 3 4 2 5 3 2 5" xfId="32274" xr:uid="{00000000-0005-0000-0000-0000FB7D0000}"/>
    <cellStyle name="Normal 3 4 2 5 3 3" xfId="32275" xr:uid="{00000000-0005-0000-0000-0000FC7D0000}"/>
    <cellStyle name="Normal 3 4 2 5 3 3 2" xfId="32276" xr:uid="{00000000-0005-0000-0000-0000FD7D0000}"/>
    <cellStyle name="Normal 3 4 2 5 3 3 2 2" xfId="32277" xr:uid="{00000000-0005-0000-0000-0000FE7D0000}"/>
    <cellStyle name="Normal 3 4 2 5 3 3 2 2 2" xfId="32278" xr:uid="{00000000-0005-0000-0000-0000FF7D0000}"/>
    <cellStyle name="Normal 3 4 2 5 3 3 2 3" xfId="32279" xr:uid="{00000000-0005-0000-0000-0000007E0000}"/>
    <cellStyle name="Normal 3 4 2 5 3 3 3" xfId="32280" xr:uid="{00000000-0005-0000-0000-0000017E0000}"/>
    <cellStyle name="Normal 3 4 2 5 3 3 3 2" xfId="32281" xr:uid="{00000000-0005-0000-0000-0000027E0000}"/>
    <cellStyle name="Normal 3 4 2 5 3 3 4" xfId="32282" xr:uid="{00000000-0005-0000-0000-0000037E0000}"/>
    <cellStyle name="Normal 3 4 2 5 3 4" xfId="32283" xr:uid="{00000000-0005-0000-0000-0000047E0000}"/>
    <cellStyle name="Normal 3 4 2 5 3 4 2" xfId="32284" xr:uid="{00000000-0005-0000-0000-0000057E0000}"/>
    <cellStyle name="Normal 3 4 2 5 3 4 2 2" xfId="32285" xr:uid="{00000000-0005-0000-0000-0000067E0000}"/>
    <cellStyle name="Normal 3 4 2 5 3 4 2 2 2" xfId="32286" xr:uid="{00000000-0005-0000-0000-0000077E0000}"/>
    <cellStyle name="Normal 3 4 2 5 3 4 2 3" xfId="32287" xr:uid="{00000000-0005-0000-0000-0000087E0000}"/>
    <cellStyle name="Normal 3 4 2 5 3 4 3" xfId="32288" xr:uid="{00000000-0005-0000-0000-0000097E0000}"/>
    <cellStyle name="Normal 3 4 2 5 3 4 3 2" xfId="32289" xr:uid="{00000000-0005-0000-0000-00000A7E0000}"/>
    <cellStyle name="Normal 3 4 2 5 3 4 4" xfId="32290" xr:uid="{00000000-0005-0000-0000-00000B7E0000}"/>
    <cellStyle name="Normal 3 4 2 5 3 5" xfId="32291" xr:uid="{00000000-0005-0000-0000-00000C7E0000}"/>
    <cellStyle name="Normal 3 4 2 5 3 5 2" xfId="32292" xr:uid="{00000000-0005-0000-0000-00000D7E0000}"/>
    <cellStyle name="Normal 3 4 2 5 3 5 2 2" xfId="32293" xr:uid="{00000000-0005-0000-0000-00000E7E0000}"/>
    <cellStyle name="Normal 3 4 2 5 3 5 3" xfId="32294" xr:uid="{00000000-0005-0000-0000-00000F7E0000}"/>
    <cellStyle name="Normal 3 4 2 5 3 6" xfId="32295" xr:uid="{00000000-0005-0000-0000-0000107E0000}"/>
    <cellStyle name="Normal 3 4 2 5 3 6 2" xfId="32296" xr:uid="{00000000-0005-0000-0000-0000117E0000}"/>
    <cellStyle name="Normal 3 4 2 5 3 7" xfId="32297" xr:uid="{00000000-0005-0000-0000-0000127E0000}"/>
    <cellStyle name="Normal 3 4 2 5 3 7 2" xfId="32298" xr:uid="{00000000-0005-0000-0000-0000137E0000}"/>
    <cellStyle name="Normal 3 4 2 5 3 8" xfId="32299" xr:uid="{00000000-0005-0000-0000-0000147E0000}"/>
    <cellStyle name="Normal 3 4 2 5 4" xfId="32300" xr:uid="{00000000-0005-0000-0000-0000157E0000}"/>
    <cellStyle name="Normal 3 4 2 5 4 2" xfId="32301" xr:uid="{00000000-0005-0000-0000-0000167E0000}"/>
    <cellStyle name="Normal 3 4 2 5 4 2 2" xfId="32302" xr:uid="{00000000-0005-0000-0000-0000177E0000}"/>
    <cellStyle name="Normal 3 4 2 5 4 2 2 2" xfId="32303" xr:uid="{00000000-0005-0000-0000-0000187E0000}"/>
    <cellStyle name="Normal 3 4 2 5 4 2 2 2 2" xfId="32304" xr:uid="{00000000-0005-0000-0000-0000197E0000}"/>
    <cellStyle name="Normal 3 4 2 5 4 2 2 3" xfId="32305" xr:uid="{00000000-0005-0000-0000-00001A7E0000}"/>
    <cellStyle name="Normal 3 4 2 5 4 2 3" xfId="32306" xr:uid="{00000000-0005-0000-0000-00001B7E0000}"/>
    <cellStyle name="Normal 3 4 2 5 4 2 3 2" xfId="32307" xr:uid="{00000000-0005-0000-0000-00001C7E0000}"/>
    <cellStyle name="Normal 3 4 2 5 4 2 4" xfId="32308" xr:uid="{00000000-0005-0000-0000-00001D7E0000}"/>
    <cellStyle name="Normal 3 4 2 5 4 3" xfId="32309" xr:uid="{00000000-0005-0000-0000-00001E7E0000}"/>
    <cellStyle name="Normal 3 4 2 5 4 3 2" xfId="32310" xr:uid="{00000000-0005-0000-0000-00001F7E0000}"/>
    <cellStyle name="Normal 3 4 2 5 4 3 2 2" xfId="32311" xr:uid="{00000000-0005-0000-0000-0000207E0000}"/>
    <cellStyle name="Normal 3 4 2 5 4 3 3" xfId="32312" xr:uid="{00000000-0005-0000-0000-0000217E0000}"/>
    <cellStyle name="Normal 3 4 2 5 4 4" xfId="32313" xr:uid="{00000000-0005-0000-0000-0000227E0000}"/>
    <cellStyle name="Normal 3 4 2 5 4 4 2" xfId="32314" xr:uid="{00000000-0005-0000-0000-0000237E0000}"/>
    <cellStyle name="Normal 3 4 2 5 4 5" xfId="32315" xr:uid="{00000000-0005-0000-0000-0000247E0000}"/>
    <cellStyle name="Normal 3 4 2 5 5" xfId="32316" xr:uid="{00000000-0005-0000-0000-0000257E0000}"/>
    <cellStyle name="Normal 3 4 2 5 5 2" xfId="32317" xr:uid="{00000000-0005-0000-0000-0000267E0000}"/>
    <cellStyle name="Normal 3 4 2 5 5 2 2" xfId="32318" xr:uid="{00000000-0005-0000-0000-0000277E0000}"/>
    <cellStyle name="Normal 3 4 2 5 5 2 2 2" xfId="32319" xr:uid="{00000000-0005-0000-0000-0000287E0000}"/>
    <cellStyle name="Normal 3 4 2 5 5 2 3" xfId="32320" xr:uid="{00000000-0005-0000-0000-0000297E0000}"/>
    <cellStyle name="Normal 3 4 2 5 5 3" xfId="32321" xr:uid="{00000000-0005-0000-0000-00002A7E0000}"/>
    <cellStyle name="Normal 3 4 2 5 5 3 2" xfId="32322" xr:uid="{00000000-0005-0000-0000-00002B7E0000}"/>
    <cellStyle name="Normal 3 4 2 5 5 4" xfId="32323" xr:uid="{00000000-0005-0000-0000-00002C7E0000}"/>
    <cellStyle name="Normal 3 4 2 5 6" xfId="32324" xr:uid="{00000000-0005-0000-0000-00002D7E0000}"/>
    <cellStyle name="Normal 3 4 2 5 6 2" xfId="32325" xr:uid="{00000000-0005-0000-0000-00002E7E0000}"/>
    <cellStyle name="Normal 3 4 2 5 6 2 2" xfId="32326" xr:uid="{00000000-0005-0000-0000-00002F7E0000}"/>
    <cellStyle name="Normal 3 4 2 5 6 2 2 2" xfId="32327" xr:uid="{00000000-0005-0000-0000-0000307E0000}"/>
    <cellStyle name="Normal 3 4 2 5 6 2 3" xfId="32328" xr:uid="{00000000-0005-0000-0000-0000317E0000}"/>
    <cellStyle name="Normal 3 4 2 5 6 3" xfId="32329" xr:uid="{00000000-0005-0000-0000-0000327E0000}"/>
    <cellStyle name="Normal 3 4 2 5 6 3 2" xfId="32330" xr:uid="{00000000-0005-0000-0000-0000337E0000}"/>
    <cellStyle name="Normal 3 4 2 5 6 4" xfId="32331" xr:uid="{00000000-0005-0000-0000-0000347E0000}"/>
    <cellStyle name="Normal 3 4 2 5 7" xfId="32332" xr:uid="{00000000-0005-0000-0000-0000357E0000}"/>
    <cellStyle name="Normal 3 4 2 5 7 2" xfId="32333" xr:uid="{00000000-0005-0000-0000-0000367E0000}"/>
    <cellStyle name="Normal 3 4 2 5 7 2 2" xfId="32334" xr:uid="{00000000-0005-0000-0000-0000377E0000}"/>
    <cellStyle name="Normal 3 4 2 5 7 3" xfId="32335" xr:uid="{00000000-0005-0000-0000-0000387E0000}"/>
    <cellStyle name="Normal 3 4 2 5 8" xfId="32336" xr:uid="{00000000-0005-0000-0000-0000397E0000}"/>
    <cellStyle name="Normal 3 4 2 5 8 2" xfId="32337" xr:uid="{00000000-0005-0000-0000-00003A7E0000}"/>
    <cellStyle name="Normal 3 4 2 5 9" xfId="32338" xr:uid="{00000000-0005-0000-0000-00003B7E0000}"/>
    <cellStyle name="Normal 3 4 2 5 9 2" xfId="32339" xr:uid="{00000000-0005-0000-0000-00003C7E0000}"/>
    <cellStyle name="Normal 3 4 2 6" xfId="32340" xr:uid="{00000000-0005-0000-0000-00003D7E0000}"/>
    <cellStyle name="Normal 3 4 2 6 2" xfId="32341" xr:uid="{00000000-0005-0000-0000-00003E7E0000}"/>
    <cellStyle name="Normal 3 4 2 6 2 2" xfId="32342" xr:uid="{00000000-0005-0000-0000-00003F7E0000}"/>
    <cellStyle name="Normal 3 4 2 6 2 2 2" xfId="32343" xr:uid="{00000000-0005-0000-0000-0000407E0000}"/>
    <cellStyle name="Normal 3 4 2 6 2 2 2 2" xfId="32344" xr:uid="{00000000-0005-0000-0000-0000417E0000}"/>
    <cellStyle name="Normal 3 4 2 6 2 2 2 2 2" xfId="32345" xr:uid="{00000000-0005-0000-0000-0000427E0000}"/>
    <cellStyle name="Normal 3 4 2 6 2 2 2 2 2 2" xfId="32346" xr:uid="{00000000-0005-0000-0000-0000437E0000}"/>
    <cellStyle name="Normal 3 4 2 6 2 2 2 2 3" xfId="32347" xr:uid="{00000000-0005-0000-0000-0000447E0000}"/>
    <cellStyle name="Normal 3 4 2 6 2 2 2 3" xfId="32348" xr:uid="{00000000-0005-0000-0000-0000457E0000}"/>
    <cellStyle name="Normal 3 4 2 6 2 2 2 3 2" xfId="32349" xr:uid="{00000000-0005-0000-0000-0000467E0000}"/>
    <cellStyle name="Normal 3 4 2 6 2 2 2 4" xfId="32350" xr:uid="{00000000-0005-0000-0000-0000477E0000}"/>
    <cellStyle name="Normal 3 4 2 6 2 2 3" xfId="32351" xr:uid="{00000000-0005-0000-0000-0000487E0000}"/>
    <cellStyle name="Normal 3 4 2 6 2 2 3 2" xfId="32352" xr:uid="{00000000-0005-0000-0000-0000497E0000}"/>
    <cellStyle name="Normal 3 4 2 6 2 2 3 2 2" xfId="32353" xr:uid="{00000000-0005-0000-0000-00004A7E0000}"/>
    <cellStyle name="Normal 3 4 2 6 2 2 3 3" xfId="32354" xr:uid="{00000000-0005-0000-0000-00004B7E0000}"/>
    <cellStyle name="Normal 3 4 2 6 2 2 4" xfId="32355" xr:uid="{00000000-0005-0000-0000-00004C7E0000}"/>
    <cellStyle name="Normal 3 4 2 6 2 2 4 2" xfId="32356" xr:uid="{00000000-0005-0000-0000-00004D7E0000}"/>
    <cellStyle name="Normal 3 4 2 6 2 2 5" xfId="32357" xr:uid="{00000000-0005-0000-0000-00004E7E0000}"/>
    <cellStyle name="Normal 3 4 2 6 2 3" xfId="32358" xr:uid="{00000000-0005-0000-0000-00004F7E0000}"/>
    <cellStyle name="Normal 3 4 2 6 2 3 2" xfId="32359" xr:uid="{00000000-0005-0000-0000-0000507E0000}"/>
    <cellStyle name="Normal 3 4 2 6 2 3 2 2" xfId="32360" xr:uid="{00000000-0005-0000-0000-0000517E0000}"/>
    <cellStyle name="Normal 3 4 2 6 2 3 2 2 2" xfId="32361" xr:uid="{00000000-0005-0000-0000-0000527E0000}"/>
    <cellStyle name="Normal 3 4 2 6 2 3 2 3" xfId="32362" xr:uid="{00000000-0005-0000-0000-0000537E0000}"/>
    <cellStyle name="Normal 3 4 2 6 2 3 3" xfId="32363" xr:uid="{00000000-0005-0000-0000-0000547E0000}"/>
    <cellStyle name="Normal 3 4 2 6 2 3 3 2" xfId="32364" xr:uid="{00000000-0005-0000-0000-0000557E0000}"/>
    <cellStyle name="Normal 3 4 2 6 2 3 4" xfId="32365" xr:uid="{00000000-0005-0000-0000-0000567E0000}"/>
    <cellStyle name="Normal 3 4 2 6 2 4" xfId="32366" xr:uid="{00000000-0005-0000-0000-0000577E0000}"/>
    <cellStyle name="Normal 3 4 2 6 2 4 2" xfId="32367" xr:uid="{00000000-0005-0000-0000-0000587E0000}"/>
    <cellStyle name="Normal 3 4 2 6 2 4 2 2" xfId="32368" xr:uid="{00000000-0005-0000-0000-0000597E0000}"/>
    <cellStyle name="Normal 3 4 2 6 2 4 2 2 2" xfId="32369" xr:uid="{00000000-0005-0000-0000-00005A7E0000}"/>
    <cellStyle name="Normal 3 4 2 6 2 4 2 3" xfId="32370" xr:uid="{00000000-0005-0000-0000-00005B7E0000}"/>
    <cellStyle name="Normal 3 4 2 6 2 4 3" xfId="32371" xr:uid="{00000000-0005-0000-0000-00005C7E0000}"/>
    <cellStyle name="Normal 3 4 2 6 2 4 3 2" xfId="32372" xr:uid="{00000000-0005-0000-0000-00005D7E0000}"/>
    <cellStyle name="Normal 3 4 2 6 2 4 4" xfId="32373" xr:uid="{00000000-0005-0000-0000-00005E7E0000}"/>
    <cellStyle name="Normal 3 4 2 6 2 5" xfId="32374" xr:uid="{00000000-0005-0000-0000-00005F7E0000}"/>
    <cellStyle name="Normal 3 4 2 6 2 5 2" xfId="32375" xr:uid="{00000000-0005-0000-0000-0000607E0000}"/>
    <cellStyle name="Normal 3 4 2 6 2 5 2 2" xfId="32376" xr:uid="{00000000-0005-0000-0000-0000617E0000}"/>
    <cellStyle name="Normal 3 4 2 6 2 5 3" xfId="32377" xr:uid="{00000000-0005-0000-0000-0000627E0000}"/>
    <cellStyle name="Normal 3 4 2 6 2 6" xfId="32378" xr:uid="{00000000-0005-0000-0000-0000637E0000}"/>
    <cellStyle name="Normal 3 4 2 6 2 6 2" xfId="32379" xr:uid="{00000000-0005-0000-0000-0000647E0000}"/>
    <cellStyle name="Normal 3 4 2 6 2 7" xfId="32380" xr:uid="{00000000-0005-0000-0000-0000657E0000}"/>
    <cellStyle name="Normal 3 4 2 6 2 7 2" xfId="32381" xr:uid="{00000000-0005-0000-0000-0000667E0000}"/>
    <cellStyle name="Normal 3 4 2 6 2 8" xfId="32382" xr:uid="{00000000-0005-0000-0000-0000677E0000}"/>
    <cellStyle name="Normal 3 4 2 6 3" xfId="32383" xr:uid="{00000000-0005-0000-0000-0000687E0000}"/>
    <cellStyle name="Normal 3 4 2 6 3 2" xfId="32384" xr:uid="{00000000-0005-0000-0000-0000697E0000}"/>
    <cellStyle name="Normal 3 4 2 6 3 2 2" xfId="32385" xr:uid="{00000000-0005-0000-0000-00006A7E0000}"/>
    <cellStyle name="Normal 3 4 2 6 3 2 2 2" xfId="32386" xr:uid="{00000000-0005-0000-0000-00006B7E0000}"/>
    <cellStyle name="Normal 3 4 2 6 3 2 2 2 2" xfId="32387" xr:uid="{00000000-0005-0000-0000-00006C7E0000}"/>
    <cellStyle name="Normal 3 4 2 6 3 2 2 3" xfId="32388" xr:uid="{00000000-0005-0000-0000-00006D7E0000}"/>
    <cellStyle name="Normal 3 4 2 6 3 2 3" xfId="32389" xr:uid="{00000000-0005-0000-0000-00006E7E0000}"/>
    <cellStyle name="Normal 3 4 2 6 3 2 3 2" xfId="32390" xr:uid="{00000000-0005-0000-0000-00006F7E0000}"/>
    <cellStyle name="Normal 3 4 2 6 3 2 4" xfId="32391" xr:uid="{00000000-0005-0000-0000-0000707E0000}"/>
    <cellStyle name="Normal 3 4 2 6 3 3" xfId="32392" xr:uid="{00000000-0005-0000-0000-0000717E0000}"/>
    <cellStyle name="Normal 3 4 2 6 3 3 2" xfId="32393" xr:uid="{00000000-0005-0000-0000-0000727E0000}"/>
    <cellStyle name="Normal 3 4 2 6 3 3 2 2" xfId="32394" xr:uid="{00000000-0005-0000-0000-0000737E0000}"/>
    <cellStyle name="Normal 3 4 2 6 3 3 3" xfId="32395" xr:uid="{00000000-0005-0000-0000-0000747E0000}"/>
    <cellStyle name="Normal 3 4 2 6 3 4" xfId="32396" xr:uid="{00000000-0005-0000-0000-0000757E0000}"/>
    <cellStyle name="Normal 3 4 2 6 3 4 2" xfId="32397" xr:uid="{00000000-0005-0000-0000-0000767E0000}"/>
    <cellStyle name="Normal 3 4 2 6 3 5" xfId="32398" xr:uid="{00000000-0005-0000-0000-0000777E0000}"/>
    <cellStyle name="Normal 3 4 2 6 4" xfId="32399" xr:uid="{00000000-0005-0000-0000-0000787E0000}"/>
    <cellStyle name="Normal 3 4 2 6 4 2" xfId="32400" xr:uid="{00000000-0005-0000-0000-0000797E0000}"/>
    <cellStyle name="Normal 3 4 2 6 4 2 2" xfId="32401" xr:uid="{00000000-0005-0000-0000-00007A7E0000}"/>
    <cellStyle name="Normal 3 4 2 6 4 2 2 2" xfId="32402" xr:uid="{00000000-0005-0000-0000-00007B7E0000}"/>
    <cellStyle name="Normal 3 4 2 6 4 2 3" xfId="32403" xr:uid="{00000000-0005-0000-0000-00007C7E0000}"/>
    <cellStyle name="Normal 3 4 2 6 4 3" xfId="32404" xr:uid="{00000000-0005-0000-0000-00007D7E0000}"/>
    <cellStyle name="Normal 3 4 2 6 4 3 2" xfId="32405" xr:uid="{00000000-0005-0000-0000-00007E7E0000}"/>
    <cellStyle name="Normal 3 4 2 6 4 4" xfId="32406" xr:uid="{00000000-0005-0000-0000-00007F7E0000}"/>
    <cellStyle name="Normal 3 4 2 6 5" xfId="32407" xr:uid="{00000000-0005-0000-0000-0000807E0000}"/>
    <cellStyle name="Normal 3 4 2 6 5 2" xfId="32408" xr:uid="{00000000-0005-0000-0000-0000817E0000}"/>
    <cellStyle name="Normal 3 4 2 6 5 2 2" xfId="32409" xr:uid="{00000000-0005-0000-0000-0000827E0000}"/>
    <cellStyle name="Normal 3 4 2 6 5 2 2 2" xfId="32410" xr:uid="{00000000-0005-0000-0000-0000837E0000}"/>
    <cellStyle name="Normal 3 4 2 6 5 2 3" xfId="32411" xr:uid="{00000000-0005-0000-0000-0000847E0000}"/>
    <cellStyle name="Normal 3 4 2 6 5 3" xfId="32412" xr:uid="{00000000-0005-0000-0000-0000857E0000}"/>
    <cellStyle name="Normal 3 4 2 6 5 3 2" xfId="32413" xr:uid="{00000000-0005-0000-0000-0000867E0000}"/>
    <cellStyle name="Normal 3 4 2 6 5 4" xfId="32414" xr:uid="{00000000-0005-0000-0000-0000877E0000}"/>
    <cellStyle name="Normal 3 4 2 6 6" xfId="32415" xr:uid="{00000000-0005-0000-0000-0000887E0000}"/>
    <cellStyle name="Normal 3 4 2 6 6 2" xfId="32416" xr:uid="{00000000-0005-0000-0000-0000897E0000}"/>
    <cellStyle name="Normal 3 4 2 6 6 2 2" xfId="32417" xr:uid="{00000000-0005-0000-0000-00008A7E0000}"/>
    <cellStyle name="Normal 3 4 2 6 6 3" xfId="32418" xr:uid="{00000000-0005-0000-0000-00008B7E0000}"/>
    <cellStyle name="Normal 3 4 2 6 7" xfId="32419" xr:uid="{00000000-0005-0000-0000-00008C7E0000}"/>
    <cellStyle name="Normal 3 4 2 6 7 2" xfId="32420" xr:uid="{00000000-0005-0000-0000-00008D7E0000}"/>
    <cellStyle name="Normal 3 4 2 6 8" xfId="32421" xr:uid="{00000000-0005-0000-0000-00008E7E0000}"/>
    <cellStyle name="Normal 3 4 2 6 8 2" xfId="32422" xr:uid="{00000000-0005-0000-0000-00008F7E0000}"/>
    <cellStyle name="Normal 3 4 2 6 9" xfId="32423" xr:uid="{00000000-0005-0000-0000-0000907E0000}"/>
    <cellStyle name="Normal 3 4 2 7" xfId="32424" xr:uid="{00000000-0005-0000-0000-0000917E0000}"/>
    <cellStyle name="Normal 3 4 2 7 2" xfId="32425" xr:uid="{00000000-0005-0000-0000-0000927E0000}"/>
    <cellStyle name="Normal 3 4 2 7 2 2" xfId="32426" xr:uid="{00000000-0005-0000-0000-0000937E0000}"/>
    <cellStyle name="Normal 3 4 2 7 2 2 2" xfId="32427" xr:uid="{00000000-0005-0000-0000-0000947E0000}"/>
    <cellStyle name="Normal 3 4 2 7 2 2 2 2" xfId="32428" xr:uid="{00000000-0005-0000-0000-0000957E0000}"/>
    <cellStyle name="Normal 3 4 2 7 2 2 2 2 2" xfId="32429" xr:uid="{00000000-0005-0000-0000-0000967E0000}"/>
    <cellStyle name="Normal 3 4 2 7 2 2 2 3" xfId="32430" xr:uid="{00000000-0005-0000-0000-0000977E0000}"/>
    <cellStyle name="Normal 3 4 2 7 2 2 3" xfId="32431" xr:uid="{00000000-0005-0000-0000-0000987E0000}"/>
    <cellStyle name="Normal 3 4 2 7 2 2 3 2" xfId="32432" xr:uid="{00000000-0005-0000-0000-0000997E0000}"/>
    <cellStyle name="Normal 3 4 2 7 2 2 4" xfId="32433" xr:uid="{00000000-0005-0000-0000-00009A7E0000}"/>
    <cellStyle name="Normal 3 4 2 7 2 3" xfId="32434" xr:uid="{00000000-0005-0000-0000-00009B7E0000}"/>
    <cellStyle name="Normal 3 4 2 7 2 3 2" xfId="32435" xr:uid="{00000000-0005-0000-0000-00009C7E0000}"/>
    <cellStyle name="Normal 3 4 2 7 2 3 2 2" xfId="32436" xr:uid="{00000000-0005-0000-0000-00009D7E0000}"/>
    <cellStyle name="Normal 3 4 2 7 2 3 3" xfId="32437" xr:uid="{00000000-0005-0000-0000-00009E7E0000}"/>
    <cellStyle name="Normal 3 4 2 7 2 4" xfId="32438" xr:uid="{00000000-0005-0000-0000-00009F7E0000}"/>
    <cellStyle name="Normal 3 4 2 7 2 4 2" xfId="32439" xr:uid="{00000000-0005-0000-0000-0000A07E0000}"/>
    <cellStyle name="Normal 3 4 2 7 2 5" xfId="32440" xr:uid="{00000000-0005-0000-0000-0000A17E0000}"/>
    <cellStyle name="Normal 3 4 2 7 3" xfId="32441" xr:uid="{00000000-0005-0000-0000-0000A27E0000}"/>
    <cellStyle name="Normal 3 4 2 7 3 2" xfId="32442" xr:uid="{00000000-0005-0000-0000-0000A37E0000}"/>
    <cellStyle name="Normal 3 4 2 7 3 2 2" xfId="32443" xr:uid="{00000000-0005-0000-0000-0000A47E0000}"/>
    <cellStyle name="Normal 3 4 2 7 3 2 2 2" xfId="32444" xr:uid="{00000000-0005-0000-0000-0000A57E0000}"/>
    <cellStyle name="Normal 3 4 2 7 3 2 3" xfId="32445" xr:uid="{00000000-0005-0000-0000-0000A67E0000}"/>
    <cellStyle name="Normal 3 4 2 7 3 3" xfId="32446" xr:uid="{00000000-0005-0000-0000-0000A77E0000}"/>
    <cellStyle name="Normal 3 4 2 7 3 3 2" xfId="32447" xr:uid="{00000000-0005-0000-0000-0000A87E0000}"/>
    <cellStyle name="Normal 3 4 2 7 3 4" xfId="32448" xr:uid="{00000000-0005-0000-0000-0000A97E0000}"/>
    <cellStyle name="Normal 3 4 2 7 4" xfId="32449" xr:uid="{00000000-0005-0000-0000-0000AA7E0000}"/>
    <cellStyle name="Normal 3 4 2 7 4 2" xfId="32450" xr:uid="{00000000-0005-0000-0000-0000AB7E0000}"/>
    <cellStyle name="Normal 3 4 2 7 4 2 2" xfId="32451" xr:uid="{00000000-0005-0000-0000-0000AC7E0000}"/>
    <cellStyle name="Normal 3 4 2 7 4 2 2 2" xfId="32452" xr:uid="{00000000-0005-0000-0000-0000AD7E0000}"/>
    <cellStyle name="Normal 3 4 2 7 4 2 3" xfId="32453" xr:uid="{00000000-0005-0000-0000-0000AE7E0000}"/>
    <cellStyle name="Normal 3 4 2 7 4 3" xfId="32454" xr:uid="{00000000-0005-0000-0000-0000AF7E0000}"/>
    <cellStyle name="Normal 3 4 2 7 4 3 2" xfId="32455" xr:uid="{00000000-0005-0000-0000-0000B07E0000}"/>
    <cellStyle name="Normal 3 4 2 7 4 4" xfId="32456" xr:uid="{00000000-0005-0000-0000-0000B17E0000}"/>
    <cellStyle name="Normal 3 4 2 7 5" xfId="32457" xr:uid="{00000000-0005-0000-0000-0000B27E0000}"/>
    <cellStyle name="Normal 3 4 2 7 5 2" xfId="32458" xr:uid="{00000000-0005-0000-0000-0000B37E0000}"/>
    <cellStyle name="Normal 3 4 2 7 5 2 2" xfId="32459" xr:uid="{00000000-0005-0000-0000-0000B47E0000}"/>
    <cellStyle name="Normal 3 4 2 7 5 3" xfId="32460" xr:uid="{00000000-0005-0000-0000-0000B57E0000}"/>
    <cellStyle name="Normal 3 4 2 7 6" xfId="32461" xr:uid="{00000000-0005-0000-0000-0000B67E0000}"/>
    <cellStyle name="Normal 3 4 2 7 6 2" xfId="32462" xr:uid="{00000000-0005-0000-0000-0000B77E0000}"/>
    <cellStyle name="Normal 3 4 2 7 7" xfId="32463" xr:uid="{00000000-0005-0000-0000-0000B87E0000}"/>
    <cellStyle name="Normal 3 4 2 7 7 2" xfId="32464" xr:uid="{00000000-0005-0000-0000-0000B97E0000}"/>
    <cellStyle name="Normal 3 4 2 7 8" xfId="32465" xr:uid="{00000000-0005-0000-0000-0000BA7E0000}"/>
    <cellStyle name="Normal 3 4 2 8" xfId="32466" xr:uid="{00000000-0005-0000-0000-0000BB7E0000}"/>
    <cellStyle name="Normal 3 4 2 8 2" xfId="32467" xr:uid="{00000000-0005-0000-0000-0000BC7E0000}"/>
    <cellStyle name="Normal 3 4 2 8 2 2" xfId="32468" xr:uid="{00000000-0005-0000-0000-0000BD7E0000}"/>
    <cellStyle name="Normal 3 4 2 8 2 2 2" xfId="32469" xr:uid="{00000000-0005-0000-0000-0000BE7E0000}"/>
    <cellStyle name="Normal 3 4 2 8 2 2 2 2" xfId="32470" xr:uid="{00000000-0005-0000-0000-0000BF7E0000}"/>
    <cellStyle name="Normal 3 4 2 8 2 2 2 2 2" xfId="32471" xr:uid="{00000000-0005-0000-0000-0000C07E0000}"/>
    <cellStyle name="Normal 3 4 2 8 2 2 2 3" xfId="32472" xr:uid="{00000000-0005-0000-0000-0000C17E0000}"/>
    <cellStyle name="Normal 3 4 2 8 2 2 3" xfId="32473" xr:uid="{00000000-0005-0000-0000-0000C27E0000}"/>
    <cellStyle name="Normal 3 4 2 8 2 2 3 2" xfId="32474" xr:uid="{00000000-0005-0000-0000-0000C37E0000}"/>
    <cellStyle name="Normal 3 4 2 8 2 2 4" xfId="32475" xr:uid="{00000000-0005-0000-0000-0000C47E0000}"/>
    <cellStyle name="Normal 3 4 2 8 2 3" xfId="32476" xr:uid="{00000000-0005-0000-0000-0000C57E0000}"/>
    <cellStyle name="Normal 3 4 2 8 2 3 2" xfId="32477" xr:uid="{00000000-0005-0000-0000-0000C67E0000}"/>
    <cellStyle name="Normal 3 4 2 8 2 3 2 2" xfId="32478" xr:uid="{00000000-0005-0000-0000-0000C77E0000}"/>
    <cellStyle name="Normal 3 4 2 8 2 3 3" xfId="32479" xr:uid="{00000000-0005-0000-0000-0000C87E0000}"/>
    <cellStyle name="Normal 3 4 2 8 2 4" xfId="32480" xr:uid="{00000000-0005-0000-0000-0000C97E0000}"/>
    <cellStyle name="Normal 3 4 2 8 2 4 2" xfId="32481" xr:uid="{00000000-0005-0000-0000-0000CA7E0000}"/>
    <cellStyle name="Normal 3 4 2 8 2 5" xfId="32482" xr:uid="{00000000-0005-0000-0000-0000CB7E0000}"/>
    <cellStyle name="Normal 3 4 2 8 3" xfId="32483" xr:uid="{00000000-0005-0000-0000-0000CC7E0000}"/>
    <cellStyle name="Normal 3 4 2 8 3 2" xfId="32484" xr:uid="{00000000-0005-0000-0000-0000CD7E0000}"/>
    <cellStyle name="Normal 3 4 2 8 3 2 2" xfId="32485" xr:uid="{00000000-0005-0000-0000-0000CE7E0000}"/>
    <cellStyle name="Normal 3 4 2 8 3 2 2 2" xfId="32486" xr:uid="{00000000-0005-0000-0000-0000CF7E0000}"/>
    <cellStyle name="Normal 3 4 2 8 3 2 3" xfId="32487" xr:uid="{00000000-0005-0000-0000-0000D07E0000}"/>
    <cellStyle name="Normal 3 4 2 8 3 3" xfId="32488" xr:uid="{00000000-0005-0000-0000-0000D17E0000}"/>
    <cellStyle name="Normal 3 4 2 8 3 3 2" xfId="32489" xr:uid="{00000000-0005-0000-0000-0000D27E0000}"/>
    <cellStyle name="Normal 3 4 2 8 3 4" xfId="32490" xr:uid="{00000000-0005-0000-0000-0000D37E0000}"/>
    <cellStyle name="Normal 3 4 2 8 4" xfId="32491" xr:uid="{00000000-0005-0000-0000-0000D47E0000}"/>
    <cellStyle name="Normal 3 4 2 8 4 2" xfId="32492" xr:uid="{00000000-0005-0000-0000-0000D57E0000}"/>
    <cellStyle name="Normal 3 4 2 8 4 2 2" xfId="32493" xr:uid="{00000000-0005-0000-0000-0000D67E0000}"/>
    <cellStyle name="Normal 3 4 2 8 4 2 2 2" xfId="32494" xr:uid="{00000000-0005-0000-0000-0000D77E0000}"/>
    <cellStyle name="Normal 3 4 2 8 4 2 3" xfId="32495" xr:uid="{00000000-0005-0000-0000-0000D87E0000}"/>
    <cellStyle name="Normal 3 4 2 8 4 3" xfId="32496" xr:uid="{00000000-0005-0000-0000-0000D97E0000}"/>
    <cellStyle name="Normal 3 4 2 8 4 3 2" xfId="32497" xr:uid="{00000000-0005-0000-0000-0000DA7E0000}"/>
    <cellStyle name="Normal 3 4 2 8 4 4" xfId="32498" xr:uid="{00000000-0005-0000-0000-0000DB7E0000}"/>
    <cellStyle name="Normal 3 4 2 8 5" xfId="32499" xr:uid="{00000000-0005-0000-0000-0000DC7E0000}"/>
    <cellStyle name="Normal 3 4 2 8 5 2" xfId="32500" xr:uid="{00000000-0005-0000-0000-0000DD7E0000}"/>
    <cellStyle name="Normal 3 4 2 8 5 2 2" xfId="32501" xr:uid="{00000000-0005-0000-0000-0000DE7E0000}"/>
    <cellStyle name="Normal 3 4 2 8 5 3" xfId="32502" xr:uid="{00000000-0005-0000-0000-0000DF7E0000}"/>
    <cellStyle name="Normal 3 4 2 8 6" xfId="32503" xr:uid="{00000000-0005-0000-0000-0000E07E0000}"/>
    <cellStyle name="Normal 3 4 2 8 6 2" xfId="32504" xr:uid="{00000000-0005-0000-0000-0000E17E0000}"/>
    <cellStyle name="Normal 3 4 2 8 7" xfId="32505" xr:uid="{00000000-0005-0000-0000-0000E27E0000}"/>
    <cellStyle name="Normal 3 4 2 8 7 2" xfId="32506" xr:uid="{00000000-0005-0000-0000-0000E37E0000}"/>
    <cellStyle name="Normal 3 4 2 8 8" xfId="32507" xr:uid="{00000000-0005-0000-0000-0000E47E0000}"/>
    <cellStyle name="Normal 3 4 2 9" xfId="32508" xr:uid="{00000000-0005-0000-0000-0000E57E0000}"/>
    <cellStyle name="Normal 3 4 2 9 2" xfId="32509" xr:uid="{00000000-0005-0000-0000-0000E67E0000}"/>
    <cellStyle name="Normal 3 4 2 9 2 2" xfId="32510" xr:uid="{00000000-0005-0000-0000-0000E77E0000}"/>
    <cellStyle name="Normal 3 4 2 9 2 2 2" xfId="32511" xr:uid="{00000000-0005-0000-0000-0000E87E0000}"/>
    <cellStyle name="Normal 3 4 2 9 2 2 2 2" xfId="32512" xr:uid="{00000000-0005-0000-0000-0000E97E0000}"/>
    <cellStyle name="Normal 3 4 2 9 2 2 2 2 2" xfId="32513" xr:uid="{00000000-0005-0000-0000-0000EA7E0000}"/>
    <cellStyle name="Normal 3 4 2 9 2 2 2 3" xfId="32514" xr:uid="{00000000-0005-0000-0000-0000EB7E0000}"/>
    <cellStyle name="Normal 3 4 2 9 2 2 3" xfId="32515" xr:uid="{00000000-0005-0000-0000-0000EC7E0000}"/>
    <cellStyle name="Normal 3 4 2 9 2 2 3 2" xfId="32516" xr:uid="{00000000-0005-0000-0000-0000ED7E0000}"/>
    <cellStyle name="Normal 3 4 2 9 2 2 4" xfId="32517" xr:uid="{00000000-0005-0000-0000-0000EE7E0000}"/>
    <cellStyle name="Normal 3 4 2 9 2 3" xfId="32518" xr:uid="{00000000-0005-0000-0000-0000EF7E0000}"/>
    <cellStyle name="Normal 3 4 2 9 2 3 2" xfId="32519" xr:uid="{00000000-0005-0000-0000-0000F07E0000}"/>
    <cellStyle name="Normal 3 4 2 9 2 3 2 2" xfId="32520" xr:uid="{00000000-0005-0000-0000-0000F17E0000}"/>
    <cellStyle name="Normal 3 4 2 9 2 3 3" xfId="32521" xr:uid="{00000000-0005-0000-0000-0000F27E0000}"/>
    <cellStyle name="Normal 3 4 2 9 2 4" xfId="32522" xr:uid="{00000000-0005-0000-0000-0000F37E0000}"/>
    <cellStyle name="Normal 3 4 2 9 2 4 2" xfId="32523" xr:uid="{00000000-0005-0000-0000-0000F47E0000}"/>
    <cellStyle name="Normal 3 4 2 9 2 5" xfId="32524" xr:uid="{00000000-0005-0000-0000-0000F57E0000}"/>
    <cellStyle name="Normal 3 4 2 9 3" xfId="32525" xr:uid="{00000000-0005-0000-0000-0000F67E0000}"/>
    <cellStyle name="Normal 3 4 2 9 3 2" xfId="32526" xr:uid="{00000000-0005-0000-0000-0000F77E0000}"/>
    <cellStyle name="Normal 3 4 2 9 3 2 2" xfId="32527" xr:uid="{00000000-0005-0000-0000-0000F87E0000}"/>
    <cellStyle name="Normal 3 4 2 9 3 2 2 2" xfId="32528" xr:uid="{00000000-0005-0000-0000-0000F97E0000}"/>
    <cellStyle name="Normal 3 4 2 9 3 2 3" xfId="32529" xr:uid="{00000000-0005-0000-0000-0000FA7E0000}"/>
    <cellStyle name="Normal 3 4 2 9 3 3" xfId="32530" xr:uid="{00000000-0005-0000-0000-0000FB7E0000}"/>
    <cellStyle name="Normal 3 4 2 9 3 3 2" xfId="32531" xr:uid="{00000000-0005-0000-0000-0000FC7E0000}"/>
    <cellStyle name="Normal 3 4 2 9 3 4" xfId="32532" xr:uid="{00000000-0005-0000-0000-0000FD7E0000}"/>
    <cellStyle name="Normal 3 4 2 9 4" xfId="32533" xr:uid="{00000000-0005-0000-0000-0000FE7E0000}"/>
    <cellStyle name="Normal 3 4 2 9 4 2" xfId="32534" xr:uid="{00000000-0005-0000-0000-0000FF7E0000}"/>
    <cellStyle name="Normal 3 4 2 9 4 2 2" xfId="32535" xr:uid="{00000000-0005-0000-0000-0000007F0000}"/>
    <cellStyle name="Normal 3 4 2 9 4 3" xfId="32536" xr:uid="{00000000-0005-0000-0000-0000017F0000}"/>
    <cellStyle name="Normal 3 4 2 9 5" xfId="32537" xr:uid="{00000000-0005-0000-0000-0000027F0000}"/>
    <cellStyle name="Normal 3 4 2 9 5 2" xfId="32538" xr:uid="{00000000-0005-0000-0000-0000037F0000}"/>
    <cellStyle name="Normal 3 4 2 9 6" xfId="32539" xr:uid="{00000000-0005-0000-0000-0000047F0000}"/>
    <cellStyle name="Normal 3 4 2_T-straight with PEDs adjustor" xfId="32540" xr:uid="{00000000-0005-0000-0000-0000057F0000}"/>
    <cellStyle name="Normal 3 4 20" xfId="32541" xr:uid="{00000000-0005-0000-0000-0000067F0000}"/>
    <cellStyle name="Normal 3 4 3" xfId="32542" xr:uid="{00000000-0005-0000-0000-0000077F0000}"/>
    <cellStyle name="Normal 3 4 3 10" xfId="32543" xr:uid="{00000000-0005-0000-0000-0000087F0000}"/>
    <cellStyle name="Normal 3 4 3 10 2" xfId="32544" xr:uid="{00000000-0005-0000-0000-0000097F0000}"/>
    <cellStyle name="Normal 3 4 3 10 2 2" xfId="32545" xr:uid="{00000000-0005-0000-0000-00000A7F0000}"/>
    <cellStyle name="Normal 3 4 3 10 2 2 2" xfId="32546" xr:uid="{00000000-0005-0000-0000-00000B7F0000}"/>
    <cellStyle name="Normal 3 4 3 10 2 3" xfId="32547" xr:uid="{00000000-0005-0000-0000-00000C7F0000}"/>
    <cellStyle name="Normal 3 4 3 10 3" xfId="32548" xr:uid="{00000000-0005-0000-0000-00000D7F0000}"/>
    <cellStyle name="Normal 3 4 3 10 3 2" xfId="32549" xr:uid="{00000000-0005-0000-0000-00000E7F0000}"/>
    <cellStyle name="Normal 3 4 3 10 4" xfId="32550" xr:uid="{00000000-0005-0000-0000-00000F7F0000}"/>
    <cellStyle name="Normal 3 4 3 11" xfId="32551" xr:uid="{00000000-0005-0000-0000-0000107F0000}"/>
    <cellStyle name="Normal 3 4 3 11 2" xfId="32552" xr:uid="{00000000-0005-0000-0000-0000117F0000}"/>
    <cellStyle name="Normal 3 4 3 11 2 2" xfId="32553" xr:uid="{00000000-0005-0000-0000-0000127F0000}"/>
    <cellStyle name="Normal 3 4 3 11 2 2 2" xfId="32554" xr:uid="{00000000-0005-0000-0000-0000137F0000}"/>
    <cellStyle name="Normal 3 4 3 11 2 3" xfId="32555" xr:uid="{00000000-0005-0000-0000-0000147F0000}"/>
    <cellStyle name="Normal 3 4 3 11 3" xfId="32556" xr:uid="{00000000-0005-0000-0000-0000157F0000}"/>
    <cellStyle name="Normal 3 4 3 11 3 2" xfId="32557" xr:uid="{00000000-0005-0000-0000-0000167F0000}"/>
    <cellStyle name="Normal 3 4 3 11 4" xfId="32558" xr:uid="{00000000-0005-0000-0000-0000177F0000}"/>
    <cellStyle name="Normal 3 4 3 12" xfId="32559" xr:uid="{00000000-0005-0000-0000-0000187F0000}"/>
    <cellStyle name="Normal 3 4 3 12 2" xfId="32560" xr:uid="{00000000-0005-0000-0000-0000197F0000}"/>
    <cellStyle name="Normal 3 4 3 12 2 2" xfId="32561" xr:uid="{00000000-0005-0000-0000-00001A7F0000}"/>
    <cellStyle name="Normal 3 4 3 12 2 2 2" xfId="32562" xr:uid="{00000000-0005-0000-0000-00001B7F0000}"/>
    <cellStyle name="Normal 3 4 3 12 2 3" xfId="32563" xr:uid="{00000000-0005-0000-0000-00001C7F0000}"/>
    <cellStyle name="Normal 3 4 3 12 3" xfId="32564" xr:uid="{00000000-0005-0000-0000-00001D7F0000}"/>
    <cellStyle name="Normal 3 4 3 12 3 2" xfId="32565" xr:uid="{00000000-0005-0000-0000-00001E7F0000}"/>
    <cellStyle name="Normal 3 4 3 12 4" xfId="32566" xr:uid="{00000000-0005-0000-0000-00001F7F0000}"/>
    <cellStyle name="Normal 3 4 3 13" xfId="32567" xr:uid="{00000000-0005-0000-0000-0000207F0000}"/>
    <cellStyle name="Normal 3 4 3 13 2" xfId="32568" xr:uid="{00000000-0005-0000-0000-0000217F0000}"/>
    <cellStyle name="Normal 3 4 3 13 2 2" xfId="32569" xr:uid="{00000000-0005-0000-0000-0000227F0000}"/>
    <cellStyle name="Normal 3 4 3 13 3" xfId="32570" xr:uid="{00000000-0005-0000-0000-0000237F0000}"/>
    <cellStyle name="Normal 3 4 3 14" xfId="32571" xr:uid="{00000000-0005-0000-0000-0000247F0000}"/>
    <cellStyle name="Normal 3 4 3 14 2" xfId="32572" xr:uid="{00000000-0005-0000-0000-0000257F0000}"/>
    <cellStyle name="Normal 3 4 3 15" xfId="32573" xr:uid="{00000000-0005-0000-0000-0000267F0000}"/>
    <cellStyle name="Normal 3 4 3 15 2" xfId="32574" xr:uid="{00000000-0005-0000-0000-0000277F0000}"/>
    <cellStyle name="Normal 3 4 3 16" xfId="32575" xr:uid="{00000000-0005-0000-0000-0000287F0000}"/>
    <cellStyle name="Normal 3 4 3 17" xfId="32576" xr:uid="{00000000-0005-0000-0000-0000297F0000}"/>
    <cellStyle name="Normal 3 4 3 2" xfId="32577" xr:uid="{00000000-0005-0000-0000-00002A7F0000}"/>
    <cellStyle name="Normal 3 4 3 2 10" xfId="32578" xr:uid="{00000000-0005-0000-0000-00002B7F0000}"/>
    <cellStyle name="Normal 3 4 3 2 11" xfId="32579" xr:uid="{00000000-0005-0000-0000-00002C7F0000}"/>
    <cellStyle name="Normal 3 4 3 2 2" xfId="32580" xr:uid="{00000000-0005-0000-0000-00002D7F0000}"/>
    <cellStyle name="Normal 3 4 3 2 2 10" xfId="32581" xr:uid="{00000000-0005-0000-0000-00002E7F0000}"/>
    <cellStyle name="Normal 3 4 3 2 2 2" xfId="32582" xr:uid="{00000000-0005-0000-0000-00002F7F0000}"/>
    <cellStyle name="Normal 3 4 3 2 2 2 2" xfId="32583" xr:uid="{00000000-0005-0000-0000-0000307F0000}"/>
    <cellStyle name="Normal 3 4 3 2 2 2 2 2" xfId="32584" xr:uid="{00000000-0005-0000-0000-0000317F0000}"/>
    <cellStyle name="Normal 3 4 3 2 2 2 2 2 2" xfId="32585" xr:uid="{00000000-0005-0000-0000-0000327F0000}"/>
    <cellStyle name="Normal 3 4 3 2 2 2 2 2 2 2" xfId="32586" xr:uid="{00000000-0005-0000-0000-0000337F0000}"/>
    <cellStyle name="Normal 3 4 3 2 2 2 2 2 2 2 2" xfId="32587" xr:uid="{00000000-0005-0000-0000-0000347F0000}"/>
    <cellStyle name="Normal 3 4 3 2 2 2 2 2 2 3" xfId="32588" xr:uid="{00000000-0005-0000-0000-0000357F0000}"/>
    <cellStyle name="Normal 3 4 3 2 2 2 2 2 3" xfId="32589" xr:uid="{00000000-0005-0000-0000-0000367F0000}"/>
    <cellStyle name="Normal 3 4 3 2 2 2 2 2 3 2" xfId="32590" xr:uid="{00000000-0005-0000-0000-0000377F0000}"/>
    <cellStyle name="Normal 3 4 3 2 2 2 2 2 4" xfId="32591" xr:uid="{00000000-0005-0000-0000-0000387F0000}"/>
    <cellStyle name="Normal 3 4 3 2 2 2 2 3" xfId="32592" xr:uid="{00000000-0005-0000-0000-0000397F0000}"/>
    <cellStyle name="Normal 3 4 3 2 2 2 2 3 2" xfId="32593" xr:uid="{00000000-0005-0000-0000-00003A7F0000}"/>
    <cellStyle name="Normal 3 4 3 2 2 2 2 3 2 2" xfId="32594" xr:uid="{00000000-0005-0000-0000-00003B7F0000}"/>
    <cellStyle name="Normal 3 4 3 2 2 2 2 3 3" xfId="32595" xr:uid="{00000000-0005-0000-0000-00003C7F0000}"/>
    <cellStyle name="Normal 3 4 3 2 2 2 2 4" xfId="32596" xr:uid="{00000000-0005-0000-0000-00003D7F0000}"/>
    <cellStyle name="Normal 3 4 3 2 2 2 2 4 2" xfId="32597" xr:uid="{00000000-0005-0000-0000-00003E7F0000}"/>
    <cellStyle name="Normal 3 4 3 2 2 2 2 5" xfId="32598" xr:uid="{00000000-0005-0000-0000-00003F7F0000}"/>
    <cellStyle name="Normal 3 4 3 2 2 2 3" xfId="32599" xr:uid="{00000000-0005-0000-0000-0000407F0000}"/>
    <cellStyle name="Normal 3 4 3 2 2 2 3 2" xfId="32600" xr:uid="{00000000-0005-0000-0000-0000417F0000}"/>
    <cellStyle name="Normal 3 4 3 2 2 2 3 2 2" xfId="32601" xr:uid="{00000000-0005-0000-0000-0000427F0000}"/>
    <cellStyle name="Normal 3 4 3 2 2 2 3 2 2 2" xfId="32602" xr:uid="{00000000-0005-0000-0000-0000437F0000}"/>
    <cellStyle name="Normal 3 4 3 2 2 2 3 2 3" xfId="32603" xr:uid="{00000000-0005-0000-0000-0000447F0000}"/>
    <cellStyle name="Normal 3 4 3 2 2 2 3 3" xfId="32604" xr:uid="{00000000-0005-0000-0000-0000457F0000}"/>
    <cellStyle name="Normal 3 4 3 2 2 2 3 3 2" xfId="32605" xr:uid="{00000000-0005-0000-0000-0000467F0000}"/>
    <cellStyle name="Normal 3 4 3 2 2 2 3 4" xfId="32606" xr:uid="{00000000-0005-0000-0000-0000477F0000}"/>
    <cellStyle name="Normal 3 4 3 2 2 2 4" xfId="32607" xr:uid="{00000000-0005-0000-0000-0000487F0000}"/>
    <cellStyle name="Normal 3 4 3 2 2 2 4 2" xfId="32608" xr:uid="{00000000-0005-0000-0000-0000497F0000}"/>
    <cellStyle name="Normal 3 4 3 2 2 2 4 2 2" xfId="32609" xr:uid="{00000000-0005-0000-0000-00004A7F0000}"/>
    <cellStyle name="Normal 3 4 3 2 2 2 4 2 2 2" xfId="32610" xr:uid="{00000000-0005-0000-0000-00004B7F0000}"/>
    <cellStyle name="Normal 3 4 3 2 2 2 4 2 3" xfId="32611" xr:uid="{00000000-0005-0000-0000-00004C7F0000}"/>
    <cellStyle name="Normal 3 4 3 2 2 2 4 3" xfId="32612" xr:uid="{00000000-0005-0000-0000-00004D7F0000}"/>
    <cellStyle name="Normal 3 4 3 2 2 2 4 3 2" xfId="32613" xr:uid="{00000000-0005-0000-0000-00004E7F0000}"/>
    <cellStyle name="Normal 3 4 3 2 2 2 4 4" xfId="32614" xr:uid="{00000000-0005-0000-0000-00004F7F0000}"/>
    <cellStyle name="Normal 3 4 3 2 2 2 5" xfId="32615" xr:uid="{00000000-0005-0000-0000-0000507F0000}"/>
    <cellStyle name="Normal 3 4 3 2 2 2 5 2" xfId="32616" xr:uid="{00000000-0005-0000-0000-0000517F0000}"/>
    <cellStyle name="Normal 3 4 3 2 2 2 5 2 2" xfId="32617" xr:uid="{00000000-0005-0000-0000-0000527F0000}"/>
    <cellStyle name="Normal 3 4 3 2 2 2 5 3" xfId="32618" xr:uid="{00000000-0005-0000-0000-0000537F0000}"/>
    <cellStyle name="Normal 3 4 3 2 2 2 6" xfId="32619" xr:uid="{00000000-0005-0000-0000-0000547F0000}"/>
    <cellStyle name="Normal 3 4 3 2 2 2 6 2" xfId="32620" xr:uid="{00000000-0005-0000-0000-0000557F0000}"/>
    <cellStyle name="Normal 3 4 3 2 2 2 7" xfId="32621" xr:uid="{00000000-0005-0000-0000-0000567F0000}"/>
    <cellStyle name="Normal 3 4 3 2 2 2 7 2" xfId="32622" xr:uid="{00000000-0005-0000-0000-0000577F0000}"/>
    <cellStyle name="Normal 3 4 3 2 2 2 8" xfId="32623" xr:uid="{00000000-0005-0000-0000-0000587F0000}"/>
    <cellStyle name="Normal 3 4 3 2 2 3" xfId="32624" xr:uid="{00000000-0005-0000-0000-0000597F0000}"/>
    <cellStyle name="Normal 3 4 3 2 2 3 2" xfId="32625" xr:uid="{00000000-0005-0000-0000-00005A7F0000}"/>
    <cellStyle name="Normal 3 4 3 2 2 3 2 2" xfId="32626" xr:uid="{00000000-0005-0000-0000-00005B7F0000}"/>
    <cellStyle name="Normal 3 4 3 2 2 3 2 2 2" xfId="32627" xr:uid="{00000000-0005-0000-0000-00005C7F0000}"/>
    <cellStyle name="Normal 3 4 3 2 2 3 2 2 2 2" xfId="32628" xr:uid="{00000000-0005-0000-0000-00005D7F0000}"/>
    <cellStyle name="Normal 3 4 3 2 2 3 2 2 3" xfId="32629" xr:uid="{00000000-0005-0000-0000-00005E7F0000}"/>
    <cellStyle name="Normal 3 4 3 2 2 3 2 3" xfId="32630" xr:uid="{00000000-0005-0000-0000-00005F7F0000}"/>
    <cellStyle name="Normal 3 4 3 2 2 3 2 3 2" xfId="32631" xr:uid="{00000000-0005-0000-0000-0000607F0000}"/>
    <cellStyle name="Normal 3 4 3 2 2 3 2 4" xfId="32632" xr:uid="{00000000-0005-0000-0000-0000617F0000}"/>
    <cellStyle name="Normal 3 4 3 2 2 3 3" xfId="32633" xr:uid="{00000000-0005-0000-0000-0000627F0000}"/>
    <cellStyle name="Normal 3 4 3 2 2 3 3 2" xfId="32634" xr:uid="{00000000-0005-0000-0000-0000637F0000}"/>
    <cellStyle name="Normal 3 4 3 2 2 3 3 2 2" xfId="32635" xr:uid="{00000000-0005-0000-0000-0000647F0000}"/>
    <cellStyle name="Normal 3 4 3 2 2 3 3 3" xfId="32636" xr:uid="{00000000-0005-0000-0000-0000657F0000}"/>
    <cellStyle name="Normal 3 4 3 2 2 3 4" xfId="32637" xr:uid="{00000000-0005-0000-0000-0000667F0000}"/>
    <cellStyle name="Normal 3 4 3 2 2 3 4 2" xfId="32638" xr:uid="{00000000-0005-0000-0000-0000677F0000}"/>
    <cellStyle name="Normal 3 4 3 2 2 3 5" xfId="32639" xr:uid="{00000000-0005-0000-0000-0000687F0000}"/>
    <cellStyle name="Normal 3 4 3 2 2 4" xfId="32640" xr:uid="{00000000-0005-0000-0000-0000697F0000}"/>
    <cellStyle name="Normal 3 4 3 2 2 4 2" xfId="32641" xr:uid="{00000000-0005-0000-0000-00006A7F0000}"/>
    <cellStyle name="Normal 3 4 3 2 2 4 2 2" xfId="32642" xr:uid="{00000000-0005-0000-0000-00006B7F0000}"/>
    <cellStyle name="Normal 3 4 3 2 2 4 2 2 2" xfId="32643" xr:uid="{00000000-0005-0000-0000-00006C7F0000}"/>
    <cellStyle name="Normal 3 4 3 2 2 4 2 3" xfId="32644" xr:uid="{00000000-0005-0000-0000-00006D7F0000}"/>
    <cellStyle name="Normal 3 4 3 2 2 4 3" xfId="32645" xr:uid="{00000000-0005-0000-0000-00006E7F0000}"/>
    <cellStyle name="Normal 3 4 3 2 2 4 3 2" xfId="32646" xr:uid="{00000000-0005-0000-0000-00006F7F0000}"/>
    <cellStyle name="Normal 3 4 3 2 2 4 4" xfId="32647" xr:uid="{00000000-0005-0000-0000-0000707F0000}"/>
    <cellStyle name="Normal 3 4 3 2 2 5" xfId="32648" xr:uid="{00000000-0005-0000-0000-0000717F0000}"/>
    <cellStyle name="Normal 3 4 3 2 2 5 2" xfId="32649" xr:uid="{00000000-0005-0000-0000-0000727F0000}"/>
    <cellStyle name="Normal 3 4 3 2 2 5 2 2" xfId="32650" xr:uid="{00000000-0005-0000-0000-0000737F0000}"/>
    <cellStyle name="Normal 3 4 3 2 2 5 2 2 2" xfId="32651" xr:uid="{00000000-0005-0000-0000-0000747F0000}"/>
    <cellStyle name="Normal 3 4 3 2 2 5 2 3" xfId="32652" xr:uid="{00000000-0005-0000-0000-0000757F0000}"/>
    <cellStyle name="Normal 3 4 3 2 2 5 3" xfId="32653" xr:uid="{00000000-0005-0000-0000-0000767F0000}"/>
    <cellStyle name="Normal 3 4 3 2 2 5 3 2" xfId="32654" xr:uid="{00000000-0005-0000-0000-0000777F0000}"/>
    <cellStyle name="Normal 3 4 3 2 2 5 4" xfId="32655" xr:uid="{00000000-0005-0000-0000-0000787F0000}"/>
    <cellStyle name="Normal 3 4 3 2 2 6" xfId="32656" xr:uid="{00000000-0005-0000-0000-0000797F0000}"/>
    <cellStyle name="Normal 3 4 3 2 2 6 2" xfId="32657" xr:uid="{00000000-0005-0000-0000-00007A7F0000}"/>
    <cellStyle name="Normal 3 4 3 2 2 6 2 2" xfId="32658" xr:uid="{00000000-0005-0000-0000-00007B7F0000}"/>
    <cellStyle name="Normal 3 4 3 2 2 6 3" xfId="32659" xr:uid="{00000000-0005-0000-0000-00007C7F0000}"/>
    <cellStyle name="Normal 3 4 3 2 2 7" xfId="32660" xr:uid="{00000000-0005-0000-0000-00007D7F0000}"/>
    <cellStyle name="Normal 3 4 3 2 2 7 2" xfId="32661" xr:uid="{00000000-0005-0000-0000-00007E7F0000}"/>
    <cellStyle name="Normal 3 4 3 2 2 8" xfId="32662" xr:uid="{00000000-0005-0000-0000-00007F7F0000}"/>
    <cellStyle name="Normal 3 4 3 2 2 8 2" xfId="32663" xr:uid="{00000000-0005-0000-0000-0000807F0000}"/>
    <cellStyle name="Normal 3 4 3 2 2 9" xfId="32664" xr:uid="{00000000-0005-0000-0000-0000817F0000}"/>
    <cellStyle name="Normal 3 4 3 2 3" xfId="32665" xr:uid="{00000000-0005-0000-0000-0000827F0000}"/>
    <cellStyle name="Normal 3 4 3 2 3 2" xfId="32666" xr:uid="{00000000-0005-0000-0000-0000837F0000}"/>
    <cellStyle name="Normal 3 4 3 2 3 2 2" xfId="32667" xr:uid="{00000000-0005-0000-0000-0000847F0000}"/>
    <cellStyle name="Normal 3 4 3 2 3 2 2 2" xfId="32668" xr:uid="{00000000-0005-0000-0000-0000857F0000}"/>
    <cellStyle name="Normal 3 4 3 2 3 2 2 2 2" xfId="32669" xr:uid="{00000000-0005-0000-0000-0000867F0000}"/>
    <cellStyle name="Normal 3 4 3 2 3 2 2 2 2 2" xfId="32670" xr:uid="{00000000-0005-0000-0000-0000877F0000}"/>
    <cellStyle name="Normal 3 4 3 2 3 2 2 2 3" xfId="32671" xr:uid="{00000000-0005-0000-0000-0000887F0000}"/>
    <cellStyle name="Normal 3 4 3 2 3 2 2 3" xfId="32672" xr:uid="{00000000-0005-0000-0000-0000897F0000}"/>
    <cellStyle name="Normal 3 4 3 2 3 2 2 3 2" xfId="32673" xr:uid="{00000000-0005-0000-0000-00008A7F0000}"/>
    <cellStyle name="Normal 3 4 3 2 3 2 2 4" xfId="32674" xr:uid="{00000000-0005-0000-0000-00008B7F0000}"/>
    <cellStyle name="Normal 3 4 3 2 3 2 3" xfId="32675" xr:uid="{00000000-0005-0000-0000-00008C7F0000}"/>
    <cellStyle name="Normal 3 4 3 2 3 2 3 2" xfId="32676" xr:uid="{00000000-0005-0000-0000-00008D7F0000}"/>
    <cellStyle name="Normal 3 4 3 2 3 2 3 2 2" xfId="32677" xr:uid="{00000000-0005-0000-0000-00008E7F0000}"/>
    <cellStyle name="Normal 3 4 3 2 3 2 3 3" xfId="32678" xr:uid="{00000000-0005-0000-0000-00008F7F0000}"/>
    <cellStyle name="Normal 3 4 3 2 3 2 4" xfId="32679" xr:uid="{00000000-0005-0000-0000-0000907F0000}"/>
    <cellStyle name="Normal 3 4 3 2 3 2 4 2" xfId="32680" xr:uid="{00000000-0005-0000-0000-0000917F0000}"/>
    <cellStyle name="Normal 3 4 3 2 3 2 5" xfId="32681" xr:uid="{00000000-0005-0000-0000-0000927F0000}"/>
    <cellStyle name="Normal 3 4 3 2 3 3" xfId="32682" xr:uid="{00000000-0005-0000-0000-0000937F0000}"/>
    <cellStyle name="Normal 3 4 3 2 3 3 2" xfId="32683" xr:uid="{00000000-0005-0000-0000-0000947F0000}"/>
    <cellStyle name="Normal 3 4 3 2 3 3 2 2" xfId="32684" xr:uid="{00000000-0005-0000-0000-0000957F0000}"/>
    <cellStyle name="Normal 3 4 3 2 3 3 2 2 2" xfId="32685" xr:uid="{00000000-0005-0000-0000-0000967F0000}"/>
    <cellStyle name="Normal 3 4 3 2 3 3 2 3" xfId="32686" xr:uid="{00000000-0005-0000-0000-0000977F0000}"/>
    <cellStyle name="Normal 3 4 3 2 3 3 3" xfId="32687" xr:uid="{00000000-0005-0000-0000-0000987F0000}"/>
    <cellStyle name="Normal 3 4 3 2 3 3 3 2" xfId="32688" xr:uid="{00000000-0005-0000-0000-0000997F0000}"/>
    <cellStyle name="Normal 3 4 3 2 3 3 4" xfId="32689" xr:uid="{00000000-0005-0000-0000-00009A7F0000}"/>
    <cellStyle name="Normal 3 4 3 2 3 4" xfId="32690" xr:uid="{00000000-0005-0000-0000-00009B7F0000}"/>
    <cellStyle name="Normal 3 4 3 2 3 4 2" xfId="32691" xr:uid="{00000000-0005-0000-0000-00009C7F0000}"/>
    <cellStyle name="Normal 3 4 3 2 3 4 2 2" xfId="32692" xr:uid="{00000000-0005-0000-0000-00009D7F0000}"/>
    <cellStyle name="Normal 3 4 3 2 3 4 2 2 2" xfId="32693" xr:uid="{00000000-0005-0000-0000-00009E7F0000}"/>
    <cellStyle name="Normal 3 4 3 2 3 4 2 3" xfId="32694" xr:uid="{00000000-0005-0000-0000-00009F7F0000}"/>
    <cellStyle name="Normal 3 4 3 2 3 4 3" xfId="32695" xr:uid="{00000000-0005-0000-0000-0000A07F0000}"/>
    <cellStyle name="Normal 3 4 3 2 3 4 3 2" xfId="32696" xr:uid="{00000000-0005-0000-0000-0000A17F0000}"/>
    <cellStyle name="Normal 3 4 3 2 3 4 4" xfId="32697" xr:uid="{00000000-0005-0000-0000-0000A27F0000}"/>
    <cellStyle name="Normal 3 4 3 2 3 5" xfId="32698" xr:uid="{00000000-0005-0000-0000-0000A37F0000}"/>
    <cellStyle name="Normal 3 4 3 2 3 5 2" xfId="32699" xr:uid="{00000000-0005-0000-0000-0000A47F0000}"/>
    <cellStyle name="Normal 3 4 3 2 3 5 2 2" xfId="32700" xr:uid="{00000000-0005-0000-0000-0000A57F0000}"/>
    <cellStyle name="Normal 3 4 3 2 3 5 3" xfId="32701" xr:uid="{00000000-0005-0000-0000-0000A67F0000}"/>
    <cellStyle name="Normal 3 4 3 2 3 6" xfId="32702" xr:uid="{00000000-0005-0000-0000-0000A77F0000}"/>
    <cellStyle name="Normal 3 4 3 2 3 6 2" xfId="32703" xr:uid="{00000000-0005-0000-0000-0000A87F0000}"/>
    <cellStyle name="Normal 3 4 3 2 3 7" xfId="32704" xr:uid="{00000000-0005-0000-0000-0000A97F0000}"/>
    <cellStyle name="Normal 3 4 3 2 3 7 2" xfId="32705" xr:uid="{00000000-0005-0000-0000-0000AA7F0000}"/>
    <cellStyle name="Normal 3 4 3 2 3 8" xfId="32706" xr:uid="{00000000-0005-0000-0000-0000AB7F0000}"/>
    <cellStyle name="Normal 3 4 3 2 4" xfId="32707" xr:uid="{00000000-0005-0000-0000-0000AC7F0000}"/>
    <cellStyle name="Normal 3 4 3 2 4 2" xfId="32708" xr:uid="{00000000-0005-0000-0000-0000AD7F0000}"/>
    <cellStyle name="Normal 3 4 3 2 4 2 2" xfId="32709" xr:uid="{00000000-0005-0000-0000-0000AE7F0000}"/>
    <cellStyle name="Normal 3 4 3 2 4 2 2 2" xfId="32710" xr:uid="{00000000-0005-0000-0000-0000AF7F0000}"/>
    <cellStyle name="Normal 3 4 3 2 4 2 2 2 2" xfId="32711" xr:uid="{00000000-0005-0000-0000-0000B07F0000}"/>
    <cellStyle name="Normal 3 4 3 2 4 2 2 3" xfId="32712" xr:uid="{00000000-0005-0000-0000-0000B17F0000}"/>
    <cellStyle name="Normal 3 4 3 2 4 2 3" xfId="32713" xr:uid="{00000000-0005-0000-0000-0000B27F0000}"/>
    <cellStyle name="Normal 3 4 3 2 4 2 3 2" xfId="32714" xr:uid="{00000000-0005-0000-0000-0000B37F0000}"/>
    <cellStyle name="Normal 3 4 3 2 4 2 4" xfId="32715" xr:uid="{00000000-0005-0000-0000-0000B47F0000}"/>
    <cellStyle name="Normal 3 4 3 2 4 3" xfId="32716" xr:uid="{00000000-0005-0000-0000-0000B57F0000}"/>
    <cellStyle name="Normal 3 4 3 2 4 3 2" xfId="32717" xr:uid="{00000000-0005-0000-0000-0000B67F0000}"/>
    <cellStyle name="Normal 3 4 3 2 4 3 2 2" xfId="32718" xr:uid="{00000000-0005-0000-0000-0000B77F0000}"/>
    <cellStyle name="Normal 3 4 3 2 4 3 3" xfId="32719" xr:uid="{00000000-0005-0000-0000-0000B87F0000}"/>
    <cellStyle name="Normal 3 4 3 2 4 4" xfId="32720" xr:uid="{00000000-0005-0000-0000-0000B97F0000}"/>
    <cellStyle name="Normal 3 4 3 2 4 4 2" xfId="32721" xr:uid="{00000000-0005-0000-0000-0000BA7F0000}"/>
    <cellStyle name="Normal 3 4 3 2 4 5" xfId="32722" xr:uid="{00000000-0005-0000-0000-0000BB7F0000}"/>
    <cellStyle name="Normal 3 4 3 2 5" xfId="32723" xr:uid="{00000000-0005-0000-0000-0000BC7F0000}"/>
    <cellStyle name="Normal 3 4 3 2 5 2" xfId="32724" xr:uid="{00000000-0005-0000-0000-0000BD7F0000}"/>
    <cellStyle name="Normal 3 4 3 2 5 2 2" xfId="32725" xr:uid="{00000000-0005-0000-0000-0000BE7F0000}"/>
    <cellStyle name="Normal 3 4 3 2 5 2 2 2" xfId="32726" xr:uid="{00000000-0005-0000-0000-0000BF7F0000}"/>
    <cellStyle name="Normal 3 4 3 2 5 2 3" xfId="32727" xr:uid="{00000000-0005-0000-0000-0000C07F0000}"/>
    <cellStyle name="Normal 3 4 3 2 5 3" xfId="32728" xr:uid="{00000000-0005-0000-0000-0000C17F0000}"/>
    <cellStyle name="Normal 3 4 3 2 5 3 2" xfId="32729" xr:uid="{00000000-0005-0000-0000-0000C27F0000}"/>
    <cellStyle name="Normal 3 4 3 2 5 4" xfId="32730" xr:uid="{00000000-0005-0000-0000-0000C37F0000}"/>
    <cellStyle name="Normal 3 4 3 2 6" xfId="32731" xr:uid="{00000000-0005-0000-0000-0000C47F0000}"/>
    <cellStyle name="Normal 3 4 3 2 6 2" xfId="32732" xr:uid="{00000000-0005-0000-0000-0000C57F0000}"/>
    <cellStyle name="Normal 3 4 3 2 6 2 2" xfId="32733" xr:uid="{00000000-0005-0000-0000-0000C67F0000}"/>
    <cellStyle name="Normal 3 4 3 2 6 2 2 2" xfId="32734" xr:uid="{00000000-0005-0000-0000-0000C77F0000}"/>
    <cellStyle name="Normal 3 4 3 2 6 2 3" xfId="32735" xr:uid="{00000000-0005-0000-0000-0000C87F0000}"/>
    <cellStyle name="Normal 3 4 3 2 6 3" xfId="32736" xr:uid="{00000000-0005-0000-0000-0000C97F0000}"/>
    <cellStyle name="Normal 3 4 3 2 6 3 2" xfId="32737" xr:uid="{00000000-0005-0000-0000-0000CA7F0000}"/>
    <cellStyle name="Normal 3 4 3 2 6 4" xfId="32738" xr:uid="{00000000-0005-0000-0000-0000CB7F0000}"/>
    <cellStyle name="Normal 3 4 3 2 7" xfId="32739" xr:uid="{00000000-0005-0000-0000-0000CC7F0000}"/>
    <cellStyle name="Normal 3 4 3 2 7 2" xfId="32740" xr:uid="{00000000-0005-0000-0000-0000CD7F0000}"/>
    <cellStyle name="Normal 3 4 3 2 7 2 2" xfId="32741" xr:uid="{00000000-0005-0000-0000-0000CE7F0000}"/>
    <cellStyle name="Normal 3 4 3 2 7 3" xfId="32742" xr:uid="{00000000-0005-0000-0000-0000CF7F0000}"/>
    <cellStyle name="Normal 3 4 3 2 8" xfId="32743" xr:uid="{00000000-0005-0000-0000-0000D07F0000}"/>
    <cellStyle name="Normal 3 4 3 2 8 2" xfId="32744" xr:uid="{00000000-0005-0000-0000-0000D17F0000}"/>
    <cellStyle name="Normal 3 4 3 2 9" xfId="32745" xr:uid="{00000000-0005-0000-0000-0000D27F0000}"/>
    <cellStyle name="Normal 3 4 3 2 9 2" xfId="32746" xr:uid="{00000000-0005-0000-0000-0000D37F0000}"/>
    <cellStyle name="Normal 3 4 3 3" xfId="32747" xr:uid="{00000000-0005-0000-0000-0000D47F0000}"/>
    <cellStyle name="Normal 3 4 3 3 10" xfId="32748" xr:uid="{00000000-0005-0000-0000-0000D57F0000}"/>
    <cellStyle name="Normal 3 4 3 3 11" xfId="32749" xr:uid="{00000000-0005-0000-0000-0000D67F0000}"/>
    <cellStyle name="Normal 3 4 3 3 2" xfId="32750" xr:uid="{00000000-0005-0000-0000-0000D77F0000}"/>
    <cellStyle name="Normal 3 4 3 3 2 10" xfId="32751" xr:uid="{00000000-0005-0000-0000-0000D87F0000}"/>
    <cellStyle name="Normal 3 4 3 3 2 2" xfId="32752" xr:uid="{00000000-0005-0000-0000-0000D97F0000}"/>
    <cellStyle name="Normal 3 4 3 3 2 2 2" xfId="32753" xr:uid="{00000000-0005-0000-0000-0000DA7F0000}"/>
    <cellStyle name="Normal 3 4 3 3 2 2 2 2" xfId="32754" xr:uid="{00000000-0005-0000-0000-0000DB7F0000}"/>
    <cellStyle name="Normal 3 4 3 3 2 2 2 2 2" xfId="32755" xr:uid="{00000000-0005-0000-0000-0000DC7F0000}"/>
    <cellStyle name="Normal 3 4 3 3 2 2 2 2 2 2" xfId="32756" xr:uid="{00000000-0005-0000-0000-0000DD7F0000}"/>
    <cellStyle name="Normal 3 4 3 3 2 2 2 2 2 2 2" xfId="32757" xr:uid="{00000000-0005-0000-0000-0000DE7F0000}"/>
    <cellStyle name="Normal 3 4 3 3 2 2 2 2 2 3" xfId="32758" xr:uid="{00000000-0005-0000-0000-0000DF7F0000}"/>
    <cellStyle name="Normal 3 4 3 3 2 2 2 2 3" xfId="32759" xr:uid="{00000000-0005-0000-0000-0000E07F0000}"/>
    <cellStyle name="Normal 3 4 3 3 2 2 2 2 3 2" xfId="32760" xr:uid="{00000000-0005-0000-0000-0000E17F0000}"/>
    <cellStyle name="Normal 3 4 3 3 2 2 2 2 4" xfId="32761" xr:uid="{00000000-0005-0000-0000-0000E27F0000}"/>
    <cellStyle name="Normal 3 4 3 3 2 2 2 3" xfId="32762" xr:uid="{00000000-0005-0000-0000-0000E37F0000}"/>
    <cellStyle name="Normal 3 4 3 3 2 2 2 3 2" xfId="32763" xr:uid="{00000000-0005-0000-0000-0000E47F0000}"/>
    <cellStyle name="Normal 3 4 3 3 2 2 2 3 2 2" xfId="32764" xr:uid="{00000000-0005-0000-0000-0000E57F0000}"/>
    <cellStyle name="Normal 3 4 3 3 2 2 2 3 3" xfId="32765" xr:uid="{00000000-0005-0000-0000-0000E67F0000}"/>
    <cellStyle name="Normal 3 4 3 3 2 2 2 4" xfId="32766" xr:uid="{00000000-0005-0000-0000-0000E77F0000}"/>
    <cellStyle name="Normal 3 4 3 3 2 2 2 4 2" xfId="32767" xr:uid="{00000000-0005-0000-0000-0000E87F0000}"/>
    <cellStyle name="Normal 3 4 3 3 2 2 2 5" xfId="32768" xr:uid="{00000000-0005-0000-0000-0000E97F0000}"/>
    <cellStyle name="Normal 3 4 3 3 2 2 3" xfId="32769" xr:uid="{00000000-0005-0000-0000-0000EA7F0000}"/>
    <cellStyle name="Normal 3 4 3 3 2 2 3 2" xfId="32770" xr:uid="{00000000-0005-0000-0000-0000EB7F0000}"/>
    <cellStyle name="Normal 3 4 3 3 2 2 3 2 2" xfId="32771" xr:uid="{00000000-0005-0000-0000-0000EC7F0000}"/>
    <cellStyle name="Normal 3 4 3 3 2 2 3 2 2 2" xfId="32772" xr:uid="{00000000-0005-0000-0000-0000ED7F0000}"/>
    <cellStyle name="Normal 3 4 3 3 2 2 3 2 3" xfId="32773" xr:uid="{00000000-0005-0000-0000-0000EE7F0000}"/>
    <cellStyle name="Normal 3 4 3 3 2 2 3 3" xfId="32774" xr:uid="{00000000-0005-0000-0000-0000EF7F0000}"/>
    <cellStyle name="Normal 3 4 3 3 2 2 3 3 2" xfId="32775" xr:uid="{00000000-0005-0000-0000-0000F07F0000}"/>
    <cellStyle name="Normal 3 4 3 3 2 2 3 4" xfId="32776" xr:uid="{00000000-0005-0000-0000-0000F17F0000}"/>
    <cellStyle name="Normal 3 4 3 3 2 2 4" xfId="32777" xr:uid="{00000000-0005-0000-0000-0000F27F0000}"/>
    <cellStyle name="Normal 3 4 3 3 2 2 4 2" xfId="32778" xr:uid="{00000000-0005-0000-0000-0000F37F0000}"/>
    <cellStyle name="Normal 3 4 3 3 2 2 4 2 2" xfId="32779" xr:uid="{00000000-0005-0000-0000-0000F47F0000}"/>
    <cellStyle name="Normal 3 4 3 3 2 2 4 2 2 2" xfId="32780" xr:uid="{00000000-0005-0000-0000-0000F57F0000}"/>
    <cellStyle name="Normal 3 4 3 3 2 2 4 2 3" xfId="32781" xr:uid="{00000000-0005-0000-0000-0000F67F0000}"/>
    <cellStyle name="Normal 3 4 3 3 2 2 4 3" xfId="32782" xr:uid="{00000000-0005-0000-0000-0000F77F0000}"/>
    <cellStyle name="Normal 3 4 3 3 2 2 4 3 2" xfId="32783" xr:uid="{00000000-0005-0000-0000-0000F87F0000}"/>
    <cellStyle name="Normal 3 4 3 3 2 2 4 4" xfId="32784" xr:uid="{00000000-0005-0000-0000-0000F97F0000}"/>
    <cellStyle name="Normal 3 4 3 3 2 2 5" xfId="32785" xr:uid="{00000000-0005-0000-0000-0000FA7F0000}"/>
    <cellStyle name="Normal 3 4 3 3 2 2 5 2" xfId="32786" xr:uid="{00000000-0005-0000-0000-0000FB7F0000}"/>
    <cellStyle name="Normal 3 4 3 3 2 2 5 2 2" xfId="32787" xr:uid="{00000000-0005-0000-0000-0000FC7F0000}"/>
    <cellStyle name="Normal 3 4 3 3 2 2 5 3" xfId="32788" xr:uid="{00000000-0005-0000-0000-0000FD7F0000}"/>
    <cellStyle name="Normal 3 4 3 3 2 2 6" xfId="32789" xr:uid="{00000000-0005-0000-0000-0000FE7F0000}"/>
    <cellStyle name="Normal 3 4 3 3 2 2 6 2" xfId="32790" xr:uid="{00000000-0005-0000-0000-0000FF7F0000}"/>
    <cellStyle name="Normal 3 4 3 3 2 2 7" xfId="32791" xr:uid="{00000000-0005-0000-0000-000000800000}"/>
    <cellStyle name="Normal 3 4 3 3 2 2 7 2" xfId="32792" xr:uid="{00000000-0005-0000-0000-000001800000}"/>
    <cellStyle name="Normal 3 4 3 3 2 2 8" xfId="32793" xr:uid="{00000000-0005-0000-0000-000002800000}"/>
    <cellStyle name="Normal 3 4 3 3 2 3" xfId="32794" xr:uid="{00000000-0005-0000-0000-000003800000}"/>
    <cellStyle name="Normal 3 4 3 3 2 3 2" xfId="32795" xr:uid="{00000000-0005-0000-0000-000004800000}"/>
    <cellStyle name="Normal 3 4 3 3 2 3 2 2" xfId="32796" xr:uid="{00000000-0005-0000-0000-000005800000}"/>
    <cellStyle name="Normal 3 4 3 3 2 3 2 2 2" xfId="32797" xr:uid="{00000000-0005-0000-0000-000006800000}"/>
    <cellStyle name="Normal 3 4 3 3 2 3 2 2 2 2" xfId="32798" xr:uid="{00000000-0005-0000-0000-000007800000}"/>
    <cellStyle name="Normal 3 4 3 3 2 3 2 2 3" xfId="32799" xr:uid="{00000000-0005-0000-0000-000008800000}"/>
    <cellStyle name="Normal 3 4 3 3 2 3 2 3" xfId="32800" xr:uid="{00000000-0005-0000-0000-000009800000}"/>
    <cellStyle name="Normal 3 4 3 3 2 3 2 3 2" xfId="32801" xr:uid="{00000000-0005-0000-0000-00000A800000}"/>
    <cellStyle name="Normal 3 4 3 3 2 3 2 4" xfId="32802" xr:uid="{00000000-0005-0000-0000-00000B800000}"/>
    <cellStyle name="Normal 3 4 3 3 2 3 3" xfId="32803" xr:uid="{00000000-0005-0000-0000-00000C800000}"/>
    <cellStyle name="Normal 3 4 3 3 2 3 3 2" xfId="32804" xr:uid="{00000000-0005-0000-0000-00000D800000}"/>
    <cellStyle name="Normal 3 4 3 3 2 3 3 2 2" xfId="32805" xr:uid="{00000000-0005-0000-0000-00000E800000}"/>
    <cellStyle name="Normal 3 4 3 3 2 3 3 3" xfId="32806" xr:uid="{00000000-0005-0000-0000-00000F800000}"/>
    <cellStyle name="Normal 3 4 3 3 2 3 4" xfId="32807" xr:uid="{00000000-0005-0000-0000-000010800000}"/>
    <cellStyle name="Normal 3 4 3 3 2 3 4 2" xfId="32808" xr:uid="{00000000-0005-0000-0000-000011800000}"/>
    <cellStyle name="Normal 3 4 3 3 2 3 5" xfId="32809" xr:uid="{00000000-0005-0000-0000-000012800000}"/>
    <cellStyle name="Normal 3 4 3 3 2 4" xfId="32810" xr:uid="{00000000-0005-0000-0000-000013800000}"/>
    <cellStyle name="Normal 3 4 3 3 2 4 2" xfId="32811" xr:uid="{00000000-0005-0000-0000-000014800000}"/>
    <cellStyle name="Normal 3 4 3 3 2 4 2 2" xfId="32812" xr:uid="{00000000-0005-0000-0000-000015800000}"/>
    <cellStyle name="Normal 3 4 3 3 2 4 2 2 2" xfId="32813" xr:uid="{00000000-0005-0000-0000-000016800000}"/>
    <cellStyle name="Normal 3 4 3 3 2 4 2 3" xfId="32814" xr:uid="{00000000-0005-0000-0000-000017800000}"/>
    <cellStyle name="Normal 3 4 3 3 2 4 3" xfId="32815" xr:uid="{00000000-0005-0000-0000-000018800000}"/>
    <cellStyle name="Normal 3 4 3 3 2 4 3 2" xfId="32816" xr:uid="{00000000-0005-0000-0000-000019800000}"/>
    <cellStyle name="Normal 3 4 3 3 2 4 4" xfId="32817" xr:uid="{00000000-0005-0000-0000-00001A800000}"/>
    <cellStyle name="Normal 3 4 3 3 2 5" xfId="32818" xr:uid="{00000000-0005-0000-0000-00001B800000}"/>
    <cellStyle name="Normal 3 4 3 3 2 5 2" xfId="32819" xr:uid="{00000000-0005-0000-0000-00001C800000}"/>
    <cellStyle name="Normal 3 4 3 3 2 5 2 2" xfId="32820" xr:uid="{00000000-0005-0000-0000-00001D800000}"/>
    <cellStyle name="Normal 3 4 3 3 2 5 2 2 2" xfId="32821" xr:uid="{00000000-0005-0000-0000-00001E800000}"/>
    <cellStyle name="Normal 3 4 3 3 2 5 2 3" xfId="32822" xr:uid="{00000000-0005-0000-0000-00001F800000}"/>
    <cellStyle name="Normal 3 4 3 3 2 5 3" xfId="32823" xr:uid="{00000000-0005-0000-0000-000020800000}"/>
    <cellStyle name="Normal 3 4 3 3 2 5 3 2" xfId="32824" xr:uid="{00000000-0005-0000-0000-000021800000}"/>
    <cellStyle name="Normal 3 4 3 3 2 5 4" xfId="32825" xr:uid="{00000000-0005-0000-0000-000022800000}"/>
    <cellStyle name="Normal 3 4 3 3 2 6" xfId="32826" xr:uid="{00000000-0005-0000-0000-000023800000}"/>
    <cellStyle name="Normal 3 4 3 3 2 6 2" xfId="32827" xr:uid="{00000000-0005-0000-0000-000024800000}"/>
    <cellStyle name="Normal 3 4 3 3 2 6 2 2" xfId="32828" xr:uid="{00000000-0005-0000-0000-000025800000}"/>
    <cellStyle name="Normal 3 4 3 3 2 6 3" xfId="32829" xr:uid="{00000000-0005-0000-0000-000026800000}"/>
    <cellStyle name="Normal 3 4 3 3 2 7" xfId="32830" xr:uid="{00000000-0005-0000-0000-000027800000}"/>
    <cellStyle name="Normal 3 4 3 3 2 7 2" xfId="32831" xr:uid="{00000000-0005-0000-0000-000028800000}"/>
    <cellStyle name="Normal 3 4 3 3 2 8" xfId="32832" xr:uid="{00000000-0005-0000-0000-000029800000}"/>
    <cellStyle name="Normal 3 4 3 3 2 8 2" xfId="32833" xr:uid="{00000000-0005-0000-0000-00002A800000}"/>
    <cellStyle name="Normal 3 4 3 3 2 9" xfId="32834" xr:uid="{00000000-0005-0000-0000-00002B800000}"/>
    <cellStyle name="Normal 3 4 3 3 3" xfId="32835" xr:uid="{00000000-0005-0000-0000-00002C800000}"/>
    <cellStyle name="Normal 3 4 3 3 3 2" xfId="32836" xr:uid="{00000000-0005-0000-0000-00002D800000}"/>
    <cellStyle name="Normal 3 4 3 3 3 2 2" xfId="32837" xr:uid="{00000000-0005-0000-0000-00002E800000}"/>
    <cellStyle name="Normal 3 4 3 3 3 2 2 2" xfId="32838" xr:uid="{00000000-0005-0000-0000-00002F800000}"/>
    <cellStyle name="Normal 3 4 3 3 3 2 2 2 2" xfId="32839" xr:uid="{00000000-0005-0000-0000-000030800000}"/>
    <cellStyle name="Normal 3 4 3 3 3 2 2 2 2 2" xfId="32840" xr:uid="{00000000-0005-0000-0000-000031800000}"/>
    <cellStyle name="Normal 3 4 3 3 3 2 2 2 3" xfId="32841" xr:uid="{00000000-0005-0000-0000-000032800000}"/>
    <cellStyle name="Normal 3 4 3 3 3 2 2 3" xfId="32842" xr:uid="{00000000-0005-0000-0000-000033800000}"/>
    <cellStyle name="Normal 3 4 3 3 3 2 2 3 2" xfId="32843" xr:uid="{00000000-0005-0000-0000-000034800000}"/>
    <cellStyle name="Normal 3 4 3 3 3 2 2 4" xfId="32844" xr:uid="{00000000-0005-0000-0000-000035800000}"/>
    <cellStyle name="Normal 3 4 3 3 3 2 3" xfId="32845" xr:uid="{00000000-0005-0000-0000-000036800000}"/>
    <cellStyle name="Normal 3 4 3 3 3 2 3 2" xfId="32846" xr:uid="{00000000-0005-0000-0000-000037800000}"/>
    <cellStyle name="Normal 3 4 3 3 3 2 3 2 2" xfId="32847" xr:uid="{00000000-0005-0000-0000-000038800000}"/>
    <cellStyle name="Normal 3 4 3 3 3 2 3 3" xfId="32848" xr:uid="{00000000-0005-0000-0000-000039800000}"/>
    <cellStyle name="Normal 3 4 3 3 3 2 4" xfId="32849" xr:uid="{00000000-0005-0000-0000-00003A800000}"/>
    <cellStyle name="Normal 3 4 3 3 3 2 4 2" xfId="32850" xr:uid="{00000000-0005-0000-0000-00003B800000}"/>
    <cellStyle name="Normal 3 4 3 3 3 2 5" xfId="32851" xr:uid="{00000000-0005-0000-0000-00003C800000}"/>
    <cellStyle name="Normal 3 4 3 3 3 3" xfId="32852" xr:uid="{00000000-0005-0000-0000-00003D800000}"/>
    <cellStyle name="Normal 3 4 3 3 3 3 2" xfId="32853" xr:uid="{00000000-0005-0000-0000-00003E800000}"/>
    <cellStyle name="Normal 3 4 3 3 3 3 2 2" xfId="32854" xr:uid="{00000000-0005-0000-0000-00003F800000}"/>
    <cellStyle name="Normal 3 4 3 3 3 3 2 2 2" xfId="32855" xr:uid="{00000000-0005-0000-0000-000040800000}"/>
    <cellStyle name="Normal 3 4 3 3 3 3 2 3" xfId="32856" xr:uid="{00000000-0005-0000-0000-000041800000}"/>
    <cellStyle name="Normal 3 4 3 3 3 3 3" xfId="32857" xr:uid="{00000000-0005-0000-0000-000042800000}"/>
    <cellStyle name="Normal 3 4 3 3 3 3 3 2" xfId="32858" xr:uid="{00000000-0005-0000-0000-000043800000}"/>
    <cellStyle name="Normal 3 4 3 3 3 3 4" xfId="32859" xr:uid="{00000000-0005-0000-0000-000044800000}"/>
    <cellStyle name="Normal 3 4 3 3 3 4" xfId="32860" xr:uid="{00000000-0005-0000-0000-000045800000}"/>
    <cellStyle name="Normal 3 4 3 3 3 4 2" xfId="32861" xr:uid="{00000000-0005-0000-0000-000046800000}"/>
    <cellStyle name="Normal 3 4 3 3 3 4 2 2" xfId="32862" xr:uid="{00000000-0005-0000-0000-000047800000}"/>
    <cellStyle name="Normal 3 4 3 3 3 4 2 2 2" xfId="32863" xr:uid="{00000000-0005-0000-0000-000048800000}"/>
    <cellStyle name="Normal 3 4 3 3 3 4 2 3" xfId="32864" xr:uid="{00000000-0005-0000-0000-000049800000}"/>
    <cellStyle name="Normal 3 4 3 3 3 4 3" xfId="32865" xr:uid="{00000000-0005-0000-0000-00004A800000}"/>
    <cellStyle name="Normal 3 4 3 3 3 4 3 2" xfId="32866" xr:uid="{00000000-0005-0000-0000-00004B800000}"/>
    <cellStyle name="Normal 3 4 3 3 3 4 4" xfId="32867" xr:uid="{00000000-0005-0000-0000-00004C800000}"/>
    <cellStyle name="Normal 3 4 3 3 3 5" xfId="32868" xr:uid="{00000000-0005-0000-0000-00004D800000}"/>
    <cellStyle name="Normal 3 4 3 3 3 5 2" xfId="32869" xr:uid="{00000000-0005-0000-0000-00004E800000}"/>
    <cellStyle name="Normal 3 4 3 3 3 5 2 2" xfId="32870" xr:uid="{00000000-0005-0000-0000-00004F800000}"/>
    <cellStyle name="Normal 3 4 3 3 3 5 3" xfId="32871" xr:uid="{00000000-0005-0000-0000-000050800000}"/>
    <cellStyle name="Normal 3 4 3 3 3 6" xfId="32872" xr:uid="{00000000-0005-0000-0000-000051800000}"/>
    <cellStyle name="Normal 3 4 3 3 3 6 2" xfId="32873" xr:uid="{00000000-0005-0000-0000-000052800000}"/>
    <cellStyle name="Normal 3 4 3 3 3 7" xfId="32874" xr:uid="{00000000-0005-0000-0000-000053800000}"/>
    <cellStyle name="Normal 3 4 3 3 3 7 2" xfId="32875" xr:uid="{00000000-0005-0000-0000-000054800000}"/>
    <cellStyle name="Normal 3 4 3 3 3 8" xfId="32876" xr:uid="{00000000-0005-0000-0000-000055800000}"/>
    <cellStyle name="Normal 3 4 3 3 4" xfId="32877" xr:uid="{00000000-0005-0000-0000-000056800000}"/>
    <cellStyle name="Normal 3 4 3 3 4 2" xfId="32878" xr:uid="{00000000-0005-0000-0000-000057800000}"/>
    <cellStyle name="Normal 3 4 3 3 4 2 2" xfId="32879" xr:uid="{00000000-0005-0000-0000-000058800000}"/>
    <cellStyle name="Normal 3 4 3 3 4 2 2 2" xfId="32880" xr:uid="{00000000-0005-0000-0000-000059800000}"/>
    <cellStyle name="Normal 3 4 3 3 4 2 2 2 2" xfId="32881" xr:uid="{00000000-0005-0000-0000-00005A800000}"/>
    <cellStyle name="Normal 3 4 3 3 4 2 2 3" xfId="32882" xr:uid="{00000000-0005-0000-0000-00005B800000}"/>
    <cellStyle name="Normal 3 4 3 3 4 2 3" xfId="32883" xr:uid="{00000000-0005-0000-0000-00005C800000}"/>
    <cellStyle name="Normal 3 4 3 3 4 2 3 2" xfId="32884" xr:uid="{00000000-0005-0000-0000-00005D800000}"/>
    <cellStyle name="Normal 3 4 3 3 4 2 4" xfId="32885" xr:uid="{00000000-0005-0000-0000-00005E800000}"/>
    <cellStyle name="Normal 3 4 3 3 4 3" xfId="32886" xr:uid="{00000000-0005-0000-0000-00005F800000}"/>
    <cellStyle name="Normal 3 4 3 3 4 3 2" xfId="32887" xr:uid="{00000000-0005-0000-0000-000060800000}"/>
    <cellStyle name="Normal 3 4 3 3 4 3 2 2" xfId="32888" xr:uid="{00000000-0005-0000-0000-000061800000}"/>
    <cellStyle name="Normal 3 4 3 3 4 3 3" xfId="32889" xr:uid="{00000000-0005-0000-0000-000062800000}"/>
    <cellStyle name="Normal 3 4 3 3 4 4" xfId="32890" xr:uid="{00000000-0005-0000-0000-000063800000}"/>
    <cellStyle name="Normal 3 4 3 3 4 4 2" xfId="32891" xr:uid="{00000000-0005-0000-0000-000064800000}"/>
    <cellStyle name="Normal 3 4 3 3 4 5" xfId="32892" xr:uid="{00000000-0005-0000-0000-000065800000}"/>
    <cellStyle name="Normal 3 4 3 3 5" xfId="32893" xr:uid="{00000000-0005-0000-0000-000066800000}"/>
    <cellStyle name="Normal 3 4 3 3 5 2" xfId="32894" xr:uid="{00000000-0005-0000-0000-000067800000}"/>
    <cellStyle name="Normal 3 4 3 3 5 2 2" xfId="32895" xr:uid="{00000000-0005-0000-0000-000068800000}"/>
    <cellStyle name="Normal 3 4 3 3 5 2 2 2" xfId="32896" xr:uid="{00000000-0005-0000-0000-000069800000}"/>
    <cellStyle name="Normal 3 4 3 3 5 2 3" xfId="32897" xr:uid="{00000000-0005-0000-0000-00006A800000}"/>
    <cellStyle name="Normal 3 4 3 3 5 3" xfId="32898" xr:uid="{00000000-0005-0000-0000-00006B800000}"/>
    <cellStyle name="Normal 3 4 3 3 5 3 2" xfId="32899" xr:uid="{00000000-0005-0000-0000-00006C800000}"/>
    <cellStyle name="Normal 3 4 3 3 5 4" xfId="32900" xr:uid="{00000000-0005-0000-0000-00006D800000}"/>
    <cellStyle name="Normal 3 4 3 3 6" xfId="32901" xr:uid="{00000000-0005-0000-0000-00006E800000}"/>
    <cellStyle name="Normal 3 4 3 3 6 2" xfId="32902" xr:uid="{00000000-0005-0000-0000-00006F800000}"/>
    <cellStyle name="Normal 3 4 3 3 6 2 2" xfId="32903" xr:uid="{00000000-0005-0000-0000-000070800000}"/>
    <cellStyle name="Normal 3 4 3 3 6 2 2 2" xfId="32904" xr:uid="{00000000-0005-0000-0000-000071800000}"/>
    <cellStyle name="Normal 3 4 3 3 6 2 3" xfId="32905" xr:uid="{00000000-0005-0000-0000-000072800000}"/>
    <cellStyle name="Normal 3 4 3 3 6 3" xfId="32906" xr:uid="{00000000-0005-0000-0000-000073800000}"/>
    <cellStyle name="Normal 3 4 3 3 6 3 2" xfId="32907" xr:uid="{00000000-0005-0000-0000-000074800000}"/>
    <cellStyle name="Normal 3 4 3 3 6 4" xfId="32908" xr:uid="{00000000-0005-0000-0000-000075800000}"/>
    <cellStyle name="Normal 3 4 3 3 7" xfId="32909" xr:uid="{00000000-0005-0000-0000-000076800000}"/>
    <cellStyle name="Normal 3 4 3 3 7 2" xfId="32910" xr:uid="{00000000-0005-0000-0000-000077800000}"/>
    <cellStyle name="Normal 3 4 3 3 7 2 2" xfId="32911" xr:uid="{00000000-0005-0000-0000-000078800000}"/>
    <cellStyle name="Normal 3 4 3 3 7 3" xfId="32912" xr:uid="{00000000-0005-0000-0000-000079800000}"/>
    <cellStyle name="Normal 3 4 3 3 8" xfId="32913" xr:uid="{00000000-0005-0000-0000-00007A800000}"/>
    <cellStyle name="Normal 3 4 3 3 8 2" xfId="32914" xr:uid="{00000000-0005-0000-0000-00007B800000}"/>
    <cellStyle name="Normal 3 4 3 3 9" xfId="32915" xr:uid="{00000000-0005-0000-0000-00007C800000}"/>
    <cellStyle name="Normal 3 4 3 3 9 2" xfId="32916" xr:uid="{00000000-0005-0000-0000-00007D800000}"/>
    <cellStyle name="Normal 3 4 3 4" xfId="32917" xr:uid="{00000000-0005-0000-0000-00007E800000}"/>
    <cellStyle name="Normal 3 4 3 4 10" xfId="32918" xr:uid="{00000000-0005-0000-0000-00007F800000}"/>
    <cellStyle name="Normal 3 4 3 4 11" xfId="32919" xr:uid="{00000000-0005-0000-0000-000080800000}"/>
    <cellStyle name="Normal 3 4 3 4 2" xfId="32920" xr:uid="{00000000-0005-0000-0000-000081800000}"/>
    <cellStyle name="Normal 3 4 3 4 2 2" xfId="32921" xr:uid="{00000000-0005-0000-0000-000082800000}"/>
    <cellStyle name="Normal 3 4 3 4 2 2 2" xfId="32922" xr:uid="{00000000-0005-0000-0000-000083800000}"/>
    <cellStyle name="Normal 3 4 3 4 2 2 2 2" xfId="32923" xr:uid="{00000000-0005-0000-0000-000084800000}"/>
    <cellStyle name="Normal 3 4 3 4 2 2 2 2 2" xfId="32924" xr:uid="{00000000-0005-0000-0000-000085800000}"/>
    <cellStyle name="Normal 3 4 3 4 2 2 2 2 2 2" xfId="32925" xr:uid="{00000000-0005-0000-0000-000086800000}"/>
    <cellStyle name="Normal 3 4 3 4 2 2 2 2 2 2 2" xfId="32926" xr:uid="{00000000-0005-0000-0000-000087800000}"/>
    <cellStyle name="Normal 3 4 3 4 2 2 2 2 2 3" xfId="32927" xr:uid="{00000000-0005-0000-0000-000088800000}"/>
    <cellStyle name="Normal 3 4 3 4 2 2 2 2 3" xfId="32928" xr:uid="{00000000-0005-0000-0000-000089800000}"/>
    <cellStyle name="Normal 3 4 3 4 2 2 2 2 3 2" xfId="32929" xr:uid="{00000000-0005-0000-0000-00008A800000}"/>
    <cellStyle name="Normal 3 4 3 4 2 2 2 2 4" xfId="32930" xr:uid="{00000000-0005-0000-0000-00008B800000}"/>
    <cellStyle name="Normal 3 4 3 4 2 2 2 3" xfId="32931" xr:uid="{00000000-0005-0000-0000-00008C800000}"/>
    <cellStyle name="Normal 3 4 3 4 2 2 2 3 2" xfId="32932" xr:uid="{00000000-0005-0000-0000-00008D800000}"/>
    <cellStyle name="Normal 3 4 3 4 2 2 2 3 2 2" xfId="32933" xr:uid="{00000000-0005-0000-0000-00008E800000}"/>
    <cellStyle name="Normal 3 4 3 4 2 2 2 3 3" xfId="32934" xr:uid="{00000000-0005-0000-0000-00008F800000}"/>
    <cellStyle name="Normal 3 4 3 4 2 2 2 4" xfId="32935" xr:uid="{00000000-0005-0000-0000-000090800000}"/>
    <cellStyle name="Normal 3 4 3 4 2 2 2 4 2" xfId="32936" xr:uid="{00000000-0005-0000-0000-000091800000}"/>
    <cellStyle name="Normal 3 4 3 4 2 2 2 5" xfId="32937" xr:uid="{00000000-0005-0000-0000-000092800000}"/>
    <cellStyle name="Normal 3 4 3 4 2 2 3" xfId="32938" xr:uid="{00000000-0005-0000-0000-000093800000}"/>
    <cellStyle name="Normal 3 4 3 4 2 2 3 2" xfId="32939" xr:uid="{00000000-0005-0000-0000-000094800000}"/>
    <cellStyle name="Normal 3 4 3 4 2 2 3 2 2" xfId="32940" xr:uid="{00000000-0005-0000-0000-000095800000}"/>
    <cellStyle name="Normal 3 4 3 4 2 2 3 2 2 2" xfId="32941" xr:uid="{00000000-0005-0000-0000-000096800000}"/>
    <cellStyle name="Normal 3 4 3 4 2 2 3 2 3" xfId="32942" xr:uid="{00000000-0005-0000-0000-000097800000}"/>
    <cellStyle name="Normal 3 4 3 4 2 2 3 3" xfId="32943" xr:uid="{00000000-0005-0000-0000-000098800000}"/>
    <cellStyle name="Normal 3 4 3 4 2 2 3 3 2" xfId="32944" xr:uid="{00000000-0005-0000-0000-000099800000}"/>
    <cellStyle name="Normal 3 4 3 4 2 2 3 4" xfId="32945" xr:uid="{00000000-0005-0000-0000-00009A800000}"/>
    <cellStyle name="Normal 3 4 3 4 2 2 4" xfId="32946" xr:uid="{00000000-0005-0000-0000-00009B800000}"/>
    <cellStyle name="Normal 3 4 3 4 2 2 4 2" xfId="32947" xr:uid="{00000000-0005-0000-0000-00009C800000}"/>
    <cellStyle name="Normal 3 4 3 4 2 2 4 2 2" xfId="32948" xr:uid="{00000000-0005-0000-0000-00009D800000}"/>
    <cellStyle name="Normal 3 4 3 4 2 2 4 2 2 2" xfId="32949" xr:uid="{00000000-0005-0000-0000-00009E800000}"/>
    <cellStyle name="Normal 3 4 3 4 2 2 4 2 3" xfId="32950" xr:uid="{00000000-0005-0000-0000-00009F800000}"/>
    <cellStyle name="Normal 3 4 3 4 2 2 4 3" xfId="32951" xr:uid="{00000000-0005-0000-0000-0000A0800000}"/>
    <cellStyle name="Normal 3 4 3 4 2 2 4 3 2" xfId="32952" xr:uid="{00000000-0005-0000-0000-0000A1800000}"/>
    <cellStyle name="Normal 3 4 3 4 2 2 4 4" xfId="32953" xr:uid="{00000000-0005-0000-0000-0000A2800000}"/>
    <cellStyle name="Normal 3 4 3 4 2 2 5" xfId="32954" xr:uid="{00000000-0005-0000-0000-0000A3800000}"/>
    <cellStyle name="Normal 3 4 3 4 2 2 5 2" xfId="32955" xr:uid="{00000000-0005-0000-0000-0000A4800000}"/>
    <cellStyle name="Normal 3 4 3 4 2 2 5 2 2" xfId="32956" xr:uid="{00000000-0005-0000-0000-0000A5800000}"/>
    <cellStyle name="Normal 3 4 3 4 2 2 5 3" xfId="32957" xr:uid="{00000000-0005-0000-0000-0000A6800000}"/>
    <cellStyle name="Normal 3 4 3 4 2 2 6" xfId="32958" xr:uid="{00000000-0005-0000-0000-0000A7800000}"/>
    <cellStyle name="Normal 3 4 3 4 2 2 6 2" xfId="32959" xr:uid="{00000000-0005-0000-0000-0000A8800000}"/>
    <cellStyle name="Normal 3 4 3 4 2 2 7" xfId="32960" xr:uid="{00000000-0005-0000-0000-0000A9800000}"/>
    <cellStyle name="Normal 3 4 3 4 2 2 7 2" xfId="32961" xr:uid="{00000000-0005-0000-0000-0000AA800000}"/>
    <cellStyle name="Normal 3 4 3 4 2 2 8" xfId="32962" xr:uid="{00000000-0005-0000-0000-0000AB800000}"/>
    <cellStyle name="Normal 3 4 3 4 2 3" xfId="32963" xr:uid="{00000000-0005-0000-0000-0000AC800000}"/>
    <cellStyle name="Normal 3 4 3 4 2 3 2" xfId="32964" xr:uid="{00000000-0005-0000-0000-0000AD800000}"/>
    <cellStyle name="Normal 3 4 3 4 2 3 2 2" xfId="32965" xr:uid="{00000000-0005-0000-0000-0000AE800000}"/>
    <cellStyle name="Normal 3 4 3 4 2 3 2 2 2" xfId="32966" xr:uid="{00000000-0005-0000-0000-0000AF800000}"/>
    <cellStyle name="Normal 3 4 3 4 2 3 2 2 2 2" xfId="32967" xr:uid="{00000000-0005-0000-0000-0000B0800000}"/>
    <cellStyle name="Normal 3 4 3 4 2 3 2 2 3" xfId="32968" xr:uid="{00000000-0005-0000-0000-0000B1800000}"/>
    <cellStyle name="Normal 3 4 3 4 2 3 2 3" xfId="32969" xr:uid="{00000000-0005-0000-0000-0000B2800000}"/>
    <cellStyle name="Normal 3 4 3 4 2 3 2 3 2" xfId="32970" xr:uid="{00000000-0005-0000-0000-0000B3800000}"/>
    <cellStyle name="Normal 3 4 3 4 2 3 2 4" xfId="32971" xr:uid="{00000000-0005-0000-0000-0000B4800000}"/>
    <cellStyle name="Normal 3 4 3 4 2 3 3" xfId="32972" xr:uid="{00000000-0005-0000-0000-0000B5800000}"/>
    <cellStyle name="Normal 3 4 3 4 2 3 3 2" xfId="32973" xr:uid="{00000000-0005-0000-0000-0000B6800000}"/>
    <cellStyle name="Normal 3 4 3 4 2 3 3 2 2" xfId="32974" xr:uid="{00000000-0005-0000-0000-0000B7800000}"/>
    <cellStyle name="Normal 3 4 3 4 2 3 3 3" xfId="32975" xr:uid="{00000000-0005-0000-0000-0000B8800000}"/>
    <cellStyle name="Normal 3 4 3 4 2 3 4" xfId="32976" xr:uid="{00000000-0005-0000-0000-0000B9800000}"/>
    <cellStyle name="Normal 3 4 3 4 2 3 4 2" xfId="32977" xr:uid="{00000000-0005-0000-0000-0000BA800000}"/>
    <cellStyle name="Normal 3 4 3 4 2 3 5" xfId="32978" xr:uid="{00000000-0005-0000-0000-0000BB800000}"/>
    <cellStyle name="Normal 3 4 3 4 2 4" xfId="32979" xr:uid="{00000000-0005-0000-0000-0000BC800000}"/>
    <cellStyle name="Normal 3 4 3 4 2 4 2" xfId="32980" xr:uid="{00000000-0005-0000-0000-0000BD800000}"/>
    <cellStyle name="Normal 3 4 3 4 2 4 2 2" xfId="32981" xr:uid="{00000000-0005-0000-0000-0000BE800000}"/>
    <cellStyle name="Normal 3 4 3 4 2 4 2 2 2" xfId="32982" xr:uid="{00000000-0005-0000-0000-0000BF800000}"/>
    <cellStyle name="Normal 3 4 3 4 2 4 2 3" xfId="32983" xr:uid="{00000000-0005-0000-0000-0000C0800000}"/>
    <cellStyle name="Normal 3 4 3 4 2 4 3" xfId="32984" xr:uid="{00000000-0005-0000-0000-0000C1800000}"/>
    <cellStyle name="Normal 3 4 3 4 2 4 3 2" xfId="32985" xr:uid="{00000000-0005-0000-0000-0000C2800000}"/>
    <cellStyle name="Normal 3 4 3 4 2 4 4" xfId="32986" xr:uid="{00000000-0005-0000-0000-0000C3800000}"/>
    <cellStyle name="Normal 3 4 3 4 2 5" xfId="32987" xr:uid="{00000000-0005-0000-0000-0000C4800000}"/>
    <cellStyle name="Normal 3 4 3 4 2 5 2" xfId="32988" xr:uid="{00000000-0005-0000-0000-0000C5800000}"/>
    <cellStyle name="Normal 3 4 3 4 2 5 2 2" xfId="32989" xr:uid="{00000000-0005-0000-0000-0000C6800000}"/>
    <cellStyle name="Normal 3 4 3 4 2 5 2 2 2" xfId="32990" xr:uid="{00000000-0005-0000-0000-0000C7800000}"/>
    <cellStyle name="Normal 3 4 3 4 2 5 2 3" xfId="32991" xr:uid="{00000000-0005-0000-0000-0000C8800000}"/>
    <cellStyle name="Normal 3 4 3 4 2 5 3" xfId="32992" xr:uid="{00000000-0005-0000-0000-0000C9800000}"/>
    <cellStyle name="Normal 3 4 3 4 2 5 3 2" xfId="32993" xr:uid="{00000000-0005-0000-0000-0000CA800000}"/>
    <cellStyle name="Normal 3 4 3 4 2 5 4" xfId="32994" xr:uid="{00000000-0005-0000-0000-0000CB800000}"/>
    <cellStyle name="Normal 3 4 3 4 2 6" xfId="32995" xr:uid="{00000000-0005-0000-0000-0000CC800000}"/>
    <cellStyle name="Normal 3 4 3 4 2 6 2" xfId="32996" xr:uid="{00000000-0005-0000-0000-0000CD800000}"/>
    <cellStyle name="Normal 3 4 3 4 2 6 2 2" xfId="32997" xr:uid="{00000000-0005-0000-0000-0000CE800000}"/>
    <cellStyle name="Normal 3 4 3 4 2 6 3" xfId="32998" xr:uid="{00000000-0005-0000-0000-0000CF800000}"/>
    <cellStyle name="Normal 3 4 3 4 2 7" xfId="32999" xr:uid="{00000000-0005-0000-0000-0000D0800000}"/>
    <cellStyle name="Normal 3 4 3 4 2 7 2" xfId="33000" xr:uid="{00000000-0005-0000-0000-0000D1800000}"/>
    <cellStyle name="Normal 3 4 3 4 2 8" xfId="33001" xr:uid="{00000000-0005-0000-0000-0000D2800000}"/>
    <cellStyle name="Normal 3 4 3 4 2 8 2" xfId="33002" xr:uid="{00000000-0005-0000-0000-0000D3800000}"/>
    <cellStyle name="Normal 3 4 3 4 2 9" xfId="33003" xr:uid="{00000000-0005-0000-0000-0000D4800000}"/>
    <cellStyle name="Normal 3 4 3 4 3" xfId="33004" xr:uid="{00000000-0005-0000-0000-0000D5800000}"/>
    <cellStyle name="Normal 3 4 3 4 3 2" xfId="33005" xr:uid="{00000000-0005-0000-0000-0000D6800000}"/>
    <cellStyle name="Normal 3 4 3 4 3 2 2" xfId="33006" xr:uid="{00000000-0005-0000-0000-0000D7800000}"/>
    <cellStyle name="Normal 3 4 3 4 3 2 2 2" xfId="33007" xr:uid="{00000000-0005-0000-0000-0000D8800000}"/>
    <cellStyle name="Normal 3 4 3 4 3 2 2 2 2" xfId="33008" xr:uid="{00000000-0005-0000-0000-0000D9800000}"/>
    <cellStyle name="Normal 3 4 3 4 3 2 2 2 2 2" xfId="33009" xr:uid="{00000000-0005-0000-0000-0000DA800000}"/>
    <cellStyle name="Normal 3 4 3 4 3 2 2 2 3" xfId="33010" xr:uid="{00000000-0005-0000-0000-0000DB800000}"/>
    <cellStyle name="Normal 3 4 3 4 3 2 2 3" xfId="33011" xr:uid="{00000000-0005-0000-0000-0000DC800000}"/>
    <cellStyle name="Normal 3 4 3 4 3 2 2 3 2" xfId="33012" xr:uid="{00000000-0005-0000-0000-0000DD800000}"/>
    <cellStyle name="Normal 3 4 3 4 3 2 2 4" xfId="33013" xr:uid="{00000000-0005-0000-0000-0000DE800000}"/>
    <cellStyle name="Normal 3 4 3 4 3 2 3" xfId="33014" xr:uid="{00000000-0005-0000-0000-0000DF800000}"/>
    <cellStyle name="Normal 3 4 3 4 3 2 3 2" xfId="33015" xr:uid="{00000000-0005-0000-0000-0000E0800000}"/>
    <cellStyle name="Normal 3 4 3 4 3 2 3 2 2" xfId="33016" xr:uid="{00000000-0005-0000-0000-0000E1800000}"/>
    <cellStyle name="Normal 3 4 3 4 3 2 3 3" xfId="33017" xr:uid="{00000000-0005-0000-0000-0000E2800000}"/>
    <cellStyle name="Normal 3 4 3 4 3 2 4" xfId="33018" xr:uid="{00000000-0005-0000-0000-0000E3800000}"/>
    <cellStyle name="Normal 3 4 3 4 3 2 4 2" xfId="33019" xr:uid="{00000000-0005-0000-0000-0000E4800000}"/>
    <cellStyle name="Normal 3 4 3 4 3 2 5" xfId="33020" xr:uid="{00000000-0005-0000-0000-0000E5800000}"/>
    <cellStyle name="Normal 3 4 3 4 3 3" xfId="33021" xr:uid="{00000000-0005-0000-0000-0000E6800000}"/>
    <cellStyle name="Normal 3 4 3 4 3 3 2" xfId="33022" xr:uid="{00000000-0005-0000-0000-0000E7800000}"/>
    <cellStyle name="Normal 3 4 3 4 3 3 2 2" xfId="33023" xr:uid="{00000000-0005-0000-0000-0000E8800000}"/>
    <cellStyle name="Normal 3 4 3 4 3 3 2 2 2" xfId="33024" xr:uid="{00000000-0005-0000-0000-0000E9800000}"/>
    <cellStyle name="Normal 3 4 3 4 3 3 2 3" xfId="33025" xr:uid="{00000000-0005-0000-0000-0000EA800000}"/>
    <cellStyle name="Normal 3 4 3 4 3 3 3" xfId="33026" xr:uid="{00000000-0005-0000-0000-0000EB800000}"/>
    <cellStyle name="Normal 3 4 3 4 3 3 3 2" xfId="33027" xr:uid="{00000000-0005-0000-0000-0000EC800000}"/>
    <cellStyle name="Normal 3 4 3 4 3 3 4" xfId="33028" xr:uid="{00000000-0005-0000-0000-0000ED800000}"/>
    <cellStyle name="Normal 3 4 3 4 3 4" xfId="33029" xr:uid="{00000000-0005-0000-0000-0000EE800000}"/>
    <cellStyle name="Normal 3 4 3 4 3 4 2" xfId="33030" xr:uid="{00000000-0005-0000-0000-0000EF800000}"/>
    <cellStyle name="Normal 3 4 3 4 3 4 2 2" xfId="33031" xr:uid="{00000000-0005-0000-0000-0000F0800000}"/>
    <cellStyle name="Normal 3 4 3 4 3 4 2 2 2" xfId="33032" xr:uid="{00000000-0005-0000-0000-0000F1800000}"/>
    <cellStyle name="Normal 3 4 3 4 3 4 2 3" xfId="33033" xr:uid="{00000000-0005-0000-0000-0000F2800000}"/>
    <cellStyle name="Normal 3 4 3 4 3 4 3" xfId="33034" xr:uid="{00000000-0005-0000-0000-0000F3800000}"/>
    <cellStyle name="Normal 3 4 3 4 3 4 3 2" xfId="33035" xr:uid="{00000000-0005-0000-0000-0000F4800000}"/>
    <cellStyle name="Normal 3 4 3 4 3 4 4" xfId="33036" xr:uid="{00000000-0005-0000-0000-0000F5800000}"/>
    <cellStyle name="Normal 3 4 3 4 3 5" xfId="33037" xr:uid="{00000000-0005-0000-0000-0000F6800000}"/>
    <cellStyle name="Normal 3 4 3 4 3 5 2" xfId="33038" xr:uid="{00000000-0005-0000-0000-0000F7800000}"/>
    <cellStyle name="Normal 3 4 3 4 3 5 2 2" xfId="33039" xr:uid="{00000000-0005-0000-0000-0000F8800000}"/>
    <cellStyle name="Normal 3 4 3 4 3 5 3" xfId="33040" xr:uid="{00000000-0005-0000-0000-0000F9800000}"/>
    <cellStyle name="Normal 3 4 3 4 3 6" xfId="33041" xr:uid="{00000000-0005-0000-0000-0000FA800000}"/>
    <cellStyle name="Normal 3 4 3 4 3 6 2" xfId="33042" xr:uid="{00000000-0005-0000-0000-0000FB800000}"/>
    <cellStyle name="Normal 3 4 3 4 3 7" xfId="33043" xr:uid="{00000000-0005-0000-0000-0000FC800000}"/>
    <cellStyle name="Normal 3 4 3 4 3 7 2" xfId="33044" xr:uid="{00000000-0005-0000-0000-0000FD800000}"/>
    <cellStyle name="Normal 3 4 3 4 3 8" xfId="33045" xr:uid="{00000000-0005-0000-0000-0000FE800000}"/>
    <cellStyle name="Normal 3 4 3 4 4" xfId="33046" xr:uid="{00000000-0005-0000-0000-0000FF800000}"/>
    <cellStyle name="Normal 3 4 3 4 4 2" xfId="33047" xr:uid="{00000000-0005-0000-0000-000000810000}"/>
    <cellStyle name="Normal 3 4 3 4 4 2 2" xfId="33048" xr:uid="{00000000-0005-0000-0000-000001810000}"/>
    <cellStyle name="Normal 3 4 3 4 4 2 2 2" xfId="33049" xr:uid="{00000000-0005-0000-0000-000002810000}"/>
    <cellStyle name="Normal 3 4 3 4 4 2 2 2 2" xfId="33050" xr:uid="{00000000-0005-0000-0000-000003810000}"/>
    <cellStyle name="Normal 3 4 3 4 4 2 2 3" xfId="33051" xr:uid="{00000000-0005-0000-0000-000004810000}"/>
    <cellStyle name="Normal 3 4 3 4 4 2 3" xfId="33052" xr:uid="{00000000-0005-0000-0000-000005810000}"/>
    <cellStyle name="Normal 3 4 3 4 4 2 3 2" xfId="33053" xr:uid="{00000000-0005-0000-0000-000006810000}"/>
    <cellStyle name="Normal 3 4 3 4 4 2 4" xfId="33054" xr:uid="{00000000-0005-0000-0000-000007810000}"/>
    <cellStyle name="Normal 3 4 3 4 4 3" xfId="33055" xr:uid="{00000000-0005-0000-0000-000008810000}"/>
    <cellStyle name="Normal 3 4 3 4 4 3 2" xfId="33056" xr:uid="{00000000-0005-0000-0000-000009810000}"/>
    <cellStyle name="Normal 3 4 3 4 4 3 2 2" xfId="33057" xr:uid="{00000000-0005-0000-0000-00000A810000}"/>
    <cellStyle name="Normal 3 4 3 4 4 3 3" xfId="33058" xr:uid="{00000000-0005-0000-0000-00000B810000}"/>
    <cellStyle name="Normal 3 4 3 4 4 4" xfId="33059" xr:uid="{00000000-0005-0000-0000-00000C810000}"/>
    <cellStyle name="Normal 3 4 3 4 4 4 2" xfId="33060" xr:uid="{00000000-0005-0000-0000-00000D810000}"/>
    <cellStyle name="Normal 3 4 3 4 4 5" xfId="33061" xr:uid="{00000000-0005-0000-0000-00000E810000}"/>
    <cellStyle name="Normal 3 4 3 4 5" xfId="33062" xr:uid="{00000000-0005-0000-0000-00000F810000}"/>
    <cellStyle name="Normal 3 4 3 4 5 2" xfId="33063" xr:uid="{00000000-0005-0000-0000-000010810000}"/>
    <cellStyle name="Normal 3 4 3 4 5 2 2" xfId="33064" xr:uid="{00000000-0005-0000-0000-000011810000}"/>
    <cellStyle name="Normal 3 4 3 4 5 2 2 2" xfId="33065" xr:uid="{00000000-0005-0000-0000-000012810000}"/>
    <cellStyle name="Normal 3 4 3 4 5 2 3" xfId="33066" xr:uid="{00000000-0005-0000-0000-000013810000}"/>
    <cellStyle name="Normal 3 4 3 4 5 3" xfId="33067" xr:uid="{00000000-0005-0000-0000-000014810000}"/>
    <cellStyle name="Normal 3 4 3 4 5 3 2" xfId="33068" xr:uid="{00000000-0005-0000-0000-000015810000}"/>
    <cellStyle name="Normal 3 4 3 4 5 4" xfId="33069" xr:uid="{00000000-0005-0000-0000-000016810000}"/>
    <cellStyle name="Normal 3 4 3 4 6" xfId="33070" xr:uid="{00000000-0005-0000-0000-000017810000}"/>
    <cellStyle name="Normal 3 4 3 4 6 2" xfId="33071" xr:uid="{00000000-0005-0000-0000-000018810000}"/>
    <cellStyle name="Normal 3 4 3 4 6 2 2" xfId="33072" xr:uid="{00000000-0005-0000-0000-000019810000}"/>
    <cellStyle name="Normal 3 4 3 4 6 2 2 2" xfId="33073" xr:uid="{00000000-0005-0000-0000-00001A810000}"/>
    <cellStyle name="Normal 3 4 3 4 6 2 3" xfId="33074" xr:uid="{00000000-0005-0000-0000-00001B810000}"/>
    <cellStyle name="Normal 3 4 3 4 6 3" xfId="33075" xr:uid="{00000000-0005-0000-0000-00001C810000}"/>
    <cellStyle name="Normal 3 4 3 4 6 3 2" xfId="33076" xr:uid="{00000000-0005-0000-0000-00001D810000}"/>
    <cellStyle name="Normal 3 4 3 4 6 4" xfId="33077" xr:uid="{00000000-0005-0000-0000-00001E810000}"/>
    <cellStyle name="Normal 3 4 3 4 7" xfId="33078" xr:uid="{00000000-0005-0000-0000-00001F810000}"/>
    <cellStyle name="Normal 3 4 3 4 7 2" xfId="33079" xr:uid="{00000000-0005-0000-0000-000020810000}"/>
    <cellStyle name="Normal 3 4 3 4 7 2 2" xfId="33080" xr:uid="{00000000-0005-0000-0000-000021810000}"/>
    <cellStyle name="Normal 3 4 3 4 7 3" xfId="33081" xr:uid="{00000000-0005-0000-0000-000022810000}"/>
    <cellStyle name="Normal 3 4 3 4 8" xfId="33082" xr:uid="{00000000-0005-0000-0000-000023810000}"/>
    <cellStyle name="Normal 3 4 3 4 8 2" xfId="33083" xr:uid="{00000000-0005-0000-0000-000024810000}"/>
    <cellStyle name="Normal 3 4 3 4 9" xfId="33084" xr:uid="{00000000-0005-0000-0000-000025810000}"/>
    <cellStyle name="Normal 3 4 3 4 9 2" xfId="33085" xr:uid="{00000000-0005-0000-0000-000026810000}"/>
    <cellStyle name="Normal 3 4 3 5" xfId="33086" xr:uid="{00000000-0005-0000-0000-000027810000}"/>
    <cellStyle name="Normal 3 4 3 5 2" xfId="33087" xr:uid="{00000000-0005-0000-0000-000028810000}"/>
    <cellStyle name="Normal 3 4 3 5 2 2" xfId="33088" xr:uid="{00000000-0005-0000-0000-000029810000}"/>
    <cellStyle name="Normal 3 4 3 5 2 2 2" xfId="33089" xr:uid="{00000000-0005-0000-0000-00002A810000}"/>
    <cellStyle name="Normal 3 4 3 5 2 2 2 2" xfId="33090" xr:uid="{00000000-0005-0000-0000-00002B810000}"/>
    <cellStyle name="Normal 3 4 3 5 2 2 2 2 2" xfId="33091" xr:uid="{00000000-0005-0000-0000-00002C810000}"/>
    <cellStyle name="Normal 3 4 3 5 2 2 2 2 2 2" xfId="33092" xr:uid="{00000000-0005-0000-0000-00002D810000}"/>
    <cellStyle name="Normal 3 4 3 5 2 2 2 2 3" xfId="33093" xr:uid="{00000000-0005-0000-0000-00002E810000}"/>
    <cellStyle name="Normal 3 4 3 5 2 2 2 3" xfId="33094" xr:uid="{00000000-0005-0000-0000-00002F810000}"/>
    <cellStyle name="Normal 3 4 3 5 2 2 2 3 2" xfId="33095" xr:uid="{00000000-0005-0000-0000-000030810000}"/>
    <cellStyle name="Normal 3 4 3 5 2 2 2 4" xfId="33096" xr:uid="{00000000-0005-0000-0000-000031810000}"/>
    <cellStyle name="Normal 3 4 3 5 2 2 3" xfId="33097" xr:uid="{00000000-0005-0000-0000-000032810000}"/>
    <cellStyle name="Normal 3 4 3 5 2 2 3 2" xfId="33098" xr:uid="{00000000-0005-0000-0000-000033810000}"/>
    <cellStyle name="Normal 3 4 3 5 2 2 3 2 2" xfId="33099" xr:uid="{00000000-0005-0000-0000-000034810000}"/>
    <cellStyle name="Normal 3 4 3 5 2 2 3 3" xfId="33100" xr:uid="{00000000-0005-0000-0000-000035810000}"/>
    <cellStyle name="Normal 3 4 3 5 2 2 4" xfId="33101" xr:uid="{00000000-0005-0000-0000-000036810000}"/>
    <cellStyle name="Normal 3 4 3 5 2 2 4 2" xfId="33102" xr:uid="{00000000-0005-0000-0000-000037810000}"/>
    <cellStyle name="Normal 3 4 3 5 2 2 5" xfId="33103" xr:uid="{00000000-0005-0000-0000-000038810000}"/>
    <cellStyle name="Normal 3 4 3 5 2 3" xfId="33104" xr:uid="{00000000-0005-0000-0000-000039810000}"/>
    <cellStyle name="Normal 3 4 3 5 2 3 2" xfId="33105" xr:uid="{00000000-0005-0000-0000-00003A810000}"/>
    <cellStyle name="Normal 3 4 3 5 2 3 2 2" xfId="33106" xr:uid="{00000000-0005-0000-0000-00003B810000}"/>
    <cellStyle name="Normal 3 4 3 5 2 3 2 2 2" xfId="33107" xr:uid="{00000000-0005-0000-0000-00003C810000}"/>
    <cellStyle name="Normal 3 4 3 5 2 3 2 3" xfId="33108" xr:uid="{00000000-0005-0000-0000-00003D810000}"/>
    <cellStyle name="Normal 3 4 3 5 2 3 3" xfId="33109" xr:uid="{00000000-0005-0000-0000-00003E810000}"/>
    <cellStyle name="Normal 3 4 3 5 2 3 3 2" xfId="33110" xr:uid="{00000000-0005-0000-0000-00003F810000}"/>
    <cellStyle name="Normal 3 4 3 5 2 3 4" xfId="33111" xr:uid="{00000000-0005-0000-0000-000040810000}"/>
    <cellStyle name="Normal 3 4 3 5 2 4" xfId="33112" xr:uid="{00000000-0005-0000-0000-000041810000}"/>
    <cellStyle name="Normal 3 4 3 5 2 4 2" xfId="33113" xr:uid="{00000000-0005-0000-0000-000042810000}"/>
    <cellStyle name="Normal 3 4 3 5 2 4 2 2" xfId="33114" xr:uid="{00000000-0005-0000-0000-000043810000}"/>
    <cellStyle name="Normal 3 4 3 5 2 4 2 2 2" xfId="33115" xr:uid="{00000000-0005-0000-0000-000044810000}"/>
    <cellStyle name="Normal 3 4 3 5 2 4 2 3" xfId="33116" xr:uid="{00000000-0005-0000-0000-000045810000}"/>
    <cellStyle name="Normal 3 4 3 5 2 4 3" xfId="33117" xr:uid="{00000000-0005-0000-0000-000046810000}"/>
    <cellStyle name="Normal 3 4 3 5 2 4 3 2" xfId="33118" xr:uid="{00000000-0005-0000-0000-000047810000}"/>
    <cellStyle name="Normal 3 4 3 5 2 4 4" xfId="33119" xr:uid="{00000000-0005-0000-0000-000048810000}"/>
    <cellStyle name="Normal 3 4 3 5 2 5" xfId="33120" xr:uid="{00000000-0005-0000-0000-000049810000}"/>
    <cellStyle name="Normal 3 4 3 5 2 5 2" xfId="33121" xr:uid="{00000000-0005-0000-0000-00004A810000}"/>
    <cellStyle name="Normal 3 4 3 5 2 5 2 2" xfId="33122" xr:uid="{00000000-0005-0000-0000-00004B810000}"/>
    <cellStyle name="Normal 3 4 3 5 2 5 3" xfId="33123" xr:uid="{00000000-0005-0000-0000-00004C810000}"/>
    <cellStyle name="Normal 3 4 3 5 2 6" xfId="33124" xr:uid="{00000000-0005-0000-0000-00004D810000}"/>
    <cellStyle name="Normal 3 4 3 5 2 6 2" xfId="33125" xr:uid="{00000000-0005-0000-0000-00004E810000}"/>
    <cellStyle name="Normal 3 4 3 5 2 7" xfId="33126" xr:uid="{00000000-0005-0000-0000-00004F810000}"/>
    <cellStyle name="Normal 3 4 3 5 2 7 2" xfId="33127" xr:uid="{00000000-0005-0000-0000-000050810000}"/>
    <cellStyle name="Normal 3 4 3 5 2 8" xfId="33128" xr:uid="{00000000-0005-0000-0000-000051810000}"/>
    <cellStyle name="Normal 3 4 3 5 3" xfId="33129" xr:uid="{00000000-0005-0000-0000-000052810000}"/>
    <cellStyle name="Normal 3 4 3 5 3 2" xfId="33130" xr:uid="{00000000-0005-0000-0000-000053810000}"/>
    <cellStyle name="Normal 3 4 3 5 3 2 2" xfId="33131" xr:uid="{00000000-0005-0000-0000-000054810000}"/>
    <cellStyle name="Normal 3 4 3 5 3 2 2 2" xfId="33132" xr:uid="{00000000-0005-0000-0000-000055810000}"/>
    <cellStyle name="Normal 3 4 3 5 3 2 2 2 2" xfId="33133" xr:uid="{00000000-0005-0000-0000-000056810000}"/>
    <cellStyle name="Normal 3 4 3 5 3 2 2 3" xfId="33134" xr:uid="{00000000-0005-0000-0000-000057810000}"/>
    <cellStyle name="Normal 3 4 3 5 3 2 3" xfId="33135" xr:uid="{00000000-0005-0000-0000-000058810000}"/>
    <cellStyle name="Normal 3 4 3 5 3 2 3 2" xfId="33136" xr:uid="{00000000-0005-0000-0000-000059810000}"/>
    <cellStyle name="Normal 3 4 3 5 3 2 4" xfId="33137" xr:uid="{00000000-0005-0000-0000-00005A810000}"/>
    <cellStyle name="Normal 3 4 3 5 3 3" xfId="33138" xr:uid="{00000000-0005-0000-0000-00005B810000}"/>
    <cellStyle name="Normal 3 4 3 5 3 3 2" xfId="33139" xr:uid="{00000000-0005-0000-0000-00005C810000}"/>
    <cellStyle name="Normal 3 4 3 5 3 3 2 2" xfId="33140" xr:uid="{00000000-0005-0000-0000-00005D810000}"/>
    <cellStyle name="Normal 3 4 3 5 3 3 3" xfId="33141" xr:uid="{00000000-0005-0000-0000-00005E810000}"/>
    <cellStyle name="Normal 3 4 3 5 3 4" xfId="33142" xr:uid="{00000000-0005-0000-0000-00005F810000}"/>
    <cellStyle name="Normal 3 4 3 5 3 4 2" xfId="33143" xr:uid="{00000000-0005-0000-0000-000060810000}"/>
    <cellStyle name="Normal 3 4 3 5 3 5" xfId="33144" xr:uid="{00000000-0005-0000-0000-000061810000}"/>
    <cellStyle name="Normal 3 4 3 5 4" xfId="33145" xr:uid="{00000000-0005-0000-0000-000062810000}"/>
    <cellStyle name="Normal 3 4 3 5 4 2" xfId="33146" xr:uid="{00000000-0005-0000-0000-000063810000}"/>
    <cellStyle name="Normal 3 4 3 5 4 2 2" xfId="33147" xr:uid="{00000000-0005-0000-0000-000064810000}"/>
    <cellStyle name="Normal 3 4 3 5 4 2 2 2" xfId="33148" xr:uid="{00000000-0005-0000-0000-000065810000}"/>
    <cellStyle name="Normal 3 4 3 5 4 2 3" xfId="33149" xr:uid="{00000000-0005-0000-0000-000066810000}"/>
    <cellStyle name="Normal 3 4 3 5 4 3" xfId="33150" xr:uid="{00000000-0005-0000-0000-000067810000}"/>
    <cellStyle name="Normal 3 4 3 5 4 3 2" xfId="33151" xr:uid="{00000000-0005-0000-0000-000068810000}"/>
    <cellStyle name="Normal 3 4 3 5 4 4" xfId="33152" xr:uid="{00000000-0005-0000-0000-000069810000}"/>
    <cellStyle name="Normal 3 4 3 5 5" xfId="33153" xr:uid="{00000000-0005-0000-0000-00006A810000}"/>
    <cellStyle name="Normal 3 4 3 5 5 2" xfId="33154" xr:uid="{00000000-0005-0000-0000-00006B810000}"/>
    <cellStyle name="Normal 3 4 3 5 5 2 2" xfId="33155" xr:uid="{00000000-0005-0000-0000-00006C810000}"/>
    <cellStyle name="Normal 3 4 3 5 5 2 2 2" xfId="33156" xr:uid="{00000000-0005-0000-0000-00006D810000}"/>
    <cellStyle name="Normal 3 4 3 5 5 2 3" xfId="33157" xr:uid="{00000000-0005-0000-0000-00006E810000}"/>
    <cellStyle name="Normal 3 4 3 5 5 3" xfId="33158" xr:uid="{00000000-0005-0000-0000-00006F810000}"/>
    <cellStyle name="Normal 3 4 3 5 5 3 2" xfId="33159" xr:uid="{00000000-0005-0000-0000-000070810000}"/>
    <cellStyle name="Normal 3 4 3 5 5 4" xfId="33160" xr:uid="{00000000-0005-0000-0000-000071810000}"/>
    <cellStyle name="Normal 3 4 3 5 6" xfId="33161" xr:uid="{00000000-0005-0000-0000-000072810000}"/>
    <cellStyle name="Normal 3 4 3 5 6 2" xfId="33162" xr:uid="{00000000-0005-0000-0000-000073810000}"/>
    <cellStyle name="Normal 3 4 3 5 6 2 2" xfId="33163" xr:uid="{00000000-0005-0000-0000-000074810000}"/>
    <cellStyle name="Normal 3 4 3 5 6 3" xfId="33164" xr:uid="{00000000-0005-0000-0000-000075810000}"/>
    <cellStyle name="Normal 3 4 3 5 7" xfId="33165" xr:uid="{00000000-0005-0000-0000-000076810000}"/>
    <cellStyle name="Normal 3 4 3 5 7 2" xfId="33166" xr:uid="{00000000-0005-0000-0000-000077810000}"/>
    <cellStyle name="Normal 3 4 3 5 8" xfId="33167" xr:uid="{00000000-0005-0000-0000-000078810000}"/>
    <cellStyle name="Normal 3 4 3 5 8 2" xfId="33168" xr:uid="{00000000-0005-0000-0000-000079810000}"/>
    <cellStyle name="Normal 3 4 3 5 9" xfId="33169" xr:uid="{00000000-0005-0000-0000-00007A810000}"/>
    <cellStyle name="Normal 3 4 3 6" xfId="33170" xr:uid="{00000000-0005-0000-0000-00007B810000}"/>
    <cellStyle name="Normal 3 4 3 6 2" xfId="33171" xr:uid="{00000000-0005-0000-0000-00007C810000}"/>
    <cellStyle name="Normal 3 4 3 6 2 2" xfId="33172" xr:uid="{00000000-0005-0000-0000-00007D810000}"/>
    <cellStyle name="Normal 3 4 3 6 2 2 2" xfId="33173" xr:uid="{00000000-0005-0000-0000-00007E810000}"/>
    <cellStyle name="Normal 3 4 3 6 2 2 2 2" xfId="33174" xr:uid="{00000000-0005-0000-0000-00007F810000}"/>
    <cellStyle name="Normal 3 4 3 6 2 2 2 2 2" xfId="33175" xr:uid="{00000000-0005-0000-0000-000080810000}"/>
    <cellStyle name="Normal 3 4 3 6 2 2 2 3" xfId="33176" xr:uid="{00000000-0005-0000-0000-000081810000}"/>
    <cellStyle name="Normal 3 4 3 6 2 2 3" xfId="33177" xr:uid="{00000000-0005-0000-0000-000082810000}"/>
    <cellStyle name="Normal 3 4 3 6 2 2 3 2" xfId="33178" xr:uid="{00000000-0005-0000-0000-000083810000}"/>
    <cellStyle name="Normal 3 4 3 6 2 2 4" xfId="33179" xr:uid="{00000000-0005-0000-0000-000084810000}"/>
    <cellStyle name="Normal 3 4 3 6 2 3" xfId="33180" xr:uid="{00000000-0005-0000-0000-000085810000}"/>
    <cellStyle name="Normal 3 4 3 6 2 3 2" xfId="33181" xr:uid="{00000000-0005-0000-0000-000086810000}"/>
    <cellStyle name="Normal 3 4 3 6 2 3 2 2" xfId="33182" xr:uid="{00000000-0005-0000-0000-000087810000}"/>
    <cellStyle name="Normal 3 4 3 6 2 3 3" xfId="33183" xr:uid="{00000000-0005-0000-0000-000088810000}"/>
    <cellStyle name="Normal 3 4 3 6 2 4" xfId="33184" xr:uid="{00000000-0005-0000-0000-000089810000}"/>
    <cellStyle name="Normal 3 4 3 6 2 4 2" xfId="33185" xr:uid="{00000000-0005-0000-0000-00008A810000}"/>
    <cellStyle name="Normal 3 4 3 6 2 5" xfId="33186" xr:uid="{00000000-0005-0000-0000-00008B810000}"/>
    <cellStyle name="Normal 3 4 3 6 3" xfId="33187" xr:uid="{00000000-0005-0000-0000-00008C810000}"/>
    <cellStyle name="Normal 3 4 3 6 3 2" xfId="33188" xr:uid="{00000000-0005-0000-0000-00008D810000}"/>
    <cellStyle name="Normal 3 4 3 6 3 2 2" xfId="33189" xr:uid="{00000000-0005-0000-0000-00008E810000}"/>
    <cellStyle name="Normal 3 4 3 6 3 2 2 2" xfId="33190" xr:uid="{00000000-0005-0000-0000-00008F810000}"/>
    <cellStyle name="Normal 3 4 3 6 3 2 3" xfId="33191" xr:uid="{00000000-0005-0000-0000-000090810000}"/>
    <cellStyle name="Normal 3 4 3 6 3 3" xfId="33192" xr:uid="{00000000-0005-0000-0000-000091810000}"/>
    <cellStyle name="Normal 3 4 3 6 3 3 2" xfId="33193" xr:uid="{00000000-0005-0000-0000-000092810000}"/>
    <cellStyle name="Normal 3 4 3 6 3 4" xfId="33194" xr:uid="{00000000-0005-0000-0000-000093810000}"/>
    <cellStyle name="Normal 3 4 3 6 4" xfId="33195" xr:uid="{00000000-0005-0000-0000-000094810000}"/>
    <cellStyle name="Normal 3 4 3 6 4 2" xfId="33196" xr:uid="{00000000-0005-0000-0000-000095810000}"/>
    <cellStyle name="Normal 3 4 3 6 4 2 2" xfId="33197" xr:uid="{00000000-0005-0000-0000-000096810000}"/>
    <cellStyle name="Normal 3 4 3 6 4 2 2 2" xfId="33198" xr:uid="{00000000-0005-0000-0000-000097810000}"/>
    <cellStyle name="Normal 3 4 3 6 4 2 3" xfId="33199" xr:uid="{00000000-0005-0000-0000-000098810000}"/>
    <cellStyle name="Normal 3 4 3 6 4 3" xfId="33200" xr:uid="{00000000-0005-0000-0000-000099810000}"/>
    <cellStyle name="Normal 3 4 3 6 4 3 2" xfId="33201" xr:uid="{00000000-0005-0000-0000-00009A810000}"/>
    <cellStyle name="Normal 3 4 3 6 4 4" xfId="33202" xr:uid="{00000000-0005-0000-0000-00009B810000}"/>
    <cellStyle name="Normal 3 4 3 6 5" xfId="33203" xr:uid="{00000000-0005-0000-0000-00009C810000}"/>
    <cellStyle name="Normal 3 4 3 6 5 2" xfId="33204" xr:uid="{00000000-0005-0000-0000-00009D810000}"/>
    <cellStyle name="Normal 3 4 3 6 5 2 2" xfId="33205" xr:uid="{00000000-0005-0000-0000-00009E810000}"/>
    <cellStyle name="Normal 3 4 3 6 5 3" xfId="33206" xr:uid="{00000000-0005-0000-0000-00009F810000}"/>
    <cellStyle name="Normal 3 4 3 6 6" xfId="33207" xr:uid="{00000000-0005-0000-0000-0000A0810000}"/>
    <cellStyle name="Normal 3 4 3 6 6 2" xfId="33208" xr:uid="{00000000-0005-0000-0000-0000A1810000}"/>
    <cellStyle name="Normal 3 4 3 6 7" xfId="33209" xr:uid="{00000000-0005-0000-0000-0000A2810000}"/>
    <cellStyle name="Normal 3 4 3 6 7 2" xfId="33210" xr:uid="{00000000-0005-0000-0000-0000A3810000}"/>
    <cellStyle name="Normal 3 4 3 6 8" xfId="33211" xr:uid="{00000000-0005-0000-0000-0000A4810000}"/>
    <cellStyle name="Normal 3 4 3 7" xfId="33212" xr:uid="{00000000-0005-0000-0000-0000A5810000}"/>
    <cellStyle name="Normal 3 4 3 7 2" xfId="33213" xr:uid="{00000000-0005-0000-0000-0000A6810000}"/>
    <cellStyle name="Normal 3 4 3 7 2 2" xfId="33214" xr:uid="{00000000-0005-0000-0000-0000A7810000}"/>
    <cellStyle name="Normal 3 4 3 7 2 2 2" xfId="33215" xr:uid="{00000000-0005-0000-0000-0000A8810000}"/>
    <cellStyle name="Normal 3 4 3 7 2 2 2 2" xfId="33216" xr:uid="{00000000-0005-0000-0000-0000A9810000}"/>
    <cellStyle name="Normal 3 4 3 7 2 2 2 2 2" xfId="33217" xr:uid="{00000000-0005-0000-0000-0000AA810000}"/>
    <cellStyle name="Normal 3 4 3 7 2 2 2 3" xfId="33218" xr:uid="{00000000-0005-0000-0000-0000AB810000}"/>
    <cellStyle name="Normal 3 4 3 7 2 2 3" xfId="33219" xr:uid="{00000000-0005-0000-0000-0000AC810000}"/>
    <cellStyle name="Normal 3 4 3 7 2 2 3 2" xfId="33220" xr:uid="{00000000-0005-0000-0000-0000AD810000}"/>
    <cellStyle name="Normal 3 4 3 7 2 2 4" xfId="33221" xr:uid="{00000000-0005-0000-0000-0000AE810000}"/>
    <cellStyle name="Normal 3 4 3 7 2 3" xfId="33222" xr:uid="{00000000-0005-0000-0000-0000AF810000}"/>
    <cellStyle name="Normal 3 4 3 7 2 3 2" xfId="33223" xr:uid="{00000000-0005-0000-0000-0000B0810000}"/>
    <cellStyle name="Normal 3 4 3 7 2 3 2 2" xfId="33224" xr:uid="{00000000-0005-0000-0000-0000B1810000}"/>
    <cellStyle name="Normal 3 4 3 7 2 3 3" xfId="33225" xr:uid="{00000000-0005-0000-0000-0000B2810000}"/>
    <cellStyle name="Normal 3 4 3 7 2 4" xfId="33226" xr:uid="{00000000-0005-0000-0000-0000B3810000}"/>
    <cellStyle name="Normal 3 4 3 7 2 4 2" xfId="33227" xr:uid="{00000000-0005-0000-0000-0000B4810000}"/>
    <cellStyle name="Normal 3 4 3 7 2 5" xfId="33228" xr:uid="{00000000-0005-0000-0000-0000B5810000}"/>
    <cellStyle name="Normal 3 4 3 7 3" xfId="33229" xr:uid="{00000000-0005-0000-0000-0000B6810000}"/>
    <cellStyle name="Normal 3 4 3 7 3 2" xfId="33230" xr:uid="{00000000-0005-0000-0000-0000B7810000}"/>
    <cellStyle name="Normal 3 4 3 7 3 2 2" xfId="33231" xr:uid="{00000000-0005-0000-0000-0000B8810000}"/>
    <cellStyle name="Normal 3 4 3 7 3 2 2 2" xfId="33232" xr:uid="{00000000-0005-0000-0000-0000B9810000}"/>
    <cellStyle name="Normal 3 4 3 7 3 2 3" xfId="33233" xr:uid="{00000000-0005-0000-0000-0000BA810000}"/>
    <cellStyle name="Normal 3 4 3 7 3 3" xfId="33234" xr:uid="{00000000-0005-0000-0000-0000BB810000}"/>
    <cellStyle name="Normal 3 4 3 7 3 3 2" xfId="33235" xr:uid="{00000000-0005-0000-0000-0000BC810000}"/>
    <cellStyle name="Normal 3 4 3 7 3 4" xfId="33236" xr:uid="{00000000-0005-0000-0000-0000BD810000}"/>
    <cellStyle name="Normal 3 4 3 7 4" xfId="33237" xr:uid="{00000000-0005-0000-0000-0000BE810000}"/>
    <cellStyle name="Normal 3 4 3 7 4 2" xfId="33238" xr:uid="{00000000-0005-0000-0000-0000BF810000}"/>
    <cellStyle name="Normal 3 4 3 7 4 2 2" xfId="33239" xr:uid="{00000000-0005-0000-0000-0000C0810000}"/>
    <cellStyle name="Normal 3 4 3 7 4 3" xfId="33240" xr:uid="{00000000-0005-0000-0000-0000C1810000}"/>
    <cellStyle name="Normal 3 4 3 7 5" xfId="33241" xr:uid="{00000000-0005-0000-0000-0000C2810000}"/>
    <cellStyle name="Normal 3 4 3 7 5 2" xfId="33242" xr:uid="{00000000-0005-0000-0000-0000C3810000}"/>
    <cellStyle name="Normal 3 4 3 7 6" xfId="33243" xr:uid="{00000000-0005-0000-0000-0000C4810000}"/>
    <cellStyle name="Normal 3 4 3 8" xfId="33244" xr:uid="{00000000-0005-0000-0000-0000C5810000}"/>
    <cellStyle name="Normal 3 4 3 8 2" xfId="33245" xr:uid="{00000000-0005-0000-0000-0000C6810000}"/>
    <cellStyle name="Normal 3 4 3 8 2 2" xfId="33246" xr:uid="{00000000-0005-0000-0000-0000C7810000}"/>
    <cellStyle name="Normal 3 4 3 8 2 2 2" xfId="33247" xr:uid="{00000000-0005-0000-0000-0000C8810000}"/>
    <cellStyle name="Normal 3 4 3 8 2 2 2 2" xfId="33248" xr:uid="{00000000-0005-0000-0000-0000C9810000}"/>
    <cellStyle name="Normal 3 4 3 8 2 2 2 2 2" xfId="33249" xr:uid="{00000000-0005-0000-0000-0000CA810000}"/>
    <cellStyle name="Normal 3 4 3 8 2 2 2 3" xfId="33250" xr:uid="{00000000-0005-0000-0000-0000CB810000}"/>
    <cellStyle name="Normal 3 4 3 8 2 2 3" xfId="33251" xr:uid="{00000000-0005-0000-0000-0000CC810000}"/>
    <cellStyle name="Normal 3 4 3 8 2 2 3 2" xfId="33252" xr:uid="{00000000-0005-0000-0000-0000CD810000}"/>
    <cellStyle name="Normal 3 4 3 8 2 2 4" xfId="33253" xr:uid="{00000000-0005-0000-0000-0000CE810000}"/>
    <cellStyle name="Normal 3 4 3 8 2 3" xfId="33254" xr:uid="{00000000-0005-0000-0000-0000CF810000}"/>
    <cellStyle name="Normal 3 4 3 8 2 3 2" xfId="33255" xr:uid="{00000000-0005-0000-0000-0000D0810000}"/>
    <cellStyle name="Normal 3 4 3 8 2 3 2 2" xfId="33256" xr:uid="{00000000-0005-0000-0000-0000D1810000}"/>
    <cellStyle name="Normal 3 4 3 8 2 3 3" xfId="33257" xr:uid="{00000000-0005-0000-0000-0000D2810000}"/>
    <cellStyle name="Normal 3 4 3 8 2 4" xfId="33258" xr:uid="{00000000-0005-0000-0000-0000D3810000}"/>
    <cellStyle name="Normal 3 4 3 8 2 4 2" xfId="33259" xr:uid="{00000000-0005-0000-0000-0000D4810000}"/>
    <cellStyle name="Normal 3 4 3 8 2 5" xfId="33260" xr:uid="{00000000-0005-0000-0000-0000D5810000}"/>
    <cellStyle name="Normal 3 4 3 8 3" xfId="33261" xr:uid="{00000000-0005-0000-0000-0000D6810000}"/>
    <cellStyle name="Normal 3 4 3 8 3 2" xfId="33262" xr:uid="{00000000-0005-0000-0000-0000D7810000}"/>
    <cellStyle name="Normal 3 4 3 8 3 2 2" xfId="33263" xr:uid="{00000000-0005-0000-0000-0000D8810000}"/>
    <cellStyle name="Normal 3 4 3 8 3 2 2 2" xfId="33264" xr:uid="{00000000-0005-0000-0000-0000D9810000}"/>
    <cellStyle name="Normal 3 4 3 8 3 2 3" xfId="33265" xr:uid="{00000000-0005-0000-0000-0000DA810000}"/>
    <cellStyle name="Normal 3 4 3 8 3 3" xfId="33266" xr:uid="{00000000-0005-0000-0000-0000DB810000}"/>
    <cellStyle name="Normal 3 4 3 8 3 3 2" xfId="33267" xr:uid="{00000000-0005-0000-0000-0000DC810000}"/>
    <cellStyle name="Normal 3 4 3 8 3 4" xfId="33268" xr:uid="{00000000-0005-0000-0000-0000DD810000}"/>
    <cellStyle name="Normal 3 4 3 8 4" xfId="33269" xr:uid="{00000000-0005-0000-0000-0000DE810000}"/>
    <cellStyle name="Normal 3 4 3 8 4 2" xfId="33270" xr:uid="{00000000-0005-0000-0000-0000DF810000}"/>
    <cellStyle name="Normal 3 4 3 8 4 2 2" xfId="33271" xr:uid="{00000000-0005-0000-0000-0000E0810000}"/>
    <cellStyle name="Normal 3 4 3 8 4 3" xfId="33272" xr:uid="{00000000-0005-0000-0000-0000E1810000}"/>
    <cellStyle name="Normal 3 4 3 8 5" xfId="33273" xr:uid="{00000000-0005-0000-0000-0000E2810000}"/>
    <cellStyle name="Normal 3 4 3 8 5 2" xfId="33274" xr:uid="{00000000-0005-0000-0000-0000E3810000}"/>
    <cellStyle name="Normal 3 4 3 8 6" xfId="33275" xr:uid="{00000000-0005-0000-0000-0000E4810000}"/>
    <cellStyle name="Normal 3 4 3 9" xfId="33276" xr:uid="{00000000-0005-0000-0000-0000E5810000}"/>
    <cellStyle name="Normal 3 4 3 9 2" xfId="33277" xr:uid="{00000000-0005-0000-0000-0000E6810000}"/>
    <cellStyle name="Normal 3 4 3 9 2 2" xfId="33278" xr:uid="{00000000-0005-0000-0000-0000E7810000}"/>
    <cellStyle name="Normal 3 4 3 9 2 2 2" xfId="33279" xr:uid="{00000000-0005-0000-0000-0000E8810000}"/>
    <cellStyle name="Normal 3 4 3 9 2 2 2 2" xfId="33280" xr:uid="{00000000-0005-0000-0000-0000E9810000}"/>
    <cellStyle name="Normal 3 4 3 9 2 2 3" xfId="33281" xr:uid="{00000000-0005-0000-0000-0000EA810000}"/>
    <cellStyle name="Normal 3 4 3 9 2 3" xfId="33282" xr:uid="{00000000-0005-0000-0000-0000EB810000}"/>
    <cellStyle name="Normal 3 4 3 9 2 3 2" xfId="33283" xr:uid="{00000000-0005-0000-0000-0000EC810000}"/>
    <cellStyle name="Normal 3 4 3 9 2 4" xfId="33284" xr:uid="{00000000-0005-0000-0000-0000ED810000}"/>
    <cellStyle name="Normal 3 4 3 9 3" xfId="33285" xr:uid="{00000000-0005-0000-0000-0000EE810000}"/>
    <cellStyle name="Normal 3 4 3 9 3 2" xfId="33286" xr:uid="{00000000-0005-0000-0000-0000EF810000}"/>
    <cellStyle name="Normal 3 4 3 9 3 2 2" xfId="33287" xr:uid="{00000000-0005-0000-0000-0000F0810000}"/>
    <cellStyle name="Normal 3 4 3 9 3 3" xfId="33288" xr:uid="{00000000-0005-0000-0000-0000F1810000}"/>
    <cellStyle name="Normal 3 4 3 9 4" xfId="33289" xr:uid="{00000000-0005-0000-0000-0000F2810000}"/>
    <cellStyle name="Normal 3 4 3 9 4 2" xfId="33290" xr:uid="{00000000-0005-0000-0000-0000F3810000}"/>
    <cellStyle name="Normal 3 4 3 9 5" xfId="33291" xr:uid="{00000000-0005-0000-0000-0000F4810000}"/>
    <cellStyle name="Normal 3 4 3_T-straight with PEDs adjustor" xfId="33292" xr:uid="{00000000-0005-0000-0000-0000F5810000}"/>
    <cellStyle name="Normal 3 4 4" xfId="33293" xr:uid="{00000000-0005-0000-0000-0000F6810000}"/>
    <cellStyle name="Normal 3 4 4 10" xfId="33294" xr:uid="{00000000-0005-0000-0000-0000F7810000}"/>
    <cellStyle name="Normal 3 4 4 11" xfId="33295" xr:uid="{00000000-0005-0000-0000-0000F8810000}"/>
    <cellStyle name="Normal 3 4 4 2" xfId="33296" xr:uid="{00000000-0005-0000-0000-0000F9810000}"/>
    <cellStyle name="Normal 3 4 4 2 10" xfId="33297" xr:uid="{00000000-0005-0000-0000-0000FA810000}"/>
    <cellStyle name="Normal 3 4 4 2 2" xfId="33298" xr:uid="{00000000-0005-0000-0000-0000FB810000}"/>
    <cellStyle name="Normal 3 4 4 2 2 2" xfId="33299" xr:uid="{00000000-0005-0000-0000-0000FC810000}"/>
    <cellStyle name="Normal 3 4 4 2 2 2 2" xfId="33300" xr:uid="{00000000-0005-0000-0000-0000FD810000}"/>
    <cellStyle name="Normal 3 4 4 2 2 2 2 2" xfId="33301" xr:uid="{00000000-0005-0000-0000-0000FE810000}"/>
    <cellStyle name="Normal 3 4 4 2 2 2 2 2 2" xfId="33302" xr:uid="{00000000-0005-0000-0000-0000FF810000}"/>
    <cellStyle name="Normal 3 4 4 2 2 2 2 2 2 2" xfId="33303" xr:uid="{00000000-0005-0000-0000-000000820000}"/>
    <cellStyle name="Normal 3 4 4 2 2 2 2 2 3" xfId="33304" xr:uid="{00000000-0005-0000-0000-000001820000}"/>
    <cellStyle name="Normal 3 4 4 2 2 2 2 3" xfId="33305" xr:uid="{00000000-0005-0000-0000-000002820000}"/>
    <cellStyle name="Normal 3 4 4 2 2 2 2 3 2" xfId="33306" xr:uid="{00000000-0005-0000-0000-000003820000}"/>
    <cellStyle name="Normal 3 4 4 2 2 2 2 4" xfId="33307" xr:uid="{00000000-0005-0000-0000-000004820000}"/>
    <cellStyle name="Normal 3 4 4 2 2 2 3" xfId="33308" xr:uid="{00000000-0005-0000-0000-000005820000}"/>
    <cellStyle name="Normal 3 4 4 2 2 2 3 2" xfId="33309" xr:uid="{00000000-0005-0000-0000-000006820000}"/>
    <cellStyle name="Normal 3 4 4 2 2 2 3 2 2" xfId="33310" xr:uid="{00000000-0005-0000-0000-000007820000}"/>
    <cellStyle name="Normal 3 4 4 2 2 2 3 3" xfId="33311" xr:uid="{00000000-0005-0000-0000-000008820000}"/>
    <cellStyle name="Normal 3 4 4 2 2 2 4" xfId="33312" xr:uid="{00000000-0005-0000-0000-000009820000}"/>
    <cellStyle name="Normal 3 4 4 2 2 2 4 2" xfId="33313" xr:uid="{00000000-0005-0000-0000-00000A820000}"/>
    <cellStyle name="Normal 3 4 4 2 2 2 5" xfId="33314" xr:uid="{00000000-0005-0000-0000-00000B820000}"/>
    <cellStyle name="Normal 3 4 4 2 2 3" xfId="33315" xr:uid="{00000000-0005-0000-0000-00000C820000}"/>
    <cellStyle name="Normal 3 4 4 2 2 3 2" xfId="33316" xr:uid="{00000000-0005-0000-0000-00000D820000}"/>
    <cellStyle name="Normal 3 4 4 2 2 3 2 2" xfId="33317" xr:uid="{00000000-0005-0000-0000-00000E820000}"/>
    <cellStyle name="Normal 3 4 4 2 2 3 2 2 2" xfId="33318" xr:uid="{00000000-0005-0000-0000-00000F820000}"/>
    <cellStyle name="Normal 3 4 4 2 2 3 2 3" xfId="33319" xr:uid="{00000000-0005-0000-0000-000010820000}"/>
    <cellStyle name="Normal 3 4 4 2 2 3 3" xfId="33320" xr:uid="{00000000-0005-0000-0000-000011820000}"/>
    <cellStyle name="Normal 3 4 4 2 2 3 3 2" xfId="33321" xr:uid="{00000000-0005-0000-0000-000012820000}"/>
    <cellStyle name="Normal 3 4 4 2 2 3 4" xfId="33322" xr:uid="{00000000-0005-0000-0000-000013820000}"/>
    <cellStyle name="Normal 3 4 4 2 2 4" xfId="33323" xr:uid="{00000000-0005-0000-0000-000014820000}"/>
    <cellStyle name="Normal 3 4 4 2 2 4 2" xfId="33324" xr:uid="{00000000-0005-0000-0000-000015820000}"/>
    <cellStyle name="Normal 3 4 4 2 2 4 2 2" xfId="33325" xr:uid="{00000000-0005-0000-0000-000016820000}"/>
    <cellStyle name="Normal 3 4 4 2 2 4 2 2 2" xfId="33326" xr:uid="{00000000-0005-0000-0000-000017820000}"/>
    <cellStyle name="Normal 3 4 4 2 2 4 2 3" xfId="33327" xr:uid="{00000000-0005-0000-0000-000018820000}"/>
    <cellStyle name="Normal 3 4 4 2 2 4 3" xfId="33328" xr:uid="{00000000-0005-0000-0000-000019820000}"/>
    <cellStyle name="Normal 3 4 4 2 2 4 3 2" xfId="33329" xr:uid="{00000000-0005-0000-0000-00001A820000}"/>
    <cellStyle name="Normal 3 4 4 2 2 4 4" xfId="33330" xr:uid="{00000000-0005-0000-0000-00001B820000}"/>
    <cellStyle name="Normal 3 4 4 2 2 5" xfId="33331" xr:uid="{00000000-0005-0000-0000-00001C820000}"/>
    <cellStyle name="Normal 3 4 4 2 2 5 2" xfId="33332" xr:uid="{00000000-0005-0000-0000-00001D820000}"/>
    <cellStyle name="Normal 3 4 4 2 2 5 2 2" xfId="33333" xr:uid="{00000000-0005-0000-0000-00001E820000}"/>
    <cellStyle name="Normal 3 4 4 2 2 5 3" xfId="33334" xr:uid="{00000000-0005-0000-0000-00001F820000}"/>
    <cellStyle name="Normal 3 4 4 2 2 6" xfId="33335" xr:uid="{00000000-0005-0000-0000-000020820000}"/>
    <cellStyle name="Normal 3 4 4 2 2 6 2" xfId="33336" xr:uid="{00000000-0005-0000-0000-000021820000}"/>
    <cellStyle name="Normal 3 4 4 2 2 7" xfId="33337" xr:uid="{00000000-0005-0000-0000-000022820000}"/>
    <cellStyle name="Normal 3 4 4 2 2 7 2" xfId="33338" xr:uid="{00000000-0005-0000-0000-000023820000}"/>
    <cellStyle name="Normal 3 4 4 2 2 8" xfId="33339" xr:uid="{00000000-0005-0000-0000-000024820000}"/>
    <cellStyle name="Normal 3 4 4 2 3" xfId="33340" xr:uid="{00000000-0005-0000-0000-000025820000}"/>
    <cellStyle name="Normal 3 4 4 2 3 2" xfId="33341" xr:uid="{00000000-0005-0000-0000-000026820000}"/>
    <cellStyle name="Normal 3 4 4 2 3 2 2" xfId="33342" xr:uid="{00000000-0005-0000-0000-000027820000}"/>
    <cellStyle name="Normal 3 4 4 2 3 2 2 2" xfId="33343" xr:uid="{00000000-0005-0000-0000-000028820000}"/>
    <cellStyle name="Normal 3 4 4 2 3 2 2 2 2" xfId="33344" xr:uid="{00000000-0005-0000-0000-000029820000}"/>
    <cellStyle name="Normal 3 4 4 2 3 2 2 3" xfId="33345" xr:uid="{00000000-0005-0000-0000-00002A820000}"/>
    <cellStyle name="Normal 3 4 4 2 3 2 3" xfId="33346" xr:uid="{00000000-0005-0000-0000-00002B820000}"/>
    <cellStyle name="Normal 3 4 4 2 3 2 3 2" xfId="33347" xr:uid="{00000000-0005-0000-0000-00002C820000}"/>
    <cellStyle name="Normal 3 4 4 2 3 2 4" xfId="33348" xr:uid="{00000000-0005-0000-0000-00002D820000}"/>
    <cellStyle name="Normal 3 4 4 2 3 3" xfId="33349" xr:uid="{00000000-0005-0000-0000-00002E820000}"/>
    <cellStyle name="Normal 3 4 4 2 3 3 2" xfId="33350" xr:uid="{00000000-0005-0000-0000-00002F820000}"/>
    <cellStyle name="Normal 3 4 4 2 3 3 2 2" xfId="33351" xr:uid="{00000000-0005-0000-0000-000030820000}"/>
    <cellStyle name="Normal 3 4 4 2 3 3 3" xfId="33352" xr:uid="{00000000-0005-0000-0000-000031820000}"/>
    <cellStyle name="Normal 3 4 4 2 3 4" xfId="33353" xr:uid="{00000000-0005-0000-0000-000032820000}"/>
    <cellStyle name="Normal 3 4 4 2 3 4 2" xfId="33354" xr:uid="{00000000-0005-0000-0000-000033820000}"/>
    <cellStyle name="Normal 3 4 4 2 3 5" xfId="33355" xr:uid="{00000000-0005-0000-0000-000034820000}"/>
    <cellStyle name="Normal 3 4 4 2 4" xfId="33356" xr:uid="{00000000-0005-0000-0000-000035820000}"/>
    <cellStyle name="Normal 3 4 4 2 4 2" xfId="33357" xr:uid="{00000000-0005-0000-0000-000036820000}"/>
    <cellStyle name="Normal 3 4 4 2 4 2 2" xfId="33358" xr:uid="{00000000-0005-0000-0000-000037820000}"/>
    <cellStyle name="Normal 3 4 4 2 4 2 2 2" xfId="33359" xr:uid="{00000000-0005-0000-0000-000038820000}"/>
    <cellStyle name="Normal 3 4 4 2 4 2 3" xfId="33360" xr:uid="{00000000-0005-0000-0000-000039820000}"/>
    <cellStyle name="Normal 3 4 4 2 4 3" xfId="33361" xr:uid="{00000000-0005-0000-0000-00003A820000}"/>
    <cellStyle name="Normal 3 4 4 2 4 3 2" xfId="33362" xr:uid="{00000000-0005-0000-0000-00003B820000}"/>
    <cellStyle name="Normal 3 4 4 2 4 4" xfId="33363" xr:uid="{00000000-0005-0000-0000-00003C820000}"/>
    <cellStyle name="Normal 3 4 4 2 5" xfId="33364" xr:uid="{00000000-0005-0000-0000-00003D820000}"/>
    <cellStyle name="Normal 3 4 4 2 5 2" xfId="33365" xr:uid="{00000000-0005-0000-0000-00003E820000}"/>
    <cellStyle name="Normal 3 4 4 2 5 2 2" xfId="33366" xr:uid="{00000000-0005-0000-0000-00003F820000}"/>
    <cellStyle name="Normal 3 4 4 2 5 2 2 2" xfId="33367" xr:uid="{00000000-0005-0000-0000-000040820000}"/>
    <cellStyle name="Normal 3 4 4 2 5 2 3" xfId="33368" xr:uid="{00000000-0005-0000-0000-000041820000}"/>
    <cellStyle name="Normal 3 4 4 2 5 3" xfId="33369" xr:uid="{00000000-0005-0000-0000-000042820000}"/>
    <cellStyle name="Normal 3 4 4 2 5 3 2" xfId="33370" xr:uid="{00000000-0005-0000-0000-000043820000}"/>
    <cellStyle name="Normal 3 4 4 2 5 4" xfId="33371" xr:uid="{00000000-0005-0000-0000-000044820000}"/>
    <cellStyle name="Normal 3 4 4 2 6" xfId="33372" xr:uid="{00000000-0005-0000-0000-000045820000}"/>
    <cellStyle name="Normal 3 4 4 2 6 2" xfId="33373" xr:uid="{00000000-0005-0000-0000-000046820000}"/>
    <cellStyle name="Normal 3 4 4 2 6 2 2" xfId="33374" xr:uid="{00000000-0005-0000-0000-000047820000}"/>
    <cellStyle name="Normal 3 4 4 2 6 3" xfId="33375" xr:uid="{00000000-0005-0000-0000-000048820000}"/>
    <cellStyle name="Normal 3 4 4 2 7" xfId="33376" xr:uid="{00000000-0005-0000-0000-000049820000}"/>
    <cellStyle name="Normal 3 4 4 2 7 2" xfId="33377" xr:uid="{00000000-0005-0000-0000-00004A820000}"/>
    <cellStyle name="Normal 3 4 4 2 8" xfId="33378" xr:uid="{00000000-0005-0000-0000-00004B820000}"/>
    <cellStyle name="Normal 3 4 4 2 8 2" xfId="33379" xr:uid="{00000000-0005-0000-0000-00004C820000}"/>
    <cellStyle name="Normal 3 4 4 2 9" xfId="33380" xr:uid="{00000000-0005-0000-0000-00004D820000}"/>
    <cellStyle name="Normal 3 4 4 3" xfId="33381" xr:uid="{00000000-0005-0000-0000-00004E820000}"/>
    <cellStyle name="Normal 3 4 4 3 2" xfId="33382" xr:uid="{00000000-0005-0000-0000-00004F820000}"/>
    <cellStyle name="Normal 3 4 4 3 2 2" xfId="33383" xr:uid="{00000000-0005-0000-0000-000050820000}"/>
    <cellStyle name="Normal 3 4 4 3 2 2 2" xfId="33384" xr:uid="{00000000-0005-0000-0000-000051820000}"/>
    <cellStyle name="Normal 3 4 4 3 2 2 2 2" xfId="33385" xr:uid="{00000000-0005-0000-0000-000052820000}"/>
    <cellStyle name="Normal 3 4 4 3 2 2 2 2 2" xfId="33386" xr:uid="{00000000-0005-0000-0000-000053820000}"/>
    <cellStyle name="Normal 3 4 4 3 2 2 2 3" xfId="33387" xr:uid="{00000000-0005-0000-0000-000054820000}"/>
    <cellStyle name="Normal 3 4 4 3 2 2 3" xfId="33388" xr:uid="{00000000-0005-0000-0000-000055820000}"/>
    <cellStyle name="Normal 3 4 4 3 2 2 3 2" xfId="33389" xr:uid="{00000000-0005-0000-0000-000056820000}"/>
    <cellStyle name="Normal 3 4 4 3 2 2 4" xfId="33390" xr:uid="{00000000-0005-0000-0000-000057820000}"/>
    <cellStyle name="Normal 3 4 4 3 2 3" xfId="33391" xr:uid="{00000000-0005-0000-0000-000058820000}"/>
    <cellStyle name="Normal 3 4 4 3 2 3 2" xfId="33392" xr:uid="{00000000-0005-0000-0000-000059820000}"/>
    <cellStyle name="Normal 3 4 4 3 2 3 2 2" xfId="33393" xr:uid="{00000000-0005-0000-0000-00005A820000}"/>
    <cellStyle name="Normal 3 4 4 3 2 3 3" xfId="33394" xr:uid="{00000000-0005-0000-0000-00005B820000}"/>
    <cellStyle name="Normal 3 4 4 3 2 4" xfId="33395" xr:uid="{00000000-0005-0000-0000-00005C820000}"/>
    <cellStyle name="Normal 3 4 4 3 2 4 2" xfId="33396" xr:uid="{00000000-0005-0000-0000-00005D820000}"/>
    <cellStyle name="Normal 3 4 4 3 2 5" xfId="33397" xr:uid="{00000000-0005-0000-0000-00005E820000}"/>
    <cellStyle name="Normal 3 4 4 3 3" xfId="33398" xr:uid="{00000000-0005-0000-0000-00005F820000}"/>
    <cellStyle name="Normal 3 4 4 3 3 2" xfId="33399" xr:uid="{00000000-0005-0000-0000-000060820000}"/>
    <cellStyle name="Normal 3 4 4 3 3 2 2" xfId="33400" xr:uid="{00000000-0005-0000-0000-000061820000}"/>
    <cellStyle name="Normal 3 4 4 3 3 2 2 2" xfId="33401" xr:uid="{00000000-0005-0000-0000-000062820000}"/>
    <cellStyle name="Normal 3 4 4 3 3 2 3" xfId="33402" xr:uid="{00000000-0005-0000-0000-000063820000}"/>
    <cellStyle name="Normal 3 4 4 3 3 3" xfId="33403" xr:uid="{00000000-0005-0000-0000-000064820000}"/>
    <cellStyle name="Normal 3 4 4 3 3 3 2" xfId="33404" xr:uid="{00000000-0005-0000-0000-000065820000}"/>
    <cellStyle name="Normal 3 4 4 3 3 4" xfId="33405" xr:uid="{00000000-0005-0000-0000-000066820000}"/>
    <cellStyle name="Normal 3 4 4 3 4" xfId="33406" xr:uid="{00000000-0005-0000-0000-000067820000}"/>
    <cellStyle name="Normal 3 4 4 3 4 2" xfId="33407" xr:uid="{00000000-0005-0000-0000-000068820000}"/>
    <cellStyle name="Normal 3 4 4 3 4 2 2" xfId="33408" xr:uid="{00000000-0005-0000-0000-000069820000}"/>
    <cellStyle name="Normal 3 4 4 3 4 2 2 2" xfId="33409" xr:uid="{00000000-0005-0000-0000-00006A820000}"/>
    <cellStyle name="Normal 3 4 4 3 4 2 3" xfId="33410" xr:uid="{00000000-0005-0000-0000-00006B820000}"/>
    <cellStyle name="Normal 3 4 4 3 4 3" xfId="33411" xr:uid="{00000000-0005-0000-0000-00006C820000}"/>
    <cellStyle name="Normal 3 4 4 3 4 3 2" xfId="33412" xr:uid="{00000000-0005-0000-0000-00006D820000}"/>
    <cellStyle name="Normal 3 4 4 3 4 4" xfId="33413" xr:uid="{00000000-0005-0000-0000-00006E820000}"/>
    <cellStyle name="Normal 3 4 4 3 5" xfId="33414" xr:uid="{00000000-0005-0000-0000-00006F820000}"/>
    <cellStyle name="Normal 3 4 4 3 5 2" xfId="33415" xr:uid="{00000000-0005-0000-0000-000070820000}"/>
    <cellStyle name="Normal 3 4 4 3 5 2 2" xfId="33416" xr:uid="{00000000-0005-0000-0000-000071820000}"/>
    <cellStyle name="Normal 3 4 4 3 5 3" xfId="33417" xr:uid="{00000000-0005-0000-0000-000072820000}"/>
    <cellStyle name="Normal 3 4 4 3 6" xfId="33418" xr:uid="{00000000-0005-0000-0000-000073820000}"/>
    <cellStyle name="Normal 3 4 4 3 6 2" xfId="33419" xr:uid="{00000000-0005-0000-0000-000074820000}"/>
    <cellStyle name="Normal 3 4 4 3 7" xfId="33420" xr:uid="{00000000-0005-0000-0000-000075820000}"/>
    <cellStyle name="Normal 3 4 4 3 7 2" xfId="33421" xr:uid="{00000000-0005-0000-0000-000076820000}"/>
    <cellStyle name="Normal 3 4 4 3 8" xfId="33422" xr:uid="{00000000-0005-0000-0000-000077820000}"/>
    <cellStyle name="Normal 3 4 4 4" xfId="33423" xr:uid="{00000000-0005-0000-0000-000078820000}"/>
    <cellStyle name="Normal 3 4 4 4 2" xfId="33424" xr:uid="{00000000-0005-0000-0000-000079820000}"/>
    <cellStyle name="Normal 3 4 4 4 2 2" xfId="33425" xr:uid="{00000000-0005-0000-0000-00007A820000}"/>
    <cellStyle name="Normal 3 4 4 4 2 2 2" xfId="33426" xr:uid="{00000000-0005-0000-0000-00007B820000}"/>
    <cellStyle name="Normal 3 4 4 4 2 2 2 2" xfId="33427" xr:uid="{00000000-0005-0000-0000-00007C820000}"/>
    <cellStyle name="Normal 3 4 4 4 2 2 3" xfId="33428" xr:uid="{00000000-0005-0000-0000-00007D820000}"/>
    <cellStyle name="Normal 3 4 4 4 2 3" xfId="33429" xr:uid="{00000000-0005-0000-0000-00007E820000}"/>
    <cellStyle name="Normal 3 4 4 4 2 3 2" xfId="33430" xr:uid="{00000000-0005-0000-0000-00007F820000}"/>
    <cellStyle name="Normal 3 4 4 4 2 4" xfId="33431" xr:uid="{00000000-0005-0000-0000-000080820000}"/>
    <cellStyle name="Normal 3 4 4 4 3" xfId="33432" xr:uid="{00000000-0005-0000-0000-000081820000}"/>
    <cellStyle name="Normal 3 4 4 4 3 2" xfId="33433" xr:uid="{00000000-0005-0000-0000-000082820000}"/>
    <cellStyle name="Normal 3 4 4 4 3 2 2" xfId="33434" xr:uid="{00000000-0005-0000-0000-000083820000}"/>
    <cellStyle name="Normal 3 4 4 4 3 3" xfId="33435" xr:uid="{00000000-0005-0000-0000-000084820000}"/>
    <cellStyle name="Normal 3 4 4 4 4" xfId="33436" xr:uid="{00000000-0005-0000-0000-000085820000}"/>
    <cellStyle name="Normal 3 4 4 4 4 2" xfId="33437" xr:uid="{00000000-0005-0000-0000-000086820000}"/>
    <cellStyle name="Normal 3 4 4 4 5" xfId="33438" xr:uid="{00000000-0005-0000-0000-000087820000}"/>
    <cellStyle name="Normal 3 4 4 5" xfId="33439" xr:uid="{00000000-0005-0000-0000-000088820000}"/>
    <cellStyle name="Normal 3 4 4 5 2" xfId="33440" xr:uid="{00000000-0005-0000-0000-000089820000}"/>
    <cellStyle name="Normal 3 4 4 5 2 2" xfId="33441" xr:uid="{00000000-0005-0000-0000-00008A820000}"/>
    <cellStyle name="Normal 3 4 4 5 2 2 2" xfId="33442" xr:uid="{00000000-0005-0000-0000-00008B820000}"/>
    <cellStyle name="Normal 3 4 4 5 2 3" xfId="33443" xr:uid="{00000000-0005-0000-0000-00008C820000}"/>
    <cellStyle name="Normal 3 4 4 5 3" xfId="33444" xr:uid="{00000000-0005-0000-0000-00008D820000}"/>
    <cellStyle name="Normal 3 4 4 5 3 2" xfId="33445" xr:uid="{00000000-0005-0000-0000-00008E820000}"/>
    <cellStyle name="Normal 3 4 4 5 4" xfId="33446" xr:uid="{00000000-0005-0000-0000-00008F820000}"/>
    <cellStyle name="Normal 3 4 4 6" xfId="33447" xr:uid="{00000000-0005-0000-0000-000090820000}"/>
    <cellStyle name="Normal 3 4 4 6 2" xfId="33448" xr:uid="{00000000-0005-0000-0000-000091820000}"/>
    <cellStyle name="Normal 3 4 4 6 2 2" xfId="33449" xr:uid="{00000000-0005-0000-0000-000092820000}"/>
    <cellStyle name="Normal 3 4 4 6 2 2 2" xfId="33450" xr:uid="{00000000-0005-0000-0000-000093820000}"/>
    <cellStyle name="Normal 3 4 4 6 2 3" xfId="33451" xr:uid="{00000000-0005-0000-0000-000094820000}"/>
    <cellStyle name="Normal 3 4 4 6 3" xfId="33452" xr:uid="{00000000-0005-0000-0000-000095820000}"/>
    <cellStyle name="Normal 3 4 4 6 3 2" xfId="33453" xr:uid="{00000000-0005-0000-0000-000096820000}"/>
    <cellStyle name="Normal 3 4 4 6 4" xfId="33454" xr:uid="{00000000-0005-0000-0000-000097820000}"/>
    <cellStyle name="Normal 3 4 4 7" xfId="33455" xr:uid="{00000000-0005-0000-0000-000098820000}"/>
    <cellStyle name="Normal 3 4 4 7 2" xfId="33456" xr:uid="{00000000-0005-0000-0000-000099820000}"/>
    <cellStyle name="Normal 3 4 4 7 2 2" xfId="33457" xr:uid="{00000000-0005-0000-0000-00009A820000}"/>
    <cellStyle name="Normal 3 4 4 7 3" xfId="33458" xr:uid="{00000000-0005-0000-0000-00009B820000}"/>
    <cellStyle name="Normal 3 4 4 8" xfId="33459" xr:uid="{00000000-0005-0000-0000-00009C820000}"/>
    <cellStyle name="Normal 3 4 4 8 2" xfId="33460" xr:uid="{00000000-0005-0000-0000-00009D820000}"/>
    <cellStyle name="Normal 3 4 4 9" xfId="33461" xr:uid="{00000000-0005-0000-0000-00009E820000}"/>
    <cellStyle name="Normal 3 4 4 9 2" xfId="33462" xr:uid="{00000000-0005-0000-0000-00009F820000}"/>
    <cellStyle name="Normal 3 4 5" xfId="33463" xr:uid="{00000000-0005-0000-0000-0000A0820000}"/>
    <cellStyle name="Normal 3 4 5 10" xfId="33464" xr:uid="{00000000-0005-0000-0000-0000A1820000}"/>
    <cellStyle name="Normal 3 4 5 11" xfId="33465" xr:uid="{00000000-0005-0000-0000-0000A2820000}"/>
    <cellStyle name="Normal 3 4 5 2" xfId="33466" xr:uid="{00000000-0005-0000-0000-0000A3820000}"/>
    <cellStyle name="Normal 3 4 5 2 10" xfId="33467" xr:uid="{00000000-0005-0000-0000-0000A4820000}"/>
    <cellStyle name="Normal 3 4 5 2 2" xfId="33468" xr:uid="{00000000-0005-0000-0000-0000A5820000}"/>
    <cellStyle name="Normal 3 4 5 2 2 2" xfId="33469" xr:uid="{00000000-0005-0000-0000-0000A6820000}"/>
    <cellStyle name="Normal 3 4 5 2 2 2 2" xfId="33470" xr:uid="{00000000-0005-0000-0000-0000A7820000}"/>
    <cellStyle name="Normal 3 4 5 2 2 2 2 2" xfId="33471" xr:uid="{00000000-0005-0000-0000-0000A8820000}"/>
    <cellStyle name="Normal 3 4 5 2 2 2 2 2 2" xfId="33472" xr:uid="{00000000-0005-0000-0000-0000A9820000}"/>
    <cellStyle name="Normal 3 4 5 2 2 2 2 2 2 2" xfId="33473" xr:uid="{00000000-0005-0000-0000-0000AA820000}"/>
    <cellStyle name="Normal 3 4 5 2 2 2 2 2 3" xfId="33474" xr:uid="{00000000-0005-0000-0000-0000AB820000}"/>
    <cellStyle name="Normal 3 4 5 2 2 2 2 3" xfId="33475" xr:uid="{00000000-0005-0000-0000-0000AC820000}"/>
    <cellStyle name="Normal 3 4 5 2 2 2 2 3 2" xfId="33476" xr:uid="{00000000-0005-0000-0000-0000AD820000}"/>
    <cellStyle name="Normal 3 4 5 2 2 2 2 4" xfId="33477" xr:uid="{00000000-0005-0000-0000-0000AE820000}"/>
    <cellStyle name="Normal 3 4 5 2 2 2 3" xfId="33478" xr:uid="{00000000-0005-0000-0000-0000AF820000}"/>
    <cellStyle name="Normal 3 4 5 2 2 2 3 2" xfId="33479" xr:uid="{00000000-0005-0000-0000-0000B0820000}"/>
    <cellStyle name="Normal 3 4 5 2 2 2 3 2 2" xfId="33480" xr:uid="{00000000-0005-0000-0000-0000B1820000}"/>
    <cellStyle name="Normal 3 4 5 2 2 2 3 3" xfId="33481" xr:uid="{00000000-0005-0000-0000-0000B2820000}"/>
    <cellStyle name="Normal 3 4 5 2 2 2 4" xfId="33482" xr:uid="{00000000-0005-0000-0000-0000B3820000}"/>
    <cellStyle name="Normal 3 4 5 2 2 2 4 2" xfId="33483" xr:uid="{00000000-0005-0000-0000-0000B4820000}"/>
    <cellStyle name="Normal 3 4 5 2 2 2 5" xfId="33484" xr:uid="{00000000-0005-0000-0000-0000B5820000}"/>
    <cellStyle name="Normal 3 4 5 2 2 3" xfId="33485" xr:uid="{00000000-0005-0000-0000-0000B6820000}"/>
    <cellStyle name="Normal 3 4 5 2 2 3 2" xfId="33486" xr:uid="{00000000-0005-0000-0000-0000B7820000}"/>
    <cellStyle name="Normal 3 4 5 2 2 3 2 2" xfId="33487" xr:uid="{00000000-0005-0000-0000-0000B8820000}"/>
    <cellStyle name="Normal 3 4 5 2 2 3 2 2 2" xfId="33488" xr:uid="{00000000-0005-0000-0000-0000B9820000}"/>
    <cellStyle name="Normal 3 4 5 2 2 3 2 3" xfId="33489" xr:uid="{00000000-0005-0000-0000-0000BA820000}"/>
    <cellStyle name="Normal 3 4 5 2 2 3 3" xfId="33490" xr:uid="{00000000-0005-0000-0000-0000BB820000}"/>
    <cellStyle name="Normal 3 4 5 2 2 3 3 2" xfId="33491" xr:uid="{00000000-0005-0000-0000-0000BC820000}"/>
    <cellStyle name="Normal 3 4 5 2 2 3 4" xfId="33492" xr:uid="{00000000-0005-0000-0000-0000BD820000}"/>
    <cellStyle name="Normal 3 4 5 2 2 4" xfId="33493" xr:uid="{00000000-0005-0000-0000-0000BE820000}"/>
    <cellStyle name="Normal 3 4 5 2 2 4 2" xfId="33494" xr:uid="{00000000-0005-0000-0000-0000BF820000}"/>
    <cellStyle name="Normal 3 4 5 2 2 4 2 2" xfId="33495" xr:uid="{00000000-0005-0000-0000-0000C0820000}"/>
    <cellStyle name="Normal 3 4 5 2 2 4 2 2 2" xfId="33496" xr:uid="{00000000-0005-0000-0000-0000C1820000}"/>
    <cellStyle name="Normal 3 4 5 2 2 4 2 3" xfId="33497" xr:uid="{00000000-0005-0000-0000-0000C2820000}"/>
    <cellStyle name="Normal 3 4 5 2 2 4 3" xfId="33498" xr:uid="{00000000-0005-0000-0000-0000C3820000}"/>
    <cellStyle name="Normal 3 4 5 2 2 4 3 2" xfId="33499" xr:uid="{00000000-0005-0000-0000-0000C4820000}"/>
    <cellStyle name="Normal 3 4 5 2 2 4 4" xfId="33500" xr:uid="{00000000-0005-0000-0000-0000C5820000}"/>
    <cellStyle name="Normal 3 4 5 2 2 5" xfId="33501" xr:uid="{00000000-0005-0000-0000-0000C6820000}"/>
    <cellStyle name="Normal 3 4 5 2 2 5 2" xfId="33502" xr:uid="{00000000-0005-0000-0000-0000C7820000}"/>
    <cellStyle name="Normal 3 4 5 2 2 5 2 2" xfId="33503" xr:uid="{00000000-0005-0000-0000-0000C8820000}"/>
    <cellStyle name="Normal 3 4 5 2 2 5 3" xfId="33504" xr:uid="{00000000-0005-0000-0000-0000C9820000}"/>
    <cellStyle name="Normal 3 4 5 2 2 6" xfId="33505" xr:uid="{00000000-0005-0000-0000-0000CA820000}"/>
    <cellStyle name="Normal 3 4 5 2 2 6 2" xfId="33506" xr:uid="{00000000-0005-0000-0000-0000CB820000}"/>
    <cellStyle name="Normal 3 4 5 2 2 7" xfId="33507" xr:uid="{00000000-0005-0000-0000-0000CC820000}"/>
    <cellStyle name="Normal 3 4 5 2 2 7 2" xfId="33508" xr:uid="{00000000-0005-0000-0000-0000CD820000}"/>
    <cellStyle name="Normal 3 4 5 2 2 8" xfId="33509" xr:uid="{00000000-0005-0000-0000-0000CE820000}"/>
    <cellStyle name="Normal 3 4 5 2 3" xfId="33510" xr:uid="{00000000-0005-0000-0000-0000CF820000}"/>
    <cellStyle name="Normal 3 4 5 2 3 2" xfId="33511" xr:uid="{00000000-0005-0000-0000-0000D0820000}"/>
    <cellStyle name="Normal 3 4 5 2 3 2 2" xfId="33512" xr:uid="{00000000-0005-0000-0000-0000D1820000}"/>
    <cellStyle name="Normal 3 4 5 2 3 2 2 2" xfId="33513" xr:uid="{00000000-0005-0000-0000-0000D2820000}"/>
    <cellStyle name="Normal 3 4 5 2 3 2 2 2 2" xfId="33514" xr:uid="{00000000-0005-0000-0000-0000D3820000}"/>
    <cellStyle name="Normal 3 4 5 2 3 2 2 3" xfId="33515" xr:uid="{00000000-0005-0000-0000-0000D4820000}"/>
    <cellStyle name="Normal 3 4 5 2 3 2 3" xfId="33516" xr:uid="{00000000-0005-0000-0000-0000D5820000}"/>
    <cellStyle name="Normal 3 4 5 2 3 2 3 2" xfId="33517" xr:uid="{00000000-0005-0000-0000-0000D6820000}"/>
    <cellStyle name="Normal 3 4 5 2 3 2 4" xfId="33518" xr:uid="{00000000-0005-0000-0000-0000D7820000}"/>
    <cellStyle name="Normal 3 4 5 2 3 3" xfId="33519" xr:uid="{00000000-0005-0000-0000-0000D8820000}"/>
    <cellStyle name="Normal 3 4 5 2 3 3 2" xfId="33520" xr:uid="{00000000-0005-0000-0000-0000D9820000}"/>
    <cellStyle name="Normal 3 4 5 2 3 3 2 2" xfId="33521" xr:uid="{00000000-0005-0000-0000-0000DA820000}"/>
    <cellStyle name="Normal 3 4 5 2 3 3 3" xfId="33522" xr:uid="{00000000-0005-0000-0000-0000DB820000}"/>
    <cellStyle name="Normal 3 4 5 2 3 4" xfId="33523" xr:uid="{00000000-0005-0000-0000-0000DC820000}"/>
    <cellStyle name="Normal 3 4 5 2 3 4 2" xfId="33524" xr:uid="{00000000-0005-0000-0000-0000DD820000}"/>
    <cellStyle name="Normal 3 4 5 2 3 5" xfId="33525" xr:uid="{00000000-0005-0000-0000-0000DE820000}"/>
    <cellStyle name="Normal 3 4 5 2 4" xfId="33526" xr:uid="{00000000-0005-0000-0000-0000DF820000}"/>
    <cellStyle name="Normal 3 4 5 2 4 2" xfId="33527" xr:uid="{00000000-0005-0000-0000-0000E0820000}"/>
    <cellStyle name="Normal 3 4 5 2 4 2 2" xfId="33528" xr:uid="{00000000-0005-0000-0000-0000E1820000}"/>
    <cellStyle name="Normal 3 4 5 2 4 2 2 2" xfId="33529" xr:uid="{00000000-0005-0000-0000-0000E2820000}"/>
    <cellStyle name="Normal 3 4 5 2 4 2 3" xfId="33530" xr:uid="{00000000-0005-0000-0000-0000E3820000}"/>
    <cellStyle name="Normal 3 4 5 2 4 3" xfId="33531" xr:uid="{00000000-0005-0000-0000-0000E4820000}"/>
    <cellStyle name="Normal 3 4 5 2 4 3 2" xfId="33532" xr:uid="{00000000-0005-0000-0000-0000E5820000}"/>
    <cellStyle name="Normal 3 4 5 2 4 4" xfId="33533" xr:uid="{00000000-0005-0000-0000-0000E6820000}"/>
    <cellStyle name="Normal 3 4 5 2 5" xfId="33534" xr:uid="{00000000-0005-0000-0000-0000E7820000}"/>
    <cellStyle name="Normal 3 4 5 2 5 2" xfId="33535" xr:uid="{00000000-0005-0000-0000-0000E8820000}"/>
    <cellStyle name="Normal 3 4 5 2 5 2 2" xfId="33536" xr:uid="{00000000-0005-0000-0000-0000E9820000}"/>
    <cellStyle name="Normal 3 4 5 2 5 2 2 2" xfId="33537" xr:uid="{00000000-0005-0000-0000-0000EA820000}"/>
    <cellStyle name="Normal 3 4 5 2 5 2 3" xfId="33538" xr:uid="{00000000-0005-0000-0000-0000EB820000}"/>
    <cellStyle name="Normal 3 4 5 2 5 3" xfId="33539" xr:uid="{00000000-0005-0000-0000-0000EC820000}"/>
    <cellStyle name="Normal 3 4 5 2 5 3 2" xfId="33540" xr:uid="{00000000-0005-0000-0000-0000ED820000}"/>
    <cellStyle name="Normal 3 4 5 2 5 4" xfId="33541" xr:uid="{00000000-0005-0000-0000-0000EE820000}"/>
    <cellStyle name="Normal 3 4 5 2 6" xfId="33542" xr:uid="{00000000-0005-0000-0000-0000EF820000}"/>
    <cellStyle name="Normal 3 4 5 2 6 2" xfId="33543" xr:uid="{00000000-0005-0000-0000-0000F0820000}"/>
    <cellStyle name="Normal 3 4 5 2 6 2 2" xfId="33544" xr:uid="{00000000-0005-0000-0000-0000F1820000}"/>
    <cellStyle name="Normal 3 4 5 2 6 3" xfId="33545" xr:uid="{00000000-0005-0000-0000-0000F2820000}"/>
    <cellStyle name="Normal 3 4 5 2 7" xfId="33546" xr:uid="{00000000-0005-0000-0000-0000F3820000}"/>
    <cellStyle name="Normal 3 4 5 2 7 2" xfId="33547" xr:uid="{00000000-0005-0000-0000-0000F4820000}"/>
    <cellStyle name="Normal 3 4 5 2 8" xfId="33548" xr:uid="{00000000-0005-0000-0000-0000F5820000}"/>
    <cellStyle name="Normal 3 4 5 2 8 2" xfId="33549" xr:uid="{00000000-0005-0000-0000-0000F6820000}"/>
    <cellStyle name="Normal 3 4 5 2 9" xfId="33550" xr:uid="{00000000-0005-0000-0000-0000F7820000}"/>
    <cellStyle name="Normal 3 4 5 3" xfId="33551" xr:uid="{00000000-0005-0000-0000-0000F8820000}"/>
    <cellStyle name="Normal 3 4 5 3 2" xfId="33552" xr:uid="{00000000-0005-0000-0000-0000F9820000}"/>
    <cellStyle name="Normal 3 4 5 3 2 2" xfId="33553" xr:uid="{00000000-0005-0000-0000-0000FA820000}"/>
    <cellStyle name="Normal 3 4 5 3 2 2 2" xfId="33554" xr:uid="{00000000-0005-0000-0000-0000FB820000}"/>
    <cellStyle name="Normal 3 4 5 3 2 2 2 2" xfId="33555" xr:uid="{00000000-0005-0000-0000-0000FC820000}"/>
    <cellStyle name="Normal 3 4 5 3 2 2 2 2 2" xfId="33556" xr:uid="{00000000-0005-0000-0000-0000FD820000}"/>
    <cellStyle name="Normal 3 4 5 3 2 2 2 3" xfId="33557" xr:uid="{00000000-0005-0000-0000-0000FE820000}"/>
    <cellStyle name="Normal 3 4 5 3 2 2 3" xfId="33558" xr:uid="{00000000-0005-0000-0000-0000FF820000}"/>
    <cellStyle name="Normal 3 4 5 3 2 2 3 2" xfId="33559" xr:uid="{00000000-0005-0000-0000-000000830000}"/>
    <cellStyle name="Normal 3 4 5 3 2 2 4" xfId="33560" xr:uid="{00000000-0005-0000-0000-000001830000}"/>
    <cellStyle name="Normal 3 4 5 3 2 3" xfId="33561" xr:uid="{00000000-0005-0000-0000-000002830000}"/>
    <cellStyle name="Normal 3 4 5 3 2 3 2" xfId="33562" xr:uid="{00000000-0005-0000-0000-000003830000}"/>
    <cellStyle name="Normal 3 4 5 3 2 3 2 2" xfId="33563" xr:uid="{00000000-0005-0000-0000-000004830000}"/>
    <cellStyle name="Normal 3 4 5 3 2 3 3" xfId="33564" xr:uid="{00000000-0005-0000-0000-000005830000}"/>
    <cellStyle name="Normal 3 4 5 3 2 4" xfId="33565" xr:uid="{00000000-0005-0000-0000-000006830000}"/>
    <cellStyle name="Normal 3 4 5 3 2 4 2" xfId="33566" xr:uid="{00000000-0005-0000-0000-000007830000}"/>
    <cellStyle name="Normal 3 4 5 3 2 5" xfId="33567" xr:uid="{00000000-0005-0000-0000-000008830000}"/>
    <cellStyle name="Normal 3 4 5 3 3" xfId="33568" xr:uid="{00000000-0005-0000-0000-000009830000}"/>
    <cellStyle name="Normal 3 4 5 3 3 2" xfId="33569" xr:uid="{00000000-0005-0000-0000-00000A830000}"/>
    <cellStyle name="Normal 3 4 5 3 3 2 2" xfId="33570" xr:uid="{00000000-0005-0000-0000-00000B830000}"/>
    <cellStyle name="Normal 3 4 5 3 3 2 2 2" xfId="33571" xr:uid="{00000000-0005-0000-0000-00000C830000}"/>
    <cellStyle name="Normal 3 4 5 3 3 2 3" xfId="33572" xr:uid="{00000000-0005-0000-0000-00000D830000}"/>
    <cellStyle name="Normal 3 4 5 3 3 3" xfId="33573" xr:uid="{00000000-0005-0000-0000-00000E830000}"/>
    <cellStyle name="Normal 3 4 5 3 3 3 2" xfId="33574" xr:uid="{00000000-0005-0000-0000-00000F830000}"/>
    <cellStyle name="Normal 3 4 5 3 3 4" xfId="33575" xr:uid="{00000000-0005-0000-0000-000010830000}"/>
    <cellStyle name="Normal 3 4 5 3 4" xfId="33576" xr:uid="{00000000-0005-0000-0000-000011830000}"/>
    <cellStyle name="Normal 3 4 5 3 4 2" xfId="33577" xr:uid="{00000000-0005-0000-0000-000012830000}"/>
    <cellStyle name="Normal 3 4 5 3 4 2 2" xfId="33578" xr:uid="{00000000-0005-0000-0000-000013830000}"/>
    <cellStyle name="Normal 3 4 5 3 4 2 2 2" xfId="33579" xr:uid="{00000000-0005-0000-0000-000014830000}"/>
    <cellStyle name="Normal 3 4 5 3 4 2 3" xfId="33580" xr:uid="{00000000-0005-0000-0000-000015830000}"/>
    <cellStyle name="Normal 3 4 5 3 4 3" xfId="33581" xr:uid="{00000000-0005-0000-0000-000016830000}"/>
    <cellStyle name="Normal 3 4 5 3 4 3 2" xfId="33582" xr:uid="{00000000-0005-0000-0000-000017830000}"/>
    <cellStyle name="Normal 3 4 5 3 4 4" xfId="33583" xr:uid="{00000000-0005-0000-0000-000018830000}"/>
    <cellStyle name="Normal 3 4 5 3 5" xfId="33584" xr:uid="{00000000-0005-0000-0000-000019830000}"/>
    <cellStyle name="Normal 3 4 5 3 5 2" xfId="33585" xr:uid="{00000000-0005-0000-0000-00001A830000}"/>
    <cellStyle name="Normal 3 4 5 3 5 2 2" xfId="33586" xr:uid="{00000000-0005-0000-0000-00001B830000}"/>
    <cellStyle name="Normal 3 4 5 3 5 3" xfId="33587" xr:uid="{00000000-0005-0000-0000-00001C830000}"/>
    <cellStyle name="Normal 3 4 5 3 6" xfId="33588" xr:uid="{00000000-0005-0000-0000-00001D830000}"/>
    <cellStyle name="Normal 3 4 5 3 6 2" xfId="33589" xr:uid="{00000000-0005-0000-0000-00001E830000}"/>
    <cellStyle name="Normal 3 4 5 3 7" xfId="33590" xr:uid="{00000000-0005-0000-0000-00001F830000}"/>
    <cellStyle name="Normal 3 4 5 3 7 2" xfId="33591" xr:uid="{00000000-0005-0000-0000-000020830000}"/>
    <cellStyle name="Normal 3 4 5 3 8" xfId="33592" xr:uid="{00000000-0005-0000-0000-000021830000}"/>
    <cellStyle name="Normal 3 4 5 4" xfId="33593" xr:uid="{00000000-0005-0000-0000-000022830000}"/>
    <cellStyle name="Normal 3 4 5 4 2" xfId="33594" xr:uid="{00000000-0005-0000-0000-000023830000}"/>
    <cellStyle name="Normal 3 4 5 4 2 2" xfId="33595" xr:uid="{00000000-0005-0000-0000-000024830000}"/>
    <cellStyle name="Normal 3 4 5 4 2 2 2" xfId="33596" xr:uid="{00000000-0005-0000-0000-000025830000}"/>
    <cellStyle name="Normal 3 4 5 4 2 2 2 2" xfId="33597" xr:uid="{00000000-0005-0000-0000-000026830000}"/>
    <cellStyle name="Normal 3 4 5 4 2 2 3" xfId="33598" xr:uid="{00000000-0005-0000-0000-000027830000}"/>
    <cellStyle name="Normal 3 4 5 4 2 3" xfId="33599" xr:uid="{00000000-0005-0000-0000-000028830000}"/>
    <cellStyle name="Normal 3 4 5 4 2 3 2" xfId="33600" xr:uid="{00000000-0005-0000-0000-000029830000}"/>
    <cellStyle name="Normal 3 4 5 4 2 4" xfId="33601" xr:uid="{00000000-0005-0000-0000-00002A830000}"/>
    <cellStyle name="Normal 3 4 5 4 3" xfId="33602" xr:uid="{00000000-0005-0000-0000-00002B830000}"/>
    <cellStyle name="Normal 3 4 5 4 3 2" xfId="33603" xr:uid="{00000000-0005-0000-0000-00002C830000}"/>
    <cellStyle name="Normal 3 4 5 4 3 2 2" xfId="33604" xr:uid="{00000000-0005-0000-0000-00002D830000}"/>
    <cellStyle name="Normal 3 4 5 4 3 3" xfId="33605" xr:uid="{00000000-0005-0000-0000-00002E830000}"/>
    <cellStyle name="Normal 3 4 5 4 4" xfId="33606" xr:uid="{00000000-0005-0000-0000-00002F830000}"/>
    <cellStyle name="Normal 3 4 5 4 4 2" xfId="33607" xr:uid="{00000000-0005-0000-0000-000030830000}"/>
    <cellStyle name="Normal 3 4 5 4 5" xfId="33608" xr:uid="{00000000-0005-0000-0000-000031830000}"/>
    <cellStyle name="Normal 3 4 5 5" xfId="33609" xr:uid="{00000000-0005-0000-0000-000032830000}"/>
    <cellStyle name="Normal 3 4 5 5 2" xfId="33610" xr:uid="{00000000-0005-0000-0000-000033830000}"/>
    <cellStyle name="Normal 3 4 5 5 2 2" xfId="33611" xr:uid="{00000000-0005-0000-0000-000034830000}"/>
    <cellStyle name="Normal 3 4 5 5 2 2 2" xfId="33612" xr:uid="{00000000-0005-0000-0000-000035830000}"/>
    <cellStyle name="Normal 3 4 5 5 2 3" xfId="33613" xr:uid="{00000000-0005-0000-0000-000036830000}"/>
    <cellStyle name="Normal 3 4 5 5 3" xfId="33614" xr:uid="{00000000-0005-0000-0000-000037830000}"/>
    <cellStyle name="Normal 3 4 5 5 3 2" xfId="33615" xr:uid="{00000000-0005-0000-0000-000038830000}"/>
    <cellStyle name="Normal 3 4 5 5 4" xfId="33616" xr:uid="{00000000-0005-0000-0000-000039830000}"/>
    <cellStyle name="Normal 3 4 5 6" xfId="33617" xr:uid="{00000000-0005-0000-0000-00003A830000}"/>
    <cellStyle name="Normal 3 4 5 6 2" xfId="33618" xr:uid="{00000000-0005-0000-0000-00003B830000}"/>
    <cellStyle name="Normal 3 4 5 6 2 2" xfId="33619" xr:uid="{00000000-0005-0000-0000-00003C830000}"/>
    <cellStyle name="Normal 3 4 5 6 2 2 2" xfId="33620" xr:uid="{00000000-0005-0000-0000-00003D830000}"/>
    <cellStyle name="Normal 3 4 5 6 2 3" xfId="33621" xr:uid="{00000000-0005-0000-0000-00003E830000}"/>
    <cellStyle name="Normal 3 4 5 6 3" xfId="33622" xr:uid="{00000000-0005-0000-0000-00003F830000}"/>
    <cellStyle name="Normal 3 4 5 6 3 2" xfId="33623" xr:uid="{00000000-0005-0000-0000-000040830000}"/>
    <cellStyle name="Normal 3 4 5 6 4" xfId="33624" xr:uid="{00000000-0005-0000-0000-000041830000}"/>
    <cellStyle name="Normal 3 4 5 7" xfId="33625" xr:uid="{00000000-0005-0000-0000-000042830000}"/>
    <cellStyle name="Normal 3 4 5 7 2" xfId="33626" xr:uid="{00000000-0005-0000-0000-000043830000}"/>
    <cellStyle name="Normal 3 4 5 7 2 2" xfId="33627" xr:uid="{00000000-0005-0000-0000-000044830000}"/>
    <cellStyle name="Normal 3 4 5 7 3" xfId="33628" xr:uid="{00000000-0005-0000-0000-000045830000}"/>
    <cellStyle name="Normal 3 4 5 8" xfId="33629" xr:uid="{00000000-0005-0000-0000-000046830000}"/>
    <cellStyle name="Normal 3 4 5 8 2" xfId="33630" xr:uid="{00000000-0005-0000-0000-000047830000}"/>
    <cellStyle name="Normal 3 4 5 9" xfId="33631" xr:uid="{00000000-0005-0000-0000-000048830000}"/>
    <cellStyle name="Normal 3 4 5 9 2" xfId="33632" xr:uid="{00000000-0005-0000-0000-000049830000}"/>
    <cellStyle name="Normal 3 4 6" xfId="33633" xr:uid="{00000000-0005-0000-0000-00004A830000}"/>
    <cellStyle name="Normal 3 4 6 10" xfId="33634" xr:uid="{00000000-0005-0000-0000-00004B830000}"/>
    <cellStyle name="Normal 3 4 6 11" xfId="33635" xr:uid="{00000000-0005-0000-0000-00004C830000}"/>
    <cellStyle name="Normal 3 4 6 2" xfId="33636" xr:uid="{00000000-0005-0000-0000-00004D830000}"/>
    <cellStyle name="Normal 3 4 6 2 2" xfId="33637" xr:uid="{00000000-0005-0000-0000-00004E830000}"/>
    <cellStyle name="Normal 3 4 6 2 2 2" xfId="33638" xr:uid="{00000000-0005-0000-0000-00004F830000}"/>
    <cellStyle name="Normal 3 4 6 2 2 2 2" xfId="33639" xr:uid="{00000000-0005-0000-0000-000050830000}"/>
    <cellStyle name="Normal 3 4 6 2 2 2 2 2" xfId="33640" xr:uid="{00000000-0005-0000-0000-000051830000}"/>
    <cellStyle name="Normal 3 4 6 2 2 2 2 2 2" xfId="33641" xr:uid="{00000000-0005-0000-0000-000052830000}"/>
    <cellStyle name="Normal 3 4 6 2 2 2 2 2 2 2" xfId="33642" xr:uid="{00000000-0005-0000-0000-000053830000}"/>
    <cellStyle name="Normal 3 4 6 2 2 2 2 2 3" xfId="33643" xr:uid="{00000000-0005-0000-0000-000054830000}"/>
    <cellStyle name="Normal 3 4 6 2 2 2 2 3" xfId="33644" xr:uid="{00000000-0005-0000-0000-000055830000}"/>
    <cellStyle name="Normal 3 4 6 2 2 2 2 3 2" xfId="33645" xr:uid="{00000000-0005-0000-0000-000056830000}"/>
    <cellStyle name="Normal 3 4 6 2 2 2 2 4" xfId="33646" xr:uid="{00000000-0005-0000-0000-000057830000}"/>
    <cellStyle name="Normal 3 4 6 2 2 2 3" xfId="33647" xr:uid="{00000000-0005-0000-0000-000058830000}"/>
    <cellStyle name="Normal 3 4 6 2 2 2 3 2" xfId="33648" xr:uid="{00000000-0005-0000-0000-000059830000}"/>
    <cellStyle name="Normal 3 4 6 2 2 2 3 2 2" xfId="33649" xr:uid="{00000000-0005-0000-0000-00005A830000}"/>
    <cellStyle name="Normal 3 4 6 2 2 2 3 3" xfId="33650" xr:uid="{00000000-0005-0000-0000-00005B830000}"/>
    <cellStyle name="Normal 3 4 6 2 2 2 4" xfId="33651" xr:uid="{00000000-0005-0000-0000-00005C830000}"/>
    <cellStyle name="Normal 3 4 6 2 2 2 4 2" xfId="33652" xr:uid="{00000000-0005-0000-0000-00005D830000}"/>
    <cellStyle name="Normal 3 4 6 2 2 2 5" xfId="33653" xr:uid="{00000000-0005-0000-0000-00005E830000}"/>
    <cellStyle name="Normal 3 4 6 2 2 3" xfId="33654" xr:uid="{00000000-0005-0000-0000-00005F830000}"/>
    <cellStyle name="Normal 3 4 6 2 2 3 2" xfId="33655" xr:uid="{00000000-0005-0000-0000-000060830000}"/>
    <cellStyle name="Normal 3 4 6 2 2 3 2 2" xfId="33656" xr:uid="{00000000-0005-0000-0000-000061830000}"/>
    <cellStyle name="Normal 3 4 6 2 2 3 2 2 2" xfId="33657" xr:uid="{00000000-0005-0000-0000-000062830000}"/>
    <cellStyle name="Normal 3 4 6 2 2 3 2 3" xfId="33658" xr:uid="{00000000-0005-0000-0000-000063830000}"/>
    <cellStyle name="Normal 3 4 6 2 2 3 3" xfId="33659" xr:uid="{00000000-0005-0000-0000-000064830000}"/>
    <cellStyle name="Normal 3 4 6 2 2 3 3 2" xfId="33660" xr:uid="{00000000-0005-0000-0000-000065830000}"/>
    <cellStyle name="Normal 3 4 6 2 2 3 4" xfId="33661" xr:uid="{00000000-0005-0000-0000-000066830000}"/>
    <cellStyle name="Normal 3 4 6 2 2 4" xfId="33662" xr:uid="{00000000-0005-0000-0000-000067830000}"/>
    <cellStyle name="Normal 3 4 6 2 2 4 2" xfId="33663" xr:uid="{00000000-0005-0000-0000-000068830000}"/>
    <cellStyle name="Normal 3 4 6 2 2 4 2 2" xfId="33664" xr:uid="{00000000-0005-0000-0000-000069830000}"/>
    <cellStyle name="Normal 3 4 6 2 2 4 2 2 2" xfId="33665" xr:uid="{00000000-0005-0000-0000-00006A830000}"/>
    <cellStyle name="Normal 3 4 6 2 2 4 2 3" xfId="33666" xr:uid="{00000000-0005-0000-0000-00006B830000}"/>
    <cellStyle name="Normal 3 4 6 2 2 4 3" xfId="33667" xr:uid="{00000000-0005-0000-0000-00006C830000}"/>
    <cellStyle name="Normal 3 4 6 2 2 4 3 2" xfId="33668" xr:uid="{00000000-0005-0000-0000-00006D830000}"/>
    <cellStyle name="Normal 3 4 6 2 2 4 4" xfId="33669" xr:uid="{00000000-0005-0000-0000-00006E830000}"/>
    <cellStyle name="Normal 3 4 6 2 2 5" xfId="33670" xr:uid="{00000000-0005-0000-0000-00006F830000}"/>
    <cellStyle name="Normal 3 4 6 2 2 5 2" xfId="33671" xr:uid="{00000000-0005-0000-0000-000070830000}"/>
    <cellStyle name="Normal 3 4 6 2 2 5 2 2" xfId="33672" xr:uid="{00000000-0005-0000-0000-000071830000}"/>
    <cellStyle name="Normal 3 4 6 2 2 5 3" xfId="33673" xr:uid="{00000000-0005-0000-0000-000072830000}"/>
    <cellStyle name="Normal 3 4 6 2 2 6" xfId="33674" xr:uid="{00000000-0005-0000-0000-000073830000}"/>
    <cellStyle name="Normal 3 4 6 2 2 6 2" xfId="33675" xr:uid="{00000000-0005-0000-0000-000074830000}"/>
    <cellStyle name="Normal 3 4 6 2 2 7" xfId="33676" xr:uid="{00000000-0005-0000-0000-000075830000}"/>
    <cellStyle name="Normal 3 4 6 2 2 7 2" xfId="33677" xr:uid="{00000000-0005-0000-0000-000076830000}"/>
    <cellStyle name="Normal 3 4 6 2 2 8" xfId="33678" xr:uid="{00000000-0005-0000-0000-000077830000}"/>
    <cellStyle name="Normal 3 4 6 2 3" xfId="33679" xr:uid="{00000000-0005-0000-0000-000078830000}"/>
    <cellStyle name="Normal 3 4 6 2 3 2" xfId="33680" xr:uid="{00000000-0005-0000-0000-000079830000}"/>
    <cellStyle name="Normal 3 4 6 2 3 2 2" xfId="33681" xr:uid="{00000000-0005-0000-0000-00007A830000}"/>
    <cellStyle name="Normal 3 4 6 2 3 2 2 2" xfId="33682" xr:uid="{00000000-0005-0000-0000-00007B830000}"/>
    <cellStyle name="Normal 3 4 6 2 3 2 2 2 2" xfId="33683" xr:uid="{00000000-0005-0000-0000-00007C830000}"/>
    <cellStyle name="Normal 3 4 6 2 3 2 2 3" xfId="33684" xr:uid="{00000000-0005-0000-0000-00007D830000}"/>
    <cellStyle name="Normal 3 4 6 2 3 2 3" xfId="33685" xr:uid="{00000000-0005-0000-0000-00007E830000}"/>
    <cellStyle name="Normal 3 4 6 2 3 2 3 2" xfId="33686" xr:uid="{00000000-0005-0000-0000-00007F830000}"/>
    <cellStyle name="Normal 3 4 6 2 3 2 4" xfId="33687" xr:uid="{00000000-0005-0000-0000-000080830000}"/>
    <cellStyle name="Normal 3 4 6 2 3 3" xfId="33688" xr:uid="{00000000-0005-0000-0000-000081830000}"/>
    <cellStyle name="Normal 3 4 6 2 3 3 2" xfId="33689" xr:uid="{00000000-0005-0000-0000-000082830000}"/>
    <cellStyle name="Normal 3 4 6 2 3 3 2 2" xfId="33690" xr:uid="{00000000-0005-0000-0000-000083830000}"/>
    <cellStyle name="Normal 3 4 6 2 3 3 3" xfId="33691" xr:uid="{00000000-0005-0000-0000-000084830000}"/>
    <cellStyle name="Normal 3 4 6 2 3 4" xfId="33692" xr:uid="{00000000-0005-0000-0000-000085830000}"/>
    <cellStyle name="Normal 3 4 6 2 3 4 2" xfId="33693" xr:uid="{00000000-0005-0000-0000-000086830000}"/>
    <cellStyle name="Normal 3 4 6 2 3 5" xfId="33694" xr:uid="{00000000-0005-0000-0000-000087830000}"/>
    <cellStyle name="Normal 3 4 6 2 4" xfId="33695" xr:uid="{00000000-0005-0000-0000-000088830000}"/>
    <cellStyle name="Normal 3 4 6 2 4 2" xfId="33696" xr:uid="{00000000-0005-0000-0000-000089830000}"/>
    <cellStyle name="Normal 3 4 6 2 4 2 2" xfId="33697" xr:uid="{00000000-0005-0000-0000-00008A830000}"/>
    <cellStyle name="Normal 3 4 6 2 4 2 2 2" xfId="33698" xr:uid="{00000000-0005-0000-0000-00008B830000}"/>
    <cellStyle name="Normal 3 4 6 2 4 2 3" xfId="33699" xr:uid="{00000000-0005-0000-0000-00008C830000}"/>
    <cellStyle name="Normal 3 4 6 2 4 3" xfId="33700" xr:uid="{00000000-0005-0000-0000-00008D830000}"/>
    <cellStyle name="Normal 3 4 6 2 4 3 2" xfId="33701" xr:uid="{00000000-0005-0000-0000-00008E830000}"/>
    <cellStyle name="Normal 3 4 6 2 4 4" xfId="33702" xr:uid="{00000000-0005-0000-0000-00008F830000}"/>
    <cellStyle name="Normal 3 4 6 2 5" xfId="33703" xr:uid="{00000000-0005-0000-0000-000090830000}"/>
    <cellStyle name="Normal 3 4 6 2 5 2" xfId="33704" xr:uid="{00000000-0005-0000-0000-000091830000}"/>
    <cellStyle name="Normal 3 4 6 2 5 2 2" xfId="33705" xr:uid="{00000000-0005-0000-0000-000092830000}"/>
    <cellStyle name="Normal 3 4 6 2 5 2 2 2" xfId="33706" xr:uid="{00000000-0005-0000-0000-000093830000}"/>
    <cellStyle name="Normal 3 4 6 2 5 2 3" xfId="33707" xr:uid="{00000000-0005-0000-0000-000094830000}"/>
    <cellStyle name="Normal 3 4 6 2 5 3" xfId="33708" xr:uid="{00000000-0005-0000-0000-000095830000}"/>
    <cellStyle name="Normal 3 4 6 2 5 3 2" xfId="33709" xr:uid="{00000000-0005-0000-0000-000096830000}"/>
    <cellStyle name="Normal 3 4 6 2 5 4" xfId="33710" xr:uid="{00000000-0005-0000-0000-000097830000}"/>
    <cellStyle name="Normal 3 4 6 2 6" xfId="33711" xr:uid="{00000000-0005-0000-0000-000098830000}"/>
    <cellStyle name="Normal 3 4 6 2 6 2" xfId="33712" xr:uid="{00000000-0005-0000-0000-000099830000}"/>
    <cellStyle name="Normal 3 4 6 2 6 2 2" xfId="33713" xr:uid="{00000000-0005-0000-0000-00009A830000}"/>
    <cellStyle name="Normal 3 4 6 2 6 3" xfId="33714" xr:uid="{00000000-0005-0000-0000-00009B830000}"/>
    <cellStyle name="Normal 3 4 6 2 7" xfId="33715" xr:uid="{00000000-0005-0000-0000-00009C830000}"/>
    <cellStyle name="Normal 3 4 6 2 7 2" xfId="33716" xr:uid="{00000000-0005-0000-0000-00009D830000}"/>
    <cellStyle name="Normal 3 4 6 2 8" xfId="33717" xr:uid="{00000000-0005-0000-0000-00009E830000}"/>
    <cellStyle name="Normal 3 4 6 2 8 2" xfId="33718" xr:uid="{00000000-0005-0000-0000-00009F830000}"/>
    <cellStyle name="Normal 3 4 6 2 9" xfId="33719" xr:uid="{00000000-0005-0000-0000-0000A0830000}"/>
    <cellStyle name="Normal 3 4 6 3" xfId="33720" xr:uid="{00000000-0005-0000-0000-0000A1830000}"/>
    <cellStyle name="Normal 3 4 6 3 2" xfId="33721" xr:uid="{00000000-0005-0000-0000-0000A2830000}"/>
    <cellStyle name="Normal 3 4 6 3 2 2" xfId="33722" xr:uid="{00000000-0005-0000-0000-0000A3830000}"/>
    <cellStyle name="Normal 3 4 6 3 2 2 2" xfId="33723" xr:uid="{00000000-0005-0000-0000-0000A4830000}"/>
    <cellStyle name="Normal 3 4 6 3 2 2 2 2" xfId="33724" xr:uid="{00000000-0005-0000-0000-0000A5830000}"/>
    <cellStyle name="Normal 3 4 6 3 2 2 2 2 2" xfId="33725" xr:uid="{00000000-0005-0000-0000-0000A6830000}"/>
    <cellStyle name="Normal 3 4 6 3 2 2 2 3" xfId="33726" xr:uid="{00000000-0005-0000-0000-0000A7830000}"/>
    <cellStyle name="Normal 3 4 6 3 2 2 3" xfId="33727" xr:uid="{00000000-0005-0000-0000-0000A8830000}"/>
    <cellStyle name="Normal 3 4 6 3 2 2 3 2" xfId="33728" xr:uid="{00000000-0005-0000-0000-0000A9830000}"/>
    <cellStyle name="Normal 3 4 6 3 2 2 4" xfId="33729" xr:uid="{00000000-0005-0000-0000-0000AA830000}"/>
    <cellStyle name="Normal 3 4 6 3 2 3" xfId="33730" xr:uid="{00000000-0005-0000-0000-0000AB830000}"/>
    <cellStyle name="Normal 3 4 6 3 2 3 2" xfId="33731" xr:uid="{00000000-0005-0000-0000-0000AC830000}"/>
    <cellStyle name="Normal 3 4 6 3 2 3 2 2" xfId="33732" xr:uid="{00000000-0005-0000-0000-0000AD830000}"/>
    <cellStyle name="Normal 3 4 6 3 2 3 3" xfId="33733" xr:uid="{00000000-0005-0000-0000-0000AE830000}"/>
    <cellStyle name="Normal 3 4 6 3 2 4" xfId="33734" xr:uid="{00000000-0005-0000-0000-0000AF830000}"/>
    <cellStyle name="Normal 3 4 6 3 2 4 2" xfId="33735" xr:uid="{00000000-0005-0000-0000-0000B0830000}"/>
    <cellStyle name="Normal 3 4 6 3 2 5" xfId="33736" xr:uid="{00000000-0005-0000-0000-0000B1830000}"/>
    <cellStyle name="Normal 3 4 6 3 3" xfId="33737" xr:uid="{00000000-0005-0000-0000-0000B2830000}"/>
    <cellStyle name="Normal 3 4 6 3 3 2" xfId="33738" xr:uid="{00000000-0005-0000-0000-0000B3830000}"/>
    <cellStyle name="Normal 3 4 6 3 3 2 2" xfId="33739" xr:uid="{00000000-0005-0000-0000-0000B4830000}"/>
    <cellStyle name="Normal 3 4 6 3 3 2 2 2" xfId="33740" xr:uid="{00000000-0005-0000-0000-0000B5830000}"/>
    <cellStyle name="Normal 3 4 6 3 3 2 3" xfId="33741" xr:uid="{00000000-0005-0000-0000-0000B6830000}"/>
    <cellStyle name="Normal 3 4 6 3 3 3" xfId="33742" xr:uid="{00000000-0005-0000-0000-0000B7830000}"/>
    <cellStyle name="Normal 3 4 6 3 3 3 2" xfId="33743" xr:uid="{00000000-0005-0000-0000-0000B8830000}"/>
    <cellStyle name="Normal 3 4 6 3 3 4" xfId="33744" xr:uid="{00000000-0005-0000-0000-0000B9830000}"/>
    <cellStyle name="Normal 3 4 6 3 4" xfId="33745" xr:uid="{00000000-0005-0000-0000-0000BA830000}"/>
    <cellStyle name="Normal 3 4 6 3 4 2" xfId="33746" xr:uid="{00000000-0005-0000-0000-0000BB830000}"/>
    <cellStyle name="Normal 3 4 6 3 4 2 2" xfId="33747" xr:uid="{00000000-0005-0000-0000-0000BC830000}"/>
    <cellStyle name="Normal 3 4 6 3 4 2 2 2" xfId="33748" xr:uid="{00000000-0005-0000-0000-0000BD830000}"/>
    <cellStyle name="Normal 3 4 6 3 4 2 3" xfId="33749" xr:uid="{00000000-0005-0000-0000-0000BE830000}"/>
    <cellStyle name="Normal 3 4 6 3 4 3" xfId="33750" xr:uid="{00000000-0005-0000-0000-0000BF830000}"/>
    <cellStyle name="Normal 3 4 6 3 4 3 2" xfId="33751" xr:uid="{00000000-0005-0000-0000-0000C0830000}"/>
    <cellStyle name="Normal 3 4 6 3 4 4" xfId="33752" xr:uid="{00000000-0005-0000-0000-0000C1830000}"/>
    <cellStyle name="Normal 3 4 6 3 5" xfId="33753" xr:uid="{00000000-0005-0000-0000-0000C2830000}"/>
    <cellStyle name="Normal 3 4 6 3 5 2" xfId="33754" xr:uid="{00000000-0005-0000-0000-0000C3830000}"/>
    <cellStyle name="Normal 3 4 6 3 5 2 2" xfId="33755" xr:uid="{00000000-0005-0000-0000-0000C4830000}"/>
    <cellStyle name="Normal 3 4 6 3 5 3" xfId="33756" xr:uid="{00000000-0005-0000-0000-0000C5830000}"/>
    <cellStyle name="Normal 3 4 6 3 6" xfId="33757" xr:uid="{00000000-0005-0000-0000-0000C6830000}"/>
    <cellStyle name="Normal 3 4 6 3 6 2" xfId="33758" xr:uid="{00000000-0005-0000-0000-0000C7830000}"/>
    <cellStyle name="Normal 3 4 6 3 7" xfId="33759" xr:uid="{00000000-0005-0000-0000-0000C8830000}"/>
    <cellStyle name="Normal 3 4 6 3 7 2" xfId="33760" xr:uid="{00000000-0005-0000-0000-0000C9830000}"/>
    <cellStyle name="Normal 3 4 6 3 8" xfId="33761" xr:uid="{00000000-0005-0000-0000-0000CA830000}"/>
    <cellStyle name="Normal 3 4 6 4" xfId="33762" xr:uid="{00000000-0005-0000-0000-0000CB830000}"/>
    <cellStyle name="Normal 3 4 6 4 2" xfId="33763" xr:uid="{00000000-0005-0000-0000-0000CC830000}"/>
    <cellStyle name="Normal 3 4 6 4 2 2" xfId="33764" xr:uid="{00000000-0005-0000-0000-0000CD830000}"/>
    <cellStyle name="Normal 3 4 6 4 2 2 2" xfId="33765" xr:uid="{00000000-0005-0000-0000-0000CE830000}"/>
    <cellStyle name="Normal 3 4 6 4 2 2 2 2" xfId="33766" xr:uid="{00000000-0005-0000-0000-0000CF830000}"/>
    <cellStyle name="Normal 3 4 6 4 2 2 3" xfId="33767" xr:uid="{00000000-0005-0000-0000-0000D0830000}"/>
    <cellStyle name="Normal 3 4 6 4 2 3" xfId="33768" xr:uid="{00000000-0005-0000-0000-0000D1830000}"/>
    <cellStyle name="Normal 3 4 6 4 2 3 2" xfId="33769" xr:uid="{00000000-0005-0000-0000-0000D2830000}"/>
    <cellStyle name="Normal 3 4 6 4 2 4" xfId="33770" xr:uid="{00000000-0005-0000-0000-0000D3830000}"/>
    <cellStyle name="Normal 3 4 6 4 3" xfId="33771" xr:uid="{00000000-0005-0000-0000-0000D4830000}"/>
    <cellStyle name="Normal 3 4 6 4 3 2" xfId="33772" xr:uid="{00000000-0005-0000-0000-0000D5830000}"/>
    <cellStyle name="Normal 3 4 6 4 3 2 2" xfId="33773" xr:uid="{00000000-0005-0000-0000-0000D6830000}"/>
    <cellStyle name="Normal 3 4 6 4 3 3" xfId="33774" xr:uid="{00000000-0005-0000-0000-0000D7830000}"/>
    <cellStyle name="Normal 3 4 6 4 4" xfId="33775" xr:uid="{00000000-0005-0000-0000-0000D8830000}"/>
    <cellStyle name="Normal 3 4 6 4 4 2" xfId="33776" xr:uid="{00000000-0005-0000-0000-0000D9830000}"/>
    <cellStyle name="Normal 3 4 6 4 5" xfId="33777" xr:uid="{00000000-0005-0000-0000-0000DA830000}"/>
    <cellStyle name="Normal 3 4 6 5" xfId="33778" xr:uid="{00000000-0005-0000-0000-0000DB830000}"/>
    <cellStyle name="Normal 3 4 6 5 2" xfId="33779" xr:uid="{00000000-0005-0000-0000-0000DC830000}"/>
    <cellStyle name="Normal 3 4 6 5 2 2" xfId="33780" xr:uid="{00000000-0005-0000-0000-0000DD830000}"/>
    <cellStyle name="Normal 3 4 6 5 2 2 2" xfId="33781" xr:uid="{00000000-0005-0000-0000-0000DE830000}"/>
    <cellStyle name="Normal 3 4 6 5 2 3" xfId="33782" xr:uid="{00000000-0005-0000-0000-0000DF830000}"/>
    <cellStyle name="Normal 3 4 6 5 3" xfId="33783" xr:uid="{00000000-0005-0000-0000-0000E0830000}"/>
    <cellStyle name="Normal 3 4 6 5 3 2" xfId="33784" xr:uid="{00000000-0005-0000-0000-0000E1830000}"/>
    <cellStyle name="Normal 3 4 6 5 4" xfId="33785" xr:uid="{00000000-0005-0000-0000-0000E2830000}"/>
    <cellStyle name="Normal 3 4 6 6" xfId="33786" xr:uid="{00000000-0005-0000-0000-0000E3830000}"/>
    <cellStyle name="Normal 3 4 6 6 2" xfId="33787" xr:uid="{00000000-0005-0000-0000-0000E4830000}"/>
    <cellStyle name="Normal 3 4 6 6 2 2" xfId="33788" xr:uid="{00000000-0005-0000-0000-0000E5830000}"/>
    <cellStyle name="Normal 3 4 6 6 2 2 2" xfId="33789" xr:uid="{00000000-0005-0000-0000-0000E6830000}"/>
    <cellStyle name="Normal 3 4 6 6 2 3" xfId="33790" xr:uid="{00000000-0005-0000-0000-0000E7830000}"/>
    <cellStyle name="Normal 3 4 6 6 3" xfId="33791" xr:uid="{00000000-0005-0000-0000-0000E8830000}"/>
    <cellStyle name="Normal 3 4 6 6 3 2" xfId="33792" xr:uid="{00000000-0005-0000-0000-0000E9830000}"/>
    <cellStyle name="Normal 3 4 6 6 4" xfId="33793" xr:uid="{00000000-0005-0000-0000-0000EA830000}"/>
    <cellStyle name="Normal 3 4 6 7" xfId="33794" xr:uid="{00000000-0005-0000-0000-0000EB830000}"/>
    <cellStyle name="Normal 3 4 6 7 2" xfId="33795" xr:uid="{00000000-0005-0000-0000-0000EC830000}"/>
    <cellStyle name="Normal 3 4 6 7 2 2" xfId="33796" xr:uid="{00000000-0005-0000-0000-0000ED830000}"/>
    <cellStyle name="Normal 3 4 6 7 3" xfId="33797" xr:uid="{00000000-0005-0000-0000-0000EE830000}"/>
    <cellStyle name="Normal 3 4 6 8" xfId="33798" xr:uid="{00000000-0005-0000-0000-0000EF830000}"/>
    <cellStyle name="Normal 3 4 6 8 2" xfId="33799" xr:uid="{00000000-0005-0000-0000-0000F0830000}"/>
    <cellStyle name="Normal 3 4 6 9" xfId="33800" xr:uid="{00000000-0005-0000-0000-0000F1830000}"/>
    <cellStyle name="Normal 3 4 6 9 2" xfId="33801" xr:uid="{00000000-0005-0000-0000-0000F2830000}"/>
    <cellStyle name="Normal 3 4 7" xfId="33802" xr:uid="{00000000-0005-0000-0000-0000F3830000}"/>
    <cellStyle name="Normal 3 4 7 2" xfId="33803" xr:uid="{00000000-0005-0000-0000-0000F4830000}"/>
    <cellStyle name="Normal 3 4 7 2 2" xfId="33804" xr:uid="{00000000-0005-0000-0000-0000F5830000}"/>
    <cellStyle name="Normal 3 4 7 2 2 2" xfId="33805" xr:uid="{00000000-0005-0000-0000-0000F6830000}"/>
    <cellStyle name="Normal 3 4 7 2 2 2 2" xfId="33806" xr:uid="{00000000-0005-0000-0000-0000F7830000}"/>
    <cellStyle name="Normal 3 4 7 2 2 2 2 2" xfId="33807" xr:uid="{00000000-0005-0000-0000-0000F8830000}"/>
    <cellStyle name="Normal 3 4 7 2 2 2 2 2 2" xfId="33808" xr:uid="{00000000-0005-0000-0000-0000F9830000}"/>
    <cellStyle name="Normal 3 4 7 2 2 2 2 3" xfId="33809" xr:uid="{00000000-0005-0000-0000-0000FA830000}"/>
    <cellStyle name="Normal 3 4 7 2 2 2 3" xfId="33810" xr:uid="{00000000-0005-0000-0000-0000FB830000}"/>
    <cellStyle name="Normal 3 4 7 2 2 2 3 2" xfId="33811" xr:uid="{00000000-0005-0000-0000-0000FC830000}"/>
    <cellStyle name="Normal 3 4 7 2 2 2 4" xfId="33812" xr:uid="{00000000-0005-0000-0000-0000FD830000}"/>
    <cellStyle name="Normal 3 4 7 2 2 3" xfId="33813" xr:uid="{00000000-0005-0000-0000-0000FE830000}"/>
    <cellStyle name="Normal 3 4 7 2 2 3 2" xfId="33814" xr:uid="{00000000-0005-0000-0000-0000FF830000}"/>
    <cellStyle name="Normal 3 4 7 2 2 3 2 2" xfId="33815" xr:uid="{00000000-0005-0000-0000-000000840000}"/>
    <cellStyle name="Normal 3 4 7 2 2 3 3" xfId="33816" xr:uid="{00000000-0005-0000-0000-000001840000}"/>
    <cellStyle name="Normal 3 4 7 2 2 4" xfId="33817" xr:uid="{00000000-0005-0000-0000-000002840000}"/>
    <cellStyle name="Normal 3 4 7 2 2 4 2" xfId="33818" xr:uid="{00000000-0005-0000-0000-000003840000}"/>
    <cellStyle name="Normal 3 4 7 2 2 5" xfId="33819" xr:uid="{00000000-0005-0000-0000-000004840000}"/>
    <cellStyle name="Normal 3 4 7 2 3" xfId="33820" xr:uid="{00000000-0005-0000-0000-000005840000}"/>
    <cellStyle name="Normal 3 4 7 2 3 2" xfId="33821" xr:uid="{00000000-0005-0000-0000-000006840000}"/>
    <cellStyle name="Normal 3 4 7 2 3 2 2" xfId="33822" xr:uid="{00000000-0005-0000-0000-000007840000}"/>
    <cellStyle name="Normal 3 4 7 2 3 2 2 2" xfId="33823" xr:uid="{00000000-0005-0000-0000-000008840000}"/>
    <cellStyle name="Normal 3 4 7 2 3 2 3" xfId="33824" xr:uid="{00000000-0005-0000-0000-000009840000}"/>
    <cellStyle name="Normal 3 4 7 2 3 3" xfId="33825" xr:uid="{00000000-0005-0000-0000-00000A840000}"/>
    <cellStyle name="Normal 3 4 7 2 3 3 2" xfId="33826" xr:uid="{00000000-0005-0000-0000-00000B840000}"/>
    <cellStyle name="Normal 3 4 7 2 3 4" xfId="33827" xr:uid="{00000000-0005-0000-0000-00000C840000}"/>
    <cellStyle name="Normal 3 4 7 2 4" xfId="33828" xr:uid="{00000000-0005-0000-0000-00000D840000}"/>
    <cellStyle name="Normal 3 4 7 2 4 2" xfId="33829" xr:uid="{00000000-0005-0000-0000-00000E840000}"/>
    <cellStyle name="Normal 3 4 7 2 4 2 2" xfId="33830" xr:uid="{00000000-0005-0000-0000-00000F840000}"/>
    <cellStyle name="Normal 3 4 7 2 4 2 2 2" xfId="33831" xr:uid="{00000000-0005-0000-0000-000010840000}"/>
    <cellStyle name="Normal 3 4 7 2 4 2 3" xfId="33832" xr:uid="{00000000-0005-0000-0000-000011840000}"/>
    <cellStyle name="Normal 3 4 7 2 4 3" xfId="33833" xr:uid="{00000000-0005-0000-0000-000012840000}"/>
    <cellStyle name="Normal 3 4 7 2 4 3 2" xfId="33834" xr:uid="{00000000-0005-0000-0000-000013840000}"/>
    <cellStyle name="Normal 3 4 7 2 4 4" xfId="33835" xr:uid="{00000000-0005-0000-0000-000014840000}"/>
    <cellStyle name="Normal 3 4 7 2 5" xfId="33836" xr:uid="{00000000-0005-0000-0000-000015840000}"/>
    <cellStyle name="Normal 3 4 7 2 5 2" xfId="33837" xr:uid="{00000000-0005-0000-0000-000016840000}"/>
    <cellStyle name="Normal 3 4 7 2 5 2 2" xfId="33838" xr:uid="{00000000-0005-0000-0000-000017840000}"/>
    <cellStyle name="Normal 3 4 7 2 5 3" xfId="33839" xr:uid="{00000000-0005-0000-0000-000018840000}"/>
    <cellStyle name="Normal 3 4 7 2 6" xfId="33840" xr:uid="{00000000-0005-0000-0000-000019840000}"/>
    <cellStyle name="Normal 3 4 7 2 6 2" xfId="33841" xr:uid="{00000000-0005-0000-0000-00001A840000}"/>
    <cellStyle name="Normal 3 4 7 2 7" xfId="33842" xr:uid="{00000000-0005-0000-0000-00001B840000}"/>
    <cellStyle name="Normal 3 4 7 2 7 2" xfId="33843" xr:uid="{00000000-0005-0000-0000-00001C840000}"/>
    <cellStyle name="Normal 3 4 7 2 8" xfId="33844" xr:uid="{00000000-0005-0000-0000-00001D840000}"/>
    <cellStyle name="Normal 3 4 7 3" xfId="33845" xr:uid="{00000000-0005-0000-0000-00001E840000}"/>
    <cellStyle name="Normal 3 4 7 3 2" xfId="33846" xr:uid="{00000000-0005-0000-0000-00001F840000}"/>
    <cellStyle name="Normal 3 4 7 3 2 2" xfId="33847" xr:uid="{00000000-0005-0000-0000-000020840000}"/>
    <cellStyle name="Normal 3 4 7 3 2 2 2" xfId="33848" xr:uid="{00000000-0005-0000-0000-000021840000}"/>
    <cellStyle name="Normal 3 4 7 3 2 2 2 2" xfId="33849" xr:uid="{00000000-0005-0000-0000-000022840000}"/>
    <cellStyle name="Normal 3 4 7 3 2 2 3" xfId="33850" xr:uid="{00000000-0005-0000-0000-000023840000}"/>
    <cellStyle name="Normal 3 4 7 3 2 3" xfId="33851" xr:uid="{00000000-0005-0000-0000-000024840000}"/>
    <cellStyle name="Normal 3 4 7 3 2 3 2" xfId="33852" xr:uid="{00000000-0005-0000-0000-000025840000}"/>
    <cellStyle name="Normal 3 4 7 3 2 4" xfId="33853" xr:uid="{00000000-0005-0000-0000-000026840000}"/>
    <cellStyle name="Normal 3 4 7 3 3" xfId="33854" xr:uid="{00000000-0005-0000-0000-000027840000}"/>
    <cellStyle name="Normal 3 4 7 3 3 2" xfId="33855" xr:uid="{00000000-0005-0000-0000-000028840000}"/>
    <cellStyle name="Normal 3 4 7 3 3 2 2" xfId="33856" xr:uid="{00000000-0005-0000-0000-000029840000}"/>
    <cellStyle name="Normal 3 4 7 3 3 3" xfId="33857" xr:uid="{00000000-0005-0000-0000-00002A840000}"/>
    <cellStyle name="Normal 3 4 7 3 4" xfId="33858" xr:uid="{00000000-0005-0000-0000-00002B840000}"/>
    <cellStyle name="Normal 3 4 7 3 4 2" xfId="33859" xr:uid="{00000000-0005-0000-0000-00002C840000}"/>
    <cellStyle name="Normal 3 4 7 3 5" xfId="33860" xr:uid="{00000000-0005-0000-0000-00002D840000}"/>
    <cellStyle name="Normal 3 4 7 4" xfId="33861" xr:uid="{00000000-0005-0000-0000-00002E840000}"/>
    <cellStyle name="Normal 3 4 7 4 2" xfId="33862" xr:uid="{00000000-0005-0000-0000-00002F840000}"/>
    <cellStyle name="Normal 3 4 7 4 2 2" xfId="33863" xr:uid="{00000000-0005-0000-0000-000030840000}"/>
    <cellStyle name="Normal 3 4 7 4 2 2 2" xfId="33864" xr:uid="{00000000-0005-0000-0000-000031840000}"/>
    <cellStyle name="Normal 3 4 7 4 2 3" xfId="33865" xr:uid="{00000000-0005-0000-0000-000032840000}"/>
    <cellStyle name="Normal 3 4 7 4 3" xfId="33866" xr:uid="{00000000-0005-0000-0000-000033840000}"/>
    <cellStyle name="Normal 3 4 7 4 3 2" xfId="33867" xr:uid="{00000000-0005-0000-0000-000034840000}"/>
    <cellStyle name="Normal 3 4 7 4 4" xfId="33868" xr:uid="{00000000-0005-0000-0000-000035840000}"/>
    <cellStyle name="Normal 3 4 7 5" xfId="33869" xr:uid="{00000000-0005-0000-0000-000036840000}"/>
    <cellStyle name="Normal 3 4 7 5 2" xfId="33870" xr:uid="{00000000-0005-0000-0000-000037840000}"/>
    <cellStyle name="Normal 3 4 7 5 2 2" xfId="33871" xr:uid="{00000000-0005-0000-0000-000038840000}"/>
    <cellStyle name="Normal 3 4 7 5 2 2 2" xfId="33872" xr:uid="{00000000-0005-0000-0000-000039840000}"/>
    <cellStyle name="Normal 3 4 7 5 2 3" xfId="33873" xr:uid="{00000000-0005-0000-0000-00003A840000}"/>
    <cellStyle name="Normal 3 4 7 5 3" xfId="33874" xr:uid="{00000000-0005-0000-0000-00003B840000}"/>
    <cellStyle name="Normal 3 4 7 5 3 2" xfId="33875" xr:uid="{00000000-0005-0000-0000-00003C840000}"/>
    <cellStyle name="Normal 3 4 7 5 4" xfId="33876" xr:uid="{00000000-0005-0000-0000-00003D840000}"/>
    <cellStyle name="Normal 3 4 7 6" xfId="33877" xr:uid="{00000000-0005-0000-0000-00003E840000}"/>
    <cellStyle name="Normal 3 4 7 6 2" xfId="33878" xr:uid="{00000000-0005-0000-0000-00003F840000}"/>
    <cellStyle name="Normal 3 4 7 6 2 2" xfId="33879" xr:uid="{00000000-0005-0000-0000-000040840000}"/>
    <cellStyle name="Normal 3 4 7 6 3" xfId="33880" xr:uid="{00000000-0005-0000-0000-000041840000}"/>
    <cellStyle name="Normal 3 4 7 7" xfId="33881" xr:uid="{00000000-0005-0000-0000-000042840000}"/>
    <cellStyle name="Normal 3 4 7 7 2" xfId="33882" xr:uid="{00000000-0005-0000-0000-000043840000}"/>
    <cellStyle name="Normal 3 4 7 8" xfId="33883" xr:uid="{00000000-0005-0000-0000-000044840000}"/>
    <cellStyle name="Normal 3 4 7 8 2" xfId="33884" xr:uid="{00000000-0005-0000-0000-000045840000}"/>
    <cellStyle name="Normal 3 4 7 9" xfId="33885" xr:uid="{00000000-0005-0000-0000-000046840000}"/>
    <cellStyle name="Normal 3 4 8" xfId="33886" xr:uid="{00000000-0005-0000-0000-000047840000}"/>
    <cellStyle name="Normal 3 4 8 2" xfId="33887" xr:uid="{00000000-0005-0000-0000-000048840000}"/>
    <cellStyle name="Normal 3 4 8 2 2" xfId="33888" xr:uid="{00000000-0005-0000-0000-000049840000}"/>
    <cellStyle name="Normal 3 4 8 2 2 2" xfId="33889" xr:uid="{00000000-0005-0000-0000-00004A840000}"/>
    <cellStyle name="Normal 3 4 8 2 2 2 2" xfId="33890" xr:uid="{00000000-0005-0000-0000-00004B840000}"/>
    <cellStyle name="Normal 3 4 8 2 2 2 2 2" xfId="33891" xr:uid="{00000000-0005-0000-0000-00004C840000}"/>
    <cellStyle name="Normal 3 4 8 2 2 2 3" xfId="33892" xr:uid="{00000000-0005-0000-0000-00004D840000}"/>
    <cellStyle name="Normal 3 4 8 2 2 3" xfId="33893" xr:uid="{00000000-0005-0000-0000-00004E840000}"/>
    <cellStyle name="Normal 3 4 8 2 2 3 2" xfId="33894" xr:uid="{00000000-0005-0000-0000-00004F840000}"/>
    <cellStyle name="Normal 3 4 8 2 2 4" xfId="33895" xr:uid="{00000000-0005-0000-0000-000050840000}"/>
    <cellStyle name="Normal 3 4 8 2 3" xfId="33896" xr:uid="{00000000-0005-0000-0000-000051840000}"/>
    <cellStyle name="Normal 3 4 8 2 3 2" xfId="33897" xr:uid="{00000000-0005-0000-0000-000052840000}"/>
    <cellStyle name="Normal 3 4 8 2 3 2 2" xfId="33898" xr:uid="{00000000-0005-0000-0000-000053840000}"/>
    <cellStyle name="Normal 3 4 8 2 3 3" xfId="33899" xr:uid="{00000000-0005-0000-0000-000054840000}"/>
    <cellStyle name="Normal 3 4 8 2 4" xfId="33900" xr:uid="{00000000-0005-0000-0000-000055840000}"/>
    <cellStyle name="Normal 3 4 8 2 4 2" xfId="33901" xr:uid="{00000000-0005-0000-0000-000056840000}"/>
    <cellStyle name="Normal 3 4 8 2 5" xfId="33902" xr:uid="{00000000-0005-0000-0000-000057840000}"/>
    <cellStyle name="Normal 3 4 8 3" xfId="33903" xr:uid="{00000000-0005-0000-0000-000058840000}"/>
    <cellStyle name="Normal 3 4 8 3 2" xfId="33904" xr:uid="{00000000-0005-0000-0000-000059840000}"/>
    <cellStyle name="Normal 3 4 8 3 2 2" xfId="33905" xr:uid="{00000000-0005-0000-0000-00005A840000}"/>
    <cellStyle name="Normal 3 4 8 3 2 2 2" xfId="33906" xr:uid="{00000000-0005-0000-0000-00005B840000}"/>
    <cellStyle name="Normal 3 4 8 3 2 3" xfId="33907" xr:uid="{00000000-0005-0000-0000-00005C840000}"/>
    <cellStyle name="Normal 3 4 8 3 3" xfId="33908" xr:uid="{00000000-0005-0000-0000-00005D840000}"/>
    <cellStyle name="Normal 3 4 8 3 3 2" xfId="33909" xr:uid="{00000000-0005-0000-0000-00005E840000}"/>
    <cellStyle name="Normal 3 4 8 3 4" xfId="33910" xr:uid="{00000000-0005-0000-0000-00005F840000}"/>
    <cellStyle name="Normal 3 4 8 4" xfId="33911" xr:uid="{00000000-0005-0000-0000-000060840000}"/>
    <cellStyle name="Normal 3 4 8 4 2" xfId="33912" xr:uid="{00000000-0005-0000-0000-000061840000}"/>
    <cellStyle name="Normal 3 4 8 4 2 2" xfId="33913" xr:uid="{00000000-0005-0000-0000-000062840000}"/>
    <cellStyle name="Normal 3 4 8 4 2 2 2" xfId="33914" xr:uid="{00000000-0005-0000-0000-000063840000}"/>
    <cellStyle name="Normal 3 4 8 4 2 3" xfId="33915" xr:uid="{00000000-0005-0000-0000-000064840000}"/>
    <cellStyle name="Normal 3 4 8 4 3" xfId="33916" xr:uid="{00000000-0005-0000-0000-000065840000}"/>
    <cellStyle name="Normal 3 4 8 4 3 2" xfId="33917" xr:uid="{00000000-0005-0000-0000-000066840000}"/>
    <cellStyle name="Normal 3 4 8 4 4" xfId="33918" xr:uid="{00000000-0005-0000-0000-000067840000}"/>
    <cellStyle name="Normal 3 4 8 5" xfId="33919" xr:uid="{00000000-0005-0000-0000-000068840000}"/>
    <cellStyle name="Normal 3 4 8 5 2" xfId="33920" xr:uid="{00000000-0005-0000-0000-000069840000}"/>
    <cellStyle name="Normal 3 4 8 5 2 2" xfId="33921" xr:uid="{00000000-0005-0000-0000-00006A840000}"/>
    <cellStyle name="Normal 3 4 8 5 3" xfId="33922" xr:uid="{00000000-0005-0000-0000-00006B840000}"/>
    <cellStyle name="Normal 3 4 8 6" xfId="33923" xr:uid="{00000000-0005-0000-0000-00006C840000}"/>
    <cellStyle name="Normal 3 4 8 6 2" xfId="33924" xr:uid="{00000000-0005-0000-0000-00006D840000}"/>
    <cellStyle name="Normal 3 4 8 7" xfId="33925" xr:uid="{00000000-0005-0000-0000-00006E840000}"/>
    <cellStyle name="Normal 3 4 8 7 2" xfId="33926" xr:uid="{00000000-0005-0000-0000-00006F840000}"/>
    <cellStyle name="Normal 3 4 8 8" xfId="33927" xr:uid="{00000000-0005-0000-0000-000070840000}"/>
    <cellStyle name="Normal 3 4 9" xfId="33928" xr:uid="{00000000-0005-0000-0000-000071840000}"/>
    <cellStyle name="Normal 3 4 9 2" xfId="33929" xr:uid="{00000000-0005-0000-0000-000072840000}"/>
    <cellStyle name="Normal 3 4 9 2 2" xfId="33930" xr:uid="{00000000-0005-0000-0000-000073840000}"/>
    <cellStyle name="Normal 3 4 9 2 2 2" xfId="33931" xr:uid="{00000000-0005-0000-0000-000074840000}"/>
    <cellStyle name="Normal 3 4 9 2 2 2 2" xfId="33932" xr:uid="{00000000-0005-0000-0000-000075840000}"/>
    <cellStyle name="Normal 3 4 9 2 2 2 2 2" xfId="33933" xr:uid="{00000000-0005-0000-0000-000076840000}"/>
    <cellStyle name="Normal 3 4 9 2 2 2 3" xfId="33934" xr:uid="{00000000-0005-0000-0000-000077840000}"/>
    <cellStyle name="Normal 3 4 9 2 2 3" xfId="33935" xr:uid="{00000000-0005-0000-0000-000078840000}"/>
    <cellStyle name="Normal 3 4 9 2 2 3 2" xfId="33936" xr:uid="{00000000-0005-0000-0000-000079840000}"/>
    <cellStyle name="Normal 3 4 9 2 2 4" xfId="33937" xr:uid="{00000000-0005-0000-0000-00007A840000}"/>
    <cellStyle name="Normal 3 4 9 2 3" xfId="33938" xr:uid="{00000000-0005-0000-0000-00007B840000}"/>
    <cellStyle name="Normal 3 4 9 2 3 2" xfId="33939" xr:uid="{00000000-0005-0000-0000-00007C840000}"/>
    <cellStyle name="Normal 3 4 9 2 3 2 2" xfId="33940" xr:uid="{00000000-0005-0000-0000-00007D840000}"/>
    <cellStyle name="Normal 3 4 9 2 3 3" xfId="33941" xr:uid="{00000000-0005-0000-0000-00007E840000}"/>
    <cellStyle name="Normal 3 4 9 2 4" xfId="33942" xr:uid="{00000000-0005-0000-0000-00007F840000}"/>
    <cellStyle name="Normal 3 4 9 2 4 2" xfId="33943" xr:uid="{00000000-0005-0000-0000-000080840000}"/>
    <cellStyle name="Normal 3 4 9 2 5" xfId="33944" xr:uid="{00000000-0005-0000-0000-000081840000}"/>
    <cellStyle name="Normal 3 4 9 3" xfId="33945" xr:uid="{00000000-0005-0000-0000-000082840000}"/>
    <cellStyle name="Normal 3 4 9 3 2" xfId="33946" xr:uid="{00000000-0005-0000-0000-000083840000}"/>
    <cellStyle name="Normal 3 4 9 3 2 2" xfId="33947" xr:uid="{00000000-0005-0000-0000-000084840000}"/>
    <cellStyle name="Normal 3 4 9 3 2 2 2" xfId="33948" xr:uid="{00000000-0005-0000-0000-000085840000}"/>
    <cellStyle name="Normal 3 4 9 3 2 3" xfId="33949" xr:uid="{00000000-0005-0000-0000-000086840000}"/>
    <cellStyle name="Normal 3 4 9 3 3" xfId="33950" xr:uid="{00000000-0005-0000-0000-000087840000}"/>
    <cellStyle name="Normal 3 4 9 3 3 2" xfId="33951" xr:uid="{00000000-0005-0000-0000-000088840000}"/>
    <cellStyle name="Normal 3 4 9 3 4" xfId="33952" xr:uid="{00000000-0005-0000-0000-000089840000}"/>
    <cellStyle name="Normal 3 4 9 4" xfId="33953" xr:uid="{00000000-0005-0000-0000-00008A840000}"/>
    <cellStyle name="Normal 3 4 9 4 2" xfId="33954" xr:uid="{00000000-0005-0000-0000-00008B840000}"/>
    <cellStyle name="Normal 3 4 9 4 2 2" xfId="33955" xr:uid="{00000000-0005-0000-0000-00008C840000}"/>
    <cellStyle name="Normal 3 4 9 4 2 2 2" xfId="33956" xr:uid="{00000000-0005-0000-0000-00008D840000}"/>
    <cellStyle name="Normal 3 4 9 4 2 3" xfId="33957" xr:uid="{00000000-0005-0000-0000-00008E840000}"/>
    <cellStyle name="Normal 3 4 9 4 3" xfId="33958" xr:uid="{00000000-0005-0000-0000-00008F840000}"/>
    <cellStyle name="Normal 3 4 9 4 3 2" xfId="33959" xr:uid="{00000000-0005-0000-0000-000090840000}"/>
    <cellStyle name="Normal 3 4 9 4 4" xfId="33960" xr:uid="{00000000-0005-0000-0000-000091840000}"/>
    <cellStyle name="Normal 3 4 9 5" xfId="33961" xr:uid="{00000000-0005-0000-0000-000092840000}"/>
    <cellStyle name="Normal 3 4 9 5 2" xfId="33962" xr:uid="{00000000-0005-0000-0000-000093840000}"/>
    <cellStyle name="Normal 3 4 9 5 2 2" xfId="33963" xr:uid="{00000000-0005-0000-0000-000094840000}"/>
    <cellStyle name="Normal 3 4 9 5 3" xfId="33964" xr:uid="{00000000-0005-0000-0000-000095840000}"/>
    <cellStyle name="Normal 3 4 9 6" xfId="33965" xr:uid="{00000000-0005-0000-0000-000096840000}"/>
    <cellStyle name="Normal 3 4 9 6 2" xfId="33966" xr:uid="{00000000-0005-0000-0000-000097840000}"/>
    <cellStyle name="Normal 3 4 9 7" xfId="33967" xr:uid="{00000000-0005-0000-0000-000098840000}"/>
    <cellStyle name="Normal 3 4 9 7 2" xfId="33968" xr:uid="{00000000-0005-0000-0000-000099840000}"/>
    <cellStyle name="Normal 3 4 9 8" xfId="33969" xr:uid="{00000000-0005-0000-0000-00009A840000}"/>
    <cellStyle name="Normal 3 4_Sheet1" xfId="33970" xr:uid="{00000000-0005-0000-0000-00009B840000}"/>
    <cellStyle name="Normal 3 5" xfId="24" xr:uid="{00000000-0005-0000-0000-00009C840000}"/>
    <cellStyle name="Normal 3 5 10" xfId="33971" xr:uid="{00000000-0005-0000-0000-00009D840000}"/>
    <cellStyle name="Normal 3 5 10 2" xfId="33972" xr:uid="{00000000-0005-0000-0000-00009E840000}"/>
    <cellStyle name="Normal 3 5 10 2 2" xfId="33973" xr:uid="{00000000-0005-0000-0000-00009F840000}"/>
    <cellStyle name="Normal 3 5 10 2 2 2" xfId="33974" xr:uid="{00000000-0005-0000-0000-0000A0840000}"/>
    <cellStyle name="Normal 3 5 10 2 2 2 2" xfId="33975" xr:uid="{00000000-0005-0000-0000-0000A1840000}"/>
    <cellStyle name="Normal 3 5 10 2 2 2 2 2" xfId="33976" xr:uid="{00000000-0005-0000-0000-0000A2840000}"/>
    <cellStyle name="Normal 3 5 10 2 2 2 3" xfId="33977" xr:uid="{00000000-0005-0000-0000-0000A3840000}"/>
    <cellStyle name="Normal 3 5 10 2 2 3" xfId="33978" xr:uid="{00000000-0005-0000-0000-0000A4840000}"/>
    <cellStyle name="Normal 3 5 10 2 2 3 2" xfId="33979" xr:uid="{00000000-0005-0000-0000-0000A5840000}"/>
    <cellStyle name="Normal 3 5 10 2 2 4" xfId="33980" xr:uid="{00000000-0005-0000-0000-0000A6840000}"/>
    <cellStyle name="Normal 3 5 10 2 3" xfId="33981" xr:uid="{00000000-0005-0000-0000-0000A7840000}"/>
    <cellStyle name="Normal 3 5 10 2 3 2" xfId="33982" xr:uid="{00000000-0005-0000-0000-0000A8840000}"/>
    <cellStyle name="Normal 3 5 10 2 3 2 2" xfId="33983" xr:uid="{00000000-0005-0000-0000-0000A9840000}"/>
    <cellStyle name="Normal 3 5 10 2 3 3" xfId="33984" xr:uid="{00000000-0005-0000-0000-0000AA840000}"/>
    <cellStyle name="Normal 3 5 10 2 4" xfId="33985" xr:uid="{00000000-0005-0000-0000-0000AB840000}"/>
    <cellStyle name="Normal 3 5 10 2 4 2" xfId="33986" xr:uid="{00000000-0005-0000-0000-0000AC840000}"/>
    <cellStyle name="Normal 3 5 10 2 5" xfId="33987" xr:uid="{00000000-0005-0000-0000-0000AD840000}"/>
    <cellStyle name="Normal 3 5 10 3" xfId="33988" xr:uid="{00000000-0005-0000-0000-0000AE840000}"/>
    <cellStyle name="Normal 3 5 10 3 2" xfId="33989" xr:uid="{00000000-0005-0000-0000-0000AF840000}"/>
    <cellStyle name="Normal 3 5 10 3 2 2" xfId="33990" xr:uid="{00000000-0005-0000-0000-0000B0840000}"/>
    <cellStyle name="Normal 3 5 10 3 2 2 2" xfId="33991" xr:uid="{00000000-0005-0000-0000-0000B1840000}"/>
    <cellStyle name="Normal 3 5 10 3 2 3" xfId="33992" xr:uid="{00000000-0005-0000-0000-0000B2840000}"/>
    <cellStyle name="Normal 3 5 10 3 3" xfId="33993" xr:uid="{00000000-0005-0000-0000-0000B3840000}"/>
    <cellStyle name="Normal 3 5 10 3 3 2" xfId="33994" xr:uid="{00000000-0005-0000-0000-0000B4840000}"/>
    <cellStyle name="Normal 3 5 10 3 4" xfId="33995" xr:uid="{00000000-0005-0000-0000-0000B5840000}"/>
    <cellStyle name="Normal 3 5 10 4" xfId="33996" xr:uid="{00000000-0005-0000-0000-0000B6840000}"/>
    <cellStyle name="Normal 3 5 10 4 2" xfId="33997" xr:uid="{00000000-0005-0000-0000-0000B7840000}"/>
    <cellStyle name="Normal 3 5 10 4 2 2" xfId="33998" xr:uid="{00000000-0005-0000-0000-0000B8840000}"/>
    <cellStyle name="Normal 3 5 10 4 3" xfId="33999" xr:uid="{00000000-0005-0000-0000-0000B9840000}"/>
    <cellStyle name="Normal 3 5 10 5" xfId="34000" xr:uid="{00000000-0005-0000-0000-0000BA840000}"/>
    <cellStyle name="Normal 3 5 10 5 2" xfId="34001" xr:uid="{00000000-0005-0000-0000-0000BB840000}"/>
    <cellStyle name="Normal 3 5 10 6" xfId="34002" xr:uid="{00000000-0005-0000-0000-0000BC840000}"/>
    <cellStyle name="Normal 3 5 11" xfId="34003" xr:uid="{00000000-0005-0000-0000-0000BD840000}"/>
    <cellStyle name="Normal 3 5 11 2" xfId="34004" xr:uid="{00000000-0005-0000-0000-0000BE840000}"/>
    <cellStyle name="Normal 3 5 11 2 2" xfId="34005" xr:uid="{00000000-0005-0000-0000-0000BF840000}"/>
    <cellStyle name="Normal 3 5 11 2 2 2" xfId="34006" xr:uid="{00000000-0005-0000-0000-0000C0840000}"/>
    <cellStyle name="Normal 3 5 11 2 2 2 2" xfId="34007" xr:uid="{00000000-0005-0000-0000-0000C1840000}"/>
    <cellStyle name="Normal 3 5 11 2 2 3" xfId="34008" xr:uid="{00000000-0005-0000-0000-0000C2840000}"/>
    <cellStyle name="Normal 3 5 11 2 3" xfId="34009" xr:uid="{00000000-0005-0000-0000-0000C3840000}"/>
    <cellStyle name="Normal 3 5 11 2 3 2" xfId="34010" xr:uid="{00000000-0005-0000-0000-0000C4840000}"/>
    <cellStyle name="Normal 3 5 11 2 4" xfId="34011" xr:uid="{00000000-0005-0000-0000-0000C5840000}"/>
    <cellStyle name="Normal 3 5 11 3" xfId="34012" xr:uid="{00000000-0005-0000-0000-0000C6840000}"/>
    <cellStyle name="Normal 3 5 11 3 2" xfId="34013" xr:uid="{00000000-0005-0000-0000-0000C7840000}"/>
    <cellStyle name="Normal 3 5 11 3 2 2" xfId="34014" xr:uid="{00000000-0005-0000-0000-0000C8840000}"/>
    <cellStyle name="Normal 3 5 11 3 3" xfId="34015" xr:uid="{00000000-0005-0000-0000-0000C9840000}"/>
    <cellStyle name="Normal 3 5 11 4" xfId="34016" xr:uid="{00000000-0005-0000-0000-0000CA840000}"/>
    <cellStyle name="Normal 3 5 11 4 2" xfId="34017" xr:uid="{00000000-0005-0000-0000-0000CB840000}"/>
    <cellStyle name="Normal 3 5 11 5" xfId="34018" xr:uid="{00000000-0005-0000-0000-0000CC840000}"/>
    <cellStyle name="Normal 3 5 12" xfId="34019" xr:uid="{00000000-0005-0000-0000-0000CD840000}"/>
    <cellStyle name="Normal 3 5 12 2" xfId="34020" xr:uid="{00000000-0005-0000-0000-0000CE840000}"/>
    <cellStyle name="Normal 3 5 12 2 2" xfId="34021" xr:uid="{00000000-0005-0000-0000-0000CF840000}"/>
    <cellStyle name="Normal 3 5 12 2 2 2" xfId="34022" xr:uid="{00000000-0005-0000-0000-0000D0840000}"/>
    <cellStyle name="Normal 3 5 12 2 3" xfId="34023" xr:uid="{00000000-0005-0000-0000-0000D1840000}"/>
    <cellStyle name="Normal 3 5 12 3" xfId="34024" xr:uid="{00000000-0005-0000-0000-0000D2840000}"/>
    <cellStyle name="Normal 3 5 12 3 2" xfId="34025" xr:uid="{00000000-0005-0000-0000-0000D3840000}"/>
    <cellStyle name="Normal 3 5 12 4" xfId="34026" xr:uid="{00000000-0005-0000-0000-0000D4840000}"/>
    <cellStyle name="Normal 3 5 13" xfId="34027" xr:uid="{00000000-0005-0000-0000-0000D5840000}"/>
    <cellStyle name="Normal 3 5 13 2" xfId="34028" xr:uid="{00000000-0005-0000-0000-0000D6840000}"/>
    <cellStyle name="Normal 3 5 13 2 2" xfId="34029" xr:uid="{00000000-0005-0000-0000-0000D7840000}"/>
    <cellStyle name="Normal 3 5 13 2 2 2" xfId="34030" xr:uid="{00000000-0005-0000-0000-0000D8840000}"/>
    <cellStyle name="Normal 3 5 13 2 3" xfId="34031" xr:uid="{00000000-0005-0000-0000-0000D9840000}"/>
    <cellStyle name="Normal 3 5 13 3" xfId="34032" xr:uid="{00000000-0005-0000-0000-0000DA840000}"/>
    <cellStyle name="Normal 3 5 13 3 2" xfId="34033" xr:uid="{00000000-0005-0000-0000-0000DB840000}"/>
    <cellStyle name="Normal 3 5 13 4" xfId="34034" xr:uid="{00000000-0005-0000-0000-0000DC840000}"/>
    <cellStyle name="Normal 3 5 14" xfId="34035" xr:uid="{00000000-0005-0000-0000-0000DD840000}"/>
    <cellStyle name="Normal 3 5 14 2" xfId="34036" xr:uid="{00000000-0005-0000-0000-0000DE840000}"/>
    <cellStyle name="Normal 3 5 14 2 2" xfId="34037" xr:uid="{00000000-0005-0000-0000-0000DF840000}"/>
    <cellStyle name="Normal 3 5 14 2 2 2" xfId="34038" xr:uid="{00000000-0005-0000-0000-0000E0840000}"/>
    <cellStyle name="Normal 3 5 14 2 3" xfId="34039" xr:uid="{00000000-0005-0000-0000-0000E1840000}"/>
    <cellStyle name="Normal 3 5 14 3" xfId="34040" xr:uid="{00000000-0005-0000-0000-0000E2840000}"/>
    <cellStyle name="Normal 3 5 14 3 2" xfId="34041" xr:uid="{00000000-0005-0000-0000-0000E3840000}"/>
    <cellStyle name="Normal 3 5 14 4" xfId="34042" xr:uid="{00000000-0005-0000-0000-0000E4840000}"/>
    <cellStyle name="Normal 3 5 15" xfId="34043" xr:uid="{00000000-0005-0000-0000-0000E5840000}"/>
    <cellStyle name="Normal 3 5 15 2" xfId="34044" xr:uid="{00000000-0005-0000-0000-0000E6840000}"/>
    <cellStyle name="Normal 3 5 15 2 2" xfId="34045" xr:uid="{00000000-0005-0000-0000-0000E7840000}"/>
    <cellStyle name="Normal 3 5 15 3" xfId="34046" xr:uid="{00000000-0005-0000-0000-0000E8840000}"/>
    <cellStyle name="Normal 3 5 16" xfId="34047" xr:uid="{00000000-0005-0000-0000-0000E9840000}"/>
    <cellStyle name="Normal 3 5 16 2" xfId="34048" xr:uid="{00000000-0005-0000-0000-0000EA840000}"/>
    <cellStyle name="Normal 3 5 17" xfId="34049" xr:uid="{00000000-0005-0000-0000-0000EB840000}"/>
    <cellStyle name="Normal 3 5 17 2" xfId="34050" xr:uid="{00000000-0005-0000-0000-0000EC840000}"/>
    <cellStyle name="Normal 3 5 18" xfId="34051" xr:uid="{00000000-0005-0000-0000-0000ED840000}"/>
    <cellStyle name="Normal 3 5 19" xfId="34052" xr:uid="{00000000-0005-0000-0000-0000EE840000}"/>
    <cellStyle name="Normal 3 5 2" xfId="34053" xr:uid="{00000000-0005-0000-0000-0000EF840000}"/>
    <cellStyle name="Normal 3 5 2 10" xfId="34054" xr:uid="{00000000-0005-0000-0000-0000F0840000}"/>
    <cellStyle name="Normal 3 5 2 10 2" xfId="34055" xr:uid="{00000000-0005-0000-0000-0000F1840000}"/>
    <cellStyle name="Normal 3 5 2 10 2 2" xfId="34056" xr:uid="{00000000-0005-0000-0000-0000F2840000}"/>
    <cellStyle name="Normal 3 5 2 10 2 2 2" xfId="34057" xr:uid="{00000000-0005-0000-0000-0000F3840000}"/>
    <cellStyle name="Normal 3 5 2 10 2 3" xfId="34058" xr:uid="{00000000-0005-0000-0000-0000F4840000}"/>
    <cellStyle name="Normal 3 5 2 10 3" xfId="34059" xr:uid="{00000000-0005-0000-0000-0000F5840000}"/>
    <cellStyle name="Normal 3 5 2 10 3 2" xfId="34060" xr:uid="{00000000-0005-0000-0000-0000F6840000}"/>
    <cellStyle name="Normal 3 5 2 10 4" xfId="34061" xr:uid="{00000000-0005-0000-0000-0000F7840000}"/>
    <cellStyle name="Normal 3 5 2 11" xfId="34062" xr:uid="{00000000-0005-0000-0000-0000F8840000}"/>
    <cellStyle name="Normal 3 5 2 11 2" xfId="34063" xr:uid="{00000000-0005-0000-0000-0000F9840000}"/>
    <cellStyle name="Normal 3 5 2 11 2 2" xfId="34064" xr:uid="{00000000-0005-0000-0000-0000FA840000}"/>
    <cellStyle name="Normal 3 5 2 11 2 2 2" xfId="34065" xr:uid="{00000000-0005-0000-0000-0000FB840000}"/>
    <cellStyle name="Normal 3 5 2 11 2 3" xfId="34066" xr:uid="{00000000-0005-0000-0000-0000FC840000}"/>
    <cellStyle name="Normal 3 5 2 11 3" xfId="34067" xr:uid="{00000000-0005-0000-0000-0000FD840000}"/>
    <cellStyle name="Normal 3 5 2 11 3 2" xfId="34068" xr:uid="{00000000-0005-0000-0000-0000FE840000}"/>
    <cellStyle name="Normal 3 5 2 11 4" xfId="34069" xr:uid="{00000000-0005-0000-0000-0000FF840000}"/>
    <cellStyle name="Normal 3 5 2 12" xfId="34070" xr:uid="{00000000-0005-0000-0000-000000850000}"/>
    <cellStyle name="Normal 3 5 2 12 2" xfId="34071" xr:uid="{00000000-0005-0000-0000-000001850000}"/>
    <cellStyle name="Normal 3 5 2 12 2 2" xfId="34072" xr:uid="{00000000-0005-0000-0000-000002850000}"/>
    <cellStyle name="Normal 3 5 2 12 2 2 2" xfId="34073" xr:uid="{00000000-0005-0000-0000-000003850000}"/>
    <cellStyle name="Normal 3 5 2 12 2 3" xfId="34074" xr:uid="{00000000-0005-0000-0000-000004850000}"/>
    <cellStyle name="Normal 3 5 2 12 3" xfId="34075" xr:uid="{00000000-0005-0000-0000-000005850000}"/>
    <cellStyle name="Normal 3 5 2 12 3 2" xfId="34076" xr:uid="{00000000-0005-0000-0000-000006850000}"/>
    <cellStyle name="Normal 3 5 2 12 4" xfId="34077" xr:uid="{00000000-0005-0000-0000-000007850000}"/>
    <cellStyle name="Normal 3 5 2 13" xfId="34078" xr:uid="{00000000-0005-0000-0000-000008850000}"/>
    <cellStyle name="Normal 3 5 2 13 2" xfId="34079" xr:uid="{00000000-0005-0000-0000-000009850000}"/>
    <cellStyle name="Normal 3 5 2 13 2 2" xfId="34080" xr:uid="{00000000-0005-0000-0000-00000A850000}"/>
    <cellStyle name="Normal 3 5 2 13 3" xfId="34081" xr:uid="{00000000-0005-0000-0000-00000B850000}"/>
    <cellStyle name="Normal 3 5 2 14" xfId="34082" xr:uid="{00000000-0005-0000-0000-00000C850000}"/>
    <cellStyle name="Normal 3 5 2 14 2" xfId="34083" xr:uid="{00000000-0005-0000-0000-00000D850000}"/>
    <cellStyle name="Normal 3 5 2 15" xfId="34084" xr:uid="{00000000-0005-0000-0000-00000E850000}"/>
    <cellStyle name="Normal 3 5 2 15 2" xfId="34085" xr:uid="{00000000-0005-0000-0000-00000F850000}"/>
    <cellStyle name="Normal 3 5 2 16" xfId="34086" xr:uid="{00000000-0005-0000-0000-000010850000}"/>
    <cellStyle name="Normal 3 5 2 17" xfId="34087" xr:uid="{00000000-0005-0000-0000-000011850000}"/>
    <cellStyle name="Normal 3 5 2 2" xfId="34088" xr:uid="{00000000-0005-0000-0000-000012850000}"/>
    <cellStyle name="Normal 3 5 2 2 10" xfId="34089" xr:uid="{00000000-0005-0000-0000-000013850000}"/>
    <cellStyle name="Normal 3 5 2 2 11" xfId="34090" xr:uid="{00000000-0005-0000-0000-000014850000}"/>
    <cellStyle name="Normal 3 5 2 2 2" xfId="34091" xr:uid="{00000000-0005-0000-0000-000015850000}"/>
    <cellStyle name="Normal 3 5 2 2 2 10" xfId="34092" xr:uid="{00000000-0005-0000-0000-000016850000}"/>
    <cellStyle name="Normal 3 5 2 2 2 2" xfId="34093" xr:uid="{00000000-0005-0000-0000-000017850000}"/>
    <cellStyle name="Normal 3 5 2 2 2 2 2" xfId="34094" xr:uid="{00000000-0005-0000-0000-000018850000}"/>
    <cellStyle name="Normal 3 5 2 2 2 2 2 2" xfId="34095" xr:uid="{00000000-0005-0000-0000-000019850000}"/>
    <cellStyle name="Normal 3 5 2 2 2 2 2 2 2" xfId="34096" xr:uid="{00000000-0005-0000-0000-00001A850000}"/>
    <cellStyle name="Normal 3 5 2 2 2 2 2 2 2 2" xfId="34097" xr:uid="{00000000-0005-0000-0000-00001B850000}"/>
    <cellStyle name="Normal 3 5 2 2 2 2 2 2 2 2 2" xfId="34098" xr:uid="{00000000-0005-0000-0000-00001C850000}"/>
    <cellStyle name="Normal 3 5 2 2 2 2 2 2 2 3" xfId="34099" xr:uid="{00000000-0005-0000-0000-00001D850000}"/>
    <cellStyle name="Normal 3 5 2 2 2 2 2 2 3" xfId="34100" xr:uid="{00000000-0005-0000-0000-00001E850000}"/>
    <cellStyle name="Normal 3 5 2 2 2 2 2 2 3 2" xfId="34101" xr:uid="{00000000-0005-0000-0000-00001F850000}"/>
    <cellStyle name="Normal 3 5 2 2 2 2 2 2 4" xfId="34102" xr:uid="{00000000-0005-0000-0000-000020850000}"/>
    <cellStyle name="Normal 3 5 2 2 2 2 2 3" xfId="34103" xr:uid="{00000000-0005-0000-0000-000021850000}"/>
    <cellStyle name="Normal 3 5 2 2 2 2 2 3 2" xfId="34104" xr:uid="{00000000-0005-0000-0000-000022850000}"/>
    <cellStyle name="Normal 3 5 2 2 2 2 2 3 2 2" xfId="34105" xr:uid="{00000000-0005-0000-0000-000023850000}"/>
    <cellStyle name="Normal 3 5 2 2 2 2 2 3 3" xfId="34106" xr:uid="{00000000-0005-0000-0000-000024850000}"/>
    <cellStyle name="Normal 3 5 2 2 2 2 2 4" xfId="34107" xr:uid="{00000000-0005-0000-0000-000025850000}"/>
    <cellStyle name="Normal 3 5 2 2 2 2 2 4 2" xfId="34108" xr:uid="{00000000-0005-0000-0000-000026850000}"/>
    <cellStyle name="Normal 3 5 2 2 2 2 2 5" xfId="34109" xr:uid="{00000000-0005-0000-0000-000027850000}"/>
    <cellStyle name="Normal 3 5 2 2 2 2 3" xfId="34110" xr:uid="{00000000-0005-0000-0000-000028850000}"/>
    <cellStyle name="Normal 3 5 2 2 2 2 3 2" xfId="34111" xr:uid="{00000000-0005-0000-0000-000029850000}"/>
    <cellStyle name="Normal 3 5 2 2 2 2 3 2 2" xfId="34112" xr:uid="{00000000-0005-0000-0000-00002A850000}"/>
    <cellStyle name="Normal 3 5 2 2 2 2 3 2 2 2" xfId="34113" xr:uid="{00000000-0005-0000-0000-00002B850000}"/>
    <cellStyle name="Normal 3 5 2 2 2 2 3 2 3" xfId="34114" xr:uid="{00000000-0005-0000-0000-00002C850000}"/>
    <cellStyle name="Normal 3 5 2 2 2 2 3 3" xfId="34115" xr:uid="{00000000-0005-0000-0000-00002D850000}"/>
    <cellStyle name="Normal 3 5 2 2 2 2 3 3 2" xfId="34116" xr:uid="{00000000-0005-0000-0000-00002E850000}"/>
    <cellStyle name="Normal 3 5 2 2 2 2 3 4" xfId="34117" xr:uid="{00000000-0005-0000-0000-00002F850000}"/>
    <cellStyle name="Normal 3 5 2 2 2 2 4" xfId="34118" xr:uid="{00000000-0005-0000-0000-000030850000}"/>
    <cellStyle name="Normal 3 5 2 2 2 2 4 2" xfId="34119" xr:uid="{00000000-0005-0000-0000-000031850000}"/>
    <cellStyle name="Normal 3 5 2 2 2 2 4 2 2" xfId="34120" xr:uid="{00000000-0005-0000-0000-000032850000}"/>
    <cellStyle name="Normal 3 5 2 2 2 2 4 2 2 2" xfId="34121" xr:uid="{00000000-0005-0000-0000-000033850000}"/>
    <cellStyle name="Normal 3 5 2 2 2 2 4 2 3" xfId="34122" xr:uid="{00000000-0005-0000-0000-000034850000}"/>
    <cellStyle name="Normal 3 5 2 2 2 2 4 3" xfId="34123" xr:uid="{00000000-0005-0000-0000-000035850000}"/>
    <cellStyle name="Normal 3 5 2 2 2 2 4 3 2" xfId="34124" xr:uid="{00000000-0005-0000-0000-000036850000}"/>
    <cellStyle name="Normal 3 5 2 2 2 2 4 4" xfId="34125" xr:uid="{00000000-0005-0000-0000-000037850000}"/>
    <cellStyle name="Normal 3 5 2 2 2 2 5" xfId="34126" xr:uid="{00000000-0005-0000-0000-000038850000}"/>
    <cellStyle name="Normal 3 5 2 2 2 2 5 2" xfId="34127" xr:uid="{00000000-0005-0000-0000-000039850000}"/>
    <cellStyle name="Normal 3 5 2 2 2 2 5 2 2" xfId="34128" xr:uid="{00000000-0005-0000-0000-00003A850000}"/>
    <cellStyle name="Normal 3 5 2 2 2 2 5 3" xfId="34129" xr:uid="{00000000-0005-0000-0000-00003B850000}"/>
    <cellStyle name="Normal 3 5 2 2 2 2 6" xfId="34130" xr:uid="{00000000-0005-0000-0000-00003C850000}"/>
    <cellStyle name="Normal 3 5 2 2 2 2 6 2" xfId="34131" xr:uid="{00000000-0005-0000-0000-00003D850000}"/>
    <cellStyle name="Normal 3 5 2 2 2 2 7" xfId="34132" xr:uid="{00000000-0005-0000-0000-00003E850000}"/>
    <cellStyle name="Normal 3 5 2 2 2 2 7 2" xfId="34133" xr:uid="{00000000-0005-0000-0000-00003F850000}"/>
    <cellStyle name="Normal 3 5 2 2 2 2 8" xfId="34134" xr:uid="{00000000-0005-0000-0000-000040850000}"/>
    <cellStyle name="Normal 3 5 2 2 2 2 9" xfId="34135" xr:uid="{00000000-0005-0000-0000-000041850000}"/>
    <cellStyle name="Normal 3 5 2 2 2 3" xfId="34136" xr:uid="{00000000-0005-0000-0000-000042850000}"/>
    <cellStyle name="Normal 3 5 2 2 2 3 2" xfId="34137" xr:uid="{00000000-0005-0000-0000-000043850000}"/>
    <cellStyle name="Normal 3 5 2 2 2 3 2 2" xfId="34138" xr:uid="{00000000-0005-0000-0000-000044850000}"/>
    <cellStyle name="Normal 3 5 2 2 2 3 2 2 2" xfId="34139" xr:uid="{00000000-0005-0000-0000-000045850000}"/>
    <cellStyle name="Normal 3 5 2 2 2 3 2 2 2 2" xfId="34140" xr:uid="{00000000-0005-0000-0000-000046850000}"/>
    <cellStyle name="Normal 3 5 2 2 2 3 2 2 3" xfId="34141" xr:uid="{00000000-0005-0000-0000-000047850000}"/>
    <cellStyle name="Normal 3 5 2 2 2 3 2 3" xfId="34142" xr:uid="{00000000-0005-0000-0000-000048850000}"/>
    <cellStyle name="Normal 3 5 2 2 2 3 2 3 2" xfId="34143" xr:uid="{00000000-0005-0000-0000-000049850000}"/>
    <cellStyle name="Normal 3 5 2 2 2 3 2 4" xfId="34144" xr:uid="{00000000-0005-0000-0000-00004A850000}"/>
    <cellStyle name="Normal 3 5 2 2 2 3 3" xfId="34145" xr:uid="{00000000-0005-0000-0000-00004B850000}"/>
    <cellStyle name="Normal 3 5 2 2 2 3 3 2" xfId="34146" xr:uid="{00000000-0005-0000-0000-00004C850000}"/>
    <cellStyle name="Normal 3 5 2 2 2 3 3 2 2" xfId="34147" xr:uid="{00000000-0005-0000-0000-00004D850000}"/>
    <cellStyle name="Normal 3 5 2 2 2 3 3 3" xfId="34148" xr:uid="{00000000-0005-0000-0000-00004E850000}"/>
    <cellStyle name="Normal 3 5 2 2 2 3 4" xfId="34149" xr:uid="{00000000-0005-0000-0000-00004F850000}"/>
    <cellStyle name="Normal 3 5 2 2 2 3 4 2" xfId="34150" xr:uid="{00000000-0005-0000-0000-000050850000}"/>
    <cellStyle name="Normal 3 5 2 2 2 3 5" xfId="34151" xr:uid="{00000000-0005-0000-0000-000051850000}"/>
    <cellStyle name="Normal 3 5 2 2 2 4" xfId="34152" xr:uid="{00000000-0005-0000-0000-000052850000}"/>
    <cellStyle name="Normal 3 5 2 2 2 4 2" xfId="34153" xr:uid="{00000000-0005-0000-0000-000053850000}"/>
    <cellStyle name="Normal 3 5 2 2 2 4 2 2" xfId="34154" xr:uid="{00000000-0005-0000-0000-000054850000}"/>
    <cellStyle name="Normal 3 5 2 2 2 4 2 2 2" xfId="34155" xr:uid="{00000000-0005-0000-0000-000055850000}"/>
    <cellStyle name="Normal 3 5 2 2 2 4 2 3" xfId="34156" xr:uid="{00000000-0005-0000-0000-000056850000}"/>
    <cellStyle name="Normal 3 5 2 2 2 4 3" xfId="34157" xr:uid="{00000000-0005-0000-0000-000057850000}"/>
    <cellStyle name="Normal 3 5 2 2 2 4 3 2" xfId="34158" xr:uid="{00000000-0005-0000-0000-000058850000}"/>
    <cellStyle name="Normal 3 5 2 2 2 4 4" xfId="34159" xr:uid="{00000000-0005-0000-0000-000059850000}"/>
    <cellStyle name="Normal 3 5 2 2 2 5" xfId="34160" xr:uid="{00000000-0005-0000-0000-00005A850000}"/>
    <cellStyle name="Normal 3 5 2 2 2 5 2" xfId="34161" xr:uid="{00000000-0005-0000-0000-00005B850000}"/>
    <cellStyle name="Normal 3 5 2 2 2 5 2 2" xfId="34162" xr:uid="{00000000-0005-0000-0000-00005C850000}"/>
    <cellStyle name="Normal 3 5 2 2 2 5 2 2 2" xfId="34163" xr:uid="{00000000-0005-0000-0000-00005D850000}"/>
    <cellStyle name="Normal 3 5 2 2 2 5 2 3" xfId="34164" xr:uid="{00000000-0005-0000-0000-00005E850000}"/>
    <cellStyle name="Normal 3 5 2 2 2 5 3" xfId="34165" xr:uid="{00000000-0005-0000-0000-00005F850000}"/>
    <cellStyle name="Normal 3 5 2 2 2 5 3 2" xfId="34166" xr:uid="{00000000-0005-0000-0000-000060850000}"/>
    <cellStyle name="Normal 3 5 2 2 2 5 4" xfId="34167" xr:uid="{00000000-0005-0000-0000-000061850000}"/>
    <cellStyle name="Normal 3 5 2 2 2 6" xfId="34168" xr:uid="{00000000-0005-0000-0000-000062850000}"/>
    <cellStyle name="Normal 3 5 2 2 2 6 2" xfId="34169" xr:uid="{00000000-0005-0000-0000-000063850000}"/>
    <cellStyle name="Normal 3 5 2 2 2 6 2 2" xfId="34170" xr:uid="{00000000-0005-0000-0000-000064850000}"/>
    <cellStyle name="Normal 3 5 2 2 2 6 3" xfId="34171" xr:uid="{00000000-0005-0000-0000-000065850000}"/>
    <cellStyle name="Normal 3 5 2 2 2 7" xfId="34172" xr:uid="{00000000-0005-0000-0000-000066850000}"/>
    <cellStyle name="Normal 3 5 2 2 2 7 2" xfId="34173" xr:uid="{00000000-0005-0000-0000-000067850000}"/>
    <cellStyle name="Normal 3 5 2 2 2 8" xfId="34174" xr:uid="{00000000-0005-0000-0000-000068850000}"/>
    <cellStyle name="Normal 3 5 2 2 2 8 2" xfId="34175" xr:uid="{00000000-0005-0000-0000-000069850000}"/>
    <cellStyle name="Normal 3 5 2 2 2 9" xfId="34176" xr:uid="{00000000-0005-0000-0000-00006A850000}"/>
    <cellStyle name="Normal 3 5 2 2 3" xfId="34177" xr:uid="{00000000-0005-0000-0000-00006B850000}"/>
    <cellStyle name="Normal 3 5 2 2 3 2" xfId="34178" xr:uid="{00000000-0005-0000-0000-00006C850000}"/>
    <cellStyle name="Normal 3 5 2 2 3 2 2" xfId="34179" xr:uid="{00000000-0005-0000-0000-00006D850000}"/>
    <cellStyle name="Normal 3 5 2 2 3 2 2 2" xfId="34180" xr:uid="{00000000-0005-0000-0000-00006E850000}"/>
    <cellStyle name="Normal 3 5 2 2 3 2 2 2 2" xfId="34181" xr:uid="{00000000-0005-0000-0000-00006F850000}"/>
    <cellStyle name="Normal 3 5 2 2 3 2 2 2 2 2" xfId="34182" xr:uid="{00000000-0005-0000-0000-000070850000}"/>
    <cellStyle name="Normal 3 5 2 2 3 2 2 2 3" xfId="34183" xr:uid="{00000000-0005-0000-0000-000071850000}"/>
    <cellStyle name="Normal 3 5 2 2 3 2 2 3" xfId="34184" xr:uid="{00000000-0005-0000-0000-000072850000}"/>
    <cellStyle name="Normal 3 5 2 2 3 2 2 3 2" xfId="34185" xr:uid="{00000000-0005-0000-0000-000073850000}"/>
    <cellStyle name="Normal 3 5 2 2 3 2 2 4" xfId="34186" xr:uid="{00000000-0005-0000-0000-000074850000}"/>
    <cellStyle name="Normal 3 5 2 2 3 2 3" xfId="34187" xr:uid="{00000000-0005-0000-0000-000075850000}"/>
    <cellStyle name="Normal 3 5 2 2 3 2 3 2" xfId="34188" xr:uid="{00000000-0005-0000-0000-000076850000}"/>
    <cellStyle name="Normal 3 5 2 2 3 2 3 2 2" xfId="34189" xr:uid="{00000000-0005-0000-0000-000077850000}"/>
    <cellStyle name="Normal 3 5 2 2 3 2 3 3" xfId="34190" xr:uid="{00000000-0005-0000-0000-000078850000}"/>
    <cellStyle name="Normal 3 5 2 2 3 2 4" xfId="34191" xr:uid="{00000000-0005-0000-0000-000079850000}"/>
    <cellStyle name="Normal 3 5 2 2 3 2 4 2" xfId="34192" xr:uid="{00000000-0005-0000-0000-00007A850000}"/>
    <cellStyle name="Normal 3 5 2 2 3 2 5" xfId="34193" xr:uid="{00000000-0005-0000-0000-00007B850000}"/>
    <cellStyle name="Normal 3 5 2 2 3 2 6" xfId="34194" xr:uid="{00000000-0005-0000-0000-00007C850000}"/>
    <cellStyle name="Normal 3 5 2 2 3 3" xfId="34195" xr:uid="{00000000-0005-0000-0000-00007D850000}"/>
    <cellStyle name="Normal 3 5 2 2 3 3 2" xfId="34196" xr:uid="{00000000-0005-0000-0000-00007E850000}"/>
    <cellStyle name="Normal 3 5 2 2 3 3 2 2" xfId="34197" xr:uid="{00000000-0005-0000-0000-00007F850000}"/>
    <cellStyle name="Normal 3 5 2 2 3 3 2 2 2" xfId="34198" xr:uid="{00000000-0005-0000-0000-000080850000}"/>
    <cellStyle name="Normal 3 5 2 2 3 3 2 3" xfId="34199" xr:uid="{00000000-0005-0000-0000-000081850000}"/>
    <cellStyle name="Normal 3 5 2 2 3 3 3" xfId="34200" xr:uid="{00000000-0005-0000-0000-000082850000}"/>
    <cellStyle name="Normal 3 5 2 2 3 3 3 2" xfId="34201" xr:uid="{00000000-0005-0000-0000-000083850000}"/>
    <cellStyle name="Normal 3 5 2 2 3 3 4" xfId="34202" xr:uid="{00000000-0005-0000-0000-000084850000}"/>
    <cellStyle name="Normal 3 5 2 2 3 4" xfId="34203" xr:uid="{00000000-0005-0000-0000-000085850000}"/>
    <cellStyle name="Normal 3 5 2 2 3 4 2" xfId="34204" xr:uid="{00000000-0005-0000-0000-000086850000}"/>
    <cellStyle name="Normal 3 5 2 2 3 4 2 2" xfId="34205" xr:uid="{00000000-0005-0000-0000-000087850000}"/>
    <cellStyle name="Normal 3 5 2 2 3 4 2 2 2" xfId="34206" xr:uid="{00000000-0005-0000-0000-000088850000}"/>
    <cellStyle name="Normal 3 5 2 2 3 4 2 3" xfId="34207" xr:uid="{00000000-0005-0000-0000-000089850000}"/>
    <cellStyle name="Normal 3 5 2 2 3 4 3" xfId="34208" xr:uid="{00000000-0005-0000-0000-00008A850000}"/>
    <cellStyle name="Normal 3 5 2 2 3 4 3 2" xfId="34209" xr:uid="{00000000-0005-0000-0000-00008B850000}"/>
    <cellStyle name="Normal 3 5 2 2 3 4 4" xfId="34210" xr:uid="{00000000-0005-0000-0000-00008C850000}"/>
    <cellStyle name="Normal 3 5 2 2 3 5" xfId="34211" xr:uid="{00000000-0005-0000-0000-00008D850000}"/>
    <cellStyle name="Normal 3 5 2 2 3 5 2" xfId="34212" xr:uid="{00000000-0005-0000-0000-00008E850000}"/>
    <cellStyle name="Normal 3 5 2 2 3 5 2 2" xfId="34213" xr:uid="{00000000-0005-0000-0000-00008F850000}"/>
    <cellStyle name="Normal 3 5 2 2 3 5 3" xfId="34214" xr:uid="{00000000-0005-0000-0000-000090850000}"/>
    <cellStyle name="Normal 3 5 2 2 3 6" xfId="34215" xr:uid="{00000000-0005-0000-0000-000091850000}"/>
    <cellStyle name="Normal 3 5 2 2 3 6 2" xfId="34216" xr:uid="{00000000-0005-0000-0000-000092850000}"/>
    <cellStyle name="Normal 3 5 2 2 3 7" xfId="34217" xr:uid="{00000000-0005-0000-0000-000093850000}"/>
    <cellStyle name="Normal 3 5 2 2 3 7 2" xfId="34218" xr:uid="{00000000-0005-0000-0000-000094850000}"/>
    <cellStyle name="Normal 3 5 2 2 3 8" xfId="34219" xr:uid="{00000000-0005-0000-0000-000095850000}"/>
    <cellStyle name="Normal 3 5 2 2 3 9" xfId="34220" xr:uid="{00000000-0005-0000-0000-000096850000}"/>
    <cellStyle name="Normal 3 5 2 2 4" xfId="34221" xr:uid="{00000000-0005-0000-0000-000097850000}"/>
    <cellStyle name="Normal 3 5 2 2 4 2" xfId="34222" xr:uid="{00000000-0005-0000-0000-000098850000}"/>
    <cellStyle name="Normal 3 5 2 2 4 2 2" xfId="34223" xr:uid="{00000000-0005-0000-0000-000099850000}"/>
    <cellStyle name="Normal 3 5 2 2 4 2 2 2" xfId="34224" xr:uid="{00000000-0005-0000-0000-00009A850000}"/>
    <cellStyle name="Normal 3 5 2 2 4 2 2 2 2" xfId="34225" xr:uid="{00000000-0005-0000-0000-00009B850000}"/>
    <cellStyle name="Normal 3 5 2 2 4 2 2 3" xfId="34226" xr:uid="{00000000-0005-0000-0000-00009C850000}"/>
    <cellStyle name="Normal 3 5 2 2 4 2 3" xfId="34227" xr:uid="{00000000-0005-0000-0000-00009D850000}"/>
    <cellStyle name="Normal 3 5 2 2 4 2 3 2" xfId="34228" xr:uid="{00000000-0005-0000-0000-00009E850000}"/>
    <cellStyle name="Normal 3 5 2 2 4 2 4" xfId="34229" xr:uid="{00000000-0005-0000-0000-00009F850000}"/>
    <cellStyle name="Normal 3 5 2 2 4 3" xfId="34230" xr:uid="{00000000-0005-0000-0000-0000A0850000}"/>
    <cellStyle name="Normal 3 5 2 2 4 3 2" xfId="34231" xr:uid="{00000000-0005-0000-0000-0000A1850000}"/>
    <cellStyle name="Normal 3 5 2 2 4 3 2 2" xfId="34232" xr:uid="{00000000-0005-0000-0000-0000A2850000}"/>
    <cellStyle name="Normal 3 5 2 2 4 3 3" xfId="34233" xr:uid="{00000000-0005-0000-0000-0000A3850000}"/>
    <cellStyle name="Normal 3 5 2 2 4 4" xfId="34234" xr:uid="{00000000-0005-0000-0000-0000A4850000}"/>
    <cellStyle name="Normal 3 5 2 2 4 4 2" xfId="34235" xr:uid="{00000000-0005-0000-0000-0000A5850000}"/>
    <cellStyle name="Normal 3 5 2 2 4 5" xfId="34236" xr:uid="{00000000-0005-0000-0000-0000A6850000}"/>
    <cellStyle name="Normal 3 5 2 2 4 6" xfId="34237" xr:uid="{00000000-0005-0000-0000-0000A7850000}"/>
    <cellStyle name="Normal 3 5 2 2 5" xfId="34238" xr:uid="{00000000-0005-0000-0000-0000A8850000}"/>
    <cellStyle name="Normal 3 5 2 2 5 2" xfId="34239" xr:uid="{00000000-0005-0000-0000-0000A9850000}"/>
    <cellStyle name="Normal 3 5 2 2 5 2 2" xfId="34240" xr:uid="{00000000-0005-0000-0000-0000AA850000}"/>
    <cellStyle name="Normal 3 5 2 2 5 2 2 2" xfId="34241" xr:uid="{00000000-0005-0000-0000-0000AB850000}"/>
    <cellStyle name="Normal 3 5 2 2 5 2 3" xfId="34242" xr:uid="{00000000-0005-0000-0000-0000AC850000}"/>
    <cellStyle name="Normal 3 5 2 2 5 3" xfId="34243" xr:uid="{00000000-0005-0000-0000-0000AD850000}"/>
    <cellStyle name="Normal 3 5 2 2 5 3 2" xfId="34244" xr:uid="{00000000-0005-0000-0000-0000AE850000}"/>
    <cellStyle name="Normal 3 5 2 2 5 4" xfId="34245" xr:uid="{00000000-0005-0000-0000-0000AF850000}"/>
    <cellStyle name="Normal 3 5 2 2 6" xfId="34246" xr:uid="{00000000-0005-0000-0000-0000B0850000}"/>
    <cellStyle name="Normal 3 5 2 2 6 2" xfId="34247" xr:uid="{00000000-0005-0000-0000-0000B1850000}"/>
    <cellStyle name="Normal 3 5 2 2 6 2 2" xfId="34248" xr:uid="{00000000-0005-0000-0000-0000B2850000}"/>
    <cellStyle name="Normal 3 5 2 2 6 2 2 2" xfId="34249" xr:uid="{00000000-0005-0000-0000-0000B3850000}"/>
    <cellStyle name="Normal 3 5 2 2 6 2 3" xfId="34250" xr:uid="{00000000-0005-0000-0000-0000B4850000}"/>
    <cellStyle name="Normal 3 5 2 2 6 3" xfId="34251" xr:uid="{00000000-0005-0000-0000-0000B5850000}"/>
    <cellStyle name="Normal 3 5 2 2 6 3 2" xfId="34252" xr:uid="{00000000-0005-0000-0000-0000B6850000}"/>
    <cellStyle name="Normal 3 5 2 2 6 4" xfId="34253" xr:uid="{00000000-0005-0000-0000-0000B7850000}"/>
    <cellStyle name="Normal 3 5 2 2 7" xfId="34254" xr:uid="{00000000-0005-0000-0000-0000B8850000}"/>
    <cellStyle name="Normal 3 5 2 2 7 2" xfId="34255" xr:uid="{00000000-0005-0000-0000-0000B9850000}"/>
    <cellStyle name="Normal 3 5 2 2 7 2 2" xfId="34256" xr:uid="{00000000-0005-0000-0000-0000BA850000}"/>
    <cellStyle name="Normal 3 5 2 2 7 3" xfId="34257" xr:uid="{00000000-0005-0000-0000-0000BB850000}"/>
    <cellStyle name="Normal 3 5 2 2 8" xfId="34258" xr:uid="{00000000-0005-0000-0000-0000BC850000}"/>
    <cellStyle name="Normal 3 5 2 2 8 2" xfId="34259" xr:uid="{00000000-0005-0000-0000-0000BD850000}"/>
    <cellStyle name="Normal 3 5 2 2 9" xfId="34260" xr:uid="{00000000-0005-0000-0000-0000BE850000}"/>
    <cellStyle name="Normal 3 5 2 2 9 2" xfId="34261" xr:uid="{00000000-0005-0000-0000-0000BF850000}"/>
    <cellStyle name="Normal 3 5 2 2_T-straight with PEDs adjustor" xfId="34262" xr:uid="{00000000-0005-0000-0000-0000C0850000}"/>
    <cellStyle name="Normal 3 5 2 3" xfId="34263" xr:uid="{00000000-0005-0000-0000-0000C1850000}"/>
    <cellStyle name="Normal 3 5 2 3 10" xfId="34264" xr:uid="{00000000-0005-0000-0000-0000C2850000}"/>
    <cellStyle name="Normal 3 5 2 3 11" xfId="34265" xr:uid="{00000000-0005-0000-0000-0000C3850000}"/>
    <cellStyle name="Normal 3 5 2 3 2" xfId="34266" xr:uid="{00000000-0005-0000-0000-0000C4850000}"/>
    <cellStyle name="Normal 3 5 2 3 2 10" xfId="34267" xr:uid="{00000000-0005-0000-0000-0000C5850000}"/>
    <cellStyle name="Normal 3 5 2 3 2 2" xfId="34268" xr:uid="{00000000-0005-0000-0000-0000C6850000}"/>
    <cellStyle name="Normal 3 5 2 3 2 2 2" xfId="34269" xr:uid="{00000000-0005-0000-0000-0000C7850000}"/>
    <cellStyle name="Normal 3 5 2 3 2 2 2 2" xfId="34270" xr:uid="{00000000-0005-0000-0000-0000C8850000}"/>
    <cellStyle name="Normal 3 5 2 3 2 2 2 2 2" xfId="34271" xr:uid="{00000000-0005-0000-0000-0000C9850000}"/>
    <cellStyle name="Normal 3 5 2 3 2 2 2 2 2 2" xfId="34272" xr:uid="{00000000-0005-0000-0000-0000CA850000}"/>
    <cellStyle name="Normal 3 5 2 3 2 2 2 2 2 2 2" xfId="34273" xr:uid="{00000000-0005-0000-0000-0000CB850000}"/>
    <cellStyle name="Normal 3 5 2 3 2 2 2 2 2 3" xfId="34274" xr:uid="{00000000-0005-0000-0000-0000CC850000}"/>
    <cellStyle name="Normal 3 5 2 3 2 2 2 2 3" xfId="34275" xr:uid="{00000000-0005-0000-0000-0000CD850000}"/>
    <cellStyle name="Normal 3 5 2 3 2 2 2 2 3 2" xfId="34276" xr:uid="{00000000-0005-0000-0000-0000CE850000}"/>
    <cellStyle name="Normal 3 5 2 3 2 2 2 2 4" xfId="34277" xr:uid="{00000000-0005-0000-0000-0000CF850000}"/>
    <cellStyle name="Normal 3 5 2 3 2 2 2 3" xfId="34278" xr:uid="{00000000-0005-0000-0000-0000D0850000}"/>
    <cellStyle name="Normal 3 5 2 3 2 2 2 3 2" xfId="34279" xr:uid="{00000000-0005-0000-0000-0000D1850000}"/>
    <cellStyle name="Normal 3 5 2 3 2 2 2 3 2 2" xfId="34280" xr:uid="{00000000-0005-0000-0000-0000D2850000}"/>
    <cellStyle name="Normal 3 5 2 3 2 2 2 3 3" xfId="34281" xr:uid="{00000000-0005-0000-0000-0000D3850000}"/>
    <cellStyle name="Normal 3 5 2 3 2 2 2 4" xfId="34282" xr:uid="{00000000-0005-0000-0000-0000D4850000}"/>
    <cellStyle name="Normal 3 5 2 3 2 2 2 4 2" xfId="34283" xr:uid="{00000000-0005-0000-0000-0000D5850000}"/>
    <cellStyle name="Normal 3 5 2 3 2 2 2 5" xfId="34284" xr:uid="{00000000-0005-0000-0000-0000D6850000}"/>
    <cellStyle name="Normal 3 5 2 3 2 2 3" xfId="34285" xr:uid="{00000000-0005-0000-0000-0000D7850000}"/>
    <cellStyle name="Normal 3 5 2 3 2 2 3 2" xfId="34286" xr:uid="{00000000-0005-0000-0000-0000D8850000}"/>
    <cellStyle name="Normal 3 5 2 3 2 2 3 2 2" xfId="34287" xr:uid="{00000000-0005-0000-0000-0000D9850000}"/>
    <cellStyle name="Normal 3 5 2 3 2 2 3 2 2 2" xfId="34288" xr:uid="{00000000-0005-0000-0000-0000DA850000}"/>
    <cellStyle name="Normal 3 5 2 3 2 2 3 2 3" xfId="34289" xr:uid="{00000000-0005-0000-0000-0000DB850000}"/>
    <cellStyle name="Normal 3 5 2 3 2 2 3 3" xfId="34290" xr:uid="{00000000-0005-0000-0000-0000DC850000}"/>
    <cellStyle name="Normal 3 5 2 3 2 2 3 3 2" xfId="34291" xr:uid="{00000000-0005-0000-0000-0000DD850000}"/>
    <cellStyle name="Normal 3 5 2 3 2 2 3 4" xfId="34292" xr:uid="{00000000-0005-0000-0000-0000DE850000}"/>
    <cellStyle name="Normal 3 5 2 3 2 2 4" xfId="34293" xr:uid="{00000000-0005-0000-0000-0000DF850000}"/>
    <cellStyle name="Normal 3 5 2 3 2 2 4 2" xfId="34294" xr:uid="{00000000-0005-0000-0000-0000E0850000}"/>
    <cellStyle name="Normal 3 5 2 3 2 2 4 2 2" xfId="34295" xr:uid="{00000000-0005-0000-0000-0000E1850000}"/>
    <cellStyle name="Normal 3 5 2 3 2 2 4 2 2 2" xfId="34296" xr:uid="{00000000-0005-0000-0000-0000E2850000}"/>
    <cellStyle name="Normal 3 5 2 3 2 2 4 2 3" xfId="34297" xr:uid="{00000000-0005-0000-0000-0000E3850000}"/>
    <cellStyle name="Normal 3 5 2 3 2 2 4 3" xfId="34298" xr:uid="{00000000-0005-0000-0000-0000E4850000}"/>
    <cellStyle name="Normal 3 5 2 3 2 2 4 3 2" xfId="34299" xr:uid="{00000000-0005-0000-0000-0000E5850000}"/>
    <cellStyle name="Normal 3 5 2 3 2 2 4 4" xfId="34300" xr:uid="{00000000-0005-0000-0000-0000E6850000}"/>
    <cellStyle name="Normal 3 5 2 3 2 2 5" xfId="34301" xr:uid="{00000000-0005-0000-0000-0000E7850000}"/>
    <cellStyle name="Normal 3 5 2 3 2 2 5 2" xfId="34302" xr:uid="{00000000-0005-0000-0000-0000E8850000}"/>
    <cellStyle name="Normal 3 5 2 3 2 2 5 2 2" xfId="34303" xr:uid="{00000000-0005-0000-0000-0000E9850000}"/>
    <cellStyle name="Normal 3 5 2 3 2 2 5 3" xfId="34304" xr:uid="{00000000-0005-0000-0000-0000EA850000}"/>
    <cellStyle name="Normal 3 5 2 3 2 2 6" xfId="34305" xr:uid="{00000000-0005-0000-0000-0000EB850000}"/>
    <cellStyle name="Normal 3 5 2 3 2 2 6 2" xfId="34306" xr:uid="{00000000-0005-0000-0000-0000EC850000}"/>
    <cellStyle name="Normal 3 5 2 3 2 2 7" xfId="34307" xr:uid="{00000000-0005-0000-0000-0000ED850000}"/>
    <cellStyle name="Normal 3 5 2 3 2 2 7 2" xfId="34308" xr:uid="{00000000-0005-0000-0000-0000EE850000}"/>
    <cellStyle name="Normal 3 5 2 3 2 2 8" xfId="34309" xr:uid="{00000000-0005-0000-0000-0000EF850000}"/>
    <cellStyle name="Normal 3 5 2 3 2 3" xfId="34310" xr:uid="{00000000-0005-0000-0000-0000F0850000}"/>
    <cellStyle name="Normal 3 5 2 3 2 3 2" xfId="34311" xr:uid="{00000000-0005-0000-0000-0000F1850000}"/>
    <cellStyle name="Normal 3 5 2 3 2 3 2 2" xfId="34312" xr:uid="{00000000-0005-0000-0000-0000F2850000}"/>
    <cellStyle name="Normal 3 5 2 3 2 3 2 2 2" xfId="34313" xr:uid="{00000000-0005-0000-0000-0000F3850000}"/>
    <cellStyle name="Normal 3 5 2 3 2 3 2 2 2 2" xfId="34314" xr:uid="{00000000-0005-0000-0000-0000F4850000}"/>
    <cellStyle name="Normal 3 5 2 3 2 3 2 2 3" xfId="34315" xr:uid="{00000000-0005-0000-0000-0000F5850000}"/>
    <cellStyle name="Normal 3 5 2 3 2 3 2 3" xfId="34316" xr:uid="{00000000-0005-0000-0000-0000F6850000}"/>
    <cellStyle name="Normal 3 5 2 3 2 3 2 3 2" xfId="34317" xr:uid="{00000000-0005-0000-0000-0000F7850000}"/>
    <cellStyle name="Normal 3 5 2 3 2 3 2 4" xfId="34318" xr:uid="{00000000-0005-0000-0000-0000F8850000}"/>
    <cellStyle name="Normal 3 5 2 3 2 3 3" xfId="34319" xr:uid="{00000000-0005-0000-0000-0000F9850000}"/>
    <cellStyle name="Normal 3 5 2 3 2 3 3 2" xfId="34320" xr:uid="{00000000-0005-0000-0000-0000FA850000}"/>
    <cellStyle name="Normal 3 5 2 3 2 3 3 2 2" xfId="34321" xr:uid="{00000000-0005-0000-0000-0000FB850000}"/>
    <cellStyle name="Normal 3 5 2 3 2 3 3 3" xfId="34322" xr:uid="{00000000-0005-0000-0000-0000FC850000}"/>
    <cellStyle name="Normal 3 5 2 3 2 3 4" xfId="34323" xr:uid="{00000000-0005-0000-0000-0000FD850000}"/>
    <cellStyle name="Normal 3 5 2 3 2 3 4 2" xfId="34324" xr:uid="{00000000-0005-0000-0000-0000FE850000}"/>
    <cellStyle name="Normal 3 5 2 3 2 3 5" xfId="34325" xr:uid="{00000000-0005-0000-0000-0000FF850000}"/>
    <cellStyle name="Normal 3 5 2 3 2 4" xfId="34326" xr:uid="{00000000-0005-0000-0000-000000860000}"/>
    <cellStyle name="Normal 3 5 2 3 2 4 2" xfId="34327" xr:uid="{00000000-0005-0000-0000-000001860000}"/>
    <cellStyle name="Normal 3 5 2 3 2 4 2 2" xfId="34328" xr:uid="{00000000-0005-0000-0000-000002860000}"/>
    <cellStyle name="Normal 3 5 2 3 2 4 2 2 2" xfId="34329" xr:uid="{00000000-0005-0000-0000-000003860000}"/>
    <cellStyle name="Normal 3 5 2 3 2 4 2 3" xfId="34330" xr:uid="{00000000-0005-0000-0000-000004860000}"/>
    <cellStyle name="Normal 3 5 2 3 2 4 3" xfId="34331" xr:uid="{00000000-0005-0000-0000-000005860000}"/>
    <cellStyle name="Normal 3 5 2 3 2 4 3 2" xfId="34332" xr:uid="{00000000-0005-0000-0000-000006860000}"/>
    <cellStyle name="Normal 3 5 2 3 2 4 4" xfId="34333" xr:uid="{00000000-0005-0000-0000-000007860000}"/>
    <cellStyle name="Normal 3 5 2 3 2 5" xfId="34334" xr:uid="{00000000-0005-0000-0000-000008860000}"/>
    <cellStyle name="Normal 3 5 2 3 2 5 2" xfId="34335" xr:uid="{00000000-0005-0000-0000-000009860000}"/>
    <cellStyle name="Normal 3 5 2 3 2 5 2 2" xfId="34336" xr:uid="{00000000-0005-0000-0000-00000A860000}"/>
    <cellStyle name="Normal 3 5 2 3 2 5 2 2 2" xfId="34337" xr:uid="{00000000-0005-0000-0000-00000B860000}"/>
    <cellStyle name="Normal 3 5 2 3 2 5 2 3" xfId="34338" xr:uid="{00000000-0005-0000-0000-00000C860000}"/>
    <cellStyle name="Normal 3 5 2 3 2 5 3" xfId="34339" xr:uid="{00000000-0005-0000-0000-00000D860000}"/>
    <cellStyle name="Normal 3 5 2 3 2 5 3 2" xfId="34340" xr:uid="{00000000-0005-0000-0000-00000E860000}"/>
    <cellStyle name="Normal 3 5 2 3 2 5 4" xfId="34341" xr:uid="{00000000-0005-0000-0000-00000F860000}"/>
    <cellStyle name="Normal 3 5 2 3 2 6" xfId="34342" xr:uid="{00000000-0005-0000-0000-000010860000}"/>
    <cellStyle name="Normal 3 5 2 3 2 6 2" xfId="34343" xr:uid="{00000000-0005-0000-0000-000011860000}"/>
    <cellStyle name="Normal 3 5 2 3 2 6 2 2" xfId="34344" xr:uid="{00000000-0005-0000-0000-000012860000}"/>
    <cellStyle name="Normal 3 5 2 3 2 6 3" xfId="34345" xr:uid="{00000000-0005-0000-0000-000013860000}"/>
    <cellStyle name="Normal 3 5 2 3 2 7" xfId="34346" xr:uid="{00000000-0005-0000-0000-000014860000}"/>
    <cellStyle name="Normal 3 5 2 3 2 7 2" xfId="34347" xr:uid="{00000000-0005-0000-0000-000015860000}"/>
    <cellStyle name="Normal 3 5 2 3 2 8" xfId="34348" xr:uid="{00000000-0005-0000-0000-000016860000}"/>
    <cellStyle name="Normal 3 5 2 3 2 8 2" xfId="34349" xr:uid="{00000000-0005-0000-0000-000017860000}"/>
    <cellStyle name="Normal 3 5 2 3 2 9" xfId="34350" xr:uid="{00000000-0005-0000-0000-000018860000}"/>
    <cellStyle name="Normal 3 5 2 3 3" xfId="34351" xr:uid="{00000000-0005-0000-0000-000019860000}"/>
    <cellStyle name="Normal 3 5 2 3 3 2" xfId="34352" xr:uid="{00000000-0005-0000-0000-00001A860000}"/>
    <cellStyle name="Normal 3 5 2 3 3 2 2" xfId="34353" xr:uid="{00000000-0005-0000-0000-00001B860000}"/>
    <cellStyle name="Normal 3 5 2 3 3 2 2 2" xfId="34354" xr:uid="{00000000-0005-0000-0000-00001C860000}"/>
    <cellStyle name="Normal 3 5 2 3 3 2 2 2 2" xfId="34355" xr:uid="{00000000-0005-0000-0000-00001D860000}"/>
    <cellStyle name="Normal 3 5 2 3 3 2 2 2 2 2" xfId="34356" xr:uid="{00000000-0005-0000-0000-00001E860000}"/>
    <cellStyle name="Normal 3 5 2 3 3 2 2 2 3" xfId="34357" xr:uid="{00000000-0005-0000-0000-00001F860000}"/>
    <cellStyle name="Normal 3 5 2 3 3 2 2 3" xfId="34358" xr:uid="{00000000-0005-0000-0000-000020860000}"/>
    <cellStyle name="Normal 3 5 2 3 3 2 2 3 2" xfId="34359" xr:uid="{00000000-0005-0000-0000-000021860000}"/>
    <cellStyle name="Normal 3 5 2 3 3 2 2 4" xfId="34360" xr:uid="{00000000-0005-0000-0000-000022860000}"/>
    <cellStyle name="Normal 3 5 2 3 3 2 3" xfId="34361" xr:uid="{00000000-0005-0000-0000-000023860000}"/>
    <cellStyle name="Normal 3 5 2 3 3 2 3 2" xfId="34362" xr:uid="{00000000-0005-0000-0000-000024860000}"/>
    <cellStyle name="Normal 3 5 2 3 3 2 3 2 2" xfId="34363" xr:uid="{00000000-0005-0000-0000-000025860000}"/>
    <cellStyle name="Normal 3 5 2 3 3 2 3 3" xfId="34364" xr:uid="{00000000-0005-0000-0000-000026860000}"/>
    <cellStyle name="Normal 3 5 2 3 3 2 4" xfId="34365" xr:uid="{00000000-0005-0000-0000-000027860000}"/>
    <cellStyle name="Normal 3 5 2 3 3 2 4 2" xfId="34366" xr:uid="{00000000-0005-0000-0000-000028860000}"/>
    <cellStyle name="Normal 3 5 2 3 3 2 5" xfId="34367" xr:uid="{00000000-0005-0000-0000-000029860000}"/>
    <cellStyle name="Normal 3 5 2 3 3 3" xfId="34368" xr:uid="{00000000-0005-0000-0000-00002A860000}"/>
    <cellStyle name="Normal 3 5 2 3 3 3 2" xfId="34369" xr:uid="{00000000-0005-0000-0000-00002B860000}"/>
    <cellStyle name="Normal 3 5 2 3 3 3 2 2" xfId="34370" xr:uid="{00000000-0005-0000-0000-00002C860000}"/>
    <cellStyle name="Normal 3 5 2 3 3 3 2 2 2" xfId="34371" xr:uid="{00000000-0005-0000-0000-00002D860000}"/>
    <cellStyle name="Normal 3 5 2 3 3 3 2 3" xfId="34372" xr:uid="{00000000-0005-0000-0000-00002E860000}"/>
    <cellStyle name="Normal 3 5 2 3 3 3 3" xfId="34373" xr:uid="{00000000-0005-0000-0000-00002F860000}"/>
    <cellStyle name="Normal 3 5 2 3 3 3 3 2" xfId="34374" xr:uid="{00000000-0005-0000-0000-000030860000}"/>
    <cellStyle name="Normal 3 5 2 3 3 3 4" xfId="34375" xr:uid="{00000000-0005-0000-0000-000031860000}"/>
    <cellStyle name="Normal 3 5 2 3 3 4" xfId="34376" xr:uid="{00000000-0005-0000-0000-000032860000}"/>
    <cellStyle name="Normal 3 5 2 3 3 4 2" xfId="34377" xr:uid="{00000000-0005-0000-0000-000033860000}"/>
    <cellStyle name="Normal 3 5 2 3 3 4 2 2" xfId="34378" xr:uid="{00000000-0005-0000-0000-000034860000}"/>
    <cellStyle name="Normal 3 5 2 3 3 4 2 2 2" xfId="34379" xr:uid="{00000000-0005-0000-0000-000035860000}"/>
    <cellStyle name="Normal 3 5 2 3 3 4 2 3" xfId="34380" xr:uid="{00000000-0005-0000-0000-000036860000}"/>
    <cellStyle name="Normal 3 5 2 3 3 4 3" xfId="34381" xr:uid="{00000000-0005-0000-0000-000037860000}"/>
    <cellStyle name="Normal 3 5 2 3 3 4 3 2" xfId="34382" xr:uid="{00000000-0005-0000-0000-000038860000}"/>
    <cellStyle name="Normal 3 5 2 3 3 4 4" xfId="34383" xr:uid="{00000000-0005-0000-0000-000039860000}"/>
    <cellStyle name="Normal 3 5 2 3 3 5" xfId="34384" xr:uid="{00000000-0005-0000-0000-00003A860000}"/>
    <cellStyle name="Normal 3 5 2 3 3 5 2" xfId="34385" xr:uid="{00000000-0005-0000-0000-00003B860000}"/>
    <cellStyle name="Normal 3 5 2 3 3 5 2 2" xfId="34386" xr:uid="{00000000-0005-0000-0000-00003C860000}"/>
    <cellStyle name="Normal 3 5 2 3 3 5 3" xfId="34387" xr:uid="{00000000-0005-0000-0000-00003D860000}"/>
    <cellStyle name="Normal 3 5 2 3 3 6" xfId="34388" xr:uid="{00000000-0005-0000-0000-00003E860000}"/>
    <cellStyle name="Normal 3 5 2 3 3 6 2" xfId="34389" xr:uid="{00000000-0005-0000-0000-00003F860000}"/>
    <cellStyle name="Normal 3 5 2 3 3 7" xfId="34390" xr:uid="{00000000-0005-0000-0000-000040860000}"/>
    <cellStyle name="Normal 3 5 2 3 3 7 2" xfId="34391" xr:uid="{00000000-0005-0000-0000-000041860000}"/>
    <cellStyle name="Normal 3 5 2 3 3 8" xfId="34392" xr:uid="{00000000-0005-0000-0000-000042860000}"/>
    <cellStyle name="Normal 3 5 2 3 4" xfId="34393" xr:uid="{00000000-0005-0000-0000-000043860000}"/>
    <cellStyle name="Normal 3 5 2 3 4 2" xfId="34394" xr:uid="{00000000-0005-0000-0000-000044860000}"/>
    <cellStyle name="Normal 3 5 2 3 4 2 2" xfId="34395" xr:uid="{00000000-0005-0000-0000-000045860000}"/>
    <cellStyle name="Normal 3 5 2 3 4 2 2 2" xfId="34396" xr:uid="{00000000-0005-0000-0000-000046860000}"/>
    <cellStyle name="Normal 3 5 2 3 4 2 2 2 2" xfId="34397" xr:uid="{00000000-0005-0000-0000-000047860000}"/>
    <cellStyle name="Normal 3 5 2 3 4 2 2 3" xfId="34398" xr:uid="{00000000-0005-0000-0000-000048860000}"/>
    <cellStyle name="Normal 3 5 2 3 4 2 3" xfId="34399" xr:uid="{00000000-0005-0000-0000-000049860000}"/>
    <cellStyle name="Normal 3 5 2 3 4 2 3 2" xfId="34400" xr:uid="{00000000-0005-0000-0000-00004A860000}"/>
    <cellStyle name="Normal 3 5 2 3 4 2 4" xfId="34401" xr:uid="{00000000-0005-0000-0000-00004B860000}"/>
    <cellStyle name="Normal 3 5 2 3 4 3" xfId="34402" xr:uid="{00000000-0005-0000-0000-00004C860000}"/>
    <cellStyle name="Normal 3 5 2 3 4 3 2" xfId="34403" xr:uid="{00000000-0005-0000-0000-00004D860000}"/>
    <cellStyle name="Normal 3 5 2 3 4 3 2 2" xfId="34404" xr:uid="{00000000-0005-0000-0000-00004E860000}"/>
    <cellStyle name="Normal 3 5 2 3 4 3 3" xfId="34405" xr:uid="{00000000-0005-0000-0000-00004F860000}"/>
    <cellStyle name="Normal 3 5 2 3 4 4" xfId="34406" xr:uid="{00000000-0005-0000-0000-000050860000}"/>
    <cellStyle name="Normal 3 5 2 3 4 4 2" xfId="34407" xr:uid="{00000000-0005-0000-0000-000051860000}"/>
    <cellStyle name="Normal 3 5 2 3 4 5" xfId="34408" xr:uid="{00000000-0005-0000-0000-000052860000}"/>
    <cellStyle name="Normal 3 5 2 3 5" xfId="34409" xr:uid="{00000000-0005-0000-0000-000053860000}"/>
    <cellStyle name="Normal 3 5 2 3 5 2" xfId="34410" xr:uid="{00000000-0005-0000-0000-000054860000}"/>
    <cellStyle name="Normal 3 5 2 3 5 2 2" xfId="34411" xr:uid="{00000000-0005-0000-0000-000055860000}"/>
    <cellStyle name="Normal 3 5 2 3 5 2 2 2" xfId="34412" xr:uid="{00000000-0005-0000-0000-000056860000}"/>
    <cellStyle name="Normal 3 5 2 3 5 2 3" xfId="34413" xr:uid="{00000000-0005-0000-0000-000057860000}"/>
    <cellStyle name="Normal 3 5 2 3 5 3" xfId="34414" xr:uid="{00000000-0005-0000-0000-000058860000}"/>
    <cellStyle name="Normal 3 5 2 3 5 3 2" xfId="34415" xr:uid="{00000000-0005-0000-0000-000059860000}"/>
    <cellStyle name="Normal 3 5 2 3 5 4" xfId="34416" xr:uid="{00000000-0005-0000-0000-00005A860000}"/>
    <cellStyle name="Normal 3 5 2 3 6" xfId="34417" xr:uid="{00000000-0005-0000-0000-00005B860000}"/>
    <cellStyle name="Normal 3 5 2 3 6 2" xfId="34418" xr:uid="{00000000-0005-0000-0000-00005C860000}"/>
    <cellStyle name="Normal 3 5 2 3 6 2 2" xfId="34419" xr:uid="{00000000-0005-0000-0000-00005D860000}"/>
    <cellStyle name="Normal 3 5 2 3 6 2 2 2" xfId="34420" xr:uid="{00000000-0005-0000-0000-00005E860000}"/>
    <cellStyle name="Normal 3 5 2 3 6 2 3" xfId="34421" xr:uid="{00000000-0005-0000-0000-00005F860000}"/>
    <cellStyle name="Normal 3 5 2 3 6 3" xfId="34422" xr:uid="{00000000-0005-0000-0000-000060860000}"/>
    <cellStyle name="Normal 3 5 2 3 6 3 2" xfId="34423" xr:uid="{00000000-0005-0000-0000-000061860000}"/>
    <cellStyle name="Normal 3 5 2 3 6 4" xfId="34424" xr:uid="{00000000-0005-0000-0000-000062860000}"/>
    <cellStyle name="Normal 3 5 2 3 7" xfId="34425" xr:uid="{00000000-0005-0000-0000-000063860000}"/>
    <cellStyle name="Normal 3 5 2 3 7 2" xfId="34426" xr:uid="{00000000-0005-0000-0000-000064860000}"/>
    <cellStyle name="Normal 3 5 2 3 7 2 2" xfId="34427" xr:uid="{00000000-0005-0000-0000-000065860000}"/>
    <cellStyle name="Normal 3 5 2 3 7 3" xfId="34428" xr:uid="{00000000-0005-0000-0000-000066860000}"/>
    <cellStyle name="Normal 3 5 2 3 8" xfId="34429" xr:uid="{00000000-0005-0000-0000-000067860000}"/>
    <cellStyle name="Normal 3 5 2 3 8 2" xfId="34430" xr:uid="{00000000-0005-0000-0000-000068860000}"/>
    <cellStyle name="Normal 3 5 2 3 9" xfId="34431" xr:uid="{00000000-0005-0000-0000-000069860000}"/>
    <cellStyle name="Normal 3 5 2 3 9 2" xfId="34432" xr:uid="{00000000-0005-0000-0000-00006A860000}"/>
    <cellStyle name="Normal 3 5 2 4" xfId="34433" xr:uid="{00000000-0005-0000-0000-00006B860000}"/>
    <cellStyle name="Normal 3 5 2 4 10" xfId="34434" xr:uid="{00000000-0005-0000-0000-00006C860000}"/>
    <cellStyle name="Normal 3 5 2 4 11" xfId="34435" xr:uid="{00000000-0005-0000-0000-00006D860000}"/>
    <cellStyle name="Normal 3 5 2 4 2" xfId="34436" xr:uid="{00000000-0005-0000-0000-00006E860000}"/>
    <cellStyle name="Normal 3 5 2 4 2 10" xfId="34437" xr:uid="{00000000-0005-0000-0000-00006F860000}"/>
    <cellStyle name="Normal 3 5 2 4 2 2" xfId="34438" xr:uid="{00000000-0005-0000-0000-000070860000}"/>
    <cellStyle name="Normal 3 5 2 4 2 2 2" xfId="34439" xr:uid="{00000000-0005-0000-0000-000071860000}"/>
    <cellStyle name="Normal 3 5 2 4 2 2 2 2" xfId="34440" xr:uid="{00000000-0005-0000-0000-000072860000}"/>
    <cellStyle name="Normal 3 5 2 4 2 2 2 2 2" xfId="34441" xr:uid="{00000000-0005-0000-0000-000073860000}"/>
    <cellStyle name="Normal 3 5 2 4 2 2 2 2 2 2" xfId="34442" xr:uid="{00000000-0005-0000-0000-000074860000}"/>
    <cellStyle name="Normal 3 5 2 4 2 2 2 2 2 2 2" xfId="34443" xr:uid="{00000000-0005-0000-0000-000075860000}"/>
    <cellStyle name="Normal 3 5 2 4 2 2 2 2 2 3" xfId="34444" xr:uid="{00000000-0005-0000-0000-000076860000}"/>
    <cellStyle name="Normal 3 5 2 4 2 2 2 2 3" xfId="34445" xr:uid="{00000000-0005-0000-0000-000077860000}"/>
    <cellStyle name="Normal 3 5 2 4 2 2 2 2 3 2" xfId="34446" xr:uid="{00000000-0005-0000-0000-000078860000}"/>
    <cellStyle name="Normal 3 5 2 4 2 2 2 2 4" xfId="34447" xr:uid="{00000000-0005-0000-0000-000079860000}"/>
    <cellStyle name="Normal 3 5 2 4 2 2 2 3" xfId="34448" xr:uid="{00000000-0005-0000-0000-00007A860000}"/>
    <cellStyle name="Normal 3 5 2 4 2 2 2 3 2" xfId="34449" xr:uid="{00000000-0005-0000-0000-00007B860000}"/>
    <cellStyle name="Normal 3 5 2 4 2 2 2 3 2 2" xfId="34450" xr:uid="{00000000-0005-0000-0000-00007C860000}"/>
    <cellStyle name="Normal 3 5 2 4 2 2 2 3 3" xfId="34451" xr:uid="{00000000-0005-0000-0000-00007D860000}"/>
    <cellStyle name="Normal 3 5 2 4 2 2 2 4" xfId="34452" xr:uid="{00000000-0005-0000-0000-00007E860000}"/>
    <cellStyle name="Normal 3 5 2 4 2 2 2 4 2" xfId="34453" xr:uid="{00000000-0005-0000-0000-00007F860000}"/>
    <cellStyle name="Normal 3 5 2 4 2 2 2 5" xfId="34454" xr:uid="{00000000-0005-0000-0000-000080860000}"/>
    <cellStyle name="Normal 3 5 2 4 2 2 3" xfId="34455" xr:uid="{00000000-0005-0000-0000-000081860000}"/>
    <cellStyle name="Normal 3 5 2 4 2 2 3 2" xfId="34456" xr:uid="{00000000-0005-0000-0000-000082860000}"/>
    <cellStyle name="Normal 3 5 2 4 2 2 3 2 2" xfId="34457" xr:uid="{00000000-0005-0000-0000-000083860000}"/>
    <cellStyle name="Normal 3 5 2 4 2 2 3 2 2 2" xfId="34458" xr:uid="{00000000-0005-0000-0000-000084860000}"/>
    <cellStyle name="Normal 3 5 2 4 2 2 3 2 3" xfId="34459" xr:uid="{00000000-0005-0000-0000-000085860000}"/>
    <cellStyle name="Normal 3 5 2 4 2 2 3 3" xfId="34460" xr:uid="{00000000-0005-0000-0000-000086860000}"/>
    <cellStyle name="Normal 3 5 2 4 2 2 3 3 2" xfId="34461" xr:uid="{00000000-0005-0000-0000-000087860000}"/>
    <cellStyle name="Normal 3 5 2 4 2 2 3 4" xfId="34462" xr:uid="{00000000-0005-0000-0000-000088860000}"/>
    <cellStyle name="Normal 3 5 2 4 2 2 4" xfId="34463" xr:uid="{00000000-0005-0000-0000-000089860000}"/>
    <cellStyle name="Normal 3 5 2 4 2 2 4 2" xfId="34464" xr:uid="{00000000-0005-0000-0000-00008A860000}"/>
    <cellStyle name="Normal 3 5 2 4 2 2 4 2 2" xfId="34465" xr:uid="{00000000-0005-0000-0000-00008B860000}"/>
    <cellStyle name="Normal 3 5 2 4 2 2 4 2 2 2" xfId="34466" xr:uid="{00000000-0005-0000-0000-00008C860000}"/>
    <cellStyle name="Normal 3 5 2 4 2 2 4 2 3" xfId="34467" xr:uid="{00000000-0005-0000-0000-00008D860000}"/>
    <cellStyle name="Normal 3 5 2 4 2 2 4 3" xfId="34468" xr:uid="{00000000-0005-0000-0000-00008E860000}"/>
    <cellStyle name="Normal 3 5 2 4 2 2 4 3 2" xfId="34469" xr:uid="{00000000-0005-0000-0000-00008F860000}"/>
    <cellStyle name="Normal 3 5 2 4 2 2 4 4" xfId="34470" xr:uid="{00000000-0005-0000-0000-000090860000}"/>
    <cellStyle name="Normal 3 5 2 4 2 2 5" xfId="34471" xr:uid="{00000000-0005-0000-0000-000091860000}"/>
    <cellStyle name="Normal 3 5 2 4 2 2 5 2" xfId="34472" xr:uid="{00000000-0005-0000-0000-000092860000}"/>
    <cellStyle name="Normal 3 5 2 4 2 2 5 2 2" xfId="34473" xr:uid="{00000000-0005-0000-0000-000093860000}"/>
    <cellStyle name="Normal 3 5 2 4 2 2 5 3" xfId="34474" xr:uid="{00000000-0005-0000-0000-000094860000}"/>
    <cellStyle name="Normal 3 5 2 4 2 2 6" xfId="34475" xr:uid="{00000000-0005-0000-0000-000095860000}"/>
    <cellStyle name="Normal 3 5 2 4 2 2 6 2" xfId="34476" xr:uid="{00000000-0005-0000-0000-000096860000}"/>
    <cellStyle name="Normal 3 5 2 4 2 2 7" xfId="34477" xr:uid="{00000000-0005-0000-0000-000097860000}"/>
    <cellStyle name="Normal 3 5 2 4 2 2 7 2" xfId="34478" xr:uid="{00000000-0005-0000-0000-000098860000}"/>
    <cellStyle name="Normal 3 5 2 4 2 2 8" xfId="34479" xr:uid="{00000000-0005-0000-0000-000099860000}"/>
    <cellStyle name="Normal 3 5 2 4 2 3" xfId="34480" xr:uid="{00000000-0005-0000-0000-00009A860000}"/>
    <cellStyle name="Normal 3 5 2 4 2 3 2" xfId="34481" xr:uid="{00000000-0005-0000-0000-00009B860000}"/>
    <cellStyle name="Normal 3 5 2 4 2 3 2 2" xfId="34482" xr:uid="{00000000-0005-0000-0000-00009C860000}"/>
    <cellStyle name="Normal 3 5 2 4 2 3 2 2 2" xfId="34483" xr:uid="{00000000-0005-0000-0000-00009D860000}"/>
    <cellStyle name="Normal 3 5 2 4 2 3 2 2 2 2" xfId="34484" xr:uid="{00000000-0005-0000-0000-00009E860000}"/>
    <cellStyle name="Normal 3 5 2 4 2 3 2 2 3" xfId="34485" xr:uid="{00000000-0005-0000-0000-00009F860000}"/>
    <cellStyle name="Normal 3 5 2 4 2 3 2 3" xfId="34486" xr:uid="{00000000-0005-0000-0000-0000A0860000}"/>
    <cellStyle name="Normal 3 5 2 4 2 3 2 3 2" xfId="34487" xr:uid="{00000000-0005-0000-0000-0000A1860000}"/>
    <cellStyle name="Normal 3 5 2 4 2 3 2 4" xfId="34488" xr:uid="{00000000-0005-0000-0000-0000A2860000}"/>
    <cellStyle name="Normal 3 5 2 4 2 3 3" xfId="34489" xr:uid="{00000000-0005-0000-0000-0000A3860000}"/>
    <cellStyle name="Normal 3 5 2 4 2 3 3 2" xfId="34490" xr:uid="{00000000-0005-0000-0000-0000A4860000}"/>
    <cellStyle name="Normal 3 5 2 4 2 3 3 2 2" xfId="34491" xr:uid="{00000000-0005-0000-0000-0000A5860000}"/>
    <cellStyle name="Normal 3 5 2 4 2 3 3 3" xfId="34492" xr:uid="{00000000-0005-0000-0000-0000A6860000}"/>
    <cellStyle name="Normal 3 5 2 4 2 3 4" xfId="34493" xr:uid="{00000000-0005-0000-0000-0000A7860000}"/>
    <cellStyle name="Normal 3 5 2 4 2 3 4 2" xfId="34494" xr:uid="{00000000-0005-0000-0000-0000A8860000}"/>
    <cellStyle name="Normal 3 5 2 4 2 3 5" xfId="34495" xr:uid="{00000000-0005-0000-0000-0000A9860000}"/>
    <cellStyle name="Normal 3 5 2 4 2 4" xfId="34496" xr:uid="{00000000-0005-0000-0000-0000AA860000}"/>
    <cellStyle name="Normal 3 5 2 4 2 4 2" xfId="34497" xr:uid="{00000000-0005-0000-0000-0000AB860000}"/>
    <cellStyle name="Normal 3 5 2 4 2 4 2 2" xfId="34498" xr:uid="{00000000-0005-0000-0000-0000AC860000}"/>
    <cellStyle name="Normal 3 5 2 4 2 4 2 2 2" xfId="34499" xr:uid="{00000000-0005-0000-0000-0000AD860000}"/>
    <cellStyle name="Normal 3 5 2 4 2 4 2 3" xfId="34500" xr:uid="{00000000-0005-0000-0000-0000AE860000}"/>
    <cellStyle name="Normal 3 5 2 4 2 4 3" xfId="34501" xr:uid="{00000000-0005-0000-0000-0000AF860000}"/>
    <cellStyle name="Normal 3 5 2 4 2 4 3 2" xfId="34502" xr:uid="{00000000-0005-0000-0000-0000B0860000}"/>
    <cellStyle name="Normal 3 5 2 4 2 4 4" xfId="34503" xr:uid="{00000000-0005-0000-0000-0000B1860000}"/>
    <cellStyle name="Normal 3 5 2 4 2 5" xfId="34504" xr:uid="{00000000-0005-0000-0000-0000B2860000}"/>
    <cellStyle name="Normal 3 5 2 4 2 5 2" xfId="34505" xr:uid="{00000000-0005-0000-0000-0000B3860000}"/>
    <cellStyle name="Normal 3 5 2 4 2 5 2 2" xfId="34506" xr:uid="{00000000-0005-0000-0000-0000B4860000}"/>
    <cellStyle name="Normal 3 5 2 4 2 5 2 2 2" xfId="34507" xr:uid="{00000000-0005-0000-0000-0000B5860000}"/>
    <cellStyle name="Normal 3 5 2 4 2 5 2 3" xfId="34508" xr:uid="{00000000-0005-0000-0000-0000B6860000}"/>
    <cellStyle name="Normal 3 5 2 4 2 5 3" xfId="34509" xr:uid="{00000000-0005-0000-0000-0000B7860000}"/>
    <cellStyle name="Normal 3 5 2 4 2 5 3 2" xfId="34510" xr:uid="{00000000-0005-0000-0000-0000B8860000}"/>
    <cellStyle name="Normal 3 5 2 4 2 5 4" xfId="34511" xr:uid="{00000000-0005-0000-0000-0000B9860000}"/>
    <cellStyle name="Normal 3 5 2 4 2 6" xfId="34512" xr:uid="{00000000-0005-0000-0000-0000BA860000}"/>
    <cellStyle name="Normal 3 5 2 4 2 6 2" xfId="34513" xr:uid="{00000000-0005-0000-0000-0000BB860000}"/>
    <cellStyle name="Normal 3 5 2 4 2 6 2 2" xfId="34514" xr:uid="{00000000-0005-0000-0000-0000BC860000}"/>
    <cellStyle name="Normal 3 5 2 4 2 6 3" xfId="34515" xr:uid="{00000000-0005-0000-0000-0000BD860000}"/>
    <cellStyle name="Normal 3 5 2 4 2 7" xfId="34516" xr:uid="{00000000-0005-0000-0000-0000BE860000}"/>
    <cellStyle name="Normal 3 5 2 4 2 7 2" xfId="34517" xr:uid="{00000000-0005-0000-0000-0000BF860000}"/>
    <cellStyle name="Normal 3 5 2 4 2 8" xfId="34518" xr:uid="{00000000-0005-0000-0000-0000C0860000}"/>
    <cellStyle name="Normal 3 5 2 4 2 8 2" xfId="34519" xr:uid="{00000000-0005-0000-0000-0000C1860000}"/>
    <cellStyle name="Normal 3 5 2 4 2 9" xfId="34520" xr:uid="{00000000-0005-0000-0000-0000C2860000}"/>
    <cellStyle name="Normal 3 5 2 4 3" xfId="34521" xr:uid="{00000000-0005-0000-0000-0000C3860000}"/>
    <cellStyle name="Normal 3 5 2 4 3 2" xfId="34522" xr:uid="{00000000-0005-0000-0000-0000C4860000}"/>
    <cellStyle name="Normal 3 5 2 4 3 2 2" xfId="34523" xr:uid="{00000000-0005-0000-0000-0000C5860000}"/>
    <cellStyle name="Normal 3 5 2 4 3 2 2 2" xfId="34524" xr:uid="{00000000-0005-0000-0000-0000C6860000}"/>
    <cellStyle name="Normal 3 5 2 4 3 2 2 2 2" xfId="34525" xr:uid="{00000000-0005-0000-0000-0000C7860000}"/>
    <cellStyle name="Normal 3 5 2 4 3 2 2 2 2 2" xfId="34526" xr:uid="{00000000-0005-0000-0000-0000C8860000}"/>
    <cellStyle name="Normal 3 5 2 4 3 2 2 2 3" xfId="34527" xr:uid="{00000000-0005-0000-0000-0000C9860000}"/>
    <cellStyle name="Normal 3 5 2 4 3 2 2 3" xfId="34528" xr:uid="{00000000-0005-0000-0000-0000CA860000}"/>
    <cellStyle name="Normal 3 5 2 4 3 2 2 3 2" xfId="34529" xr:uid="{00000000-0005-0000-0000-0000CB860000}"/>
    <cellStyle name="Normal 3 5 2 4 3 2 2 4" xfId="34530" xr:uid="{00000000-0005-0000-0000-0000CC860000}"/>
    <cellStyle name="Normal 3 5 2 4 3 2 3" xfId="34531" xr:uid="{00000000-0005-0000-0000-0000CD860000}"/>
    <cellStyle name="Normal 3 5 2 4 3 2 3 2" xfId="34532" xr:uid="{00000000-0005-0000-0000-0000CE860000}"/>
    <cellStyle name="Normal 3 5 2 4 3 2 3 2 2" xfId="34533" xr:uid="{00000000-0005-0000-0000-0000CF860000}"/>
    <cellStyle name="Normal 3 5 2 4 3 2 3 3" xfId="34534" xr:uid="{00000000-0005-0000-0000-0000D0860000}"/>
    <cellStyle name="Normal 3 5 2 4 3 2 4" xfId="34535" xr:uid="{00000000-0005-0000-0000-0000D1860000}"/>
    <cellStyle name="Normal 3 5 2 4 3 2 4 2" xfId="34536" xr:uid="{00000000-0005-0000-0000-0000D2860000}"/>
    <cellStyle name="Normal 3 5 2 4 3 2 5" xfId="34537" xr:uid="{00000000-0005-0000-0000-0000D3860000}"/>
    <cellStyle name="Normal 3 5 2 4 3 3" xfId="34538" xr:uid="{00000000-0005-0000-0000-0000D4860000}"/>
    <cellStyle name="Normal 3 5 2 4 3 3 2" xfId="34539" xr:uid="{00000000-0005-0000-0000-0000D5860000}"/>
    <cellStyle name="Normal 3 5 2 4 3 3 2 2" xfId="34540" xr:uid="{00000000-0005-0000-0000-0000D6860000}"/>
    <cellStyle name="Normal 3 5 2 4 3 3 2 2 2" xfId="34541" xr:uid="{00000000-0005-0000-0000-0000D7860000}"/>
    <cellStyle name="Normal 3 5 2 4 3 3 2 3" xfId="34542" xr:uid="{00000000-0005-0000-0000-0000D8860000}"/>
    <cellStyle name="Normal 3 5 2 4 3 3 3" xfId="34543" xr:uid="{00000000-0005-0000-0000-0000D9860000}"/>
    <cellStyle name="Normal 3 5 2 4 3 3 3 2" xfId="34544" xr:uid="{00000000-0005-0000-0000-0000DA860000}"/>
    <cellStyle name="Normal 3 5 2 4 3 3 4" xfId="34545" xr:uid="{00000000-0005-0000-0000-0000DB860000}"/>
    <cellStyle name="Normal 3 5 2 4 3 4" xfId="34546" xr:uid="{00000000-0005-0000-0000-0000DC860000}"/>
    <cellStyle name="Normal 3 5 2 4 3 4 2" xfId="34547" xr:uid="{00000000-0005-0000-0000-0000DD860000}"/>
    <cellStyle name="Normal 3 5 2 4 3 4 2 2" xfId="34548" xr:uid="{00000000-0005-0000-0000-0000DE860000}"/>
    <cellStyle name="Normal 3 5 2 4 3 4 2 2 2" xfId="34549" xr:uid="{00000000-0005-0000-0000-0000DF860000}"/>
    <cellStyle name="Normal 3 5 2 4 3 4 2 3" xfId="34550" xr:uid="{00000000-0005-0000-0000-0000E0860000}"/>
    <cellStyle name="Normal 3 5 2 4 3 4 3" xfId="34551" xr:uid="{00000000-0005-0000-0000-0000E1860000}"/>
    <cellStyle name="Normal 3 5 2 4 3 4 3 2" xfId="34552" xr:uid="{00000000-0005-0000-0000-0000E2860000}"/>
    <cellStyle name="Normal 3 5 2 4 3 4 4" xfId="34553" xr:uid="{00000000-0005-0000-0000-0000E3860000}"/>
    <cellStyle name="Normal 3 5 2 4 3 5" xfId="34554" xr:uid="{00000000-0005-0000-0000-0000E4860000}"/>
    <cellStyle name="Normal 3 5 2 4 3 5 2" xfId="34555" xr:uid="{00000000-0005-0000-0000-0000E5860000}"/>
    <cellStyle name="Normal 3 5 2 4 3 5 2 2" xfId="34556" xr:uid="{00000000-0005-0000-0000-0000E6860000}"/>
    <cellStyle name="Normal 3 5 2 4 3 5 3" xfId="34557" xr:uid="{00000000-0005-0000-0000-0000E7860000}"/>
    <cellStyle name="Normal 3 5 2 4 3 6" xfId="34558" xr:uid="{00000000-0005-0000-0000-0000E8860000}"/>
    <cellStyle name="Normal 3 5 2 4 3 6 2" xfId="34559" xr:uid="{00000000-0005-0000-0000-0000E9860000}"/>
    <cellStyle name="Normal 3 5 2 4 3 7" xfId="34560" xr:uid="{00000000-0005-0000-0000-0000EA860000}"/>
    <cellStyle name="Normal 3 5 2 4 3 7 2" xfId="34561" xr:uid="{00000000-0005-0000-0000-0000EB860000}"/>
    <cellStyle name="Normal 3 5 2 4 3 8" xfId="34562" xr:uid="{00000000-0005-0000-0000-0000EC860000}"/>
    <cellStyle name="Normal 3 5 2 4 4" xfId="34563" xr:uid="{00000000-0005-0000-0000-0000ED860000}"/>
    <cellStyle name="Normal 3 5 2 4 4 2" xfId="34564" xr:uid="{00000000-0005-0000-0000-0000EE860000}"/>
    <cellStyle name="Normal 3 5 2 4 4 2 2" xfId="34565" xr:uid="{00000000-0005-0000-0000-0000EF860000}"/>
    <cellStyle name="Normal 3 5 2 4 4 2 2 2" xfId="34566" xr:uid="{00000000-0005-0000-0000-0000F0860000}"/>
    <cellStyle name="Normal 3 5 2 4 4 2 2 2 2" xfId="34567" xr:uid="{00000000-0005-0000-0000-0000F1860000}"/>
    <cellStyle name="Normal 3 5 2 4 4 2 2 3" xfId="34568" xr:uid="{00000000-0005-0000-0000-0000F2860000}"/>
    <cellStyle name="Normal 3 5 2 4 4 2 3" xfId="34569" xr:uid="{00000000-0005-0000-0000-0000F3860000}"/>
    <cellStyle name="Normal 3 5 2 4 4 2 3 2" xfId="34570" xr:uid="{00000000-0005-0000-0000-0000F4860000}"/>
    <cellStyle name="Normal 3 5 2 4 4 2 4" xfId="34571" xr:uid="{00000000-0005-0000-0000-0000F5860000}"/>
    <cellStyle name="Normal 3 5 2 4 4 3" xfId="34572" xr:uid="{00000000-0005-0000-0000-0000F6860000}"/>
    <cellStyle name="Normal 3 5 2 4 4 3 2" xfId="34573" xr:uid="{00000000-0005-0000-0000-0000F7860000}"/>
    <cellStyle name="Normal 3 5 2 4 4 3 2 2" xfId="34574" xr:uid="{00000000-0005-0000-0000-0000F8860000}"/>
    <cellStyle name="Normal 3 5 2 4 4 3 3" xfId="34575" xr:uid="{00000000-0005-0000-0000-0000F9860000}"/>
    <cellStyle name="Normal 3 5 2 4 4 4" xfId="34576" xr:uid="{00000000-0005-0000-0000-0000FA860000}"/>
    <cellStyle name="Normal 3 5 2 4 4 4 2" xfId="34577" xr:uid="{00000000-0005-0000-0000-0000FB860000}"/>
    <cellStyle name="Normal 3 5 2 4 4 5" xfId="34578" xr:uid="{00000000-0005-0000-0000-0000FC860000}"/>
    <cellStyle name="Normal 3 5 2 4 5" xfId="34579" xr:uid="{00000000-0005-0000-0000-0000FD860000}"/>
    <cellStyle name="Normal 3 5 2 4 5 2" xfId="34580" xr:uid="{00000000-0005-0000-0000-0000FE860000}"/>
    <cellStyle name="Normal 3 5 2 4 5 2 2" xfId="34581" xr:uid="{00000000-0005-0000-0000-0000FF860000}"/>
    <cellStyle name="Normal 3 5 2 4 5 2 2 2" xfId="34582" xr:uid="{00000000-0005-0000-0000-000000870000}"/>
    <cellStyle name="Normal 3 5 2 4 5 2 3" xfId="34583" xr:uid="{00000000-0005-0000-0000-000001870000}"/>
    <cellStyle name="Normal 3 5 2 4 5 3" xfId="34584" xr:uid="{00000000-0005-0000-0000-000002870000}"/>
    <cellStyle name="Normal 3 5 2 4 5 3 2" xfId="34585" xr:uid="{00000000-0005-0000-0000-000003870000}"/>
    <cellStyle name="Normal 3 5 2 4 5 4" xfId="34586" xr:uid="{00000000-0005-0000-0000-000004870000}"/>
    <cellStyle name="Normal 3 5 2 4 6" xfId="34587" xr:uid="{00000000-0005-0000-0000-000005870000}"/>
    <cellStyle name="Normal 3 5 2 4 6 2" xfId="34588" xr:uid="{00000000-0005-0000-0000-000006870000}"/>
    <cellStyle name="Normal 3 5 2 4 6 2 2" xfId="34589" xr:uid="{00000000-0005-0000-0000-000007870000}"/>
    <cellStyle name="Normal 3 5 2 4 6 2 2 2" xfId="34590" xr:uid="{00000000-0005-0000-0000-000008870000}"/>
    <cellStyle name="Normal 3 5 2 4 6 2 3" xfId="34591" xr:uid="{00000000-0005-0000-0000-000009870000}"/>
    <cellStyle name="Normal 3 5 2 4 6 3" xfId="34592" xr:uid="{00000000-0005-0000-0000-00000A870000}"/>
    <cellStyle name="Normal 3 5 2 4 6 3 2" xfId="34593" xr:uid="{00000000-0005-0000-0000-00000B870000}"/>
    <cellStyle name="Normal 3 5 2 4 6 4" xfId="34594" xr:uid="{00000000-0005-0000-0000-00000C870000}"/>
    <cellStyle name="Normal 3 5 2 4 7" xfId="34595" xr:uid="{00000000-0005-0000-0000-00000D870000}"/>
    <cellStyle name="Normal 3 5 2 4 7 2" xfId="34596" xr:uid="{00000000-0005-0000-0000-00000E870000}"/>
    <cellStyle name="Normal 3 5 2 4 7 2 2" xfId="34597" xr:uid="{00000000-0005-0000-0000-00000F870000}"/>
    <cellStyle name="Normal 3 5 2 4 7 3" xfId="34598" xr:uid="{00000000-0005-0000-0000-000010870000}"/>
    <cellStyle name="Normal 3 5 2 4 8" xfId="34599" xr:uid="{00000000-0005-0000-0000-000011870000}"/>
    <cellStyle name="Normal 3 5 2 4 8 2" xfId="34600" xr:uid="{00000000-0005-0000-0000-000012870000}"/>
    <cellStyle name="Normal 3 5 2 4 9" xfId="34601" xr:uid="{00000000-0005-0000-0000-000013870000}"/>
    <cellStyle name="Normal 3 5 2 4 9 2" xfId="34602" xr:uid="{00000000-0005-0000-0000-000014870000}"/>
    <cellStyle name="Normal 3 5 2 5" xfId="34603" xr:uid="{00000000-0005-0000-0000-000015870000}"/>
    <cellStyle name="Normal 3 5 2 5 10" xfId="34604" xr:uid="{00000000-0005-0000-0000-000016870000}"/>
    <cellStyle name="Normal 3 5 2 5 2" xfId="34605" xr:uid="{00000000-0005-0000-0000-000017870000}"/>
    <cellStyle name="Normal 3 5 2 5 2 2" xfId="34606" xr:uid="{00000000-0005-0000-0000-000018870000}"/>
    <cellStyle name="Normal 3 5 2 5 2 2 2" xfId="34607" xr:uid="{00000000-0005-0000-0000-000019870000}"/>
    <cellStyle name="Normal 3 5 2 5 2 2 2 2" xfId="34608" xr:uid="{00000000-0005-0000-0000-00001A870000}"/>
    <cellStyle name="Normal 3 5 2 5 2 2 2 2 2" xfId="34609" xr:uid="{00000000-0005-0000-0000-00001B870000}"/>
    <cellStyle name="Normal 3 5 2 5 2 2 2 2 2 2" xfId="34610" xr:uid="{00000000-0005-0000-0000-00001C870000}"/>
    <cellStyle name="Normal 3 5 2 5 2 2 2 2 3" xfId="34611" xr:uid="{00000000-0005-0000-0000-00001D870000}"/>
    <cellStyle name="Normal 3 5 2 5 2 2 2 3" xfId="34612" xr:uid="{00000000-0005-0000-0000-00001E870000}"/>
    <cellStyle name="Normal 3 5 2 5 2 2 2 3 2" xfId="34613" xr:uid="{00000000-0005-0000-0000-00001F870000}"/>
    <cellStyle name="Normal 3 5 2 5 2 2 2 4" xfId="34614" xr:uid="{00000000-0005-0000-0000-000020870000}"/>
    <cellStyle name="Normal 3 5 2 5 2 2 3" xfId="34615" xr:uid="{00000000-0005-0000-0000-000021870000}"/>
    <cellStyle name="Normal 3 5 2 5 2 2 3 2" xfId="34616" xr:uid="{00000000-0005-0000-0000-000022870000}"/>
    <cellStyle name="Normal 3 5 2 5 2 2 3 2 2" xfId="34617" xr:uid="{00000000-0005-0000-0000-000023870000}"/>
    <cellStyle name="Normal 3 5 2 5 2 2 3 3" xfId="34618" xr:uid="{00000000-0005-0000-0000-000024870000}"/>
    <cellStyle name="Normal 3 5 2 5 2 2 4" xfId="34619" xr:uid="{00000000-0005-0000-0000-000025870000}"/>
    <cellStyle name="Normal 3 5 2 5 2 2 4 2" xfId="34620" xr:uid="{00000000-0005-0000-0000-000026870000}"/>
    <cellStyle name="Normal 3 5 2 5 2 2 5" xfId="34621" xr:uid="{00000000-0005-0000-0000-000027870000}"/>
    <cellStyle name="Normal 3 5 2 5 2 3" xfId="34622" xr:uid="{00000000-0005-0000-0000-000028870000}"/>
    <cellStyle name="Normal 3 5 2 5 2 3 2" xfId="34623" xr:uid="{00000000-0005-0000-0000-000029870000}"/>
    <cellStyle name="Normal 3 5 2 5 2 3 2 2" xfId="34624" xr:uid="{00000000-0005-0000-0000-00002A870000}"/>
    <cellStyle name="Normal 3 5 2 5 2 3 2 2 2" xfId="34625" xr:uid="{00000000-0005-0000-0000-00002B870000}"/>
    <cellStyle name="Normal 3 5 2 5 2 3 2 3" xfId="34626" xr:uid="{00000000-0005-0000-0000-00002C870000}"/>
    <cellStyle name="Normal 3 5 2 5 2 3 3" xfId="34627" xr:uid="{00000000-0005-0000-0000-00002D870000}"/>
    <cellStyle name="Normal 3 5 2 5 2 3 3 2" xfId="34628" xr:uid="{00000000-0005-0000-0000-00002E870000}"/>
    <cellStyle name="Normal 3 5 2 5 2 3 4" xfId="34629" xr:uid="{00000000-0005-0000-0000-00002F870000}"/>
    <cellStyle name="Normal 3 5 2 5 2 4" xfId="34630" xr:uid="{00000000-0005-0000-0000-000030870000}"/>
    <cellStyle name="Normal 3 5 2 5 2 4 2" xfId="34631" xr:uid="{00000000-0005-0000-0000-000031870000}"/>
    <cellStyle name="Normal 3 5 2 5 2 4 2 2" xfId="34632" xr:uid="{00000000-0005-0000-0000-000032870000}"/>
    <cellStyle name="Normal 3 5 2 5 2 4 2 2 2" xfId="34633" xr:uid="{00000000-0005-0000-0000-000033870000}"/>
    <cellStyle name="Normal 3 5 2 5 2 4 2 3" xfId="34634" xr:uid="{00000000-0005-0000-0000-000034870000}"/>
    <cellStyle name="Normal 3 5 2 5 2 4 3" xfId="34635" xr:uid="{00000000-0005-0000-0000-000035870000}"/>
    <cellStyle name="Normal 3 5 2 5 2 4 3 2" xfId="34636" xr:uid="{00000000-0005-0000-0000-000036870000}"/>
    <cellStyle name="Normal 3 5 2 5 2 4 4" xfId="34637" xr:uid="{00000000-0005-0000-0000-000037870000}"/>
    <cellStyle name="Normal 3 5 2 5 2 5" xfId="34638" xr:uid="{00000000-0005-0000-0000-000038870000}"/>
    <cellStyle name="Normal 3 5 2 5 2 5 2" xfId="34639" xr:uid="{00000000-0005-0000-0000-000039870000}"/>
    <cellStyle name="Normal 3 5 2 5 2 5 2 2" xfId="34640" xr:uid="{00000000-0005-0000-0000-00003A870000}"/>
    <cellStyle name="Normal 3 5 2 5 2 5 3" xfId="34641" xr:uid="{00000000-0005-0000-0000-00003B870000}"/>
    <cellStyle name="Normal 3 5 2 5 2 6" xfId="34642" xr:uid="{00000000-0005-0000-0000-00003C870000}"/>
    <cellStyle name="Normal 3 5 2 5 2 6 2" xfId="34643" xr:uid="{00000000-0005-0000-0000-00003D870000}"/>
    <cellStyle name="Normal 3 5 2 5 2 7" xfId="34644" xr:uid="{00000000-0005-0000-0000-00003E870000}"/>
    <cellStyle name="Normal 3 5 2 5 2 7 2" xfId="34645" xr:uid="{00000000-0005-0000-0000-00003F870000}"/>
    <cellStyle name="Normal 3 5 2 5 2 8" xfId="34646" xr:uid="{00000000-0005-0000-0000-000040870000}"/>
    <cellStyle name="Normal 3 5 2 5 3" xfId="34647" xr:uid="{00000000-0005-0000-0000-000041870000}"/>
    <cellStyle name="Normal 3 5 2 5 3 2" xfId="34648" xr:uid="{00000000-0005-0000-0000-000042870000}"/>
    <cellStyle name="Normal 3 5 2 5 3 2 2" xfId="34649" xr:uid="{00000000-0005-0000-0000-000043870000}"/>
    <cellStyle name="Normal 3 5 2 5 3 2 2 2" xfId="34650" xr:uid="{00000000-0005-0000-0000-000044870000}"/>
    <cellStyle name="Normal 3 5 2 5 3 2 2 2 2" xfId="34651" xr:uid="{00000000-0005-0000-0000-000045870000}"/>
    <cellStyle name="Normal 3 5 2 5 3 2 2 3" xfId="34652" xr:uid="{00000000-0005-0000-0000-000046870000}"/>
    <cellStyle name="Normal 3 5 2 5 3 2 3" xfId="34653" xr:uid="{00000000-0005-0000-0000-000047870000}"/>
    <cellStyle name="Normal 3 5 2 5 3 2 3 2" xfId="34654" xr:uid="{00000000-0005-0000-0000-000048870000}"/>
    <cellStyle name="Normal 3 5 2 5 3 2 4" xfId="34655" xr:uid="{00000000-0005-0000-0000-000049870000}"/>
    <cellStyle name="Normal 3 5 2 5 3 3" xfId="34656" xr:uid="{00000000-0005-0000-0000-00004A870000}"/>
    <cellStyle name="Normal 3 5 2 5 3 3 2" xfId="34657" xr:uid="{00000000-0005-0000-0000-00004B870000}"/>
    <cellStyle name="Normal 3 5 2 5 3 3 2 2" xfId="34658" xr:uid="{00000000-0005-0000-0000-00004C870000}"/>
    <cellStyle name="Normal 3 5 2 5 3 3 3" xfId="34659" xr:uid="{00000000-0005-0000-0000-00004D870000}"/>
    <cellStyle name="Normal 3 5 2 5 3 4" xfId="34660" xr:uid="{00000000-0005-0000-0000-00004E870000}"/>
    <cellStyle name="Normal 3 5 2 5 3 4 2" xfId="34661" xr:uid="{00000000-0005-0000-0000-00004F870000}"/>
    <cellStyle name="Normal 3 5 2 5 3 5" xfId="34662" xr:uid="{00000000-0005-0000-0000-000050870000}"/>
    <cellStyle name="Normal 3 5 2 5 4" xfId="34663" xr:uid="{00000000-0005-0000-0000-000051870000}"/>
    <cellStyle name="Normal 3 5 2 5 4 2" xfId="34664" xr:uid="{00000000-0005-0000-0000-000052870000}"/>
    <cellStyle name="Normal 3 5 2 5 4 2 2" xfId="34665" xr:uid="{00000000-0005-0000-0000-000053870000}"/>
    <cellStyle name="Normal 3 5 2 5 4 2 2 2" xfId="34666" xr:uid="{00000000-0005-0000-0000-000054870000}"/>
    <cellStyle name="Normal 3 5 2 5 4 2 3" xfId="34667" xr:uid="{00000000-0005-0000-0000-000055870000}"/>
    <cellStyle name="Normal 3 5 2 5 4 3" xfId="34668" xr:uid="{00000000-0005-0000-0000-000056870000}"/>
    <cellStyle name="Normal 3 5 2 5 4 3 2" xfId="34669" xr:uid="{00000000-0005-0000-0000-000057870000}"/>
    <cellStyle name="Normal 3 5 2 5 4 4" xfId="34670" xr:uid="{00000000-0005-0000-0000-000058870000}"/>
    <cellStyle name="Normal 3 5 2 5 5" xfId="34671" xr:uid="{00000000-0005-0000-0000-000059870000}"/>
    <cellStyle name="Normal 3 5 2 5 5 2" xfId="34672" xr:uid="{00000000-0005-0000-0000-00005A870000}"/>
    <cellStyle name="Normal 3 5 2 5 5 2 2" xfId="34673" xr:uid="{00000000-0005-0000-0000-00005B870000}"/>
    <cellStyle name="Normal 3 5 2 5 5 2 2 2" xfId="34674" xr:uid="{00000000-0005-0000-0000-00005C870000}"/>
    <cellStyle name="Normal 3 5 2 5 5 2 3" xfId="34675" xr:uid="{00000000-0005-0000-0000-00005D870000}"/>
    <cellStyle name="Normal 3 5 2 5 5 3" xfId="34676" xr:uid="{00000000-0005-0000-0000-00005E870000}"/>
    <cellStyle name="Normal 3 5 2 5 5 3 2" xfId="34677" xr:uid="{00000000-0005-0000-0000-00005F870000}"/>
    <cellStyle name="Normal 3 5 2 5 5 4" xfId="34678" xr:uid="{00000000-0005-0000-0000-000060870000}"/>
    <cellStyle name="Normal 3 5 2 5 6" xfId="34679" xr:uid="{00000000-0005-0000-0000-000061870000}"/>
    <cellStyle name="Normal 3 5 2 5 6 2" xfId="34680" xr:uid="{00000000-0005-0000-0000-000062870000}"/>
    <cellStyle name="Normal 3 5 2 5 6 2 2" xfId="34681" xr:uid="{00000000-0005-0000-0000-000063870000}"/>
    <cellStyle name="Normal 3 5 2 5 6 3" xfId="34682" xr:uid="{00000000-0005-0000-0000-000064870000}"/>
    <cellStyle name="Normal 3 5 2 5 7" xfId="34683" xr:uid="{00000000-0005-0000-0000-000065870000}"/>
    <cellStyle name="Normal 3 5 2 5 7 2" xfId="34684" xr:uid="{00000000-0005-0000-0000-000066870000}"/>
    <cellStyle name="Normal 3 5 2 5 8" xfId="34685" xr:uid="{00000000-0005-0000-0000-000067870000}"/>
    <cellStyle name="Normal 3 5 2 5 8 2" xfId="34686" xr:uid="{00000000-0005-0000-0000-000068870000}"/>
    <cellStyle name="Normal 3 5 2 5 9" xfId="34687" xr:uid="{00000000-0005-0000-0000-000069870000}"/>
    <cellStyle name="Normal 3 5 2 6" xfId="34688" xr:uid="{00000000-0005-0000-0000-00006A870000}"/>
    <cellStyle name="Normal 3 5 2 6 2" xfId="34689" xr:uid="{00000000-0005-0000-0000-00006B870000}"/>
    <cellStyle name="Normal 3 5 2 6 2 2" xfId="34690" xr:uid="{00000000-0005-0000-0000-00006C870000}"/>
    <cellStyle name="Normal 3 5 2 6 2 2 2" xfId="34691" xr:uid="{00000000-0005-0000-0000-00006D870000}"/>
    <cellStyle name="Normal 3 5 2 6 2 2 2 2" xfId="34692" xr:uid="{00000000-0005-0000-0000-00006E870000}"/>
    <cellStyle name="Normal 3 5 2 6 2 2 2 2 2" xfId="34693" xr:uid="{00000000-0005-0000-0000-00006F870000}"/>
    <cellStyle name="Normal 3 5 2 6 2 2 2 3" xfId="34694" xr:uid="{00000000-0005-0000-0000-000070870000}"/>
    <cellStyle name="Normal 3 5 2 6 2 2 3" xfId="34695" xr:uid="{00000000-0005-0000-0000-000071870000}"/>
    <cellStyle name="Normal 3 5 2 6 2 2 3 2" xfId="34696" xr:uid="{00000000-0005-0000-0000-000072870000}"/>
    <cellStyle name="Normal 3 5 2 6 2 2 4" xfId="34697" xr:uid="{00000000-0005-0000-0000-000073870000}"/>
    <cellStyle name="Normal 3 5 2 6 2 3" xfId="34698" xr:uid="{00000000-0005-0000-0000-000074870000}"/>
    <cellStyle name="Normal 3 5 2 6 2 3 2" xfId="34699" xr:uid="{00000000-0005-0000-0000-000075870000}"/>
    <cellStyle name="Normal 3 5 2 6 2 3 2 2" xfId="34700" xr:uid="{00000000-0005-0000-0000-000076870000}"/>
    <cellStyle name="Normal 3 5 2 6 2 3 3" xfId="34701" xr:uid="{00000000-0005-0000-0000-000077870000}"/>
    <cellStyle name="Normal 3 5 2 6 2 4" xfId="34702" xr:uid="{00000000-0005-0000-0000-000078870000}"/>
    <cellStyle name="Normal 3 5 2 6 2 4 2" xfId="34703" xr:uid="{00000000-0005-0000-0000-000079870000}"/>
    <cellStyle name="Normal 3 5 2 6 2 5" xfId="34704" xr:uid="{00000000-0005-0000-0000-00007A870000}"/>
    <cellStyle name="Normal 3 5 2 6 3" xfId="34705" xr:uid="{00000000-0005-0000-0000-00007B870000}"/>
    <cellStyle name="Normal 3 5 2 6 3 2" xfId="34706" xr:uid="{00000000-0005-0000-0000-00007C870000}"/>
    <cellStyle name="Normal 3 5 2 6 3 2 2" xfId="34707" xr:uid="{00000000-0005-0000-0000-00007D870000}"/>
    <cellStyle name="Normal 3 5 2 6 3 2 2 2" xfId="34708" xr:uid="{00000000-0005-0000-0000-00007E870000}"/>
    <cellStyle name="Normal 3 5 2 6 3 2 3" xfId="34709" xr:uid="{00000000-0005-0000-0000-00007F870000}"/>
    <cellStyle name="Normal 3 5 2 6 3 3" xfId="34710" xr:uid="{00000000-0005-0000-0000-000080870000}"/>
    <cellStyle name="Normal 3 5 2 6 3 3 2" xfId="34711" xr:uid="{00000000-0005-0000-0000-000081870000}"/>
    <cellStyle name="Normal 3 5 2 6 3 4" xfId="34712" xr:uid="{00000000-0005-0000-0000-000082870000}"/>
    <cellStyle name="Normal 3 5 2 6 4" xfId="34713" xr:uid="{00000000-0005-0000-0000-000083870000}"/>
    <cellStyle name="Normal 3 5 2 6 4 2" xfId="34714" xr:uid="{00000000-0005-0000-0000-000084870000}"/>
    <cellStyle name="Normal 3 5 2 6 4 2 2" xfId="34715" xr:uid="{00000000-0005-0000-0000-000085870000}"/>
    <cellStyle name="Normal 3 5 2 6 4 2 2 2" xfId="34716" xr:uid="{00000000-0005-0000-0000-000086870000}"/>
    <cellStyle name="Normal 3 5 2 6 4 2 3" xfId="34717" xr:uid="{00000000-0005-0000-0000-000087870000}"/>
    <cellStyle name="Normal 3 5 2 6 4 3" xfId="34718" xr:uid="{00000000-0005-0000-0000-000088870000}"/>
    <cellStyle name="Normal 3 5 2 6 4 3 2" xfId="34719" xr:uid="{00000000-0005-0000-0000-000089870000}"/>
    <cellStyle name="Normal 3 5 2 6 4 4" xfId="34720" xr:uid="{00000000-0005-0000-0000-00008A870000}"/>
    <cellStyle name="Normal 3 5 2 6 5" xfId="34721" xr:uid="{00000000-0005-0000-0000-00008B870000}"/>
    <cellStyle name="Normal 3 5 2 6 5 2" xfId="34722" xr:uid="{00000000-0005-0000-0000-00008C870000}"/>
    <cellStyle name="Normal 3 5 2 6 5 2 2" xfId="34723" xr:uid="{00000000-0005-0000-0000-00008D870000}"/>
    <cellStyle name="Normal 3 5 2 6 5 3" xfId="34724" xr:uid="{00000000-0005-0000-0000-00008E870000}"/>
    <cellStyle name="Normal 3 5 2 6 6" xfId="34725" xr:uid="{00000000-0005-0000-0000-00008F870000}"/>
    <cellStyle name="Normal 3 5 2 6 6 2" xfId="34726" xr:uid="{00000000-0005-0000-0000-000090870000}"/>
    <cellStyle name="Normal 3 5 2 6 7" xfId="34727" xr:uid="{00000000-0005-0000-0000-000091870000}"/>
    <cellStyle name="Normal 3 5 2 6 7 2" xfId="34728" xr:uid="{00000000-0005-0000-0000-000092870000}"/>
    <cellStyle name="Normal 3 5 2 6 8" xfId="34729" xr:uid="{00000000-0005-0000-0000-000093870000}"/>
    <cellStyle name="Normal 3 5 2 7" xfId="34730" xr:uid="{00000000-0005-0000-0000-000094870000}"/>
    <cellStyle name="Normal 3 5 2 7 2" xfId="34731" xr:uid="{00000000-0005-0000-0000-000095870000}"/>
    <cellStyle name="Normal 3 5 2 7 2 2" xfId="34732" xr:uid="{00000000-0005-0000-0000-000096870000}"/>
    <cellStyle name="Normal 3 5 2 7 2 2 2" xfId="34733" xr:uid="{00000000-0005-0000-0000-000097870000}"/>
    <cellStyle name="Normal 3 5 2 7 2 2 2 2" xfId="34734" xr:uid="{00000000-0005-0000-0000-000098870000}"/>
    <cellStyle name="Normal 3 5 2 7 2 2 2 2 2" xfId="34735" xr:uid="{00000000-0005-0000-0000-000099870000}"/>
    <cellStyle name="Normal 3 5 2 7 2 2 2 3" xfId="34736" xr:uid="{00000000-0005-0000-0000-00009A870000}"/>
    <cellStyle name="Normal 3 5 2 7 2 2 3" xfId="34737" xr:uid="{00000000-0005-0000-0000-00009B870000}"/>
    <cellStyle name="Normal 3 5 2 7 2 2 3 2" xfId="34738" xr:uid="{00000000-0005-0000-0000-00009C870000}"/>
    <cellStyle name="Normal 3 5 2 7 2 2 4" xfId="34739" xr:uid="{00000000-0005-0000-0000-00009D870000}"/>
    <cellStyle name="Normal 3 5 2 7 2 3" xfId="34740" xr:uid="{00000000-0005-0000-0000-00009E870000}"/>
    <cellStyle name="Normal 3 5 2 7 2 3 2" xfId="34741" xr:uid="{00000000-0005-0000-0000-00009F870000}"/>
    <cellStyle name="Normal 3 5 2 7 2 3 2 2" xfId="34742" xr:uid="{00000000-0005-0000-0000-0000A0870000}"/>
    <cellStyle name="Normal 3 5 2 7 2 3 3" xfId="34743" xr:uid="{00000000-0005-0000-0000-0000A1870000}"/>
    <cellStyle name="Normal 3 5 2 7 2 4" xfId="34744" xr:uid="{00000000-0005-0000-0000-0000A2870000}"/>
    <cellStyle name="Normal 3 5 2 7 2 4 2" xfId="34745" xr:uid="{00000000-0005-0000-0000-0000A3870000}"/>
    <cellStyle name="Normal 3 5 2 7 2 5" xfId="34746" xr:uid="{00000000-0005-0000-0000-0000A4870000}"/>
    <cellStyle name="Normal 3 5 2 7 3" xfId="34747" xr:uid="{00000000-0005-0000-0000-0000A5870000}"/>
    <cellStyle name="Normal 3 5 2 7 3 2" xfId="34748" xr:uid="{00000000-0005-0000-0000-0000A6870000}"/>
    <cellStyle name="Normal 3 5 2 7 3 2 2" xfId="34749" xr:uid="{00000000-0005-0000-0000-0000A7870000}"/>
    <cellStyle name="Normal 3 5 2 7 3 2 2 2" xfId="34750" xr:uid="{00000000-0005-0000-0000-0000A8870000}"/>
    <cellStyle name="Normal 3 5 2 7 3 2 3" xfId="34751" xr:uid="{00000000-0005-0000-0000-0000A9870000}"/>
    <cellStyle name="Normal 3 5 2 7 3 3" xfId="34752" xr:uid="{00000000-0005-0000-0000-0000AA870000}"/>
    <cellStyle name="Normal 3 5 2 7 3 3 2" xfId="34753" xr:uid="{00000000-0005-0000-0000-0000AB870000}"/>
    <cellStyle name="Normal 3 5 2 7 3 4" xfId="34754" xr:uid="{00000000-0005-0000-0000-0000AC870000}"/>
    <cellStyle name="Normal 3 5 2 7 4" xfId="34755" xr:uid="{00000000-0005-0000-0000-0000AD870000}"/>
    <cellStyle name="Normal 3 5 2 7 4 2" xfId="34756" xr:uid="{00000000-0005-0000-0000-0000AE870000}"/>
    <cellStyle name="Normal 3 5 2 7 4 2 2" xfId="34757" xr:uid="{00000000-0005-0000-0000-0000AF870000}"/>
    <cellStyle name="Normal 3 5 2 7 4 3" xfId="34758" xr:uid="{00000000-0005-0000-0000-0000B0870000}"/>
    <cellStyle name="Normal 3 5 2 7 5" xfId="34759" xr:uid="{00000000-0005-0000-0000-0000B1870000}"/>
    <cellStyle name="Normal 3 5 2 7 5 2" xfId="34760" xr:uid="{00000000-0005-0000-0000-0000B2870000}"/>
    <cellStyle name="Normal 3 5 2 7 6" xfId="34761" xr:uid="{00000000-0005-0000-0000-0000B3870000}"/>
    <cellStyle name="Normal 3 5 2 8" xfId="34762" xr:uid="{00000000-0005-0000-0000-0000B4870000}"/>
    <cellStyle name="Normal 3 5 2 8 2" xfId="34763" xr:uid="{00000000-0005-0000-0000-0000B5870000}"/>
    <cellStyle name="Normal 3 5 2 8 2 2" xfId="34764" xr:uid="{00000000-0005-0000-0000-0000B6870000}"/>
    <cellStyle name="Normal 3 5 2 8 2 2 2" xfId="34765" xr:uid="{00000000-0005-0000-0000-0000B7870000}"/>
    <cellStyle name="Normal 3 5 2 8 2 2 2 2" xfId="34766" xr:uid="{00000000-0005-0000-0000-0000B8870000}"/>
    <cellStyle name="Normal 3 5 2 8 2 2 2 2 2" xfId="34767" xr:uid="{00000000-0005-0000-0000-0000B9870000}"/>
    <cellStyle name="Normal 3 5 2 8 2 2 2 3" xfId="34768" xr:uid="{00000000-0005-0000-0000-0000BA870000}"/>
    <cellStyle name="Normal 3 5 2 8 2 2 3" xfId="34769" xr:uid="{00000000-0005-0000-0000-0000BB870000}"/>
    <cellStyle name="Normal 3 5 2 8 2 2 3 2" xfId="34770" xr:uid="{00000000-0005-0000-0000-0000BC870000}"/>
    <cellStyle name="Normal 3 5 2 8 2 2 4" xfId="34771" xr:uid="{00000000-0005-0000-0000-0000BD870000}"/>
    <cellStyle name="Normal 3 5 2 8 2 3" xfId="34772" xr:uid="{00000000-0005-0000-0000-0000BE870000}"/>
    <cellStyle name="Normal 3 5 2 8 2 3 2" xfId="34773" xr:uid="{00000000-0005-0000-0000-0000BF870000}"/>
    <cellStyle name="Normal 3 5 2 8 2 3 2 2" xfId="34774" xr:uid="{00000000-0005-0000-0000-0000C0870000}"/>
    <cellStyle name="Normal 3 5 2 8 2 3 3" xfId="34775" xr:uid="{00000000-0005-0000-0000-0000C1870000}"/>
    <cellStyle name="Normal 3 5 2 8 2 4" xfId="34776" xr:uid="{00000000-0005-0000-0000-0000C2870000}"/>
    <cellStyle name="Normal 3 5 2 8 2 4 2" xfId="34777" xr:uid="{00000000-0005-0000-0000-0000C3870000}"/>
    <cellStyle name="Normal 3 5 2 8 2 5" xfId="34778" xr:uid="{00000000-0005-0000-0000-0000C4870000}"/>
    <cellStyle name="Normal 3 5 2 8 3" xfId="34779" xr:uid="{00000000-0005-0000-0000-0000C5870000}"/>
    <cellStyle name="Normal 3 5 2 8 3 2" xfId="34780" xr:uid="{00000000-0005-0000-0000-0000C6870000}"/>
    <cellStyle name="Normal 3 5 2 8 3 2 2" xfId="34781" xr:uid="{00000000-0005-0000-0000-0000C7870000}"/>
    <cellStyle name="Normal 3 5 2 8 3 2 2 2" xfId="34782" xr:uid="{00000000-0005-0000-0000-0000C8870000}"/>
    <cellStyle name="Normal 3 5 2 8 3 2 3" xfId="34783" xr:uid="{00000000-0005-0000-0000-0000C9870000}"/>
    <cellStyle name="Normal 3 5 2 8 3 3" xfId="34784" xr:uid="{00000000-0005-0000-0000-0000CA870000}"/>
    <cellStyle name="Normal 3 5 2 8 3 3 2" xfId="34785" xr:uid="{00000000-0005-0000-0000-0000CB870000}"/>
    <cellStyle name="Normal 3 5 2 8 3 4" xfId="34786" xr:uid="{00000000-0005-0000-0000-0000CC870000}"/>
    <cellStyle name="Normal 3 5 2 8 4" xfId="34787" xr:uid="{00000000-0005-0000-0000-0000CD870000}"/>
    <cellStyle name="Normal 3 5 2 8 4 2" xfId="34788" xr:uid="{00000000-0005-0000-0000-0000CE870000}"/>
    <cellStyle name="Normal 3 5 2 8 4 2 2" xfId="34789" xr:uid="{00000000-0005-0000-0000-0000CF870000}"/>
    <cellStyle name="Normal 3 5 2 8 4 3" xfId="34790" xr:uid="{00000000-0005-0000-0000-0000D0870000}"/>
    <cellStyle name="Normal 3 5 2 8 5" xfId="34791" xr:uid="{00000000-0005-0000-0000-0000D1870000}"/>
    <cellStyle name="Normal 3 5 2 8 5 2" xfId="34792" xr:uid="{00000000-0005-0000-0000-0000D2870000}"/>
    <cellStyle name="Normal 3 5 2 8 6" xfId="34793" xr:uid="{00000000-0005-0000-0000-0000D3870000}"/>
    <cellStyle name="Normal 3 5 2 9" xfId="34794" xr:uid="{00000000-0005-0000-0000-0000D4870000}"/>
    <cellStyle name="Normal 3 5 2 9 2" xfId="34795" xr:uid="{00000000-0005-0000-0000-0000D5870000}"/>
    <cellStyle name="Normal 3 5 2 9 2 2" xfId="34796" xr:uid="{00000000-0005-0000-0000-0000D6870000}"/>
    <cellStyle name="Normal 3 5 2 9 2 2 2" xfId="34797" xr:uid="{00000000-0005-0000-0000-0000D7870000}"/>
    <cellStyle name="Normal 3 5 2 9 2 2 2 2" xfId="34798" xr:uid="{00000000-0005-0000-0000-0000D8870000}"/>
    <cellStyle name="Normal 3 5 2 9 2 2 3" xfId="34799" xr:uid="{00000000-0005-0000-0000-0000D9870000}"/>
    <cellStyle name="Normal 3 5 2 9 2 3" xfId="34800" xr:uid="{00000000-0005-0000-0000-0000DA870000}"/>
    <cellStyle name="Normal 3 5 2 9 2 3 2" xfId="34801" xr:uid="{00000000-0005-0000-0000-0000DB870000}"/>
    <cellStyle name="Normal 3 5 2 9 2 4" xfId="34802" xr:uid="{00000000-0005-0000-0000-0000DC870000}"/>
    <cellStyle name="Normal 3 5 2 9 3" xfId="34803" xr:uid="{00000000-0005-0000-0000-0000DD870000}"/>
    <cellStyle name="Normal 3 5 2 9 3 2" xfId="34804" xr:uid="{00000000-0005-0000-0000-0000DE870000}"/>
    <cellStyle name="Normal 3 5 2 9 3 2 2" xfId="34805" xr:uid="{00000000-0005-0000-0000-0000DF870000}"/>
    <cellStyle name="Normal 3 5 2 9 3 3" xfId="34806" xr:uid="{00000000-0005-0000-0000-0000E0870000}"/>
    <cellStyle name="Normal 3 5 2 9 4" xfId="34807" xr:uid="{00000000-0005-0000-0000-0000E1870000}"/>
    <cellStyle name="Normal 3 5 2 9 4 2" xfId="34808" xr:uid="{00000000-0005-0000-0000-0000E2870000}"/>
    <cellStyle name="Normal 3 5 2 9 5" xfId="34809" xr:uid="{00000000-0005-0000-0000-0000E3870000}"/>
    <cellStyle name="Normal 3 5 2_T-straight with PEDs adjustor" xfId="34810" xr:uid="{00000000-0005-0000-0000-0000E4870000}"/>
    <cellStyle name="Normal 3 5 20" xfId="34811" xr:uid="{00000000-0005-0000-0000-0000E5870000}"/>
    <cellStyle name="Normal 3 5 3" xfId="34812" xr:uid="{00000000-0005-0000-0000-0000E6870000}"/>
    <cellStyle name="Normal 3 5 3 10" xfId="34813" xr:uid="{00000000-0005-0000-0000-0000E7870000}"/>
    <cellStyle name="Normal 3 5 3 11" xfId="34814" xr:uid="{00000000-0005-0000-0000-0000E8870000}"/>
    <cellStyle name="Normal 3 5 3 2" xfId="34815" xr:uid="{00000000-0005-0000-0000-0000E9870000}"/>
    <cellStyle name="Normal 3 5 3 2 10" xfId="34816" xr:uid="{00000000-0005-0000-0000-0000EA870000}"/>
    <cellStyle name="Normal 3 5 3 2 2" xfId="34817" xr:uid="{00000000-0005-0000-0000-0000EB870000}"/>
    <cellStyle name="Normal 3 5 3 2 2 2" xfId="34818" xr:uid="{00000000-0005-0000-0000-0000EC870000}"/>
    <cellStyle name="Normal 3 5 3 2 2 2 2" xfId="34819" xr:uid="{00000000-0005-0000-0000-0000ED870000}"/>
    <cellStyle name="Normal 3 5 3 2 2 2 2 2" xfId="34820" xr:uid="{00000000-0005-0000-0000-0000EE870000}"/>
    <cellStyle name="Normal 3 5 3 2 2 2 2 2 2" xfId="34821" xr:uid="{00000000-0005-0000-0000-0000EF870000}"/>
    <cellStyle name="Normal 3 5 3 2 2 2 2 2 2 2" xfId="34822" xr:uid="{00000000-0005-0000-0000-0000F0870000}"/>
    <cellStyle name="Normal 3 5 3 2 2 2 2 2 3" xfId="34823" xr:uid="{00000000-0005-0000-0000-0000F1870000}"/>
    <cellStyle name="Normal 3 5 3 2 2 2 2 3" xfId="34824" xr:uid="{00000000-0005-0000-0000-0000F2870000}"/>
    <cellStyle name="Normal 3 5 3 2 2 2 2 3 2" xfId="34825" xr:uid="{00000000-0005-0000-0000-0000F3870000}"/>
    <cellStyle name="Normal 3 5 3 2 2 2 2 4" xfId="34826" xr:uid="{00000000-0005-0000-0000-0000F4870000}"/>
    <cellStyle name="Normal 3 5 3 2 2 2 3" xfId="34827" xr:uid="{00000000-0005-0000-0000-0000F5870000}"/>
    <cellStyle name="Normal 3 5 3 2 2 2 3 2" xfId="34828" xr:uid="{00000000-0005-0000-0000-0000F6870000}"/>
    <cellStyle name="Normal 3 5 3 2 2 2 3 2 2" xfId="34829" xr:uid="{00000000-0005-0000-0000-0000F7870000}"/>
    <cellStyle name="Normal 3 5 3 2 2 2 3 3" xfId="34830" xr:uid="{00000000-0005-0000-0000-0000F8870000}"/>
    <cellStyle name="Normal 3 5 3 2 2 2 4" xfId="34831" xr:uid="{00000000-0005-0000-0000-0000F9870000}"/>
    <cellStyle name="Normal 3 5 3 2 2 2 4 2" xfId="34832" xr:uid="{00000000-0005-0000-0000-0000FA870000}"/>
    <cellStyle name="Normal 3 5 3 2 2 2 5" xfId="34833" xr:uid="{00000000-0005-0000-0000-0000FB870000}"/>
    <cellStyle name="Normal 3 5 3 2 2 3" xfId="34834" xr:uid="{00000000-0005-0000-0000-0000FC870000}"/>
    <cellStyle name="Normal 3 5 3 2 2 3 2" xfId="34835" xr:uid="{00000000-0005-0000-0000-0000FD870000}"/>
    <cellStyle name="Normal 3 5 3 2 2 3 2 2" xfId="34836" xr:uid="{00000000-0005-0000-0000-0000FE870000}"/>
    <cellStyle name="Normal 3 5 3 2 2 3 2 2 2" xfId="34837" xr:uid="{00000000-0005-0000-0000-0000FF870000}"/>
    <cellStyle name="Normal 3 5 3 2 2 3 2 3" xfId="34838" xr:uid="{00000000-0005-0000-0000-000000880000}"/>
    <cellStyle name="Normal 3 5 3 2 2 3 3" xfId="34839" xr:uid="{00000000-0005-0000-0000-000001880000}"/>
    <cellStyle name="Normal 3 5 3 2 2 3 3 2" xfId="34840" xr:uid="{00000000-0005-0000-0000-000002880000}"/>
    <cellStyle name="Normal 3 5 3 2 2 3 4" xfId="34841" xr:uid="{00000000-0005-0000-0000-000003880000}"/>
    <cellStyle name="Normal 3 5 3 2 2 4" xfId="34842" xr:uid="{00000000-0005-0000-0000-000004880000}"/>
    <cellStyle name="Normal 3 5 3 2 2 4 2" xfId="34843" xr:uid="{00000000-0005-0000-0000-000005880000}"/>
    <cellStyle name="Normal 3 5 3 2 2 4 2 2" xfId="34844" xr:uid="{00000000-0005-0000-0000-000006880000}"/>
    <cellStyle name="Normal 3 5 3 2 2 4 2 2 2" xfId="34845" xr:uid="{00000000-0005-0000-0000-000007880000}"/>
    <cellStyle name="Normal 3 5 3 2 2 4 2 3" xfId="34846" xr:uid="{00000000-0005-0000-0000-000008880000}"/>
    <cellStyle name="Normal 3 5 3 2 2 4 3" xfId="34847" xr:uid="{00000000-0005-0000-0000-000009880000}"/>
    <cellStyle name="Normal 3 5 3 2 2 4 3 2" xfId="34848" xr:uid="{00000000-0005-0000-0000-00000A880000}"/>
    <cellStyle name="Normal 3 5 3 2 2 4 4" xfId="34849" xr:uid="{00000000-0005-0000-0000-00000B880000}"/>
    <cellStyle name="Normal 3 5 3 2 2 5" xfId="34850" xr:uid="{00000000-0005-0000-0000-00000C880000}"/>
    <cellStyle name="Normal 3 5 3 2 2 5 2" xfId="34851" xr:uid="{00000000-0005-0000-0000-00000D880000}"/>
    <cellStyle name="Normal 3 5 3 2 2 5 2 2" xfId="34852" xr:uid="{00000000-0005-0000-0000-00000E880000}"/>
    <cellStyle name="Normal 3 5 3 2 2 5 3" xfId="34853" xr:uid="{00000000-0005-0000-0000-00000F880000}"/>
    <cellStyle name="Normal 3 5 3 2 2 6" xfId="34854" xr:uid="{00000000-0005-0000-0000-000010880000}"/>
    <cellStyle name="Normal 3 5 3 2 2 6 2" xfId="34855" xr:uid="{00000000-0005-0000-0000-000011880000}"/>
    <cellStyle name="Normal 3 5 3 2 2 7" xfId="34856" xr:uid="{00000000-0005-0000-0000-000012880000}"/>
    <cellStyle name="Normal 3 5 3 2 2 7 2" xfId="34857" xr:uid="{00000000-0005-0000-0000-000013880000}"/>
    <cellStyle name="Normal 3 5 3 2 2 8" xfId="34858" xr:uid="{00000000-0005-0000-0000-000014880000}"/>
    <cellStyle name="Normal 3 5 3 2 2 9" xfId="34859" xr:uid="{00000000-0005-0000-0000-000015880000}"/>
    <cellStyle name="Normal 3 5 3 2 3" xfId="34860" xr:uid="{00000000-0005-0000-0000-000016880000}"/>
    <cellStyle name="Normal 3 5 3 2 3 2" xfId="34861" xr:uid="{00000000-0005-0000-0000-000017880000}"/>
    <cellStyle name="Normal 3 5 3 2 3 2 2" xfId="34862" xr:uid="{00000000-0005-0000-0000-000018880000}"/>
    <cellStyle name="Normal 3 5 3 2 3 2 2 2" xfId="34863" xr:uid="{00000000-0005-0000-0000-000019880000}"/>
    <cellStyle name="Normal 3 5 3 2 3 2 2 2 2" xfId="34864" xr:uid="{00000000-0005-0000-0000-00001A880000}"/>
    <cellStyle name="Normal 3 5 3 2 3 2 2 3" xfId="34865" xr:uid="{00000000-0005-0000-0000-00001B880000}"/>
    <cellStyle name="Normal 3 5 3 2 3 2 3" xfId="34866" xr:uid="{00000000-0005-0000-0000-00001C880000}"/>
    <cellStyle name="Normal 3 5 3 2 3 2 3 2" xfId="34867" xr:uid="{00000000-0005-0000-0000-00001D880000}"/>
    <cellStyle name="Normal 3 5 3 2 3 2 4" xfId="34868" xr:uid="{00000000-0005-0000-0000-00001E880000}"/>
    <cellStyle name="Normal 3 5 3 2 3 3" xfId="34869" xr:uid="{00000000-0005-0000-0000-00001F880000}"/>
    <cellStyle name="Normal 3 5 3 2 3 3 2" xfId="34870" xr:uid="{00000000-0005-0000-0000-000020880000}"/>
    <cellStyle name="Normal 3 5 3 2 3 3 2 2" xfId="34871" xr:uid="{00000000-0005-0000-0000-000021880000}"/>
    <cellStyle name="Normal 3 5 3 2 3 3 3" xfId="34872" xr:uid="{00000000-0005-0000-0000-000022880000}"/>
    <cellStyle name="Normal 3 5 3 2 3 4" xfId="34873" xr:uid="{00000000-0005-0000-0000-000023880000}"/>
    <cellStyle name="Normal 3 5 3 2 3 4 2" xfId="34874" xr:uid="{00000000-0005-0000-0000-000024880000}"/>
    <cellStyle name="Normal 3 5 3 2 3 5" xfId="34875" xr:uid="{00000000-0005-0000-0000-000025880000}"/>
    <cellStyle name="Normal 3 5 3 2 4" xfId="34876" xr:uid="{00000000-0005-0000-0000-000026880000}"/>
    <cellStyle name="Normal 3 5 3 2 4 2" xfId="34877" xr:uid="{00000000-0005-0000-0000-000027880000}"/>
    <cellStyle name="Normal 3 5 3 2 4 2 2" xfId="34878" xr:uid="{00000000-0005-0000-0000-000028880000}"/>
    <cellStyle name="Normal 3 5 3 2 4 2 2 2" xfId="34879" xr:uid="{00000000-0005-0000-0000-000029880000}"/>
    <cellStyle name="Normal 3 5 3 2 4 2 3" xfId="34880" xr:uid="{00000000-0005-0000-0000-00002A880000}"/>
    <cellStyle name="Normal 3 5 3 2 4 3" xfId="34881" xr:uid="{00000000-0005-0000-0000-00002B880000}"/>
    <cellStyle name="Normal 3 5 3 2 4 3 2" xfId="34882" xr:uid="{00000000-0005-0000-0000-00002C880000}"/>
    <cellStyle name="Normal 3 5 3 2 4 4" xfId="34883" xr:uid="{00000000-0005-0000-0000-00002D880000}"/>
    <cellStyle name="Normal 3 5 3 2 5" xfId="34884" xr:uid="{00000000-0005-0000-0000-00002E880000}"/>
    <cellStyle name="Normal 3 5 3 2 5 2" xfId="34885" xr:uid="{00000000-0005-0000-0000-00002F880000}"/>
    <cellStyle name="Normal 3 5 3 2 5 2 2" xfId="34886" xr:uid="{00000000-0005-0000-0000-000030880000}"/>
    <cellStyle name="Normal 3 5 3 2 5 2 2 2" xfId="34887" xr:uid="{00000000-0005-0000-0000-000031880000}"/>
    <cellStyle name="Normal 3 5 3 2 5 2 3" xfId="34888" xr:uid="{00000000-0005-0000-0000-000032880000}"/>
    <cellStyle name="Normal 3 5 3 2 5 3" xfId="34889" xr:uid="{00000000-0005-0000-0000-000033880000}"/>
    <cellStyle name="Normal 3 5 3 2 5 3 2" xfId="34890" xr:uid="{00000000-0005-0000-0000-000034880000}"/>
    <cellStyle name="Normal 3 5 3 2 5 4" xfId="34891" xr:uid="{00000000-0005-0000-0000-000035880000}"/>
    <cellStyle name="Normal 3 5 3 2 6" xfId="34892" xr:uid="{00000000-0005-0000-0000-000036880000}"/>
    <cellStyle name="Normal 3 5 3 2 6 2" xfId="34893" xr:uid="{00000000-0005-0000-0000-000037880000}"/>
    <cellStyle name="Normal 3 5 3 2 6 2 2" xfId="34894" xr:uid="{00000000-0005-0000-0000-000038880000}"/>
    <cellStyle name="Normal 3 5 3 2 6 3" xfId="34895" xr:uid="{00000000-0005-0000-0000-000039880000}"/>
    <cellStyle name="Normal 3 5 3 2 7" xfId="34896" xr:uid="{00000000-0005-0000-0000-00003A880000}"/>
    <cellStyle name="Normal 3 5 3 2 7 2" xfId="34897" xr:uid="{00000000-0005-0000-0000-00003B880000}"/>
    <cellStyle name="Normal 3 5 3 2 8" xfId="34898" xr:uid="{00000000-0005-0000-0000-00003C880000}"/>
    <cellStyle name="Normal 3 5 3 2 8 2" xfId="34899" xr:uid="{00000000-0005-0000-0000-00003D880000}"/>
    <cellStyle name="Normal 3 5 3 2 9" xfId="34900" xr:uid="{00000000-0005-0000-0000-00003E880000}"/>
    <cellStyle name="Normal 3 5 3 3" xfId="34901" xr:uid="{00000000-0005-0000-0000-00003F880000}"/>
    <cellStyle name="Normal 3 5 3 3 2" xfId="34902" xr:uid="{00000000-0005-0000-0000-000040880000}"/>
    <cellStyle name="Normal 3 5 3 3 2 2" xfId="34903" xr:uid="{00000000-0005-0000-0000-000041880000}"/>
    <cellStyle name="Normal 3 5 3 3 2 2 2" xfId="34904" xr:uid="{00000000-0005-0000-0000-000042880000}"/>
    <cellStyle name="Normal 3 5 3 3 2 2 2 2" xfId="34905" xr:uid="{00000000-0005-0000-0000-000043880000}"/>
    <cellStyle name="Normal 3 5 3 3 2 2 2 2 2" xfId="34906" xr:uid="{00000000-0005-0000-0000-000044880000}"/>
    <cellStyle name="Normal 3 5 3 3 2 2 2 3" xfId="34907" xr:uid="{00000000-0005-0000-0000-000045880000}"/>
    <cellStyle name="Normal 3 5 3 3 2 2 3" xfId="34908" xr:uid="{00000000-0005-0000-0000-000046880000}"/>
    <cellStyle name="Normal 3 5 3 3 2 2 3 2" xfId="34909" xr:uid="{00000000-0005-0000-0000-000047880000}"/>
    <cellStyle name="Normal 3 5 3 3 2 2 4" xfId="34910" xr:uid="{00000000-0005-0000-0000-000048880000}"/>
    <cellStyle name="Normal 3 5 3 3 2 3" xfId="34911" xr:uid="{00000000-0005-0000-0000-000049880000}"/>
    <cellStyle name="Normal 3 5 3 3 2 3 2" xfId="34912" xr:uid="{00000000-0005-0000-0000-00004A880000}"/>
    <cellStyle name="Normal 3 5 3 3 2 3 2 2" xfId="34913" xr:uid="{00000000-0005-0000-0000-00004B880000}"/>
    <cellStyle name="Normal 3 5 3 3 2 3 3" xfId="34914" xr:uid="{00000000-0005-0000-0000-00004C880000}"/>
    <cellStyle name="Normal 3 5 3 3 2 4" xfId="34915" xr:uid="{00000000-0005-0000-0000-00004D880000}"/>
    <cellStyle name="Normal 3 5 3 3 2 4 2" xfId="34916" xr:uid="{00000000-0005-0000-0000-00004E880000}"/>
    <cellStyle name="Normal 3 5 3 3 2 5" xfId="34917" xr:uid="{00000000-0005-0000-0000-00004F880000}"/>
    <cellStyle name="Normal 3 5 3 3 2 6" xfId="34918" xr:uid="{00000000-0005-0000-0000-000050880000}"/>
    <cellStyle name="Normal 3 5 3 3 3" xfId="34919" xr:uid="{00000000-0005-0000-0000-000051880000}"/>
    <cellStyle name="Normal 3 5 3 3 3 2" xfId="34920" xr:uid="{00000000-0005-0000-0000-000052880000}"/>
    <cellStyle name="Normal 3 5 3 3 3 2 2" xfId="34921" xr:uid="{00000000-0005-0000-0000-000053880000}"/>
    <cellStyle name="Normal 3 5 3 3 3 2 2 2" xfId="34922" xr:uid="{00000000-0005-0000-0000-000054880000}"/>
    <cellStyle name="Normal 3 5 3 3 3 2 3" xfId="34923" xr:uid="{00000000-0005-0000-0000-000055880000}"/>
    <cellStyle name="Normal 3 5 3 3 3 3" xfId="34924" xr:uid="{00000000-0005-0000-0000-000056880000}"/>
    <cellStyle name="Normal 3 5 3 3 3 3 2" xfId="34925" xr:uid="{00000000-0005-0000-0000-000057880000}"/>
    <cellStyle name="Normal 3 5 3 3 3 4" xfId="34926" xr:uid="{00000000-0005-0000-0000-000058880000}"/>
    <cellStyle name="Normal 3 5 3 3 4" xfId="34927" xr:uid="{00000000-0005-0000-0000-000059880000}"/>
    <cellStyle name="Normal 3 5 3 3 4 2" xfId="34928" xr:uid="{00000000-0005-0000-0000-00005A880000}"/>
    <cellStyle name="Normal 3 5 3 3 4 2 2" xfId="34929" xr:uid="{00000000-0005-0000-0000-00005B880000}"/>
    <cellStyle name="Normal 3 5 3 3 4 2 2 2" xfId="34930" xr:uid="{00000000-0005-0000-0000-00005C880000}"/>
    <cellStyle name="Normal 3 5 3 3 4 2 3" xfId="34931" xr:uid="{00000000-0005-0000-0000-00005D880000}"/>
    <cellStyle name="Normal 3 5 3 3 4 3" xfId="34932" xr:uid="{00000000-0005-0000-0000-00005E880000}"/>
    <cellStyle name="Normal 3 5 3 3 4 3 2" xfId="34933" xr:uid="{00000000-0005-0000-0000-00005F880000}"/>
    <cellStyle name="Normal 3 5 3 3 4 4" xfId="34934" xr:uid="{00000000-0005-0000-0000-000060880000}"/>
    <cellStyle name="Normal 3 5 3 3 5" xfId="34935" xr:uid="{00000000-0005-0000-0000-000061880000}"/>
    <cellStyle name="Normal 3 5 3 3 5 2" xfId="34936" xr:uid="{00000000-0005-0000-0000-000062880000}"/>
    <cellStyle name="Normal 3 5 3 3 5 2 2" xfId="34937" xr:uid="{00000000-0005-0000-0000-000063880000}"/>
    <cellStyle name="Normal 3 5 3 3 5 3" xfId="34938" xr:uid="{00000000-0005-0000-0000-000064880000}"/>
    <cellStyle name="Normal 3 5 3 3 6" xfId="34939" xr:uid="{00000000-0005-0000-0000-000065880000}"/>
    <cellStyle name="Normal 3 5 3 3 6 2" xfId="34940" xr:uid="{00000000-0005-0000-0000-000066880000}"/>
    <cellStyle name="Normal 3 5 3 3 7" xfId="34941" xr:uid="{00000000-0005-0000-0000-000067880000}"/>
    <cellStyle name="Normal 3 5 3 3 7 2" xfId="34942" xr:uid="{00000000-0005-0000-0000-000068880000}"/>
    <cellStyle name="Normal 3 5 3 3 8" xfId="34943" xr:uid="{00000000-0005-0000-0000-000069880000}"/>
    <cellStyle name="Normal 3 5 3 3 9" xfId="34944" xr:uid="{00000000-0005-0000-0000-00006A880000}"/>
    <cellStyle name="Normal 3 5 3 4" xfId="34945" xr:uid="{00000000-0005-0000-0000-00006B880000}"/>
    <cellStyle name="Normal 3 5 3 4 2" xfId="34946" xr:uid="{00000000-0005-0000-0000-00006C880000}"/>
    <cellStyle name="Normal 3 5 3 4 2 2" xfId="34947" xr:uid="{00000000-0005-0000-0000-00006D880000}"/>
    <cellStyle name="Normal 3 5 3 4 2 2 2" xfId="34948" xr:uid="{00000000-0005-0000-0000-00006E880000}"/>
    <cellStyle name="Normal 3 5 3 4 2 2 2 2" xfId="34949" xr:uid="{00000000-0005-0000-0000-00006F880000}"/>
    <cellStyle name="Normal 3 5 3 4 2 2 3" xfId="34950" xr:uid="{00000000-0005-0000-0000-000070880000}"/>
    <cellStyle name="Normal 3 5 3 4 2 3" xfId="34951" xr:uid="{00000000-0005-0000-0000-000071880000}"/>
    <cellStyle name="Normal 3 5 3 4 2 3 2" xfId="34952" xr:uid="{00000000-0005-0000-0000-000072880000}"/>
    <cellStyle name="Normal 3 5 3 4 2 4" xfId="34953" xr:uid="{00000000-0005-0000-0000-000073880000}"/>
    <cellStyle name="Normal 3 5 3 4 3" xfId="34954" xr:uid="{00000000-0005-0000-0000-000074880000}"/>
    <cellStyle name="Normal 3 5 3 4 3 2" xfId="34955" xr:uid="{00000000-0005-0000-0000-000075880000}"/>
    <cellStyle name="Normal 3 5 3 4 3 2 2" xfId="34956" xr:uid="{00000000-0005-0000-0000-000076880000}"/>
    <cellStyle name="Normal 3 5 3 4 3 3" xfId="34957" xr:uid="{00000000-0005-0000-0000-000077880000}"/>
    <cellStyle name="Normal 3 5 3 4 4" xfId="34958" xr:uid="{00000000-0005-0000-0000-000078880000}"/>
    <cellStyle name="Normal 3 5 3 4 4 2" xfId="34959" xr:uid="{00000000-0005-0000-0000-000079880000}"/>
    <cellStyle name="Normal 3 5 3 4 5" xfId="34960" xr:uid="{00000000-0005-0000-0000-00007A880000}"/>
    <cellStyle name="Normal 3 5 3 4 6" xfId="34961" xr:uid="{00000000-0005-0000-0000-00007B880000}"/>
    <cellStyle name="Normal 3 5 3 5" xfId="34962" xr:uid="{00000000-0005-0000-0000-00007C880000}"/>
    <cellStyle name="Normal 3 5 3 5 2" xfId="34963" xr:uid="{00000000-0005-0000-0000-00007D880000}"/>
    <cellStyle name="Normal 3 5 3 5 2 2" xfId="34964" xr:uid="{00000000-0005-0000-0000-00007E880000}"/>
    <cellStyle name="Normal 3 5 3 5 2 2 2" xfId="34965" xr:uid="{00000000-0005-0000-0000-00007F880000}"/>
    <cellStyle name="Normal 3 5 3 5 2 3" xfId="34966" xr:uid="{00000000-0005-0000-0000-000080880000}"/>
    <cellStyle name="Normal 3 5 3 5 3" xfId="34967" xr:uid="{00000000-0005-0000-0000-000081880000}"/>
    <cellStyle name="Normal 3 5 3 5 3 2" xfId="34968" xr:uid="{00000000-0005-0000-0000-000082880000}"/>
    <cellStyle name="Normal 3 5 3 5 4" xfId="34969" xr:uid="{00000000-0005-0000-0000-000083880000}"/>
    <cellStyle name="Normal 3 5 3 6" xfId="34970" xr:uid="{00000000-0005-0000-0000-000084880000}"/>
    <cellStyle name="Normal 3 5 3 6 2" xfId="34971" xr:uid="{00000000-0005-0000-0000-000085880000}"/>
    <cellStyle name="Normal 3 5 3 6 2 2" xfId="34972" xr:uid="{00000000-0005-0000-0000-000086880000}"/>
    <cellStyle name="Normal 3 5 3 6 2 2 2" xfId="34973" xr:uid="{00000000-0005-0000-0000-000087880000}"/>
    <cellStyle name="Normal 3 5 3 6 2 3" xfId="34974" xr:uid="{00000000-0005-0000-0000-000088880000}"/>
    <cellStyle name="Normal 3 5 3 6 3" xfId="34975" xr:uid="{00000000-0005-0000-0000-000089880000}"/>
    <cellStyle name="Normal 3 5 3 6 3 2" xfId="34976" xr:uid="{00000000-0005-0000-0000-00008A880000}"/>
    <cellStyle name="Normal 3 5 3 6 4" xfId="34977" xr:uid="{00000000-0005-0000-0000-00008B880000}"/>
    <cellStyle name="Normal 3 5 3 7" xfId="34978" xr:uid="{00000000-0005-0000-0000-00008C880000}"/>
    <cellStyle name="Normal 3 5 3 7 2" xfId="34979" xr:uid="{00000000-0005-0000-0000-00008D880000}"/>
    <cellStyle name="Normal 3 5 3 7 2 2" xfId="34980" xr:uid="{00000000-0005-0000-0000-00008E880000}"/>
    <cellStyle name="Normal 3 5 3 7 3" xfId="34981" xr:uid="{00000000-0005-0000-0000-00008F880000}"/>
    <cellStyle name="Normal 3 5 3 8" xfId="34982" xr:uid="{00000000-0005-0000-0000-000090880000}"/>
    <cellStyle name="Normal 3 5 3 8 2" xfId="34983" xr:uid="{00000000-0005-0000-0000-000091880000}"/>
    <cellStyle name="Normal 3 5 3 9" xfId="34984" xr:uid="{00000000-0005-0000-0000-000092880000}"/>
    <cellStyle name="Normal 3 5 3 9 2" xfId="34985" xr:uid="{00000000-0005-0000-0000-000093880000}"/>
    <cellStyle name="Normal 3 5 3_T-straight with PEDs adjustor" xfId="34986" xr:uid="{00000000-0005-0000-0000-000094880000}"/>
    <cellStyle name="Normal 3 5 4" xfId="34987" xr:uid="{00000000-0005-0000-0000-000095880000}"/>
    <cellStyle name="Normal 3 5 4 10" xfId="34988" xr:uid="{00000000-0005-0000-0000-000096880000}"/>
    <cellStyle name="Normal 3 5 4 11" xfId="34989" xr:uid="{00000000-0005-0000-0000-000097880000}"/>
    <cellStyle name="Normal 3 5 4 2" xfId="34990" xr:uid="{00000000-0005-0000-0000-000098880000}"/>
    <cellStyle name="Normal 3 5 4 2 10" xfId="34991" xr:uid="{00000000-0005-0000-0000-000099880000}"/>
    <cellStyle name="Normal 3 5 4 2 2" xfId="34992" xr:uid="{00000000-0005-0000-0000-00009A880000}"/>
    <cellStyle name="Normal 3 5 4 2 2 2" xfId="34993" xr:uid="{00000000-0005-0000-0000-00009B880000}"/>
    <cellStyle name="Normal 3 5 4 2 2 2 2" xfId="34994" xr:uid="{00000000-0005-0000-0000-00009C880000}"/>
    <cellStyle name="Normal 3 5 4 2 2 2 2 2" xfId="34995" xr:uid="{00000000-0005-0000-0000-00009D880000}"/>
    <cellStyle name="Normal 3 5 4 2 2 2 2 2 2" xfId="34996" xr:uid="{00000000-0005-0000-0000-00009E880000}"/>
    <cellStyle name="Normal 3 5 4 2 2 2 2 2 2 2" xfId="34997" xr:uid="{00000000-0005-0000-0000-00009F880000}"/>
    <cellStyle name="Normal 3 5 4 2 2 2 2 2 3" xfId="34998" xr:uid="{00000000-0005-0000-0000-0000A0880000}"/>
    <cellStyle name="Normal 3 5 4 2 2 2 2 3" xfId="34999" xr:uid="{00000000-0005-0000-0000-0000A1880000}"/>
    <cellStyle name="Normal 3 5 4 2 2 2 2 3 2" xfId="35000" xr:uid="{00000000-0005-0000-0000-0000A2880000}"/>
    <cellStyle name="Normal 3 5 4 2 2 2 2 4" xfId="35001" xr:uid="{00000000-0005-0000-0000-0000A3880000}"/>
    <cellStyle name="Normal 3 5 4 2 2 2 3" xfId="35002" xr:uid="{00000000-0005-0000-0000-0000A4880000}"/>
    <cellStyle name="Normal 3 5 4 2 2 2 3 2" xfId="35003" xr:uid="{00000000-0005-0000-0000-0000A5880000}"/>
    <cellStyle name="Normal 3 5 4 2 2 2 3 2 2" xfId="35004" xr:uid="{00000000-0005-0000-0000-0000A6880000}"/>
    <cellStyle name="Normal 3 5 4 2 2 2 3 3" xfId="35005" xr:uid="{00000000-0005-0000-0000-0000A7880000}"/>
    <cellStyle name="Normal 3 5 4 2 2 2 4" xfId="35006" xr:uid="{00000000-0005-0000-0000-0000A8880000}"/>
    <cellStyle name="Normal 3 5 4 2 2 2 4 2" xfId="35007" xr:uid="{00000000-0005-0000-0000-0000A9880000}"/>
    <cellStyle name="Normal 3 5 4 2 2 2 5" xfId="35008" xr:uid="{00000000-0005-0000-0000-0000AA880000}"/>
    <cellStyle name="Normal 3 5 4 2 2 3" xfId="35009" xr:uid="{00000000-0005-0000-0000-0000AB880000}"/>
    <cellStyle name="Normal 3 5 4 2 2 3 2" xfId="35010" xr:uid="{00000000-0005-0000-0000-0000AC880000}"/>
    <cellStyle name="Normal 3 5 4 2 2 3 2 2" xfId="35011" xr:uid="{00000000-0005-0000-0000-0000AD880000}"/>
    <cellStyle name="Normal 3 5 4 2 2 3 2 2 2" xfId="35012" xr:uid="{00000000-0005-0000-0000-0000AE880000}"/>
    <cellStyle name="Normal 3 5 4 2 2 3 2 3" xfId="35013" xr:uid="{00000000-0005-0000-0000-0000AF880000}"/>
    <cellStyle name="Normal 3 5 4 2 2 3 3" xfId="35014" xr:uid="{00000000-0005-0000-0000-0000B0880000}"/>
    <cellStyle name="Normal 3 5 4 2 2 3 3 2" xfId="35015" xr:uid="{00000000-0005-0000-0000-0000B1880000}"/>
    <cellStyle name="Normal 3 5 4 2 2 3 4" xfId="35016" xr:uid="{00000000-0005-0000-0000-0000B2880000}"/>
    <cellStyle name="Normal 3 5 4 2 2 4" xfId="35017" xr:uid="{00000000-0005-0000-0000-0000B3880000}"/>
    <cellStyle name="Normal 3 5 4 2 2 4 2" xfId="35018" xr:uid="{00000000-0005-0000-0000-0000B4880000}"/>
    <cellStyle name="Normal 3 5 4 2 2 4 2 2" xfId="35019" xr:uid="{00000000-0005-0000-0000-0000B5880000}"/>
    <cellStyle name="Normal 3 5 4 2 2 4 2 2 2" xfId="35020" xr:uid="{00000000-0005-0000-0000-0000B6880000}"/>
    <cellStyle name="Normal 3 5 4 2 2 4 2 3" xfId="35021" xr:uid="{00000000-0005-0000-0000-0000B7880000}"/>
    <cellStyle name="Normal 3 5 4 2 2 4 3" xfId="35022" xr:uid="{00000000-0005-0000-0000-0000B8880000}"/>
    <cellStyle name="Normal 3 5 4 2 2 4 3 2" xfId="35023" xr:uid="{00000000-0005-0000-0000-0000B9880000}"/>
    <cellStyle name="Normal 3 5 4 2 2 4 4" xfId="35024" xr:uid="{00000000-0005-0000-0000-0000BA880000}"/>
    <cellStyle name="Normal 3 5 4 2 2 5" xfId="35025" xr:uid="{00000000-0005-0000-0000-0000BB880000}"/>
    <cellStyle name="Normal 3 5 4 2 2 5 2" xfId="35026" xr:uid="{00000000-0005-0000-0000-0000BC880000}"/>
    <cellStyle name="Normal 3 5 4 2 2 5 2 2" xfId="35027" xr:uid="{00000000-0005-0000-0000-0000BD880000}"/>
    <cellStyle name="Normal 3 5 4 2 2 5 3" xfId="35028" xr:uid="{00000000-0005-0000-0000-0000BE880000}"/>
    <cellStyle name="Normal 3 5 4 2 2 6" xfId="35029" xr:uid="{00000000-0005-0000-0000-0000BF880000}"/>
    <cellStyle name="Normal 3 5 4 2 2 6 2" xfId="35030" xr:uid="{00000000-0005-0000-0000-0000C0880000}"/>
    <cellStyle name="Normal 3 5 4 2 2 7" xfId="35031" xr:uid="{00000000-0005-0000-0000-0000C1880000}"/>
    <cellStyle name="Normal 3 5 4 2 2 7 2" xfId="35032" xr:uid="{00000000-0005-0000-0000-0000C2880000}"/>
    <cellStyle name="Normal 3 5 4 2 2 8" xfId="35033" xr:uid="{00000000-0005-0000-0000-0000C3880000}"/>
    <cellStyle name="Normal 3 5 4 2 3" xfId="35034" xr:uid="{00000000-0005-0000-0000-0000C4880000}"/>
    <cellStyle name="Normal 3 5 4 2 3 2" xfId="35035" xr:uid="{00000000-0005-0000-0000-0000C5880000}"/>
    <cellStyle name="Normal 3 5 4 2 3 2 2" xfId="35036" xr:uid="{00000000-0005-0000-0000-0000C6880000}"/>
    <cellStyle name="Normal 3 5 4 2 3 2 2 2" xfId="35037" xr:uid="{00000000-0005-0000-0000-0000C7880000}"/>
    <cellStyle name="Normal 3 5 4 2 3 2 2 2 2" xfId="35038" xr:uid="{00000000-0005-0000-0000-0000C8880000}"/>
    <cellStyle name="Normal 3 5 4 2 3 2 2 3" xfId="35039" xr:uid="{00000000-0005-0000-0000-0000C9880000}"/>
    <cellStyle name="Normal 3 5 4 2 3 2 3" xfId="35040" xr:uid="{00000000-0005-0000-0000-0000CA880000}"/>
    <cellStyle name="Normal 3 5 4 2 3 2 3 2" xfId="35041" xr:uid="{00000000-0005-0000-0000-0000CB880000}"/>
    <cellStyle name="Normal 3 5 4 2 3 2 4" xfId="35042" xr:uid="{00000000-0005-0000-0000-0000CC880000}"/>
    <cellStyle name="Normal 3 5 4 2 3 3" xfId="35043" xr:uid="{00000000-0005-0000-0000-0000CD880000}"/>
    <cellStyle name="Normal 3 5 4 2 3 3 2" xfId="35044" xr:uid="{00000000-0005-0000-0000-0000CE880000}"/>
    <cellStyle name="Normal 3 5 4 2 3 3 2 2" xfId="35045" xr:uid="{00000000-0005-0000-0000-0000CF880000}"/>
    <cellStyle name="Normal 3 5 4 2 3 3 3" xfId="35046" xr:uid="{00000000-0005-0000-0000-0000D0880000}"/>
    <cellStyle name="Normal 3 5 4 2 3 4" xfId="35047" xr:uid="{00000000-0005-0000-0000-0000D1880000}"/>
    <cellStyle name="Normal 3 5 4 2 3 4 2" xfId="35048" xr:uid="{00000000-0005-0000-0000-0000D2880000}"/>
    <cellStyle name="Normal 3 5 4 2 3 5" xfId="35049" xr:uid="{00000000-0005-0000-0000-0000D3880000}"/>
    <cellStyle name="Normal 3 5 4 2 4" xfId="35050" xr:uid="{00000000-0005-0000-0000-0000D4880000}"/>
    <cellStyle name="Normal 3 5 4 2 4 2" xfId="35051" xr:uid="{00000000-0005-0000-0000-0000D5880000}"/>
    <cellStyle name="Normal 3 5 4 2 4 2 2" xfId="35052" xr:uid="{00000000-0005-0000-0000-0000D6880000}"/>
    <cellStyle name="Normal 3 5 4 2 4 2 2 2" xfId="35053" xr:uid="{00000000-0005-0000-0000-0000D7880000}"/>
    <cellStyle name="Normal 3 5 4 2 4 2 3" xfId="35054" xr:uid="{00000000-0005-0000-0000-0000D8880000}"/>
    <cellStyle name="Normal 3 5 4 2 4 3" xfId="35055" xr:uid="{00000000-0005-0000-0000-0000D9880000}"/>
    <cellStyle name="Normal 3 5 4 2 4 3 2" xfId="35056" xr:uid="{00000000-0005-0000-0000-0000DA880000}"/>
    <cellStyle name="Normal 3 5 4 2 4 4" xfId="35057" xr:uid="{00000000-0005-0000-0000-0000DB880000}"/>
    <cellStyle name="Normal 3 5 4 2 5" xfId="35058" xr:uid="{00000000-0005-0000-0000-0000DC880000}"/>
    <cellStyle name="Normal 3 5 4 2 5 2" xfId="35059" xr:uid="{00000000-0005-0000-0000-0000DD880000}"/>
    <cellStyle name="Normal 3 5 4 2 5 2 2" xfId="35060" xr:uid="{00000000-0005-0000-0000-0000DE880000}"/>
    <cellStyle name="Normal 3 5 4 2 5 2 2 2" xfId="35061" xr:uid="{00000000-0005-0000-0000-0000DF880000}"/>
    <cellStyle name="Normal 3 5 4 2 5 2 3" xfId="35062" xr:uid="{00000000-0005-0000-0000-0000E0880000}"/>
    <cellStyle name="Normal 3 5 4 2 5 3" xfId="35063" xr:uid="{00000000-0005-0000-0000-0000E1880000}"/>
    <cellStyle name="Normal 3 5 4 2 5 3 2" xfId="35064" xr:uid="{00000000-0005-0000-0000-0000E2880000}"/>
    <cellStyle name="Normal 3 5 4 2 5 4" xfId="35065" xr:uid="{00000000-0005-0000-0000-0000E3880000}"/>
    <cellStyle name="Normal 3 5 4 2 6" xfId="35066" xr:uid="{00000000-0005-0000-0000-0000E4880000}"/>
    <cellStyle name="Normal 3 5 4 2 6 2" xfId="35067" xr:uid="{00000000-0005-0000-0000-0000E5880000}"/>
    <cellStyle name="Normal 3 5 4 2 6 2 2" xfId="35068" xr:uid="{00000000-0005-0000-0000-0000E6880000}"/>
    <cellStyle name="Normal 3 5 4 2 6 3" xfId="35069" xr:uid="{00000000-0005-0000-0000-0000E7880000}"/>
    <cellStyle name="Normal 3 5 4 2 7" xfId="35070" xr:uid="{00000000-0005-0000-0000-0000E8880000}"/>
    <cellStyle name="Normal 3 5 4 2 7 2" xfId="35071" xr:uid="{00000000-0005-0000-0000-0000E9880000}"/>
    <cellStyle name="Normal 3 5 4 2 8" xfId="35072" xr:uid="{00000000-0005-0000-0000-0000EA880000}"/>
    <cellStyle name="Normal 3 5 4 2 8 2" xfId="35073" xr:uid="{00000000-0005-0000-0000-0000EB880000}"/>
    <cellStyle name="Normal 3 5 4 2 9" xfId="35074" xr:uid="{00000000-0005-0000-0000-0000EC880000}"/>
    <cellStyle name="Normal 3 5 4 3" xfId="35075" xr:uid="{00000000-0005-0000-0000-0000ED880000}"/>
    <cellStyle name="Normal 3 5 4 3 2" xfId="35076" xr:uid="{00000000-0005-0000-0000-0000EE880000}"/>
    <cellStyle name="Normal 3 5 4 3 2 2" xfId="35077" xr:uid="{00000000-0005-0000-0000-0000EF880000}"/>
    <cellStyle name="Normal 3 5 4 3 2 2 2" xfId="35078" xr:uid="{00000000-0005-0000-0000-0000F0880000}"/>
    <cellStyle name="Normal 3 5 4 3 2 2 2 2" xfId="35079" xr:uid="{00000000-0005-0000-0000-0000F1880000}"/>
    <cellStyle name="Normal 3 5 4 3 2 2 2 2 2" xfId="35080" xr:uid="{00000000-0005-0000-0000-0000F2880000}"/>
    <cellStyle name="Normal 3 5 4 3 2 2 2 3" xfId="35081" xr:uid="{00000000-0005-0000-0000-0000F3880000}"/>
    <cellStyle name="Normal 3 5 4 3 2 2 3" xfId="35082" xr:uid="{00000000-0005-0000-0000-0000F4880000}"/>
    <cellStyle name="Normal 3 5 4 3 2 2 3 2" xfId="35083" xr:uid="{00000000-0005-0000-0000-0000F5880000}"/>
    <cellStyle name="Normal 3 5 4 3 2 2 4" xfId="35084" xr:uid="{00000000-0005-0000-0000-0000F6880000}"/>
    <cellStyle name="Normal 3 5 4 3 2 3" xfId="35085" xr:uid="{00000000-0005-0000-0000-0000F7880000}"/>
    <cellStyle name="Normal 3 5 4 3 2 3 2" xfId="35086" xr:uid="{00000000-0005-0000-0000-0000F8880000}"/>
    <cellStyle name="Normal 3 5 4 3 2 3 2 2" xfId="35087" xr:uid="{00000000-0005-0000-0000-0000F9880000}"/>
    <cellStyle name="Normal 3 5 4 3 2 3 3" xfId="35088" xr:uid="{00000000-0005-0000-0000-0000FA880000}"/>
    <cellStyle name="Normal 3 5 4 3 2 4" xfId="35089" xr:uid="{00000000-0005-0000-0000-0000FB880000}"/>
    <cellStyle name="Normal 3 5 4 3 2 4 2" xfId="35090" xr:uid="{00000000-0005-0000-0000-0000FC880000}"/>
    <cellStyle name="Normal 3 5 4 3 2 5" xfId="35091" xr:uid="{00000000-0005-0000-0000-0000FD880000}"/>
    <cellStyle name="Normal 3 5 4 3 3" xfId="35092" xr:uid="{00000000-0005-0000-0000-0000FE880000}"/>
    <cellStyle name="Normal 3 5 4 3 3 2" xfId="35093" xr:uid="{00000000-0005-0000-0000-0000FF880000}"/>
    <cellStyle name="Normal 3 5 4 3 3 2 2" xfId="35094" xr:uid="{00000000-0005-0000-0000-000000890000}"/>
    <cellStyle name="Normal 3 5 4 3 3 2 2 2" xfId="35095" xr:uid="{00000000-0005-0000-0000-000001890000}"/>
    <cellStyle name="Normal 3 5 4 3 3 2 3" xfId="35096" xr:uid="{00000000-0005-0000-0000-000002890000}"/>
    <cellStyle name="Normal 3 5 4 3 3 3" xfId="35097" xr:uid="{00000000-0005-0000-0000-000003890000}"/>
    <cellStyle name="Normal 3 5 4 3 3 3 2" xfId="35098" xr:uid="{00000000-0005-0000-0000-000004890000}"/>
    <cellStyle name="Normal 3 5 4 3 3 4" xfId="35099" xr:uid="{00000000-0005-0000-0000-000005890000}"/>
    <cellStyle name="Normal 3 5 4 3 4" xfId="35100" xr:uid="{00000000-0005-0000-0000-000006890000}"/>
    <cellStyle name="Normal 3 5 4 3 4 2" xfId="35101" xr:uid="{00000000-0005-0000-0000-000007890000}"/>
    <cellStyle name="Normal 3 5 4 3 4 2 2" xfId="35102" xr:uid="{00000000-0005-0000-0000-000008890000}"/>
    <cellStyle name="Normal 3 5 4 3 4 2 2 2" xfId="35103" xr:uid="{00000000-0005-0000-0000-000009890000}"/>
    <cellStyle name="Normal 3 5 4 3 4 2 3" xfId="35104" xr:uid="{00000000-0005-0000-0000-00000A890000}"/>
    <cellStyle name="Normal 3 5 4 3 4 3" xfId="35105" xr:uid="{00000000-0005-0000-0000-00000B890000}"/>
    <cellStyle name="Normal 3 5 4 3 4 3 2" xfId="35106" xr:uid="{00000000-0005-0000-0000-00000C890000}"/>
    <cellStyle name="Normal 3 5 4 3 4 4" xfId="35107" xr:uid="{00000000-0005-0000-0000-00000D890000}"/>
    <cellStyle name="Normal 3 5 4 3 5" xfId="35108" xr:uid="{00000000-0005-0000-0000-00000E890000}"/>
    <cellStyle name="Normal 3 5 4 3 5 2" xfId="35109" xr:uid="{00000000-0005-0000-0000-00000F890000}"/>
    <cellStyle name="Normal 3 5 4 3 5 2 2" xfId="35110" xr:uid="{00000000-0005-0000-0000-000010890000}"/>
    <cellStyle name="Normal 3 5 4 3 5 3" xfId="35111" xr:uid="{00000000-0005-0000-0000-000011890000}"/>
    <cellStyle name="Normal 3 5 4 3 6" xfId="35112" xr:uid="{00000000-0005-0000-0000-000012890000}"/>
    <cellStyle name="Normal 3 5 4 3 6 2" xfId="35113" xr:uid="{00000000-0005-0000-0000-000013890000}"/>
    <cellStyle name="Normal 3 5 4 3 7" xfId="35114" xr:uid="{00000000-0005-0000-0000-000014890000}"/>
    <cellStyle name="Normal 3 5 4 3 7 2" xfId="35115" xr:uid="{00000000-0005-0000-0000-000015890000}"/>
    <cellStyle name="Normal 3 5 4 3 8" xfId="35116" xr:uid="{00000000-0005-0000-0000-000016890000}"/>
    <cellStyle name="Normal 3 5 4 4" xfId="35117" xr:uid="{00000000-0005-0000-0000-000017890000}"/>
    <cellStyle name="Normal 3 5 4 4 2" xfId="35118" xr:uid="{00000000-0005-0000-0000-000018890000}"/>
    <cellStyle name="Normal 3 5 4 4 2 2" xfId="35119" xr:uid="{00000000-0005-0000-0000-000019890000}"/>
    <cellStyle name="Normal 3 5 4 4 2 2 2" xfId="35120" xr:uid="{00000000-0005-0000-0000-00001A890000}"/>
    <cellStyle name="Normal 3 5 4 4 2 2 2 2" xfId="35121" xr:uid="{00000000-0005-0000-0000-00001B890000}"/>
    <cellStyle name="Normal 3 5 4 4 2 2 3" xfId="35122" xr:uid="{00000000-0005-0000-0000-00001C890000}"/>
    <cellStyle name="Normal 3 5 4 4 2 3" xfId="35123" xr:uid="{00000000-0005-0000-0000-00001D890000}"/>
    <cellStyle name="Normal 3 5 4 4 2 3 2" xfId="35124" xr:uid="{00000000-0005-0000-0000-00001E890000}"/>
    <cellStyle name="Normal 3 5 4 4 2 4" xfId="35125" xr:uid="{00000000-0005-0000-0000-00001F890000}"/>
    <cellStyle name="Normal 3 5 4 4 3" xfId="35126" xr:uid="{00000000-0005-0000-0000-000020890000}"/>
    <cellStyle name="Normal 3 5 4 4 3 2" xfId="35127" xr:uid="{00000000-0005-0000-0000-000021890000}"/>
    <cellStyle name="Normal 3 5 4 4 3 2 2" xfId="35128" xr:uid="{00000000-0005-0000-0000-000022890000}"/>
    <cellStyle name="Normal 3 5 4 4 3 3" xfId="35129" xr:uid="{00000000-0005-0000-0000-000023890000}"/>
    <cellStyle name="Normal 3 5 4 4 4" xfId="35130" xr:uid="{00000000-0005-0000-0000-000024890000}"/>
    <cellStyle name="Normal 3 5 4 4 4 2" xfId="35131" xr:uid="{00000000-0005-0000-0000-000025890000}"/>
    <cellStyle name="Normal 3 5 4 4 5" xfId="35132" xr:uid="{00000000-0005-0000-0000-000026890000}"/>
    <cellStyle name="Normal 3 5 4 5" xfId="35133" xr:uid="{00000000-0005-0000-0000-000027890000}"/>
    <cellStyle name="Normal 3 5 4 5 2" xfId="35134" xr:uid="{00000000-0005-0000-0000-000028890000}"/>
    <cellStyle name="Normal 3 5 4 5 2 2" xfId="35135" xr:uid="{00000000-0005-0000-0000-000029890000}"/>
    <cellStyle name="Normal 3 5 4 5 2 2 2" xfId="35136" xr:uid="{00000000-0005-0000-0000-00002A890000}"/>
    <cellStyle name="Normal 3 5 4 5 2 3" xfId="35137" xr:uid="{00000000-0005-0000-0000-00002B890000}"/>
    <cellStyle name="Normal 3 5 4 5 3" xfId="35138" xr:uid="{00000000-0005-0000-0000-00002C890000}"/>
    <cellStyle name="Normal 3 5 4 5 3 2" xfId="35139" xr:uid="{00000000-0005-0000-0000-00002D890000}"/>
    <cellStyle name="Normal 3 5 4 5 4" xfId="35140" xr:uid="{00000000-0005-0000-0000-00002E890000}"/>
    <cellStyle name="Normal 3 5 4 6" xfId="35141" xr:uid="{00000000-0005-0000-0000-00002F890000}"/>
    <cellStyle name="Normal 3 5 4 6 2" xfId="35142" xr:uid="{00000000-0005-0000-0000-000030890000}"/>
    <cellStyle name="Normal 3 5 4 6 2 2" xfId="35143" xr:uid="{00000000-0005-0000-0000-000031890000}"/>
    <cellStyle name="Normal 3 5 4 6 2 2 2" xfId="35144" xr:uid="{00000000-0005-0000-0000-000032890000}"/>
    <cellStyle name="Normal 3 5 4 6 2 3" xfId="35145" xr:uid="{00000000-0005-0000-0000-000033890000}"/>
    <cellStyle name="Normal 3 5 4 6 3" xfId="35146" xr:uid="{00000000-0005-0000-0000-000034890000}"/>
    <cellStyle name="Normal 3 5 4 6 3 2" xfId="35147" xr:uid="{00000000-0005-0000-0000-000035890000}"/>
    <cellStyle name="Normal 3 5 4 6 4" xfId="35148" xr:uid="{00000000-0005-0000-0000-000036890000}"/>
    <cellStyle name="Normal 3 5 4 7" xfId="35149" xr:uid="{00000000-0005-0000-0000-000037890000}"/>
    <cellStyle name="Normal 3 5 4 7 2" xfId="35150" xr:uid="{00000000-0005-0000-0000-000038890000}"/>
    <cellStyle name="Normal 3 5 4 7 2 2" xfId="35151" xr:uid="{00000000-0005-0000-0000-000039890000}"/>
    <cellStyle name="Normal 3 5 4 7 3" xfId="35152" xr:uid="{00000000-0005-0000-0000-00003A890000}"/>
    <cellStyle name="Normal 3 5 4 8" xfId="35153" xr:uid="{00000000-0005-0000-0000-00003B890000}"/>
    <cellStyle name="Normal 3 5 4 8 2" xfId="35154" xr:uid="{00000000-0005-0000-0000-00003C890000}"/>
    <cellStyle name="Normal 3 5 4 9" xfId="35155" xr:uid="{00000000-0005-0000-0000-00003D890000}"/>
    <cellStyle name="Normal 3 5 4 9 2" xfId="35156" xr:uid="{00000000-0005-0000-0000-00003E890000}"/>
    <cellStyle name="Normal 3 5 5" xfId="35157" xr:uid="{00000000-0005-0000-0000-00003F890000}"/>
    <cellStyle name="Normal 3 5 5 10" xfId="35158" xr:uid="{00000000-0005-0000-0000-000040890000}"/>
    <cellStyle name="Normal 3 5 5 11" xfId="35159" xr:uid="{00000000-0005-0000-0000-000041890000}"/>
    <cellStyle name="Normal 3 5 5 2" xfId="35160" xr:uid="{00000000-0005-0000-0000-000042890000}"/>
    <cellStyle name="Normal 3 5 5 2 10" xfId="35161" xr:uid="{00000000-0005-0000-0000-000043890000}"/>
    <cellStyle name="Normal 3 5 5 2 2" xfId="35162" xr:uid="{00000000-0005-0000-0000-000044890000}"/>
    <cellStyle name="Normal 3 5 5 2 2 2" xfId="35163" xr:uid="{00000000-0005-0000-0000-000045890000}"/>
    <cellStyle name="Normal 3 5 5 2 2 2 2" xfId="35164" xr:uid="{00000000-0005-0000-0000-000046890000}"/>
    <cellStyle name="Normal 3 5 5 2 2 2 2 2" xfId="35165" xr:uid="{00000000-0005-0000-0000-000047890000}"/>
    <cellStyle name="Normal 3 5 5 2 2 2 2 2 2" xfId="35166" xr:uid="{00000000-0005-0000-0000-000048890000}"/>
    <cellStyle name="Normal 3 5 5 2 2 2 2 2 2 2" xfId="35167" xr:uid="{00000000-0005-0000-0000-000049890000}"/>
    <cellStyle name="Normal 3 5 5 2 2 2 2 2 3" xfId="35168" xr:uid="{00000000-0005-0000-0000-00004A890000}"/>
    <cellStyle name="Normal 3 5 5 2 2 2 2 3" xfId="35169" xr:uid="{00000000-0005-0000-0000-00004B890000}"/>
    <cellStyle name="Normal 3 5 5 2 2 2 2 3 2" xfId="35170" xr:uid="{00000000-0005-0000-0000-00004C890000}"/>
    <cellStyle name="Normal 3 5 5 2 2 2 2 4" xfId="35171" xr:uid="{00000000-0005-0000-0000-00004D890000}"/>
    <cellStyle name="Normal 3 5 5 2 2 2 3" xfId="35172" xr:uid="{00000000-0005-0000-0000-00004E890000}"/>
    <cellStyle name="Normal 3 5 5 2 2 2 3 2" xfId="35173" xr:uid="{00000000-0005-0000-0000-00004F890000}"/>
    <cellStyle name="Normal 3 5 5 2 2 2 3 2 2" xfId="35174" xr:uid="{00000000-0005-0000-0000-000050890000}"/>
    <cellStyle name="Normal 3 5 5 2 2 2 3 3" xfId="35175" xr:uid="{00000000-0005-0000-0000-000051890000}"/>
    <cellStyle name="Normal 3 5 5 2 2 2 4" xfId="35176" xr:uid="{00000000-0005-0000-0000-000052890000}"/>
    <cellStyle name="Normal 3 5 5 2 2 2 4 2" xfId="35177" xr:uid="{00000000-0005-0000-0000-000053890000}"/>
    <cellStyle name="Normal 3 5 5 2 2 2 5" xfId="35178" xr:uid="{00000000-0005-0000-0000-000054890000}"/>
    <cellStyle name="Normal 3 5 5 2 2 3" xfId="35179" xr:uid="{00000000-0005-0000-0000-000055890000}"/>
    <cellStyle name="Normal 3 5 5 2 2 3 2" xfId="35180" xr:uid="{00000000-0005-0000-0000-000056890000}"/>
    <cellStyle name="Normal 3 5 5 2 2 3 2 2" xfId="35181" xr:uid="{00000000-0005-0000-0000-000057890000}"/>
    <cellStyle name="Normal 3 5 5 2 2 3 2 2 2" xfId="35182" xr:uid="{00000000-0005-0000-0000-000058890000}"/>
    <cellStyle name="Normal 3 5 5 2 2 3 2 3" xfId="35183" xr:uid="{00000000-0005-0000-0000-000059890000}"/>
    <cellStyle name="Normal 3 5 5 2 2 3 3" xfId="35184" xr:uid="{00000000-0005-0000-0000-00005A890000}"/>
    <cellStyle name="Normal 3 5 5 2 2 3 3 2" xfId="35185" xr:uid="{00000000-0005-0000-0000-00005B890000}"/>
    <cellStyle name="Normal 3 5 5 2 2 3 4" xfId="35186" xr:uid="{00000000-0005-0000-0000-00005C890000}"/>
    <cellStyle name="Normal 3 5 5 2 2 4" xfId="35187" xr:uid="{00000000-0005-0000-0000-00005D890000}"/>
    <cellStyle name="Normal 3 5 5 2 2 4 2" xfId="35188" xr:uid="{00000000-0005-0000-0000-00005E890000}"/>
    <cellStyle name="Normal 3 5 5 2 2 4 2 2" xfId="35189" xr:uid="{00000000-0005-0000-0000-00005F890000}"/>
    <cellStyle name="Normal 3 5 5 2 2 4 2 2 2" xfId="35190" xr:uid="{00000000-0005-0000-0000-000060890000}"/>
    <cellStyle name="Normal 3 5 5 2 2 4 2 3" xfId="35191" xr:uid="{00000000-0005-0000-0000-000061890000}"/>
    <cellStyle name="Normal 3 5 5 2 2 4 3" xfId="35192" xr:uid="{00000000-0005-0000-0000-000062890000}"/>
    <cellStyle name="Normal 3 5 5 2 2 4 3 2" xfId="35193" xr:uid="{00000000-0005-0000-0000-000063890000}"/>
    <cellStyle name="Normal 3 5 5 2 2 4 4" xfId="35194" xr:uid="{00000000-0005-0000-0000-000064890000}"/>
    <cellStyle name="Normal 3 5 5 2 2 5" xfId="35195" xr:uid="{00000000-0005-0000-0000-000065890000}"/>
    <cellStyle name="Normal 3 5 5 2 2 5 2" xfId="35196" xr:uid="{00000000-0005-0000-0000-000066890000}"/>
    <cellStyle name="Normal 3 5 5 2 2 5 2 2" xfId="35197" xr:uid="{00000000-0005-0000-0000-000067890000}"/>
    <cellStyle name="Normal 3 5 5 2 2 5 3" xfId="35198" xr:uid="{00000000-0005-0000-0000-000068890000}"/>
    <cellStyle name="Normal 3 5 5 2 2 6" xfId="35199" xr:uid="{00000000-0005-0000-0000-000069890000}"/>
    <cellStyle name="Normal 3 5 5 2 2 6 2" xfId="35200" xr:uid="{00000000-0005-0000-0000-00006A890000}"/>
    <cellStyle name="Normal 3 5 5 2 2 7" xfId="35201" xr:uid="{00000000-0005-0000-0000-00006B890000}"/>
    <cellStyle name="Normal 3 5 5 2 2 7 2" xfId="35202" xr:uid="{00000000-0005-0000-0000-00006C890000}"/>
    <cellStyle name="Normal 3 5 5 2 2 8" xfId="35203" xr:uid="{00000000-0005-0000-0000-00006D890000}"/>
    <cellStyle name="Normal 3 5 5 2 3" xfId="35204" xr:uid="{00000000-0005-0000-0000-00006E890000}"/>
    <cellStyle name="Normal 3 5 5 2 3 2" xfId="35205" xr:uid="{00000000-0005-0000-0000-00006F890000}"/>
    <cellStyle name="Normal 3 5 5 2 3 2 2" xfId="35206" xr:uid="{00000000-0005-0000-0000-000070890000}"/>
    <cellStyle name="Normal 3 5 5 2 3 2 2 2" xfId="35207" xr:uid="{00000000-0005-0000-0000-000071890000}"/>
    <cellStyle name="Normal 3 5 5 2 3 2 2 2 2" xfId="35208" xr:uid="{00000000-0005-0000-0000-000072890000}"/>
    <cellStyle name="Normal 3 5 5 2 3 2 2 3" xfId="35209" xr:uid="{00000000-0005-0000-0000-000073890000}"/>
    <cellStyle name="Normal 3 5 5 2 3 2 3" xfId="35210" xr:uid="{00000000-0005-0000-0000-000074890000}"/>
    <cellStyle name="Normal 3 5 5 2 3 2 3 2" xfId="35211" xr:uid="{00000000-0005-0000-0000-000075890000}"/>
    <cellStyle name="Normal 3 5 5 2 3 2 4" xfId="35212" xr:uid="{00000000-0005-0000-0000-000076890000}"/>
    <cellStyle name="Normal 3 5 5 2 3 3" xfId="35213" xr:uid="{00000000-0005-0000-0000-000077890000}"/>
    <cellStyle name="Normal 3 5 5 2 3 3 2" xfId="35214" xr:uid="{00000000-0005-0000-0000-000078890000}"/>
    <cellStyle name="Normal 3 5 5 2 3 3 2 2" xfId="35215" xr:uid="{00000000-0005-0000-0000-000079890000}"/>
    <cellStyle name="Normal 3 5 5 2 3 3 3" xfId="35216" xr:uid="{00000000-0005-0000-0000-00007A890000}"/>
    <cellStyle name="Normal 3 5 5 2 3 4" xfId="35217" xr:uid="{00000000-0005-0000-0000-00007B890000}"/>
    <cellStyle name="Normal 3 5 5 2 3 4 2" xfId="35218" xr:uid="{00000000-0005-0000-0000-00007C890000}"/>
    <cellStyle name="Normal 3 5 5 2 3 5" xfId="35219" xr:uid="{00000000-0005-0000-0000-00007D890000}"/>
    <cellStyle name="Normal 3 5 5 2 4" xfId="35220" xr:uid="{00000000-0005-0000-0000-00007E890000}"/>
    <cellStyle name="Normal 3 5 5 2 4 2" xfId="35221" xr:uid="{00000000-0005-0000-0000-00007F890000}"/>
    <cellStyle name="Normal 3 5 5 2 4 2 2" xfId="35222" xr:uid="{00000000-0005-0000-0000-000080890000}"/>
    <cellStyle name="Normal 3 5 5 2 4 2 2 2" xfId="35223" xr:uid="{00000000-0005-0000-0000-000081890000}"/>
    <cellStyle name="Normal 3 5 5 2 4 2 3" xfId="35224" xr:uid="{00000000-0005-0000-0000-000082890000}"/>
    <cellStyle name="Normal 3 5 5 2 4 3" xfId="35225" xr:uid="{00000000-0005-0000-0000-000083890000}"/>
    <cellStyle name="Normal 3 5 5 2 4 3 2" xfId="35226" xr:uid="{00000000-0005-0000-0000-000084890000}"/>
    <cellStyle name="Normal 3 5 5 2 4 4" xfId="35227" xr:uid="{00000000-0005-0000-0000-000085890000}"/>
    <cellStyle name="Normal 3 5 5 2 5" xfId="35228" xr:uid="{00000000-0005-0000-0000-000086890000}"/>
    <cellStyle name="Normal 3 5 5 2 5 2" xfId="35229" xr:uid="{00000000-0005-0000-0000-000087890000}"/>
    <cellStyle name="Normal 3 5 5 2 5 2 2" xfId="35230" xr:uid="{00000000-0005-0000-0000-000088890000}"/>
    <cellStyle name="Normal 3 5 5 2 5 2 2 2" xfId="35231" xr:uid="{00000000-0005-0000-0000-000089890000}"/>
    <cellStyle name="Normal 3 5 5 2 5 2 3" xfId="35232" xr:uid="{00000000-0005-0000-0000-00008A890000}"/>
    <cellStyle name="Normal 3 5 5 2 5 3" xfId="35233" xr:uid="{00000000-0005-0000-0000-00008B890000}"/>
    <cellStyle name="Normal 3 5 5 2 5 3 2" xfId="35234" xr:uid="{00000000-0005-0000-0000-00008C890000}"/>
    <cellStyle name="Normal 3 5 5 2 5 4" xfId="35235" xr:uid="{00000000-0005-0000-0000-00008D890000}"/>
    <cellStyle name="Normal 3 5 5 2 6" xfId="35236" xr:uid="{00000000-0005-0000-0000-00008E890000}"/>
    <cellStyle name="Normal 3 5 5 2 6 2" xfId="35237" xr:uid="{00000000-0005-0000-0000-00008F890000}"/>
    <cellStyle name="Normal 3 5 5 2 6 2 2" xfId="35238" xr:uid="{00000000-0005-0000-0000-000090890000}"/>
    <cellStyle name="Normal 3 5 5 2 6 3" xfId="35239" xr:uid="{00000000-0005-0000-0000-000091890000}"/>
    <cellStyle name="Normal 3 5 5 2 7" xfId="35240" xr:uid="{00000000-0005-0000-0000-000092890000}"/>
    <cellStyle name="Normal 3 5 5 2 7 2" xfId="35241" xr:uid="{00000000-0005-0000-0000-000093890000}"/>
    <cellStyle name="Normal 3 5 5 2 8" xfId="35242" xr:uid="{00000000-0005-0000-0000-000094890000}"/>
    <cellStyle name="Normal 3 5 5 2 8 2" xfId="35243" xr:uid="{00000000-0005-0000-0000-000095890000}"/>
    <cellStyle name="Normal 3 5 5 2 9" xfId="35244" xr:uid="{00000000-0005-0000-0000-000096890000}"/>
    <cellStyle name="Normal 3 5 5 3" xfId="35245" xr:uid="{00000000-0005-0000-0000-000097890000}"/>
    <cellStyle name="Normal 3 5 5 3 2" xfId="35246" xr:uid="{00000000-0005-0000-0000-000098890000}"/>
    <cellStyle name="Normal 3 5 5 3 2 2" xfId="35247" xr:uid="{00000000-0005-0000-0000-000099890000}"/>
    <cellStyle name="Normal 3 5 5 3 2 2 2" xfId="35248" xr:uid="{00000000-0005-0000-0000-00009A890000}"/>
    <cellStyle name="Normal 3 5 5 3 2 2 2 2" xfId="35249" xr:uid="{00000000-0005-0000-0000-00009B890000}"/>
    <cellStyle name="Normal 3 5 5 3 2 2 2 2 2" xfId="35250" xr:uid="{00000000-0005-0000-0000-00009C890000}"/>
    <cellStyle name="Normal 3 5 5 3 2 2 2 3" xfId="35251" xr:uid="{00000000-0005-0000-0000-00009D890000}"/>
    <cellStyle name="Normal 3 5 5 3 2 2 3" xfId="35252" xr:uid="{00000000-0005-0000-0000-00009E890000}"/>
    <cellStyle name="Normal 3 5 5 3 2 2 3 2" xfId="35253" xr:uid="{00000000-0005-0000-0000-00009F890000}"/>
    <cellStyle name="Normal 3 5 5 3 2 2 4" xfId="35254" xr:uid="{00000000-0005-0000-0000-0000A0890000}"/>
    <cellStyle name="Normal 3 5 5 3 2 3" xfId="35255" xr:uid="{00000000-0005-0000-0000-0000A1890000}"/>
    <cellStyle name="Normal 3 5 5 3 2 3 2" xfId="35256" xr:uid="{00000000-0005-0000-0000-0000A2890000}"/>
    <cellStyle name="Normal 3 5 5 3 2 3 2 2" xfId="35257" xr:uid="{00000000-0005-0000-0000-0000A3890000}"/>
    <cellStyle name="Normal 3 5 5 3 2 3 3" xfId="35258" xr:uid="{00000000-0005-0000-0000-0000A4890000}"/>
    <cellStyle name="Normal 3 5 5 3 2 4" xfId="35259" xr:uid="{00000000-0005-0000-0000-0000A5890000}"/>
    <cellStyle name="Normal 3 5 5 3 2 4 2" xfId="35260" xr:uid="{00000000-0005-0000-0000-0000A6890000}"/>
    <cellStyle name="Normal 3 5 5 3 2 5" xfId="35261" xr:uid="{00000000-0005-0000-0000-0000A7890000}"/>
    <cellStyle name="Normal 3 5 5 3 3" xfId="35262" xr:uid="{00000000-0005-0000-0000-0000A8890000}"/>
    <cellStyle name="Normal 3 5 5 3 3 2" xfId="35263" xr:uid="{00000000-0005-0000-0000-0000A9890000}"/>
    <cellStyle name="Normal 3 5 5 3 3 2 2" xfId="35264" xr:uid="{00000000-0005-0000-0000-0000AA890000}"/>
    <cellStyle name="Normal 3 5 5 3 3 2 2 2" xfId="35265" xr:uid="{00000000-0005-0000-0000-0000AB890000}"/>
    <cellStyle name="Normal 3 5 5 3 3 2 3" xfId="35266" xr:uid="{00000000-0005-0000-0000-0000AC890000}"/>
    <cellStyle name="Normal 3 5 5 3 3 3" xfId="35267" xr:uid="{00000000-0005-0000-0000-0000AD890000}"/>
    <cellStyle name="Normal 3 5 5 3 3 3 2" xfId="35268" xr:uid="{00000000-0005-0000-0000-0000AE890000}"/>
    <cellStyle name="Normal 3 5 5 3 3 4" xfId="35269" xr:uid="{00000000-0005-0000-0000-0000AF890000}"/>
    <cellStyle name="Normal 3 5 5 3 4" xfId="35270" xr:uid="{00000000-0005-0000-0000-0000B0890000}"/>
    <cellStyle name="Normal 3 5 5 3 4 2" xfId="35271" xr:uid="{00000000-0005-0000-0000-0000B1890000}"/>
    <cellStyle name="Normal 3 5 5 3 4 2 2" xfId="35272" xr:uid="{00000000-0005-0000-0000-0000B2890000}"/>
    <cellStyle name="Normal 3 5 5 3 4 2 2 2" xfId="35273" xr:uid="{00000000-0005-0000-0000-0000B3890000}"/>
    <cellStyle name="Normal 3 5 5 3 4 2 3" xfId="35274" xr:uid="{00000000-0005-0000-0000-0000B4890000}"/>
    <cellStyle name="Normal 3 5 5 3 4 3" xfId="35275" xr:uid="{00000000-0005-0000-0000-0000B5890000}"/>
    <cellStyle name="Normal 3 5 5 3 4 3 2" xfId="35276" xr:uid="{00000000-0005-0000-0000-0000B6890000}"/>
    <cellStyle name="Normal 3 5 5 3 4 4" xfId="35277" xr:uid="{00000000-0005-0000-0000-0000B7890000}"/>
    <cellStyle name="Normal 3 5 5 3 5" xfId="35278" xr:uid="{00000000-0005-0000-0000-0000B8890000}"/>
    <cellStyle name="Normal 3 5 5 3 5 2" xfId="35279" xr:uid="{00000000-0005-0000-0000-0000B9890000}"/>
    <cellStyle name="Normal 3 5 5 3 5 2 2" xfId="35280" xr:uid="{00000000-0005-0000-0000-0000BA890000}"/>
    <cellStyle name="Normal 3 5 5 3 5 3" xfId="35281" xr:uid="{00000000-0005-0000-0000-0000BB890000}"/>
    <cellStyle name="Normal 3 5 5 3 6" xfId="35282" xr:uid="{00000000-0005-0000-0000-0000BC890000}"/>
    <cellStyle name="Normal 3 5 5 3 6 2" xfId="35283" xr:uid="{00000000-0005-0000-0000-0000BD890000}"/>
    <cellStyle name="Normal 3 5 5 3 7" xfId="35284" xr:uid="{00000000-0005-0000-0000-0000BE890000}"/>
    <cellStyle name="Normal 3 5 5 3 7 2" xfId="35285" xr:uid="{00000000-0005-0000-0000-0000BF890000}"/>
    <cellStyle name="Normal 3 5 5 3 8" xfId="35286" xr:uid="{00000000-0005-0000-0000-0000C0890000}"/>
    <cellStyle name="Normal 3 5 5 4" xfId="35287" xr:uid="{00000000-0005-0000-0000-0000C1890000}"/>
    <cellStyle name="Normal 3 5 5 4 2" xfId="35288" xr:uid="{00000000-0005-0000-0000-0000C2890000}"/>
    <cellStyle name="Normal 3 5 5 4 2 2" xfId="35289" xr:uid="{00000000-0005-0000-0000-0000C3890000}"/>
    <cellStyle name="Normal 3 5 5 4 2 2 2" xfId="35290" xr:uid="{00000000-0005-0000-0000-0000C4890000}"/>
    <cellStyle name="Normal 3 5 5 4 2 2 2 2" xfId="35291" xr:uid="{00000000-0005-0000-0000-0000C5890000}"/>
    <cellStyle name="Normal 3 5 5 4 2 2 3" xfId="35292" xr:uid="{00000000-0005-0000-0000-0000C6890000}"/>
    <cellStyle name="Normal 3 5 5 4 2 3" xfId="35293" xr:uid="{00000000-0005-0000-0000-0000C7890000}"/>
    <cellStyle name="Normal 3 5 5 4 2 3 2" xfId="35294" xr:uid="{00000000-0005-0000-0000-0000C8890000}"/>
    <cellStyle name="Normal 3 5 5 4 2 4" xfId="35295" xr:uid="{00000000-0005-0000-0000-0000C9890000}"/>
    <cellStyle name="Normal 3 5 5 4 3" xfId="35296" xr:uid="{00000000-0005-0000-0000-0000CA890000}"/>
    <cellStyle name="Normal 3 5 5 4 3 2" xfId="35297" xr:uid="{00000000-0005-0000-0000-0000CB890000}"/>
    <cellStyle name="Normal 3 5 5 4 3 2 2" xfId="35298" xr:uid="{00000000-0005-0000-0000-0000CC890000}"/>
    <cellStyle name="Normal 3 5 5 4 3 3" xfId="35299" xr:uid="{00000000-0005-0000-0000-0000CD890000}"/>
    <cellStyle name="Normal 3 5 5 4 4" xfId="35300" xr:uid="{00000000-0005-0000-0000-0000CE890000}"/>
    <cellStyle name="Normal 3 5 5 4 4 2" xfId="35301" xr:uid="{00000000-0005-0000-0000-0000CF890000}"/>
    <cellStyle name="Normal 3 5 5 4 5" xfId="35302" xr:uid="{00000000-0005-0000-0000-0000D0890000}"/>
    <cellStyle name="Normal 3 5 5 5" xfId="35303" xr:uid="{00000000-0005-0000-0000-0000D1890000}"/>
    <cellStyle name="Normal 3 5 5 5 2" xfId="35304" xr:uid="{00000000-0005-0000-0000-0000D2890000}"/>
    <cellStyle name="Normal 3 5 5 5 2 2" xfId="35305" xr:uid="{00000000-0005-0000-0000-0000D3890000}"/>
    <cellStyle name="Normal 3 5 5 5 2 2 2" xfId="35306" xr:uid="{00000000-0005-0000-0000-0000D4890000}"/>
    <cellStyle name="Normal 3 5 5 5 2 3" xfId="35307" xr:uid="{00000000-0005-0000-0000-0000D5890000}"/>
    <cellStyle name="Normal 3 5 5 5 3" xfId="35308" xr:uid="{00000000-0005-0000-0000-0000D6890000}"/>
    <cellStyle name="Normal 3 5 5 5 3 2" xfId="35309" xr:uid="{00000000-0005-0000-0000-0000D7890000}"/>
    <cellStyle name="Normal 3 5 5 5 4" xfId="35310" xr:uid="{00000000-0005-0000-0000-0000D8890000}"/>
    <cellStyle name="Normal 3 5 5 6" xfId="35311" xr:uid="{00000000-0005-0000-0000-0000D9890000}"/>
    <cellStyle name="Normal 3 5 5 6 2" xfId="35312" xr:uid="{00000000-0005-0000-0000-0000DA890000}"/>
    <cellStyle name="Normal 3 5 5 6 2 2" xfId="35313" xr:uid="{00000000-0005-0000-0000-0000DB890000}"/>
    <cellStyle name="Normal 3 5 5 6 2 2 2" xfId="35314" xr:uid="{00000000-0005-0000-0000-0000DC890000}"/>
    <cellStyle name="Normal 3 5 5 6 2 3" xfId="35315" xr:uid="{00000000-0005-0000-0000-0000DD890000}"/>
    <cellStyle name="Normal 3 5 5 6 3" xfId="35316" xr:uid="{00000000-0005-0000-0000-0000DE890000}"/>
    <cellStyle name="Normal 3 5 5 6 3 2" xfId="35317" xr:uid="{00000000-0005-0000-0000-0000DF890000}"/>
    <cellStyle name="Normal 3 5 5 6 4" xfId="35318" xr:uid="{00000000-0005-0000-0000-0000E0890000}"/>
    <cellStyle name="Normal 3 5 5 7" xfId="35319" xr:uid="{00000000-0005-0000-0000-0000E1890000}"/>
    <cellStyle name="Normal 3 5 5 7 2" xfId="35320" xr:uid="{00000000-0005-0000-0000-0000E2890000}"/>
    <cellStyle name="Normal 3 5 5 7 2 2" xfId="35321" xr:uid="{00000000-0005-0000-0000-0000E3890000}"/>
    <cellStyle name="Normal 3 5 5 7 3" xfId="35322" xr:uid="{00000000-0005-0000-0000-0000E4890000}"/>
    <cellStyle name="Normal 3 5 5 8" xfId="35323" xr:uid="{00000000-0005-0000-0000-0000E5890000}"/>
    <cellStyle name="Normal 3 5 5 8 2" xfId="35324" xr:uid="{00000000-0005-0000-0000-0000E6890000}"/>
    <cellStyle name="Normal 3 5 5 9" xfId="35325" xr:uid="{00000000-0005-0000-0000-0000E7890000}"/>
    <cellStyle name="Normal 3 5 5 9 2" xfId="35326" xr:uid="{00000000-0005-0000-0000-0000E8890000}"/>
    <cellStyle name="Normal 3 5 6" xfId="35327" xr:uid="{00000000-0005-0000-0000-0000E9890000}"/>
    <cellStyle name="Normal 3 5 6 10" xfId="35328" xr:uid="{00000000-0005-0000-0000-0000EA890000}"/>
    <cellStyle name="Normal 3 5 6 2" xfId="35329" xr:uid="{00000000-0005-0000-0000-0000EB890000}"/>
    <cellStyle name="Normal 3 5 6 2 2" xfId="35330" xr:uid="{00000000-0005-0000-0000-0000EC890000}"/>
    <cellStyle name="Normal 3 5 6 2 2 2" xfId="35331" xr:uid="{00000000-0005-0000-0000-0000ED890000}"/>
    <cellStyle name="Normal 3 5 6 2 2 2 2" xfId="35332" xr:uid="{00000000-0005-0000-0000-0000EE890000}"/>
    <cellStyle name="Normal 3 5 6 2 2 2 2 2" xfId="35333" xr:uid="{00000000-0005-0000-0000-0000EF890000}"/>
    <cellStyle name="Normal 3 5 6 2 2 2 2 2 2" xfId="35334" xr:uid="{00000000-0005-0000-0000-0000F0890000}"/>
    <cellStyle name="Normal 3 5 6 2 2 2 2 3" xfId="35335" xr:uid="{00000000-0005-0000-0000-0000F1890000}"/>
    <cellStyle name="Normal 3 5 6 2 2 2 3" xfId="35336" xr:uid="{00000000-0005-0000-0000-0000F2890000}"/>
    <cellStyle name="Normal 3 5 6 2 2 2 3 2" xfId="35337" xr:uid="{00000000-0005-0000-0000-0000F3890000}"/>
    <cellStyle name="Normal 3 5 6 2 2 2 4" xfId="35338" xr:uid="{00000000-0005-0000-0000-0000F4890000}"/>
    <cellStyle name="Normal 3 5 6 2 2 3" xfId="35339" xr:uid="{00000000-0005-0000-0000-0000F5890000}"/>
    <cellStyle name="Normal 3 5 6 2 2 3 2" xfId="35340" xr:uid="{00000000-0005-0000-0000-0000F6890000}"/>
    <cellStyle name="Normal 3 5 6 2 2 3 2 2" xfId="35341" xr:uid="{00000000-0005-0000-0000-0000F7890000}"/>
    <cellStyle name="Normal 3 5 6 2 2 3 3" xfId="35342" xr:uid="{00000000-0005-0000-0000-0000F8890000}"/>
    <cellStyle name="Normal 3 5 6 2 2 4" xfId="35343" xr:uid="{00000000-0005-0000-0000-0000F9890000}"/>
    <cellStyle name="Normal 3 5 6 2 2 4 2" xfId="35344" xr:uid="{00000000-0005-0000-0000-0000FA890000}"/>
    <cellStyle name="Normal 3 5 6 2 2 5" xfId="35345" xr:uid="{00000000-0005-0000-0000-0000FB890000}"/>
    <cellStyle name="Normal 3 5 6 2 3" xfId="35346" xr:uid="{00000000-0005-0000-0000-0000FC890000}"/>
    <cellStyle name="Normal 3 5 6 2 3 2" xfId="35347" xr:uid="{00000000-0005-0000-0000-0000FD890000}"/>
    <cellStyle name="Normal 3 5 6 2 3 2 2" xfId="35348" xr:uid="{00000000-0005-0000-0000-0000FE890000}"/>
    <cellStyle name="Normal 3 5 6 2 3 2 2 2" xfId="35349" xr:uid="{00000000-0005-0000-0000-0000FF890000}"/>
    <cellStyle name="Normal 3 5 6 2 3 2 3" xfId="35350" xr:uid="{00000000-0005-0000-0000-0000008A0000}"/>
    <cellStyle name="Normal 3 5 6 2 3 3" xfId="35351" xr:uid="{00000000-0005-0000-0000-0000018A0000}"/>
    <cellStyle name="Normal 3 5 6 2 3 3 2" xfId="35352" xr:uid="{00000000-0005-0000-0000-0000028A0000}"/>
    <cellStyle name="Normal 3 5 6 2 3 4" xfId="35353" xr:uid="{00000000-0005-0000-0000-0000038A0000}"/>
    <cellStyle name="Normal 3 5 6 2 4" xfId="35354" xr:uid="{00000000-0005-0000-0000-0000048A0000}"/>
    <cellStyle name="Normal 3 5 6 2 4 2" xfId="35355" xr:uid="{00000000-0005-0000-0000-0000058A0000}"/>
    <cellStyle name="Normal 3 5 6 2 4 2 2" xfId="35356" xr:uid="{00000000-0005-0000-0000-0000068A0000}"/>
    <cellStyle name="Normal 3 5 6 2 4 2 2 2" xfId="35357" xr:uid="{00000000-0005-0000-0000-0000078A0000}"/>
    <cellStyle name="Normal 3 5 6 2 4 2 3" xfId="35358" xr:uid="{00000000-0005-0000-0000-0000088A0000}"/>
    <cellStyle name="Normal 3 5 6 2 4 3" xfId="35359" xr:uid="{00000000-0005-0000-0000-0000098A0000}"/>
    <cellStyle name="Normal 3 5 6 2 4 3 2" xfId="35360" xr:uid="{00000000-0005-0000-0000-00000A8A0000}"/>
    <cellStyle name="Normal 3 5 6 2 4 4" xfId="35361" xr:uid="{00000000-0005-0000-0000-00000B8A0000}"/>
    <cellStyle name="Normal 3 5 6 2 5" xfId="35362" xr:uid="{00000000-0005-0000-0000-00000C8A0000}"/>
    <cellStyle name="Normal 3 5 6 2 5 2" xfId="35363" xr:uid="{00000000-0005-0000-0000-00000D8A0000}"/>
    <cellStyle name="Normal 3 5 6 2 5 2 2" xfId="35364" xr:uid="{00000000-0005-0000-0000-00000E8A0000}"/>
    <cellStyle name="Normal 3 5 6 2 5 3" xfId="35365" xr:uid="{00000000-0005-0000-0000-00000F8A0000}"/>
    <cellStyle name="Normal 3 5 6 2 6" xfId="35366" xr:uid="{00000000-0005-0000-0000-0000108A0000}"/>
    <cellStyle name="Normal 3 5 6 2 6 2" xfId="35367" xr:uid="{00000000-0005-0000-0000-0000118A0000}"/>
    <cellStyle name="Normal 3 5 6 2 7" xfId="35368" xr:uid="{00000000-0005-0000-0000-0000128A0000}"/>
    <cellStyle name="Normal 3 5 6 2 7 2" xfId="35369" xr:uid="{00000000-0005-0000-0000-0000138A0000}"/>
    <cellStyle name="Normal 3 5 6 2 8" xfId="35370" xr:uid="{00000000-0005-0000-0000-0000148A0000}"/>
    <cellStyle name="Normal 3 5 6 3" xfId="35371" xr:uid="{00000000-0005-0000-0000-0000158A0000}"/>
    <cellStyle name="Normal 3 5 6 3 2" xfId="35372" xr:uid="{00000000-0005-0000-0000-0000168A0000}"/>
    <cellStyle name="Normal 3 5 6 3 2 2" xfId="35373" xr:uid="{00000000-0005-0000-0000-0000178A0000}"/>
    <cellStyle name="Normal 3 5 6 3 2 2 2" xfId="35374" xr:uid="{00000000-0005-0000-0000-0000188A0000}"/>
    <cellStyle name="Normal 3 5 6 3 2 2 2 2" xfId="35375" xr:uid="{00000000-0005-0000-0000-0000198A0000}"/>
    <cellStyle name="Normal 3 5 6 3 2 2 3" xfId="35376" xr:uid="{00000000-0005-0000-0000-00001A8A0000}"/>
    <cellStyle name="Normal 3 5 6 3 2 3" xfId="35377" xr:uid="{00000000-0005-0000-0000-00001B8A0000}"/>
    <cellStyle name="Normal 3 5 6 3 2 3 2" xfId="35378" xr:uid="{00000000-0005-0000-0000-00001C8A0000}"/>
    <cellStyle name="Normal 3 5 6 3 2 4" xfId="35379" xr:uid="{00000000-0005-0000-0000-00001D8A0000}"/>
    <cellStyle name="Normal 3 5 6 3 3" xfId="35380" xr:uid="{00000000-0005-0000-0000-00001E8A0000}"/>
    <cellStyle name="Normal 3 5 6 3 3 2" xfId="35381" xr:uid="{00000000-0005-0000-0000-00001F8A0000}"/>
    <cellStyle name="Normal 3 5 6 3 3 2 2" xfId="35382" xr:uid="{00000000-0005-0000-0000-0000208A0000}"/>
    <cellStyle name="Normal 3 5 6 3 3 3" xfId="35383" xr:uid="{00000000-0005-0000-0000-0000218A0000}"/>
    <cellStyle name="Normal 3 5 6 3 4" xfId="35384" xr:uid="{00000000-0005-0000-0000-0000228A0000}"/>
    <cellStyle name="Normal 3 5 6 3 4 2" xfId="35385" xr:uid="{00000000-0005-0000-0000-0000238A0000}"/>
    <cellStyle name="Normal 3 5 6 3 5" xfId="35386" xr:uid="{00000000-0005-0000-0000-0000248A0000}"/>
    <cellStyle name="Normal 3 5 6 4" xfId="35387" xr:uid="{00000000-0005-0000-0000-0000258A0000}"/>
    <cellStyle name="Normal 3 5 6 4 2" xfId="35388" xr:uid="{00000000-0005-0000-0000-0000268A0000}"/>
    <cellStyle name="Normal 3 5 6 4 2 2" xfId="35389" xr:uid="{00000000-0005-0000-0000-0000278A0000}"/>
    <cellStyle name="Normal 3 5 6 4 2 2 2" xfId="35390" xr:uid="{00000000-0005-0000-0000-0000288A0000}"/>
    <cellStyle name="Normal 3 5 6 4 2 3" xfId="35391" xr:uid="{00000000-0005-0000-0000-0000298A0000}"/>
    <cellStyle name="Normal 3 5 6 4 3" xfId="35392" xr:uid="{00000000-0005-0000-0000-00002A8A0000}"/>
    <cellStyle name="Normal 3 5 6 4 3 2" xfId="35393" xr:uid="{00000000-0005-0000-0000-00002B8A0000}"/>
    <cellStyle name="Normal 3 5 6 4 4" xfId="35394" xr:uid="{00000000-0005-0000-0000-00002C8A0000}"/>
    <cellStyle name="Normal 3 5 6 5" xfId="35395" xr:uid="{00000000-0005-0000-0000-00002D8A0000}"/>
    <cellStyle name="Normal 3 5 6 5 2" xfId="35396" xr:uid="{00000000-0005-0000-0000-00002E8A0000}"/>
    <cellStyle name="Normal 3 5 6 5 2 2" xfId="35397" xr:uid="{00000000-0005-0000-0000-00002F8A0000}"/>
    <cellStyle name="Normal 3 5 6 5 2 2 2" xfId="35398" xr:uid="{00000000-0005-0000-0000-0000308A0000}"/>
    <cellStyle name="Normal 3 5 6 5 2 3" xfId="35399" xr:uid="{00000000-0005-0000-0000-0000318A0000}"/>
    <cellStyle name="Normal 3 5 6 5 3" xfId="35400" xr:uid="{00000000-0005-0000-0000-0000328A0000}"/>
    <cellStyle name="Normal 3 5 6 5 3 2" xfId="35401" xr:uid="{00000000-0005-0000-0000-0000338A0000}"/>
    <cellStyle name="Normal 3 5 6 5 4" xfId="35402" xr:uid="{00000000-0005-0000-0000-0000348A0000}"/>
    <cellStyle name="Normal 3 5 6 6" xfId="35403" xr:uid="{00000000-0005-0000-0000-0000358A0000}"/>
    <cellStyle name="Normal 3 5 6 6 2" xfId="35404" xr:uid="{00000000-0005-0000-0000-0000368A0000}"/>
    <cellStyle name="Normal 3 5 6 6 2 2" xfId="35405" xr:uid="{00000000-0005-0000-0000-0000378A0000}"/>
    <cellStyle name="Normal 3 5 6 6 3" xfId="35406" xr:uid="{00000000-0005-0000-0000-0000388A0000}"/>
    <cellStyle name="Normal 3 5 6 7" xfId="35407" xr:uid="{00000000-0005-0000-0000-0000398A0000}"/>
    <cellStyle name="Normal 3 5 6 7 2" xfId="35408" xr:uid="{00000000-0005-0000-0000-00003A8A0000}"/>
    <cellStyle name="Normal 3 5 6 8" xfId="35409" xr:uid="{00000000-0005-0000-0000-00003B8A0000}"/>
    <cellStyle name="Normal 3 5 6 8 2" xfId="35410" xr:uid="{00000000-0005-0000-0000-00003C8A0000}"/>
    <cellStyle name="Normal 3 5 6 9" xfId="35411" xr:uid="{00000000-0005-0000-0000-00003D8A0000}"/>
    <cellStyle name="Normal 3 5 7" xfId="35412" xr:uid="{00000000-0005-0000-0000-00003E8A0000}"/>
    <cellStyle name="Normal 3 5 7 2" xfId="35413" xr:uid="{00000000-0005-0000-0000-00003F8A0000}"/>
    <cellStyle name="Normal 3 5 7 2 2" xfId="35414" xr:uid="{00000000-0005-0000-0000-0000408A0000}"/>
    <cellStyle name="Normal 3 5 7 2 2 2" xfId="35415" xr:uid="{00000000-0005-0000-0000-0000418A0000}"/>
    <cellStyle name="Normal 3 5 7 2 2 2 2" xfId="35416" xr:uid="{00000000-0005-0000-0000-0000428A0000}"/>
    <cellStyle name="Normal 3 5 7 2 2 2 2 2" xfId="35417" xr:uid="{00000000-0005-0000-0000-0000438A0000}"/>
    <cellStyle name="Normal 3 5 7 2 2 2 3" xfId="35418" xr:uid="{00000000-0005-0000-0000-0000448A0000}"/>
    <cellStyle name="Normal 3 5 7 2 2 3" xfId="35419" xr:uid="{00000000-0005-0000-0000-0000458A0000}"/>
    <cellStyle name="Normal 3 5 7 2 2 3 2" xfId="35420" xr:uid="{00000000-0005-0000-0000-0000468A0000}"/>
    <cellStyle name="Normal 3 5 7 2 2 4" xfId="35421" xr:uid="{00000000-0005-0000-0000-0000478A0000}"/>
    <cellStyle name="Normal 3 5 7 2 3" xfId="35422" xr:uid="{00000000-0005-0000-0000-0000488A0000}"/>
    <cellStyle name="Normal 3 5 7 2 3 2" xfId="35423" xr:uid="{00000000-0005-0000-0000-0000498A0000}"/>
    <cellStyle name="Normal 3 5 7 2 3 2 2" xfId="35424" xr:uid="{00000000-0005-0000-0000-00004A8A0000}"/>
    <cellStyle name="Normal 3 5 7 2 3 3" xfId="35425" xr:uid="{00000000-0005-0000-0000-00004B8A0000}"/>
    <cellStyle name="Normal 3 5 7 2 4" xfId="35426" xr:uid="{00000000-0005-0000-0000-00004C8A0000}"/>
    <cellStyle name="Normal 3 5 7 2 4 2" xfId="35427" xr:uid="{00000000-0005-0000-0000-00004D8A0000}"/>
    <cellStyle name="Normal 3 5 7 2 5" xfId="35428" xr:uid="{00000000-0005-0000-0000-00004E8A0000}"/>
    <cellStyle name="Normal 3 5 7 3" xfId="35429" xr:uid="{00000000-0005-0000-0000-00004F8A0000}"/>
    <cellStyle name="Normal 3 5 7 3 2" xfId="35430" xr:uid="{00000000-0005-0000-0000-0000508A0000}"/>
    <cellStyle name="Normal 3 5 7 3 2 2" xfId="35431" xr:uid="{00000000-0005-0000-0000-0000518A0000}"/>
    <cellStyle name="Normal 3 5 7 3 2 2 2" xfId="35432" xr:uid="{00000000-0005-0000-0000-0000528A0000}"/>
    <cellStyle name="Normal 3 5 7 3 2 3" xfId="35433" xr:uid="{00000000-0005-0000-0000-0000538A0000}"/>
    <cellStyle name="Normal 3 5 7 3 3" xfId="35434" xr:uid="{00000000-0005-0000-0000-0000548A0000}"/>
    <cellStyle name="Normal 3 5 7 3 3 2" xfId="35435" xr:uid="{00000000-0005-0000-0000-0000558A0000}"/>
    <cellStyle name="Normal 3 5 7 3 4" xfId="35436" xr:uid="{00000000-0005-0000-0000-0000568A0000}"/>
    <cellStyle name="Normal 3 5 7 4" xfId="35437" xr:uid="{00000000-0005-0000-0000-0000578A0000}"/>
    <cellStyle name="Normal 3 5 7 4 2" xfId="35438" xr:uid="{00000000-0005-0000-0000-0000588A0000}"/>
    <cellStyle name="Normal 3 5 7 4 2 2" xfId="35439" xr:uid="{00000000-0005-0000-0000-0000598A0000}"/>
    <cellStyle name="Normal 3 5 7 4 2 2 2" xfId="35440" xr:uid="{00000000-0005-0000-0000-00005A8A0000}"/>
    <cellStyle name="Normal 3 5 7 4 2 3" xfId="35441" xr:uid="{00000000-0005-0000-0000-00005B8A0000}"/>
    <cellStyle name="Normal 3 5 7 4 3" xfId="35442" xr:uid="{00000000-0005-0000-0000-00005C8A0000}"/>
    <cellStyle name="Normal 3 5 7 4 3 2" xfId="35443" xr:uid="{00000000-0005-0000-0000-00005D8A0000}"/>
    <cellStyle name="Normal 3 5 7 4 4" xfId="35444" xr:uid="{00000000-0005-0000-0000-00005E8A0000}"/>
    <cellStyle name="Normal 3 5 7 5" xfId="35445" xr:uid="{00000000-0005-0000-0000-00005F8A0000}"/>
    <cellStyle name="Normal 3 5 7 5 2" xfId="35446" xr:uid="{00000000-0005-0000-0000-0000608A0000}"/>
    <cellStyle name="Normal 3 5 7 5 2 2" xfId="35447" xr:uid="{00000000-0005-0000-0000-0000618A0000}"/>
    <cellStyle name="Normal 3 5 7 5 3" xfId="35448" xr:uid="{00000000-0005-0000-0000-0000628A0000}"/>
    <cellStyle name="Normal 3 5 7 6" xfId="35449" xr:uid="{00000000-0005-0000-0000-0000638A0000}"/>
    <cellStyle name="Normal 3 5 7 6 2" xfId="35450" xr:uid="{00000000-0005-0000-0000-0000648A0000}"/>
    <cellStyle name="Normal 3 5 7 7" xfId="35451" xr:uid="{00000000-0005-0000-0000-0000658A0000}"/>
    <cellStyle name="Normal 3 5 7 7 2" xfId="35452" xr:uid="{00000000-0005-0000-0000-0000668A0000}"/>
    <cellStyle name="Normal 3 5 7 8" xfId="35453" xr:uid="{00000000-0005-0000-0000-0000678A0000}"/>
    <cellStyle name="Normal 3 5 8" xfId="35454" xr:uid="{00000000-0005-0000-0000-0000688A0000}"/>
    <cellStyle name="Normal 3 5 8 2" xfId="35455" xr:uid="{00000000-0005-0000-0000-0000698A0000}"/>
    <cellStyle name="Normal 3 5 8 2 2" xfId="35456" xr:uid="{00000000-0005-0000-0000-00006A8A0000}"/>
    <cellStyle name="Normal 3 5 8 2 2 2" xfId="35457" xr:uid="{00000000-0005-0000-0000-00006B8A0000}"/>
    <cellStyle name="Normal 3 5 8 2 2 2 2" xfId="35458" xr:uid="{00000000-0005-0000-0000-00006C8A0000}"/>
    <cellStyle name="Normal 3 5 8 2 2 2 2 2" xfId="35459" xr:uid="{00000000-0005-0000-0000-00006D8A0000}"/>
    <cellStyle name="Normal 3 5 8 2 2 2 3" xfId="35460" xr:uid="{00000000-0005-0000-0000-00006E8A0000}"/>
    <cellStyle name="Normal 3 5 8 2 2 3" xfId="35461" xr:uid="{00000000-0005-0000-0000-00006F8A0000}"/>
    <cellStyle name="Normal 3 5 8 2 2 3 2" xfId="35462" xr:uid="{00000000-0005-0000-0000-0000708A0000}"/>
    <cellStyle name="Normal 3 5 8 2 2 4" xfId="35463" xr:uid="{00000000-0005-0000-0000-0000718A0000}"/>
    <cellStyle name="Normal 3 5 8 2 3" xfId="35464" xr:uid="{00000000-0005-0000-0000-0000728A0000}"/>
    <cellStyle name="Normal 3 5 8 2 3 2" xfId="35465" xr:uid="{00000000-0005-0000-0000-0000738A0000}"/>
    <cellStyle name="Normal 3 5 8 2 3 2 2" xfId="35466" xr:uid="{00000000-0005-0000-0000-0000748A0000}"/>
    <cellStyle name="Normal 3 5 8 2 3 3" xfId="35467" xr:uid="{00000000-0005-0000-0000-0000758A0000}"/>
    <cellStyle name="Normal 3 5 8 2 4" xfId="35468" xr:uid="{00000000-0005-0000-0000-0000768A0000}"/>
    <cellStyle name="Normal 3 5 8 2 4 2" xfId="35469" xr:uid="{00000000-0005-0000-0000-0000778A0000}"/>
    <cellStyle name="Normal 3 5 8 2 5" xfId="35470" xr:uid="{00000000-0005-0000-0000-0000788A0000}"/>
    <cellStyle name="Normal 3 5 8 3" xfId="35471" xr:uid="{00000000-0005-0000-0000-0000798A0000}"/>
    <cellStyle name="Normal 3 5 8 3 2" xfId="35472" xr:uid="{00000000-0005-0000-0000-00007A8A0000}"/>
    <cellStyle name="Normal 3 5 8 3 2 2" xfId="35473" xr:uid="{00000000-0005-0000-0000-00007B8A0000}"/>
    <cellStyle name="Normal 3 5 8 3 2 2 2" xfId="35474" xr:uid="{00000000-0005-0000-0000-00007C8A0000}"/>
    <cellStyle name="Normal 3 5 8 3 2 3" xfId="35475" xr:uid="{00000000-0005-0000-0000-00007D8A0000}"/>
    <cellStyle name="Normal 3 5 8 3 3" xfId="35476" xr:uid="{00000000-0005-0000-0000-00007E8A0000}"/>
    <cellStyle name="Normal 3 5 8 3 3 2" xfId="35477" xr:uid="{00000000-0005-0000-0000-00007F8A0000}"/>
    <cellStyle name="Normal 3 5 8 3 4" xfId="35478" xr:uid="{00000000-0005-0000-0000-0000808A0000}"/>
    <cellStyle name="Normal 3 5 8 4" xfId="35479" xr:uid="{00000000-0005-0000-0000-0000818A0000}"/>
    <cellStyle name="Normal 3 5 8 4 2" xfId="35480" xr:uid="{00000000-0005-0000-0000-0000828A0000}"/>
    <cellStyle name="Normal 3 5 8 4 2 2" xfId="35481" xr:uid="{00000000-0005-0000-0000-0000838A0000}"/>
    <cellStyle name="Normal 3 5 8 4 2 2 2" xfId="35482" xr:uid="{00000000-0005-0000-0000-0000848A0000}"/>
    <cellStyle name="Normal 3 5 8 4 2 3" xfId="35483" xr:uid="{00000000-0005-0000-0000-0000858A0000}"/>
    <cellStyle name="Normal 3 5 8 4 3" xfId="35484" xr:uid="{00000000-0005-0000-0000-0000868A0000}"/>
    <cellStyle name="Normal 3 5 8 4 3 2" xfId="35485" xr:uid="{00000000-0005-0000-0000-0000878A0000}"/>
    <cellStyle name="Normal 3 5 8 4 4" xfId="35486" xr:uid="{00000000-0005-0000-0000-0000888A0000}"/>
    <cellStyle name="Normal 3 5 8 5" xfId="35487" xr:uid="{00000000-0005-0000-0000-0000898A0000}"/>
    <cellStyle name="Normal 3 5 8 5 2" xfId="35488" xr:uid="{00000000-0005-0000-0000-00008A8A0000}"/>
    <cellStyle name="Normal 3 5 8 5 2 2" xfId="35489" xr:uid="{00000000-0005-0000-0000-00008B8A0000}"/>
    <cellStyle name="Normal 3 5 8 5 3" xfId="35490" xr:uid="{00000000-0005-0000-0000-00008C8A0000}"/>
    <cellStyle name="Normal 3 5 8 6" xfId="35491" xr:uid="{00000000-0005-0000-0000-00008D8A0000}"/>
    <cellStyle name="Normal 3 5 8 6 2" xfId="35492" xr:uid="{00000000-0005-0000-0000-00008E8A0000}"/>
    <cellStyle name="Normal 3 5 8 7" xfId="35493" xr:uid="{00000000-0005-0000-0000-00008F8A0000}"/>
    <cellStyle name="Normal 3 5 8 7 2" xfId="35494" xr:uid="{00000000-0005-0000-0000-0000908A0000}"/>
    <cellStyle name="Normal 3 5 8 8" xfId="35495" xr:uid="{00000000-0005-0000-0000-0000918A0000}"/>
    <cellStyle name="Normal 3 5 9" xfId="35496" xr:uid="{00000000-0005-0000-0000-0000928A0000}"/>
    <cellStyle name="Normal 3 5 9 2" xfId="35497" xr:uid="{00000000-0005-0000-0000-0000938A0000}"/>
    <cellStyle name="Normal 3 5 9 2 2" xfId="35498" xr:uid="{00000000-0005-0000-0000-0000948A0000}"/>
    <cellStyle name="Normal 3 5 9 2 2 2" xfId="35499" xr:uid="{00000000-0005-0000-0000-0000958A0000}"/>
    <cellStyle name="Normal 3 5 9 2 2 2 2" xfId="35500" xr:uid="{00000000-0005-0000-0000-0000968A0000}"/>
    <cellStyle name="Normal 3 5 9 2 2 2 2 2" xfId="35501" xr:uid="{00000000-0005-0000-0000-0000978A0000}"/>
    <cellStyle name="Normal 3 5 9 2 2 2 3" xfId="35502" xr:uid="{00000000-0005-0000-0000-0000988A0000}"/>
    <cellStyle name="Normal 3 5 9 2 2 3" xfId="35503" xr:uid="{00000000-0005-0000-0000-0000998A0000}"/>
    <cellStyle name="Normal 3 5 9 2 2 3 2" xfId="35504" xr:uid="{00000000-0005-0000-0000-00009A8A0000}"/>
    <cellStyle name="Normal 3 5 9 2 2 4" xfId="35505" xr:uid="{00000000-0005-0000-0000-00009B8A0000}"/>
    <cellStyle name="Normal 3 5 9 2 3" xfId="35506" xr:uid="{00000000-0005-0000-0000-00009C8A0000}"/>
    <cellStyle name="Normal 3 5 9 2 3 2" xfId="35507" xr:uid="{00000000-0005-0000-0000-00009D8A0000}"/>
    <cellStyle name="Normal 3 5 9 2 3 2 2" xfId="35508" xr:uid="{00000000-0005-0000-0000-00009E8A0000}"/>
    <cellStyle name="Normal 3 5 9 2 3 3" xfId="35509" xr:uid="{00000000-0005-0000-0000-00009F8A0000}"/>
    <cellStyle name="Normal 3 5 9 2 4" xfId="35510" xr:uid="{00000000-0005-0000-0000-0000A08A0000}"/>
    <cellStyle name="Normal 3 5 9 2 4 2" xfId="35511" xr:uid="{00000000-0005-0000-0000-0000A18A0000}"/>
    <cellStyle name="Normal 3 5 9 2 5" xfId="35512" xr:uid="{00000000-0005-0000-0000-0000A28A0000}"/>
    <cellStyle name="Normal 3 5 9 3" xfId="35513" xr:uid="{00000000-0005-0000-0000-0000A38A0000}"/>
    <cellStyle name="Normal 3 5 9 3 2" xfId="35514" xr:uid="{00000000-0005-0000-0000-0000A48A0000}"/>
    <cellStyle name="Normal 3 5 9 3 2 2" xfId="35515" xr:uid="{00000000-0005-0000-0000-0000A58A0000}"/>
    <cellStyle name="Normal 3 5 9 3 2 2 2" xfId="35516" xr:uid="{00000000-0005-0000-0000-0000A68A0000}"/>
    <cellStyle name="Normal 3 5 9 3 2 3" xfId="35517" xr:uid="{00000000-0005-0000-0000-0000A78A0000}"/>
    <cellStyle name="Normal 3 5 9 3 3" xfId="35518" xr:uid="{00000000-0005-0000-0000-0000A88A0000}"/>
    <cellStyle name="Normal 3 5 9 3 3 2" xfId="35519" xr:uid="{00000000-0005-0000-0000-0000A98A0000}"/>
    <cellStyle name="Normal 3 5 9 3 4" xfId="35520" xr:uid="{00000000-0005-0000-0000-0000AA8A0000}"/>
    <cellStyle name="Normal 3 5 9 4" xfId="35521" xr:uid="{00000000-0005-0000-0000-0000AB8A0000}"/>
    <cellStyle name="Normal 3 5 9 4 2" xfId="35522" xr:uid="{00000000-0005-0000-0000-0000AC8A0000}"/>
    <cellStyle name="Normal 3 5 9 4 2 2" xfId="35523" xr:uid="{00000000-0005-0000-0000-0000AD8A0000}"/>
    <cellStyle name="Normal 3 5 9 4 3" xfId="35524" xr:uid="{00000000-0005-0000-0000-0000AE8A0000}"/>
    <cellStyle name="Normal 3 5 9 5" xfId="35525" xr:uid="{00000000-0005-0000-0000-0000AF8A0000}"/>
    <cellStyle name="Normal 3 5 9 5 2" xfId="35526" xr:uid="{00000000-0005-0000-0000-0000B08A0000}"/>
    <cellStyle name="Normal 3 5 9 6" xfId="35527" xr:uid="{00000000-0005-0000-0000-0000B18A0000}"/>
    <cellStyle name="Normal 3 5_T-straight with PEDs adjustor" xfId="35528" xr:uid="{00000000-0005-0000-0000-0000B28A0000}"/>
    <cellStyle name="Normal 3 6" xfId="35529" xr:uid="{00000000-0005-0000-0000-0000B38A0000}"/>
    <cellStyle name="Normal 3 6 10" xfId="35530" xr:uid="{00000000-0005-0000-0000-0000B48A0000}"/>
    <cellStyle name="Normal 3 6 10 2" xfId="35531" xr:uid="{00000000-0005-0000-0000-0000B58A0000}"/>
    <cellStyle name="Normal 3 6 10 2 2" xfId="35532" xr:uid="{00000000-0005-0000-0000-0000B68A0000}"/>
    <cellStyle name="Normal 3 6 10 2 2 2" xfId="35533" xr:uid="{00000000-0005-0000-0000-0000B78A0000}"/>
    <cellStyle name="Normal 3 6 10 2 3" xfId="35534" xr:uid="{00000000-0005-0000-0000-0000B88A0000}"/>
    <cellStyle name="Normal 3 6 10 3" xfId="35535" xr:uid="{00000000-0005-0000-0000-0000B98A0000}"/>
    <cellStyle name="Normal 3 6 10 3 2" xfId="35536" xr:uid="{00000000-0005-0000-0000-0000BA8A0000}"/>
    <cellStyle name="Normal 3 6 10 4" xfId="35537" xr:uid="{00000000-0005-0000-0000-0000BB8A0000}"/>
    <cellStyle name="Normal 3 6 11" xfId="35538" xr:uid="{00000000-0005-0000-0000-0000BC8A0000}"/>
    <cellStyle name="Normal 3 6 11 2" xfId="35539" xr:uid="{00000000-0005-0000-0000-0000BD8A0000}"/>
    <cellStyle name="Normal 3 6 11 2 2" xfId="35540" xr:uid="{00000000-0005-0000-0000-0000BE8A0000}"/>
    <cellStyle name="Normal 3 6 11 2 2 2" xfId="35541" xr:uid="{00000000-0005-0000-0000-0000BF8A0000}"/>
    <cellStyle name="Normal 3 6 11 2 3" xfId="35542" xr:uid="{00000000-0005-0000-0000-0000C08A0000}"/>
    <cellStyle name="Normal 3 6 11 3" xfId="35543" xr:uid="{00000000-0005-0000-0000-0000C18A0000}"/>
    <cellStyle name="Normal 3 6 11 3 2" xfId="35544" xr:uid="{00000000-0005-0000-0000-0000C28A0000}"/>
    <cellStyle name="Normal 3 6 11 4" xfId="35545" xr:uid="{00000000-0005-0000-0000-0000C38A0000}"/>
    <cellStyle name="Normal 3 6 12" xfId="35546" xr:uid="{00000000-0005-0000-0000-0000C48A0000}"/>
    <cellStyle name="Normal 3 6 12 2" xfId="35547" xr:uid="{00000000-0005-0000-0000-0000C58A0000}"/>
    <cellStyle name="Normal 3 6 12 2 2" xfId="35548" xr:uid="{00000000-0005-0000-0000-0000C68A0000}"/>
    <cellStyle name="Normal 3 6 12 2 2 2" xfId="35549" xr:uid="{00000000-0005-0000-0000-0000C78A0000}"/>
    <cellStyle name="Normal 3 6 12 2 3" xfId="35550" xr:uid="{00000000-0005-0000-0000-0000C88A0000}"/>
    <cellStyle name="Normal 3 6 12 3" xfId="35551" xr:uid="{00000000-0005-0000-0000-0000C98A0000}"/>
    <cellStyle name="Normal 3 6 12 3 2" xfId="35552" xr:uid="{00000000-0005-0000-0000-0000CA8A0000}"/>
    <cellStyle name="Normal 3 6 12 4" xfId="35553" xr:uid="{00000000-0005-0000-0000-0000CB8A0000}"/>
    <cellStyle name="Normal 3 6 13" xfId="35554" xr:uid="{00000000-0005-0000-0000-0000CC8A0000}"/>
    <cellStyle name="Normal 3 6 13 2" xfId="35555" xr:uid="{00000000-0005-0000-0000-0000CD8A0000}"/>
    <cellStyle name="Normal 3 6 13 2 2" xfId="35556" xr:uid="{00000000-0005-0000-0000-0000CE8A0000}"/>
    <cellStyle name="Normal 3 6 13 3" xfId="35557" xr:uid="{00000000-0005-0000-0000-0000CF8A0000}"/>
    <cellStyle name="Normal 3 6 14" xfId="35558" xr:uid="{00000000-0005-0000-0000-0000D08A0000}"/>
    <cellStyle name="Normal 3 6 14 2" xfId="35559" xr:uid="{00000000-0005-0000-0000-0000D18A0000}"/>
    <cellStyle name="Normal 3 6 15" xfId="35560" xr:uid="{00000000-0005-0000-0000-0000D28A0000}"/>
    <cellStyle name="Normal 3 6 15 2" xfId="35561" xr:uid="{00000000-0005-0000-0000-0000D38A0000}"/>
    <cellStyle name="Normal 3 6 16" xfId="35562" xr:uid="{00000000-0005-0000-0000-0000D48A0000}"/>
    <cellStyle name="Normal 3 6 17" xfId="35563" xr:uid="{00000000-0005-0000-0000-0000D58A0000}"/>
    <cellStyle name="Normal 3 6 2" xfId="35564" xr:uid="{00000000-0005-0000-0000-0000D68A0000}"/>
    <cellStyle name="Normal 3 6 2 10" xfId="35565" xr:uid="{00000000-0005-0000-0000-0000D78A0000}"/>
    <cellStyle name="Normal 3 6 2 11" xfId="35566" xr:uid="{00000000-0005-0000-0000-0000D88A0000}"/>
    <cellStyle name="Normal 3 6 2 2" xfId="35567" xr:uid="{00000000-0005-0000-0000-0000D98A0000}"/>
    <cellStyle name="Normal 3 6 2 2 10" xfId="35568" xr:uid="{00000000-0005-0000-0000-0000DA8A0000}"/>
    <cellStyle name="Normal 3 6 2 2 2" xfId="35569" xr:uid="{00000000-0005-0000-0000-0000DB8A0000}"/>
    <cellStyle name="Normal 3 6 2 2 2 2" xfId="35570" xr:uid="{00000000-0005-0000-0000-0000DC8A0000}"/>
    <cellStyle name="Normal 3 6 2 2 2 2 2" xfId="35571" xr:uid="{00000000-0005-0000-0000-0000DD8A0000}"/>
    <cellStyle name="Normal 3 6 2 2 2 2 2 2" xfId="35572" xr:uid="{00000000-0005-0000-0000-0000DE8A0000}"/>
    <cellStyle name="Normal 3 6 2 2 2 2 2 2 2" xfId="35573" xr:uid="{00000000-0005-0000-0000-0000DF8A0000}"/>
    <cellStyle name="Normal 3 6 2 2 2 2 2 2 2 2" xfId="35574" xr:uid="{00000000-0005-0000-0000-0000E08A0000}"/>
    <cellStyle name="Normal 3 6 2 2 2 2 2 2 3" xfId="35575" xr:uid="{00000000-0005-0000-0000-0000E18A0000}"/>
    <cellStyle name="Normal 3 6 2 2 2 2 2 3" xfId="35576" xr:uid="{00000000-0005-0000-0000-0000E28A0000}"/>
    <cellStyle name="Normal 3 6 2 2 2 2 2 3 2" xfId="35577" xr:uid="{00000000-0005-0000-0000-0000E38A0000}"/>
    <cellStyle name="Normal 3 6 2 2 2 2 2 4" xfId="35578" xr:uid="{00000000-0005-0000-0000-0000E48A0000}"/>
    <cellStyle name="Normal 3 6 2 2 2 2 3" xfId="35579" xr:uid="{00000000-0005-0000-0000-0000E58A0000}"/>
    <cellStyle name="Normal 3 6 2 2 2 2 3 2" xfId="35580" xr:uid="{00000000-0005-0000-0000-0000E68A0000}"/>
    <cellStyle name="Normal 3 6 2 2 2 2 3 2 2" xfId="35581" xr:uid="{00000000-0005-0000-0000-0000E78A0000}"/>
    <cellStyle name="Normal 3 6 2 2 2 2 3 3" xfId="35582" xr:uid="{00000000-0005-0000-0000-0000E88A0000}"/>
    <cellStyle name="Normal 3 6 2 2 2 2 4" xfId="35583" xr:uid="{00000000-0005-0000-0000-0000E98A0000}"/>
    <cellStyle name="Normal 3 6 2 2 2 2 4 2" xfId="35584" xr:uid="{00000000-0005-0000-0000-0000EA8A0000}"/>
    <cellStyle name="Normal 3 6 2 2 2 2 5" xfId="35585" xr:uid="{00000000-0005-0000-0000-0000EB8A0000}"/>
    <cellStyle name="Normal 3 6 2 2 2 2 6" xfId="35586" xr:uid="{00000000-0005-0000-0000-0000EC8A0000}"/>
    <cellStyle name="Normal 3 6 2 2 2 3" xfId="35587" xr:uid="{00000000-0005-0000-0000-0000ED8A0000}"/>
    <cellStyle name="Normal 3 6 2 2 2 3 2" xfId="35588" xr:uid="{00000000-0005-0000-0000-0000EE8A0000}"/>
    <cellStyle name="Normal 3 6 2 2 2 3 2 2" xfId="35589" xr:uid="{00000000-0005-0000-0000-0000EF8A0000}"/>
    <cellStyle name="Normal 3 6 2 2 2 3 2 2 2" xfId="35590" xr:uid="{00000000-0005-0000-0000-0000F08A0000}"/>
    <cellStyle name="Normal 3 6 2 2 2 3 2 3" xfId="35591" xr:uid="{00000000-0005-0000-0000-0000F18A0000}"/>
    <cellStyle name="Normal 3 6 2 2 2 3 3" xfId="35592" xr:uid="{00000000-0005-0000-0000-0000F28A0000}"/>
    <cellStyle name="Normal 3 6 2 2 2 3 3 2" xfId="35593" xr:uid="{00000000-0005-0000-0000-0000F38A0000}"/>
    <cellStyle name="Normal 3 6 2 2 2 3 4" xfId="35594" xr:uid="{00000000-0005-0000-0000-0000F48A0000}"/>
    <cellStyle name="Normal 3 6 2 2 2 4" xfId="35595" xr:uid="{00000000-0005-0000-0000-0000F58A0000}"/>
    <cellStyle name="Normal 3 6 2 2 2 4 2" xfId="35596" xr:uid="{00000000-0005-0000-0000-0000F68A0000}"/>
    <cellStyle name="Normal 3 6 2 2 2 4 2 2" xfId="35597" xr:uid="{00000000-0005-0000-0000-0000F78A0000}"/>
    <cellStyle name="Normal 3 6 2 2 2 4 2 2 2" xfId="35598" xr:uid="{00000000-0005-0000-0000-0000F88A0000}"/>
    <cellStyle name="Normal 3 6 2 2 2 4 2 3" xfId="35599" xr:uid="{00000000-0005-0000-0000-0000F98A0000}"/>
    <cellStyle name="Normal 3 6 2 2 2 4 3" xfId="35600" xr:uid="{00000000-0005-0000-0000-0000FA8A0000}"/>
    <cellStyle name="Normal 3 6 2 2 2 4 3 2" xfId="35601" xr:uid="{00000000-0005-0000-0000-0000FB8A0000}"/>
    <cellStyle name="Normal 3 6 2 2 2 4 4" xfId="35602" xr:uid="{00000000-0005-0000-0000-0000FC8A0000}"/>
    <cellStyle name="Normal 3 6 2 2 2 5" xfId="35603" xr:uid="{00000000-0005-0000-0000-0000FD8A0000}"/>
    <cellStyle name="Normal 3 6 2 2 2 5 2" xfId="35604" xr:uid="{00000000-0005-0000-0000-0000FE8A0000}"/>
    <cellStyle name="Normal 3 6 2 2 2 5 2 2" xfId="35605" xr:uid="{00000000-0005-0000-0000-0000FF8A0000}"/>
    <cellStyle name="Normal 3 6 2 2 2 5 3" xfId="35606" xr:uid="{00000000-0005-0000-0000-0000008B0000}"/>
    <cellStyle name="Normal 3 6 2 2 2 6" xfId="35607" xr:uid="{00000000-0005-0000-0000-0000018B0000}"/>
    <cellStyle name="Normal 3 6 2 2 2 6 2" xfId="35608" xr:uid="{00000000-0005-0000-0000-0000028B0000}"/>
    <cellStyle name="Normal 3 6 2 2 2 7" xfId="35609" xr:uid="{00000000-0005-0000-0000-0000038B0000}"/>
    <cellStyle name="Normal 3 6 2 2 2 7 2" xfId="35610" xr:uid="{00000000-0005-0000-0000-0000048B0000}"/>
    <cellStyle name="Normal 3 6 2 2 2 8" xfId="35611" xr:uid="{00000000-0005-0000-0000-0000058B0000}"/>
    <cellStyle name="Normal 3 6 2 2 2 9" xfId="35612" xr:uid="{00000000-0005-0000-0000-0000068B0000}"/>
    <cellStyle name="Normal 3 6 2 2 3" xfId="35613" xr:uid="{00000000-0005-0000-0000-0000078B0000}"/>
    <cellStyle name="Normal 3 6 2 2 3 2" xfId="35614" xr:uid="{00000000-0005-0000-0000-0000088B0000}"/>
    <cellStyle name="Normal 3 6 2 2 3 2 2" xfId="35615" xr:uid="{00000000-0005-0000-0000-0000098B0000}"/>
    <cellStyle name="Normal 3 6 2 2 3 2 2 2" xfId="35616" xr:uid="{00000000-0005-0000-0000-00000A8B0000}"/>
    <cellStyle name="Normal 3 6 2 2 3 2 2 2 2" xfId="35617" xr:uid="{00000000-0005-0000-0000-00000B8B0000}"/>
    <cellStyle name="Normal 3 6 2 2 3 2 2 3" xfId="35618" xr:uid="{00000000-0005-0000-0000-00000C8B0000}"/>
    <cellStyle name="Normal 3 6 2 2 3 2 3" xfId="35619" xr:uid="{00000000-0005-0000-0000-00000D8B0000}"/>
    <cellStyle name="Normal 3 6 2 2 3 2 3 2" xfId="35620" xr:uid="{00000000-0005-0000-0000-00000E8B0000}"/>
    <cellStyle name="Normal 3 6 2 2 3 2 4" xfId="35621" xr:uid="{00000000-0005-0000-0000-00000F8B0000}"/>
    <cellStyle name="Normal 3 6 2 2 3 2 5" xfId="35622" xr:uid="{00000000-0005-0000-0000-0000108B0000}"/>
    <cellStyle name="Normal 3 6 2 2 3 3" xfId="35623" xr:uid="{00000000-0005-0000-0000-0000118B0000}"/>
    <cellStyle name="Normal 3 6 2 2 3 3 2" xfId="35624" xr:uid="{00000000-0005-0000-0000-0000128B0000}"/>
    <cellStyle name="Normal 3 6 2 2 3 3 2 2" xfId="35625" xr:uid="{00000000-0005-0000-0000-0000138B0000}"/>
    <cellStyle name="Normal 3 6 2 2 3 3 3" xfId="35626" xr:uid="{00000000-0005-0000-0000-0000148B0000}"/>
    <cellStyle name="Normal 3 6 2 2 3 4" xfId="35627" xr:uid="{00000000-0005-0000-0000-0000158B0000}"/>
    <cellStyle name="Normal 3 6 2 2 3 4 2" xfId="35628" xr:uid="{00000000-0005-0000-0000-0000168B0000}"/>
    <cellStyle name="Normal 3 6 2 2 3 5" xfId="35629" xr:uid="{00000000-0005-0000-0000-0000178B0000}"/>
    <cellStyle name="Normal 3 6 2 2 3 6" xfId="35630" xr:uid="{00000000-0005-0000-0000-0000188B0000}"/>
    <cellStyle name="Normal 3 6 2 2 4" xfId="35631" xr:uid="{00000000-0005-0000-0000-0000198B0000}"/>
    <cellStyle name="Normal 3 6 2 2 4 2" xfId="35632" xr:uid="{00000000-0005-0000-0000-00001A8B0000}"/>
    <cellStyle name="Normal 3 6 2 2 4 2 2" xfId="35633" xr:uid="{00000000-0005-0000-0000-00001B8B0000}"/>
    <cellStyle name="Normal 3 6 2 2 4 2 2 2" xfId="35634" xr:uid="{00000000-0005-0000-0000-00001C8B0000}"/>
    <cellStyle name="Normal 3 6 2 2 4 2 3" xfId="35635" xr:uid="{00000000-0005-0000-0000-00001D8B0000}"/>
    <cellStyle name="Normal 3 6 2 2 4 3" xfId="35636" xr:uid="{00000000-0005-0000-0000-00001E8B0000}"/>
    <cellStyle name="Normal 3 6 2 2 4 3 2" xfId="35637" xr:uid="{00000000-0005-0000-0000-00001F8B0000}"/>
    <cellStyle name="Normal 3 6 2 2 4 4" xfId="35638" xr:uid="{00000000-0005-0000-0000-0000208B0000}"/>
    <cellStyle name="Normal 3 6 2 2 4 5" xfId="35639" xr:uid="{00000000-0005-0000-0000-0000218B0000}"/>
    <cellStyle name="Normal 3 6 2 2 5" xfId="35640" xr:uid="{00000000-0005-0000-0000-0000228B0000}"/>
    <cellStyle name="Normal 3 6 2 2 5 2" xfId="35641" xr:uid="{00000000-0005-0000-0000-0000238B0000}"/>
    <cellStyle name="Normal 3 6 2 2 5 2 2" xfId="35642" xr:uid="{00000000-0005-0000-0000-0000248B0000}"/>
    <cellStyle name="Normal 3 6 2 2 5 2 2 2" xfId="35643" xr:uid="{00000000-0005-0000-0000-0000258B0000}"/>
    <cellStyle name="Normal 3 6 2 2 5 2 3" xfId="35644" xr:uid="{00000000-0005-0000-0000-0000268B0000}"/>
    <cellStyle name="Normal 3 6 2 2 5 3" xfId="35645" xr:uid="{00000000-0005-0000-0000-0000278B0000}"/>
    <cellStyle name="Normal 3 6 2 2 5 3 2" xfId="35646" xr:uid="{00000000-0005-0000-0000-0000288B0000}"/>
    <cellStyle name="Normal 3 6 2 2 5 4" xfId="35647" xr:uid="{00000000-0005-0000-0000-0000298B0000}"/>
    <cellStyle name="Normal 3 6 2 2 6" xfId="35648" xr:uid="{00000000-0005-0000-0000-00002A8B0000}"/>
    <cellStyle name="Normal 3 6 2 2 6 2" xfId="35649" xr:uid="{00000000-0005-0000-0000-00002B8B0000}"/>
    <cellStyle name="Normal 3 6 2 2 6 2 2" xfId="35650" xr:uid="{00000000-0005-0000-0000-00002C8B0000}"/>
    <cellStyle name="Normal 3 6 2 2 6 3" xfId="35651" xr:uid="{00000000-0005-0000-0000-00002D8B0000}"/>
    <cellStyle name="Normal 3 6 2 2 7" xfId="35652" xr:uid="{00000000-0005-0000-0000-00002E8B0000}"/>
    <cellStyle name="Normal 3 6 2 2 7 2" xfId="35653" xr:uid="{00000000-0005-0000-0000-00002F8B0000}"/>
    <cellStyle name="Normal 3 6 2 2 8" xfId="35654" xr:uid="{00000000-0005-0000-0000-0000308B0000}"/>
    <cellStyle name="Normal 3 6 2 2 8 2" xfId="35655" xr:uid="{00000000-0005-0000-0000-0000318B0000}"/>
    <cellStyle name="Normal 3 6 2 2 9" xfId="35656" xr:uid="{00000000-0005-0000-0000-0000328B0000}"/>
    <cellStyle name="Normal 3 6 2 2_T-straight with PEDs adjustor" xfId="35657" xr:uid="{00000000-0005-0000-0000-0000338B0000}"/>
    <cellStyle name="Normal 3 6 2 3" xfId="35658" xr:uid="{00000000-0005-0000-0000-0000348B0000}"/>
    <cellStyle name="Normal 3 6 2 3 2" xfId="35659" xr:uid="{00000000-0005-0000-0000-0000358B0000}"/>
    <cellStyle name="Normal 3 6 2 3 2 2" xfId="35660" xr:uid="{00000000-0005-0000-0000-0000368B0000}"/>
    <cellStyle name="Normal 3 6 2 3 2 2 2" xfId="35661" xr:uid="{00000000-0005-0000-0000-0000378B0000}"/>
    <cellStyle name="Normal 3 6 2 3 2 2 2 2" xfId="35662" xr:uid="{00000000-0005-0000-0000-0000388B0000}"/>
    <cellStyle name="Normal 3 6 2 3 2 2 2 2 2" xfId="35663" xr:uid="{00000000-0005-0000-0000-0000398B0000}"/>
    <cellStyle name="Normal 3 6 2 3 2 2 2 3" xfId="35664" xr:uid="{00000000-0005-0000-0000-00003A8B0000}"/>
    <cellStyle name="Normal 3 6 2 3 2 2 3" xfId="35665" xr:uid="{00000000-0005-0000-0000-00003B8B0000}"/>
    <cellStyle name="Normal 3 6 2 3 2 2 3 2" xfId="35666" xr:uid="{00000000-0005-0000-0000-00003C8B0000}"/>
    <cellStyle name="Normal 3 6 2 3 2 2 4" xfId="35667" xr:uid="{00000000-0005-0000-0000-00003D8B0000}"/>
    <cellStyle name="Normal 3 6 2 3 2 3" xfId="35668" xr:uid="{00000000-0005-0000-0000-00003E8B0000}"/>
    <cellStyle name="Normal 3 6 2 3 2 3 2" xfId="35669" xr:uid="{00000000-0005-0000-0000-00003F8B0000}"/>
    <cellStyle name="Normal 3 6 2 3 2 3 2 2" xfId="35670" xr:uid="{00000000-0005-0000-0000-0000408B0000}"/>
    <cellStyle name="Normal 3 6 2 3 2 3 3" xfId="35671" xr:uid="{00000000-0005-0000-0000-0000418B0000}"/>
    <cellStyle name="Normal 3 6 2 3 2 4" xfId="35672" xr:uid="{00000000-0005-0000-0000-0000428B0000}"/>
    <cellStyle name="Normal 3 6 2 3 2 4 2" xfId="35673" xr:uid="{00000000-0005-0000-0000-0000438B0000}"/>
    <cellStyle name="Normal 3 6 2 3 2 5" xfId="35674" xr:uid="{00000000-0005-0000-0000-0000448B0000}"/>
    <cellStyle name="Normal 3 6 2 3 2 6" xfId="35675" xr:uid="{00000000-0005-0000-0000-0000458B0000}"/>
    <cellStyle name="Normal 3 6 2 3 3" xfId="35676" xr:uid="{00000000-0005-0000-0000-0000468B0000}"/>
    <cellStyle name="Normal 3 6 2 3 3 2" xfId="35677" xr:uid="{00000000-0005-0000-0000-0000478B0000}"/>
    <cellStyle name="Normal 3 6 2 3 3 2 2" xfId="35678" xr:uid="{00000000-0005-0000-0000-0000488B0000}"/>
    <cellStyle name="Normal 3 6 2 3 3 2 2 2" xfId="35679" xr:uid="{00000000-0005-0000-0000-0000498B0000}"/>
    <cellStyle name="Normal 3 6 2 3 3 2 3" xfId="35680" xr:uid="{00000000-0005-0000-0000-00004A8B0000}"/>
    <cellStyle name="Normal 3 6 2 3 3 3" xfId="35681" xr:uid="{00000000-0005-0000-0000-00004B8B0000}"/>
    <cellStyle name="Normal 3 6 2 3 3 3 2" xfId="35682" xr:uid="{00000000-0005-0000-0000-00004C8B0000}"/>
    <cellStyle name="Normal 3 6 2 3 3 4" xfId="35683" xr:uid="{00000000-0005-0000-0000-00004D8B0000}"/>
    <cellStyle name="Normal 3 6 2 3 4" xfId="35684" xr:uid="{00000000-0005-0000-0000-00004E8B0000}"/>
    <cellStyle name="Normal 3 6 2 3 4 2" xfId="35685" xr:uid="{00000000-0005-0000-0000-00004F8B0000}"/>
    <cellStyle name="Normal 3 6 2 3 4 2 2" xfId="35686" xr:uid="{00000000-0005-0000-0000-0000508B0000}"/>
    <cellStyle name="Normal 3 6 2 3 4 2 2 2" xfId="35687" xr:uid="{00000000-0005-0000-0000-0000518B0000}"/>
    <cellStyle name="Normal 3 6 2 3 4 2 3" xfId="35688" xr:uid="{00000000-0005-0000-0000-0000528B0000}"/>
    <cellStyle name="Normal 3 6 2 3 4 3" xfId="35689" xr:uid="{00000000-0005-0000-0000-0000538B0000}"/>
    <cellStyle name="Normal 3 6 2 3 4 3 2" xfId="35690" xr:uid="{00000000-0005-0000-0000-0000548B0000}"/>
    <cellStyle name="Normal 3 6 2 3 4 4" xfId="35691" xr:uid="{00000000-0005-0000-0000-0000558B0000}"/>
    <cellStyle name="Normal 3 6 2 3 5" xfId="35692" xr:uid="{00000000-0005-0000-0000-0000568B0000}"/>
    <cellStyle name="Normal 3 6 2 3 5 2" xfId="35693" xr:uid="{00000000-0005-0000-0000-0000578B0000}"/>
    <cellStyle name="Normal 3 6 2 3 5 2 2" xfId="35694" xr:uid="{00000000-0005-0000-0000-0000588B0000}"/>
    <cellStyle name="Normal 3 6 2 3 5 3" xfId="35695" xr:uid="{00000000-0005-0000-0000-0000598B0000}"/>
    <cellStyle name="Normal 3 6 2 3 6" xfId="35696" xr:uid="{00000000-0005-0000-0000-00005A8B0000}"/>
    <cellStyle name="Normal 3 6 2 3 6 2" xfId="35697" xr:uid="{00000000-0005-0000-0000-00005B8B0000}"/>
    <cellStyle name="Normal 3 6 2 3 7" xfId="35698" xr:uid="{00000000-0005-0000-0000-00005C8B0000}"/>
    <cellStyle name="Normal 3 6 2 3 7 2" xfId="35699" xr:uid="{00000000-0005-0000-0000-00005D8B0000}"/>
    <cellStyle name="Normal 3 6 2 3 8" xfId="35700" xr:uid="{00000000-0005-0000-0000-00005E8B0000}"/>
    <cellStyle name="Normal 3 6 2 3 9" xfId="35701" xr:uid="{00000000-0005-0000-0000-00005F8B0000}"/>
    <cellStyle name="Normal 3 6 2 4" xfId="35702" xr:uid="{00000000-0005-0000-0000-0000608B0000}"/>
    <cellStyle name="Normal 3 6 2 4 2" xfId="35703" xr:uid="{00000000-0005-0000-0000-0000618B0000}"/>
    <cellStyle name="Normal 3 6 2 4 2 2" xfId="35704" xr:uid="{00000000-0005-0000-0000-0000628B0000}"/>
    <cellStyle name="Normal 3 6 2 4 2 2 2" xfId="35705" xr:uid="{00000000-0005-0000-0000-0000638B0000}"/>
    <cellStyle name="Normal 3 6 2 4 2 2 2 2" xfId="35706" xr:uid="{00000000-0005-0000-0000-0000648B0000}"/>
    <cellStyle name="Normal 3 6 2 4 2 2 3" xfId="35707" xr:uid="{00000000-0005-0000-0000-0000658B0000}"/>
    <cellStyle name="Normal 3 6 2 4 2 3" xfId="35708" xr:uid="{00000000-0005-0000-0000-0000668B0000}"/>
    <cellStyle name="Normal 3 6 2 4 2 3 2" xfId="35709" xr:uid="{00000000-0005-0000-0000-0000678B0000}"/>
    <cellStyle name="Normal 3 6 2 4 2 4" xfId="35710" xr:uid="{00000000-0005-0000-0000-0000688B0000}"/>
    <cellStyle name="Normal 3 6 2 4 2 5" xfId="35711" xr:uid="{00000000-0005-0000-0000-0000698B0000}"/>
    <cellStyle name="Normal 3 6 2 4 3" xfId="35712" xr:uid="{00000000-0005-0000-0000-00006A8B0000}"/>
    <cellStyle name="Normal 3 6 2 4 3 2" xfId="35713" xr:uid="{00000000-0005-0000-0000-00006B8B0000}"/>
    <cellStyle name="Normal 3 6 2 4 3 2 2" xfId="35714" xr:uid="{00000000-0005-0000-0000-00006C8B0000}"/>
    <cellStyle name="Normal 3 6 2 4 3 3" xfId="35715" xr:uid="{00000000-0005-0000-0000-00006D8B0000}"/>
    <cellStyle name="Normal 3 6 2 4 4" xfId="35716" xr:uid="{00000000-0005-0000-0000-00006E8B0000}"/>
    <cellStyle name="Normal 3 6 2 4 4 2" xfId="35717" xr:uid="{00000000-0005-0000-0000-00006F8B0000}"/>
    <cellStyle name="Normal 3 6 2 4 5" xfId="35718" xr:uid="{00000000-0005-0000-0000-0000708B0000}"/>
    <cellStyle name="Normal 3 6 2 4 6" xfId="35719" xr:uid="{00000000-0005-0000-0000-0000718B0000}"/>
    <cellStyle name="Normal 3 6 2 5" xfId="35720" xr:uid="{00000000-0005-0000-0000-0000728B0000}"/>
    <cellStyle name="Normal 3 6 2 5 2" xfId="35721" xr:uid="{00000000-0005-0000-0000-0000738B0000}"/>
    <cellStyle name="Normal 3 6 2 5 2 2" xfId="35722" xr:uid="{00000000-0005-0000-0000-0000748B0000}"/>
    <cellStyle name="Normal 3 6 2 5 2 2 2" xfId="35723" xr:uid="{00000000-0005-0000-0000-0000758B0000}"/>
    <cellStyle name="Normal 3 6 2 5 2 3" xfId="35724" xr:uid="{00000000-0005-0000-0000-0000768B0000}"/>
    <cellStyle name="Normal 3 6 2 5 3" xfId="35725" xr:uid="{00000000-0005-0000-0000-0000778B0000}"/>
    <cellStyle name="Normal 3 6 2 5 3 2" xfId="35726" xr:uid="{00000000-0005-0000-0000-0000788B0000}"/>
    <cellStyle name="Normal 3 6 2 5 4" xfId="35727" xr:uid="{00000000-0005-0000-0000-0000798B0000}"/>
    <cellStyle name="Normal 3 6 2 5 5" xfId="35728" xr:uid="{00000000-0005-0000-0000-00007A8B0000}"/>
    <cellStyle name="Normal 3 6 2 6" xfId="35729" xr:uid="{00000000-0005-0000-0000-00007B8B0000}"/>
    <cellStyle name="Normal 3 6 2 6 2" xfId="35730" xr:uid="{00000000-0005-0000-0000-00007C8B0000}"/>
    <cellStyle name="Normal 3 6 2 6 2 2" xfId="35731" xr:uid="{00000000-0005-0000-0000-00007D8B0000}"/>
    <cellStyle name="Normal 3 6 2 6 2 2 2" xfId="35732" xr:uid="{00000000-0005-0000-0000-00007E8B0000}"/>
    <cellStyle name="Normal 3 6 2 6 2 3" xfId="35733" xr:uid="{00000000-0005-0000-0000-00007F8B0000}"/>
    <cellStyle name="Normal 3 6 2 6 3" xfId="35734" xr:uid="{00000000-0005-0000-0000-0000808B0000}"/>
    <cellStyle name="Normal 3 6 2 6 3 2" xfId="35735" xr:uid="{00000000-0005-0000-0000-0000818B0000}"/>
    <cellStyle name="Normal 3 6 2 6 4" xfId="35736" xr:uid="{00000000-0005-0000-0000-0000828B0000}"/>
    <cellStyle name="Normal 3 6 2 7" xfId="35737" xr:uid="{00000000-0005-0000-0000-0000838B0000}"/>
    <cellStyle name="Normal 3 6 2 7 2" xfId="35738" xr:uid="{00000000-0005-0000-0000-0000848B0000}"/>
    <cellStyle name="Normal 3 6 2 7 2 2" xfId="35739" xr:uid="{00000000-0005-0000-0000-0000858B0000}"/>
    <cellStyle name="Normal 3 6 2 7 3" xfId="35740" xr:uid="{00000000-0005-0000-0000-0000868B0000}"/>
    <cellStyle name="Normal 3 6 2 8" xfId="35741" xr:uid="{00000000-0005-0000-0000-0000878B0000}"/>
    <cellStyle name="Normal 3 6 2 8 2" xfId="35742" xr:uid="{00000000-0005-0000-0000-0000888B0000}"/>
    <cellStyle name="Normal 3 6 2 9" xfId="35743" xr:uid="{00000000-0005-0000-0000-0000898B0000}"/>
    <cellStyle name="Normal 3 6 2 9 2" xfId="35744" xr:uid="{00000000-0005-0000-0000-00008A8B0000}"/>
    <cellStyle name="Normal 3 6 2_T-straight with PEDs adjustor" xfId="35745" xr:uid="{00000000-0005-0000-0000-00008B8B0000}"/>
    <cellStyle name="Normal 3 6 3" xfId="35746" xr:uid="{00000000-0005-0000-0000-00008C8B0000}"/>
    <cellStyle name="Normal 3 6 3 10" xfId="35747" xr:uid="{00000000-0005-0000-0000-00008D8B0000}"/>
    <cellStyle name="Normal 3 6 3 11" xfId="35748" xr:uid="{00000000-0005-0000-0000-00008E8B0000}"/>
    <cellStyle name="Normal 3 6 3 2" xfId="35749" xr:uid="{00000000-0005-0000-0000-00008F8B0000}"/>
    <cellStyle name="Normal 3 6 3 2 10" xfId="35750" xr:uid="{00000000-0005-0000-0000-0000908B0000}"/>
    <cellStyle name="Normal 3 6 3 2 2" xfId="35751" xr:uid="{00000000-0005-0000-0000-0000918B0000}"/>
    <cellStyle name="Normal 3 6 3 2 2 2" xfId="35752" xr:uid="{00000000-0005-0000-0000-0000928B0000}"/>
    <cellStyle name="Normal 3 6 3 2 2 2 2" xfId="35753" xr:uid="{00000000-0005-0000-0000-0000938B0000}"/>
    <cellStyle name="Normal 3 6 3 2 2 2 2 2" xfId="35754" xr:uid="{00000000-0005-0000-0000-0000948B0000}"/>
    <cellStyle name="Normal 3 6 3 2 2 2 2 2 2" xfId="35755" xr:uid="{00000000-0005-0000-0000-0000958B0000}"/>
    <cellStyle name="Normal 3 6 3 2 2 2 2 2 2 2" xfId="35756" xr:uid="{00000000-0005-0000-0000-0000968B0000}"/>
    <cellStyle name="Normal 3 6 3 2 2 2 2 2 3" xfId="35757" xr:uid="{00000000-0005-0000-0000-0000978B0000}"/>
    <cellStyle name="Normal 3 6 3 2 2 2 2 3" xfId="35758" xr:uid="{00000000-0005-0000-0000-0000988B0000}"/>
    <cellStyle name="Normal 3 6 3 2 2 2 2 3 2" xfId="35759" xr:uid="{00000000-0005-0000-0000-0000998B0000}"/>
    <cellStyle name="Normal 3 6 3 2 2 2 2 4" xfId="35760" xr:uid="{00000000-0005-0000-0000-00009A8B0000}"/>
    <cellStyle name="Normal 3 6 3 2 2 2 3" xfId="35761" xr:uid="{00000000-0005-0000-0000-00009B8B0000}"/>
    <cellStyle name="Normal 3 6 3 2 2 2 3 2" xfId="35762" xr:uid="{00000000-0005-0000-0000-00009C8B0000}"/>
    <cellStyle name="Normal 3 6 3 2 2 2 3 2 2" xfId="35763" xr:uid="{00000000-0005-0000-0000-00009D8B0000}"/>
    <cellStyle name="Normal 3 6 3 2 2 2 3 3" xfId="35764" xr:uid="{00000000-0005-0000-0000-00009E8B0000}"/>
    <cellStyle name="Normal 3 6 3 2 2 2 4" xfId="35765" xr:uid="{00000000-0005-0000-0000-00009F8B0000}"/>
    <cellStyle name="Normal 3 6 3 2 2 2 4 2" xfId="35766" xr:uid="{00000000-0005-0000-0000-0000A08B0000}"/>
    <cellStyle name="Normal 3 6 3 2 2 2 5" xfId="35767" xr:uid="{00000000-0005-0000-0000-0000A18B0000}"/>
    <cellStyle name="Normal 3 6 3 2 2 3" xfId="35768" xr:uid="{00000000-0005-0000-0000-0000A28B0000}"/>
    <cellStyle name="Normal 3 6 3 2 2 3 2" xfId="35769" xr:uid="{00000000-0005-0000-0000-0000A38B0000}"/>
    <cellStyle name="Normal 3 6 3 2 2 3 2 2" xfId="35770" xr:uid="{00000000-0005-0000-0000-0000A48B0000}"/>
    <cellStyle name="Normal 3 6 3 2 2 3 2 2 2" xfId="35771" xr:uid="{00000000-0005-0000-0000-0000A58B0000}"/>
    <cellStyle name="Normal 3 6 3 2 2 3 2 3" xfId="35772" xr:uid="{00000000-0005-0000-0000-0000A68B0000}"/>
    <cellStyle name="Normal 3 6 3 2 2 3 3" xfId="35773" xr:uid="{00000000-0005-0000-0000-0000A78B0000}"/>
    <cellStyle name="Normal 3 6 3 2 2 3 3 2" xfId="35774" xr:uid="{00000000-0005-0000-0000-0000A88B0000}"/>
    <cellStyle name="Normal 3 6 3 2 2 3 4" xfId="35775" xr:uid="{00000000-0005-0000-0000-0000A98B0000}"/>
    <cellStyle name="Normal 3 6 3 2 2 4" xfId="35776" xr:uid="{00000000-0005-0000-0000-0000AA8B0000}"/>
    <cellStyle name="Normal 3 6 3 2 2 4 2" xfId="35777" xr:uid="{00000000-0005-0000-0000-0000AB8B0000}"/>
    <cellStyle name="Normal 3 6 3 2 2 4 2 2" xfId="35778" xr:uid="{00000000-0005-0000-0000-0000AC8B0000}"/>
    <cellStyle name="Normal 3 6 3 2 2 4 2 2 2" xfId="35779" xr:uid="{00000000-0005-0000-0000-0000AD8B0000}"/>
    <cellStyle name="Normal 3 6 3 2 2 4 2 3" xfId="35780" xr:uid="{00000000-0005-0000-0000-0000AE8B0000}"/>
    <cellStyle name="Normal 3 6 3 2 2 4 3" xfId="35781" xr:uid="{00000000-0005-0000-0000-0000AF8B0000}"/>
    <cellStyle name="Normal 3 6 3 2 2 4 3 2" xfId="35782" xr:uid="{00000000-0005-0000-0000-0000B08B0000}"/>
    <cellStyle name="Normal 3 6 3 2 2 4 4" xfId="35783" xr:uid="{00000000-0005-0000-0000-0000B18B0000}"/>
    <cellStyle name="Normal 3 6 3 2 2 5" xfId="35784" xr:uid="{00000000-0005-0000-0000-0000B28B0000}"/>
    <cellStyle name="Normal 3 6 3 2 2 5 2" xfId="35785" xr:uid="{00000000-0005-0000-0000-0000B38B0000}"/>
    <cellStyle name="Normal 3 6 3 2 2 5 2 2" xfId="35786" xr:uid="{00000000-0005-0000-0000-0000B48B0000}"/>
    <cellStyle name="Normal 3 6 3 2 2 5 3" xfId="35787" xr:uid="{00000000-0005-0000-0000-0000B58B0000}"/>
    <cellStyle name="Normal 3 6 3 2 2 6" xfId="35788" xr:uid="{00000000-0005-0000-0000-0000B68B0000}"/>
    <cellStyle name="Normal 3 6 3 2 2 6 2" xfId="35789" xr:uid="{00000000-0005-0000-0000-0000B78B0000}"/>
    <cellStyle name="Normal 3 6 3 2 2 7" xfId="35790" xr:uid="{00000000-0005-0000-0000-0000B88B0000}"/>
    <cellStyle name="Normal 3 6 3 2 2 7 2" xfId="35791" xr:uid="{00000000-0005-0000-0000-0000B98B0000}"/>
    <cellStyle name="Normal 3 6 3 2 2 8" xfId="35792" xr:uid="{00000000-0005-0000-0000-0000BA8B0000}"/>
    <cellStyle name="Normal 3 6 3 2 2 9" xfId="35793" xr:uid="{00000000-0005-0000-0000-0000BB8B0000}"/>
    <cellStyle name="Normal 3 6 3 2 3" xfId="35794" xr:uid="{00000000-0005-0000-0000-0000BC8B0000}"/>
    <cellStyle name="Normal 3 6 3 2 3 2" xfId="35795" xr:uid="{00000000-0005-0000-0000-0000BD8B0000}"/>
    <cellStyle name="Normal 3 6 3 2 3 2 2" xfId="35796" xr:uid="{00000000-0005-0000-0000-0000BE8B0000}"/>
    <cellStyle name="Normal 3 6 3 2 3 2 2 2" xfId="35797" xr:uid="{00000000-0005-0000-0000-0000BF8B0000}"/>
    <cellStyle name="Normal 3 6 3 2 3 2 2 2 2" xfId="35798" xr:uid="{00000000-0005-0000-0000-0000C08B0000}"/>
    <cellStyle name="Normal 3 6 3 2 3 2 2 3" xfId="35799" xr:uid="{00000000-0005-0000-0000-0000C18B0000}"/>
    <cellStyle name="Normal 3 6 3 2 3 2 3" xfId="35800" xr:uid="{00000000-0005-0000-0000-0000C28B0000}"/>
    <cellStyle name="Normal 3 6 3 2 3 2 3 2" xfId="35801" xr:uid="{00000000-0005-0000-0000-0000C38B0000}"/>
    <cellStyle name="Normal 3 6 3 2 3 2 4" xfId="35802" xr:uid="{00000000-0005-0000-0000-0000C48B0000}"/>
    <cellStyle name="Normal 3 6 3 2 3 3" xfId="35803" xr:uid="{00000000-0005-0000-0000-0000C58B0000}"/>
    <cellStyle name="Normal 3 6 3 2 3 3 2" xfId="35804" xr:uid="{00000000-0005-0000-0000-0000C68B0000}"/>
    <cellStyle name="Normal 3 6 3 2 3 3 2 2" xfId="35805" xr:uid="{00000000-0005-0000-0000-0000C78B0000}"/>
    <cellStyle name="Normal 3 6 3 2 3 3 3" xfId="35806" xr:uid="{00000000-0005-0000-0000-0000C88B0000}"/>
    <cellStyle name="Normal 3 6 3 2 3 4" xfId="35807" xr:uid="{00000000-0005-0000-0000-0000C98B0000}"/>
    <cellStyle name="Normal 3 6 3 2 3 4 2" xfId="35808" xr:uid="{00000000-0005-0000-0000-0000CA8B0000}"/>
    <cellStyle name="Normal 3 6 3 2 3 5" xfId="35809" xr:uid="{00000000-0005-0000-0000-0000CB8B0000}"/>
    <cellStyle name="Normal 3 6 3 2 4" xfId="35810" xr:uid="{00000000-0005-0000-0000-0000CC8B0000}"/>
    <cellStyle name="Normal 3 6 3 2 4 2" xfId="35811" xr:uid="{00000000-0005-0000-0000-0000CD8B0000}"/>
    <cellStyle name="Normal 3 6 3 2 4 2 2" xfId="35812" xr:uid="{00000000-0005-0000-0000-0000CE8B0000}"/>
    <cellStyle name="Normal 3 6 3 2 4 2 2 2" xfId="35813" xr:uid="{00000000-0005-0000-0000-0000CF8B0000}"/>
    <cellStyle name="Normal 3 6 3 2 4 2 3" xfId="35814" xr:uid="{00000000-0005-0000-0000-0000D08B0000}"/>
    <cellStyle name="Normal 3 6 3 2 4 3" xfId="35815" xr:uid="{00000000-0005-0000-0000-0000D18B0000}"/>
    <cellStyle name="Normal 3 6 3 2 4 3 2" xfId="35816" xr:uid="{00000000-0005-0000-0000-0000D28B0000}"/>
    <cellStyle name="Normal 3 6 3 2 4 4" xfId="35817" xr:uid="{00000000-0005-0000-0000-0000D38B0000}"/>
    <cellStyle name="Normal 3 6 3 2 5" xfId="35818" xr:uid="{00000000-0005-0000-0000-0000D48B0000}"/>
    <cellStyle name="Normal 3 6 3 2 5 2" xfId="35819" xr:uid="{00000000-0005-0000-0000-0000D58B0000}"/>
    <cellStyle name="Normal 3 6 3 2 5 2 2" xfId="35820" xr:uid="{00000000-0005-0000-0000-0000D68B0000}"/>
    <cellStyle name="Normal 3 6 3 2 5 2 2 2" xfId="35821" xr:uid="{00000000-0005-0000-0000-0000D78B0000}"/>
    <cellStyle name="Normal 3 6 3 2 5 2 3" xfId="35822" xr:uid="{00000000-0005-0000-0000-0000D88B0000}"/>
    <cellStyle name="Normal 3 6 3 2 5 3" xfId="35823" xr:uid="{00000000-0005-0000-0000-0000D98B0000}"/>
    <cellStyle name="Normal 3 6 3 2 5 3 2" xfId="35824" xr:uid="{00000000-0005-0000-0000-0000DA8B0000}"/>
    <cellStyle name="Normal 3 6 3 2 5 4" xfId="35825" xr:uid="{00000000-0005-0000-0000-0000DB8B0000}"/>
    <cellStyle name="Normal 3 6 3 2 6" xfId="35826" xr:uid="{00000000-0005-0000-0000-0000DC8B0000}"/>
    <cellStyle name="Normal 3 6 3 2 6 2" xfId="35827" xr:uid="{00000000-0005-0000-0000-0000DD8B0000}"/>
    <cellStyle name="Normal 3 6 3 2 6 2 2" xfId="35828" xr:uid="{00000000-0005-0000-0000-0000DE8B0000}"/>
    <cellStyle name="Normal 3 6 3 2 6 3" xfId="35829" xr:uid="{00000000-0005-0000-0000-0000DF8B0000}"/>
    <cellStyle name="Normal 3 6 3 2 7" xfId="35830" xr:uid="{00000000-0005-0000-0000-0000E08B0000}"/>
    <cellStyle name="Normal 3 6 3 2 7 2" xfId="35831" xr:uid="{00000000-0005-0000-0000-0000E18B0000}"/>
    <cellStyle name="Normal 3 6 3 2 8" xfId="35832" xr:uid="{00000000-0005-0000-0000-0000E28B0000}"/>
    <cellStyle name="Normal 3 6 3 2 8 2" xfId="35833" xr:uid="{00000000-0005-0000-0000-0000E38B0000}"/>
    <cellStyle name="Normal 3 6 3 2 9" xfId="35834" xr:uid="{00000000-0005-0000-0000-0000E48B0000}"/>
    <cellStyle name="Normal 3 6 3 3" xfId="35835" xr:uid="{00000000-0005-0000-0000-0000E58B0000}"/>
    <cellStyle name="Normal 3 6 3 3 2" xfId="35836" xr:uid="{00000000-0005-0000-0000-0000E68B0000}"/>
    <cellStyle name="Normal 3 6 3 3 2 2" xfId="35837" xr:uid="{00000000-0005-0000-0000-0000E78B0000}"/>
    <cellStyle name="Normal 3 6 3 3 2 2 2" xfId="35838" xr:uid="{00000000-0005-0000-0000-0000E88B0000}"/>
    <cellStyle name="Normal 3 6 3 3 2 2 2 2" xfId="35839" xr:uid="{00000000-0005-0000-0000-0000E98B0000}"/>
    <cellStyle name="Normal 3 6 3 3 2 2 2 2 2" xfId="35840" xr:uid="{00000000-0005-0000-0000-0000EA8B0000}"/>
    <cellStyle name="Normal 3 6 3 3 2 2 2 3" xfId="35841" xr:uid="{00000000-0005-0000-0000-0000EB8B0000}"/>
    <cellStyle name="Normal 3 6 3 3 2 2 3" xfId="35842" xr:uid="{00000000-0005-0000-0000-0000EC8B0000}"/>
    <cellStyle name="Normal 3 6 3 3 2 2 3 2" xfId="35843" xr:uid="{00000000-0005-0000-0000-0000ED8B0000}"/>
    <cellStyle name="Normal 3 6 3 3 2 2 4" xfId="35844" xr:uid="{00000000-0005-0000-0000-0000EE8B0000}"/>
    <cellStyle name="Normal 3 6 3 3 2 3" xfId="35845" xr:uid="{00000000-0005-0000-0000-0000EF8B0000}"/>
    <cellStyle name="Normal 3 6 3 3 2 3 2" xfId="35846" xr:uid="{00000000-0005-0000-0000-0000F08B0000}"/>
    <cellStyle name="Normal 3 6 3 3 2 3 2 2" xfId="35847" xr:uid="{00000000-0005-0000-0000-0000F18B0000}"/>
    <cellStyle name="Normal 3 6 3 3 2 3 3" xfId="35848" xr:uid="{00000000-0005-0000-0000-0000F28B0000}"/>
    <cellStyle name="Normal 3 6 3 3 2 4" xfId="35849" xr:uid="{00000000-0005-0000-0000-0000F38B0000}"/>
    <cellStyle name="Normal 3 6 3 3 2 4 2" xfId="35850" xr:uid="{00000000-0005-0000-0000-0000F48B0000}"/>
    <cellStyle name="Normal 3 6 3 3 2 5" xfId="35851" xr:uid="{00000000-0005-0000-0000-0000F58B0000}"/>
    <cellStyle name="Normal 3 6 3 3 2 6" xfId="35852" xr:uid="{00000000-0005-0000-0000-0000F68B0000}"/>
    <cellStyle name="Normal 3 6 3 3 3" xfId="35853" xr:uid="{00000000-0005-0000-0000-0000F78B0000}"/>
    <cellStyle name="Normal 3 6 3 3 3 2" xfId="35854" xr:uid="{00000000-0005-0000-0000-0000F88B0000}"/>
    <cellStyle name="Normal 3 6 3 3 3 2 2" xfId="35855" xr:uid="{00000000-0005-0000-0000-0000F98B0000}"/>
    <cellStyle name="Normal 3 6 3 3 3 2 2 2" xfId="35856" xr:uid="{00000000-0005-0000-0000-0000FA8B0000}"/>
    <cellStyle name="Normal 3 6 3 3 3 2 3" xfId="35857" xr:uid="{00000000-0005-0000-0000-0000FB8B0000}"/>
    <cellStyle name="Normal 3 6 3 3 3 3" xfId="35858" xr:uid="{00000000-0005-0000-0000-0000FC8B0000}"/>
    <cellStyle name="Normal 3 6 3 3 3 3 2" xfId="35859" xr:uid="{00000000-0005-0000-0000-0000FD8B0000}"/>
    <cellStyle name="Normal 3 6 3 3 3 4" xfId="35860" xr:uid="{00000000-0005-0000-0000-0000FE8B0000}"/>
    <cellStyle name="Normal 3 6 3 3 4" xfId="35861" xr:uid="{00000000-0005-0000-0000-0000FF8B0000}"/>
    <cellStyle name="Normal 3 6 3 3 4 2" xfId="35862" xr:uid="{00000000-0005-0000-0000-0000008C0000}"/>
    <cellStyle name="Normal 3 6 3 3 4 2 2" xfId="35863" xr:uid="{00000000-0005-0000-0000-0000018C0000}"/>
    <cellStyle name="Normal 3 6 3 3 4 2 2 2" xfId="35864" xr:uid="{00000000-0005-0000-0000-0000028C0000}"/>
    <cellStyle name="Normal 3 6 3 3 4 2 3" xfId="35865" xr:uid="{00000000-0005-0000-0000-0000038C0000}"/>
    <cellStyle name="Normal 3 6 3 3 4 3" xfId="35866" xr:uid="{00000000-0005-0000-0000-0000048C0000}"/>
    <cellStyle name="Normal 3 6 3 3 4 3 2" xfId="35867" xr:uid="{00000000-0005-0000-0000-0000058C0000}"/>
    <cellStyle name="Normal 3 6 3 3 4 4" xfId="35868" xr:uid="{00000000-0005-0000-0000-0000068C0000}"/>
    <cellStyle name="Normal 3 6 3 3 5" xfId="35869" xr:uid="{00000000-0005-0000-0000-0000078C0000}"/>
    <cellStyle name="Normal 3 6 3 3 5 2" xfId="35870" xr:uid="{00000000-0005-0000-0000-0000088C0000}"/>
    <cellStyle name="Normal 3 6 3 3 5 2 2" xfId="35871" xr:uid="{00000000-0005-0000-0000-0000098C0000}"/>
    <cellStyle name="Normal 3 6 3 3 5 3" xfId="35872" xr:uid="{00000000-0005-0000-0000-00000A8C0000}"/>
    <cellStyle name="Normal 3 6 3 3 6" xfId="35873" xr:uid="{00000000-0005-0000-0000-00000B8C0000}"/>
    <cellStyle name="Normal 3 6 3 3 6 2" xfId="35874" xr:uid="{00000000-0005-0000-0000-00000C8C0000}"/>
    <cellStyle name="Normal 3 6 3 3 7" xfId="35875" xr:uid="{00000000-0005-0000-0000-00000D8C0000}"/>
    <cellStyle name="Normal 3 6 3 3 7 2" xfId="35876" xr:uid="{00000000-0005-0000-0000-00000E8C0000}"/>
    <cellStyle name="Normal 3 6 3 3 8" xfId="35877" xr:uid="{00000000-0005-0000-0000-00000F8C0000}"/>
    <cellStyle name="Normal 3 6 3 3 9" xfId="35878" xr:uid="{00000000-0005-0000-0000-0000108C0000}"/>
    <cellStyle name="Normal 3 6 3 4" xfId="35879" xr:uid="{00000000-0005-0000-0000-0000118C0000}"/>
    <cellStyle name="Normal 3 6 3 4 2" xfId="35880" xr:uid="{00000000-0005-0000-0000-0000128C0000}"/>
    <cellStyle name="Normal 3 6 3 4 2 2" xfId="35881" xr:uid="{00000000-0005-0000-0000-0000138C0000}"/>
    <cellStyle name="Normal 3 6 3 4 2 2 2" xfId="35882" xr:uid="{00000000-0005-0000-0000-0000148C0000}"/>
    <cellStyle name="Normal 3 6 3 4 2 2 2 2" xfId="35883" xr:uid="{00000000-0005-0000-0000-0000158C0000}"/>
    <cellStyle name="Normal 3 6 3 4 2 2 3" xfId="35884" xr:uid="{00000000-0005-0000-0000-0000168C0000}"/>
    <cellStyle name="Normal 3 6 3 4 2 3" xfId="35885" xr:uid="{00000000-0005-0000-0000-0000178C0000}"/>
    <cellStyle name="Normal 3 6 3 4 2 3 2" xfId="35886" xr:uid="{00000000-0005-0000-0000-0000188C0000}"/>
    <cellStyle name="Normal 3 6 3 4 2 4" xfId="35887" xr:uid="{00000000-0005-0000-0000-0000198C0000}"/>
    <cellStyle name="Normal 3 6 3 4 3" xfId="35888" xr:uid="{00000000-0005-0000-0000-00001A8C0000}"/>
    <cellStyle name="Normal 3 6 3 4 3 2" xfId="35889" xr:uid="{00000000-0005-0000-0000-00001B8C0000}"/>
    <cellStyle name="Normal 3 6 3 4 3 2 2" xfId="35890" xr:uid="{00000000-0005-0000-0000-00001C8C0000}"/>
    <cellStyle name="Normal 3 6 3 4 3 3" xfId="35891" xr:uid="{00000000-0005-0000-0000-00001D8C0000}"/>
    <cellStyle name="Normal 3 6 3 4 4" xfId="35892" xr:uid="{00000000-0005-0000-0000-00001E8C0000}"/>
    <cellStyle name="Normal 3 6 3 4 4 2" xfId="35893" xr:uid="{00000000-0005-0000-0000-00001F8C0000}"/>
    <cellStyle name="Normal 3 6 3 4 5" xfId="35894" xr:uid="{00000000-0005-0000-0000-0000208C0000}"/>
    <cellStyle name="Normal 3 6 3 4 6" xfId="35895" xr:uid="{00000000-0005-0000-0000-0000218C0000}"/>
    <cellStyle name="Normal 3 6 3 5" xfId="35896" xr:uid="{00000000-0005-0000-0000-0000228C0000}"/>
    <cellStyle name="Normal 3 6 3 5 2" xfId="35897" xr:uid="{00000000-0005-0000-0000-0000238C0000}"/>
    <cellStyle name="Normal 3 6 3 5 2 2" xfId="35898" xr:uid="{00000000-0005-0000-0000-0000248C0000}"/>
    <cellStyle name="Normal 3 6 3 5 2 2 2" xfId="35899" xr:uid="{00000000-0005-0000-0000-0000258C0000}"/>
    <cellStyle name="Normal 3 6 3 5 2 3" xfId="35900" xr:uid="{00000000-0005-0000-0000-0000268C0000}"/>
    <cellStyle name="Normal 3 6 3 5 3" xfId="35901" xr:uid="{00000000-0005-0000-0000-0000278C0000}"/>
    <cellStyle name="Normal 3 6 3 5 3 2" xfId="35902" xr:uid="{00000000-0005-0000-0000-0000288C0000}"/>
    <cellStyle name="Normal 3 6 3 5 4" xfId="35903" xr:uid="{00000000-0005-0000-0000-0000298C0000}"/>
    <cellStyle name="Normal 3 6 3 6" xfId="35904" xr:uid="{00000000-0005-0000-0000-00002A8C0000}"/>
    <cellStyle name="Normal 3 6 3 6 2" xfId="35905" xr:uid="{00000000-0005-0000-0000-00002B8C0000}"/>
    <cellStyle name="Normal 3 6 3 6 2 2" xfId="35906" xr:uid="{00000000-0005-0000-0000-00002C8C0000}"/>
    <cellStyle name="Normal 3 6 3 6 2 2 2" xfId="35907" xr:uid="{00000000-0005-0000-0000-00002D8C0000}"/>
    <cellStyle name="Normal 3 6 3 6 2 3" xfId="35908" xr:uid="{00000000-0005-0000-0000-00002E8C0000}"/>
    <cellStyle name="Normal 3 6 3 6 3" xfId="35909" xr:uid="{00000000-0005-0000-0000-00002F8C0000}"/>
    <cellStyle name="Normal 3 6 3 6 3 2" xfId="35910" xr:uid="{00000000-0005-0000-0000-0000308C0000}"/>
    <cellStyle name="Normal 3 6 3 6 4" xfId="35911" xr:uid="{00000000-0005-0000-0000-0000318C0000}"/>
    <cellStyle name="Normal 3 6 3 7" xfId="35912" xr:uid="{00000000-0005-0000-0000-0000328C0000}"/>
    <cellStyle name="Normal 3 6 3 7 2" xfId="35913" xr:uid="{00000000-0005-0000-0000-0000338C0000}"/>
    <cellStyle name="Normal 3 6 3 7 2 2" xfId="35914" xr:uid="{00000000-0005-0000-0000-0000348C0000}"/>
    <cellStyle name="Normal 3 6 3 7 3" xfId="35915" xr:uid="{00000000-0005-0000-0000-0000358C0000}"/>
    <cellStyle name="Normal 3 6 3 8" xfId="35916" xr:uid="{00000000-0005-0000-0000-0000368C0000}"/>
    <cellStyle name="Normal 3 6 3 8 2" xfId="35917" xr:uid="{00000000-0005-0000-0000-0000378C0000}"/>
    <cellStyle name="Normal 3 6 3 9" xfId="35918" xr:uid="{00000000-0005-0000-0000-0000388C0000}"/>
    <cellStyle name="Normal 3 6 3 9 2" xfId="35919" xr:uid="{00000000-0005-0000-0000-0000398C0000}"/>
    <cellStyle name="Normal 3 6 3_T-straight with PEDs adjustor" xfId="35920" xr:uid="{00000000-0005-0000-0000-00003A8C0000}"/>
    <cellStyle name="Normal 3 6 4" xfId="35921" xr:uid="{00000000-0005-0000-0000-00003B8C0000}"/>
    <cellStyle name="Normal 3 6 4 10" xfId="35922" xr:uid="{00000000-0005-0000-0000-00003C8C0000}"/>
    <cellStyle name="Normal 3 6 4 11" xfId="35923" xr:uid="{00000000-0005-0000-0000-00003D8C0000}"/>
    <cellStyle name="Normal 3 6 4 2" xfId="35924" xr:uid="{00000000-0005-0000-0000-00003E8C0000}"/>
    <cellStyle name="Normal 3 6 4 2 10" xfId="35925" xr:uid="{00000000-0005-0000-0000-00003F8C0000}"/>
    <cellStyle name="Normal 3 6 4 2 2" xfId="35926" xr:uid="{00000000-0005-0000-0000-0000408C0000}"/>
    <cellStyle name="Normal 3 6 4 2 2 2" xfId="35927" xr:uid="{00000000-0005-0000-0000-0000418C0000}"/>
    <cellStyle name="Normal 3 6 4 2 2 2 2" xfId="35928" xr:uid="{00000000-0005-0000-0000-0000428C0000}"/>
    <cellStyle name="Normal 3 6 4 2 2 2 2 2" xfId="35929" xr:uid="{00000000-0005-0000-0000-0000438C0000}"/>
    <cellStyle name="Normal 3 6 4 2 2 2 2 2 2" xfId="35930" xr:uid="{00000000-0005-0000-0000-0000448C0000}"/>
    <cellStyle name="Normal 3 6 4 2 2 2 2 2 2 2" xfId="35931" xr:uid="{00000000-0005-0000-0000-0000458C0000}"/>
    <cellStyle name="Normal 3 6 4 2 2 2 2 2 3" xfId="35932" xr:uid="{00000000-0005-0000-0000-0000468C0000}"/>
    <cellStyle name="Normal 3 6 4 2 2 2 2 3" xfId="35933" xr:uid="{00000000-0005-0000-0000-0000478C0000}"/>
    <cellStyle name="Normal 3 6 4 2 2 2 2 3 2" xfId="35934" xr:uid="{00000000-0005-0000-0000-0000488C0000}"/>
    <cellStyle name="Normal 3 6 4 2 2 2 2 4" xfId="35935" xr:uid="{00000000-0005-0000-0000-0000498C0000}"/>
    <cellStyle name="Normal 3 6 4 2 2 2 3" xfId="35936" xr:uid="{00000000-0005-0000-0000-00004A8C0000}"/>
    <cellStyle name="Normal 3 6 4 2 2 2 3 2" xfId="35937" xr:uid="{00000000-0005-0000-0000-00004B8C0000}"/>
    <cellStyle name="Normal 3 6 4 2 2 2 3 2 2" xfId="35938" xr:uid="{00000000-0005-0000-0000-00004C8C0000}"/>
    <cellStyle name="Normal 3 6 4 2 2 2 3 3" xfId="35939" xr:uid="{00000000-0005-0000-0000-00004D8C0000}"/>
    <cellStyle name="Normal 3 6 4 2 2 2 4" xfId="35940" xr:uid="{00000000-0005-0000-0000-00004E8C0000}"/>
    <cellStyle name="Normal 3 6 4 2 2 2 4 2" xfId="35941" xr:uid="{00000000-0005-0000-0000-00004F8C0000}"/>
    <cellStyle name="Normal 3 6 4 2 2 2 5" xfId="35942" xr:uid="{00000000-0005-0000-0000-0000508C0000}"/>
    <cellStyle name="Normal 3 6 4 2 2 3" xfId="35943" xr:uid="{00000000-0005-0000-0000-0000518C0000}"/>
    <cellStyle name="Normal 3 6 4 2 2 3 2" xfId="35944" xr:uid="{00000000-0005-0000-0000-0000528C0000}"/>
    <cellStyle name="Normal 3 6 4 2 2 3 2 2" xfId="35945" xr:uid="{00000000-0005-0000-0000-0000538C0000}"/>
    <cellStyle name="Normal 3 6 4 2 2 3 2 2 2" xfId="35946" xr:uid="{00000000-0005-0000-0000-0000548C0000}"/>
    <cellStyle name="Normal 3 6 4 2 2 3 2 3" xfId="35947" xr:uid="{00000000-0005-0000-0000-0000558C0000}"/>
    <cellStyle name="Normal 3 6 4 2 2 3 3" xfId="35948" xr:uid="{00000000-0005-0000-0000-0000568C0000}"/>
    <cellStyle name="Normal 3 6 4 2 2 3 3 2" xfId="35949" xr:uid="{00000000-0005-0000-0000-0000578C0000}"/>
    <cellStyle name="Normal 3 6 4 2 2 3 4" xfId="35950" xr:uid="{00000000-0005-0000-0000-0000588C0000}"/>
    <cellStyle name="Normal 3 6 4 2 2 4" xfId="35951" xr:uid="{00000000-0005-0000-0000-0000598C0000}"/>
    <cellStyle name="Normal 3 6 4 2 2 4 2" xfId="35952" xr:uid="{00000000-0005-0000-0000-00005A8C0000}"/>
    <cellStyle name="Normal 3 6 4 2 2 4 2 2" xfId="35953" xr:uid="{00000000-0005-0000-0000-00005B8C0000}"/>
    <cellStyle name="Normal 3 6 4 2 2 4 2 2 2" xfId="35954" xr:uid="{00000000-0005-0000-0000-00005C8C0000}"/>
    <cellStyle name="Normal 3 6 4 2 2 4 2 3" xfId="35955" xr:uid="{00000000-0005-0000-0000-00005D8C0000}"/>
    <cellStyle name="Normal 3 6 4 2 2 4 3" xfId="35956" xr:uid="{00000000-0005-0000-0000-00005E8C0000}"/>
    <cellStyle name="Normal 3 6 4 2 2 4 3 2" xfId="35957" xr:uid="{00000000-0005-0000-0000-00005F8C0000}"/>
    <cellStyle name="Normal 3 6 4 2 2 4 4" xfId="35958" xr:uid="{00000000-0005-0000-0000-0000608C0000}"/>
    <cellStyle name="Normal 3 6 4 2 2 5" xfId="35959" xr:uid="{00000000-0005-0000-0000-0000618C0000}"/>
    <cellStyle name="Normal 3 6 4 2 2 5 2" xfId="35960" xr:uid="{00000000-0005-0000-0000-0000628C0000}"/>
    <cellStyle name="Normal 3 6 4 2 2 5 2 2" xfId="35961" xr:uid="{00000000-0005-0000-0000-0000638C0000}"/>
    <cellStyle name="Normal 3 6 4 2 2 5 3" xfId="35962" xr:uid="{00000000-0005-0000-0000-0000648C0000}"/>
    <cellStyle name="Normal 3 6 4 2 2 6" xfId="35963" xr:uid="{00000000-0005-0000-0000-0000658C0000}"/>
    <cellStyle name="Normal 3 6 4 2 2 6 2" xfId="35964" xr:uid="{00000000-0005-0000-0000-0000668C0000}"/>
    <cellStyle name="Normal 3 6 4 2 2 7" xfId="35965" xr:uid="{00000000-0005-0000-0000-0000678C0000}"/>
    <cellStyle name="Normal 3 6 4 2 2 7 2" xfId="35966" xr:uid="{00000000-0005-0000-0000-0000688C0000}"/>
    <cellStyle name="Normal 3 6 4 2 2 8" xfId="35967" xr:uid="{00000000-0005-0000-0000-0000698C0000}"/>
    <cellStyle name="Normal 3 6 4 2 3" xfId="35968" xr:uid="{00000000-0005-0000-0000-00006A8C0000}"/>
    <cellStyle name="Normal 3 6 4 2 3 2" xfId="35969" xr:uid="{00000000-0005-0000-0000-00006B8C0000}"/>
    <cellStyle name="Normal 3 6 4 2 3 2 2" xfId="35970" xr:uid="{00000000-0005-0000-0000-00006C8C0000}"/>
    <cellStyle name="Normal 3 6 4 2 3 2 2 2" xfId="35971" xr:uid="{00000000-0005-0000-0000-00006D8C0000}"/>
    <cellStyle name="Normal 3 6 4 2 3 2 2 2 2" xfId="35972" xr:uid="{00000000-0005-0000-0000-00006E8C0000}"/>
    <cellStyle name="Normal 3 6 4 2 3 2 2 3" xfId="35973" xr:uid="{00000000-0005-0000-0000-00006F8C0000}"/>
    <cellStyle name="Normal 3 6 4 2 3 2 3" xfId="35974" xr:uid="{00000000-0005-0000-0000-0000708C0000}"/>
    <cellStyle name="Normal 3 6 4 2 3 2 3 2" xfId="35975" xr:uid="{00000000-0005-0000-0000-0000718C0000}"/>
    <cellStyle name="Normal 3 6 4 2 3 2 4" xfId="35976" xr:uid="{00000000-0005-0000-0000-0000728C0000}"/>
    <cellStyle name="Normal 3 6 4 2 3 3" xfId="35977" xr:uid="{00000000-0005-0000-0000-0000738C0000}"/>
    <cellStyle name="Normal 3 6 4 2 3 3 2" xfId="35978" xr:uid="{00000000-0005-0000-0000-0000748C0000}"/>
    <cellStyle name="Normal 3 6 4 2 3 3 2 2" xfId="35979" xr:uid="{00000000-0005-0000-0000-0000758C0000}"/>
    <cellStyle name="Normal 3 6 4 2 3 3 3" xfId="35980" xr:uid="{00000000-0005-0000-0000-0000768C0000}"/>
    <cellStyle name="Normal 3 6 4 2 3 4" xfId="35981" xr:uid="{00000000-0005-0000-0000-0000778C0000}"/>
    <cellStyle name="Normal 3 6 4 2 3 4 2" xfId="35982" xr:uid="{00000000-0005-0000-0000-0000788C0000}"/>
    <cellStyle name="Normal 3 6 4 2 3 5" xfId="35983" xr:uid="{00000000-0005-0000-0000-0000798C0000}"/>
    <cellStyle name="Normal 3 6 4 2 4" xfId="35984" xr:uid="{00000000-0005-0000-0000-00007A8C0000}"/>
    <cellStyle name="Normal 3 6 4 2 4 2" xfId="35985" xr:uid="{00000000-0005-0000-0000-00007B8C0000}"/>
    <cellStyle name="Normal 3 6 4 2 4 2 2" xfId="35986" xr:uid="{00000000-0005-0000-0000-00007C8C0000}"/>
    <cellStyle name="Normal 3 6 4 2 4 2 2 2" xfId="35987" xr:uid="{00000000-0005-0000-0000-00007D8C0000}"/>
    <cellStyle name="Normal 3 6 4 2 4 2 3" xfId="35988" xr:uid="{00000000-0005-0000-0000-00007E8C0000}"/>
    <cellStyle name="Normal 3 6 4 2 4 3" xfId="35989" xr:uid="{00000000-0005-0000-0000-00007F8C0000}"/>
    <cellStyle name="Normal 3 6 4 2 4 3 2" xfId="35990" xr:uid="{00000000-0005-0000-0000-0000808C0000}"/>
    <cellStyle name="Normal 3 6 4 2 4 4" xfId="35991" xr:uid="{00000000-0005-0000-0000-0000818C0000}"/>
    <cellStyle name="Normal 3 6 4 2 5" xfId="35992" xr:uid="{00000000-0005-0000-0000-0000828C0000}"/>
    <cellStyle name="Normal 3 6 4 2 5 2" xfId="35993" xr:uid="{00000000-0005-0000-0000-0000838C0000}"/>
    <cellStyle name="Normal 3 6 4 2 5 2 2" xfId="35994" xr:uid="{00000000-0005-0000-0000-0000848C0000}"/>
    <cellStyle name="Normal 3 6 4 2 5 2 2 2" xfId="35995" xr:uid="{00000000-0005-0000-0000-0000858C0000}"/>
    <cellStyle name="Normal 3 6 4 2 5 2 3" xfId="35996" xr:uid="{00000000-0005-0000-0000-0000868C0000}"/>
    <cellStyle name="Normal 3 6 4 2 5 3" xfId="35997" xr:uid="{00000000-0005-0000-0000-0000878C0000}"/>
    <cellStyle name="Normal 3 6 4 2 5 3 2" xfId="35998" xr:uid="{00000000-0005-0000-0000-0000888C0000}"/>
    <cellStyle name="Normal 3 6 4 2 5 4" xfId="35999" xr:uid="{00000000-0005-0000-0000-0000898C0000}"/>
    <cellStyle name="Normal 3 6 4 2 6" xfId="36000" xr:uid="{00000000-0005-0000-0000-00008A8C0000}"/>
    <cellStyle name="Normal 3 6 4 2 6 2" xfId="36001" xr:uid="{00000000-0005-0000-0000-00008B8C0000}"/>
    <cellStyle name="Normal 3 6 4 2 6 2 2" xfId="36002" xr:uid="{00000000-0005-0000-0000-00008C8C0000}"/>
    <cellStyle name="Normal 3 6 4 2 6 3" xfId="36003" xr:uid="{00000000-0005-0000-0000-00008D8C0000}"/>
    <cellStyle name="Normal 3 6 4 2 7" xfId="36004" xr:uid="{00000000-0005-0000-0000-00008E8C0000}"/>
    <cellStyle name="Normal 3 6 4 2 7 2" xfId="36005" xr:uid="{00000000-0005-0000-0000-00008F8C0000}"/>
    <cellStyle name="Normal 3 6 4 2 8" xfId="36006" xr:uid="{00000000-0005-0000-0000-0000908C0000}"/>
    <cellStyle name="Normal 3 6 4 2 8 2" xfId="36007" xr:uid="{00000000-0005-0000-0000-0000918C0000}"/>
    <cellStyle name="Normal 3 6 4 2 9" xfId="36008" xr:uid="{00000000-0005-0000-0000-0000928C0000}"/>
    <cellStyle name="Normal 3 6 4 3" xfId="36009" xr:uid="{00000000-0005-0000-0000-0000938C0000}"/>
    <cellStyle name="Normal 3 6 4 3 2" xfId="36010" xr:uid="{00000000-0005-0000-0000-0000948C0000}"/>
    <cellStyle name="Normal 3 6 4 3 2 2" xfId="36011" xr:uid="{00000000-0005-0000-0000-0000958C0000}"/>
    <cellStyle name="Normal 3 6 4 3 2 2 2" xfId="36012" xr:uid="{00000000-0005-0000-0000-0000968C0000}"/>
    <cellStyle name="Normal 3 6 4 3 2 2 2 2" xfId="36013" xr:uid="{00000000-0005-0000-0000-0000978C0000}"/>
    <cellStyle name="Normal 3 6 4 3 2 2 2 2 2" xfId="36014" xr:uid="{00000000-0005-0000-0000-0000988C0000}"/>
    <cellStyle name="Normal 3 6 4 3 2 2 2 3" xfId="36015" xr:uid="{00000000-0005-0000-0000-0000998C0000}"/>
    <cellStyle name="Normal 3 6 4 3 2 2 3" xfId="36016" xr:uid="{00000000-0005-0000-0000-00009A8C0000}"/>
    <cellStyle name="Normal 3 6 4 3 2 2 3 2" xfId="36017" xr:uid="{00000000-0005-0000-0000-00009B8C0000}"/>
    <cellStyle name="Normal 3 6 4 3 2 2 4" xfId="36018" xr:uid="{00000000-0005-0000-0000-00009C8C0000}"/>
    <cellStyle name="Normal 3 6 4 3 2 3" xfId="36019" xr:uid="{00000000-0005-0000-0000-00009D8C0000}"/>
    <cellStyle name="Normal 3 6 4 3 2 3 2" xfId="36020" xr:uid="{00000000-0005-0000-0000-00009E8C0000}"/>
    <cellStyle name="Normal 3 6 4 3 2 3 2 2" xfId="36021" xr:uid="{00000000-0005-0000-0000-00009F8C0000}"/>
    <cellStyle name="Normal 3 6 4 3 2 3 3" xfId="36022" xr:uid="{00000000-0005-0000-0000-0000A08C0000}"/>
    <cellStyle name="Normal 3 6 4 3 2 4" xfId="36023" xr:uid="{00000000-0005-0000-0000-0000A18C0000}"/>
    <cellStyle name="Normal 3 6 4 3 2 4 2" xfId="36024" xr:uid="{00000000-0005-0000-0000-0000A28C0000}"/>
    <cellStyle name="Normal 3 6 4 3 2 5" xfId="36025" xr:uid="{00000000-0005-0000-0000-0000A38C0000}"/>
    <cellStyle name="Normal 3 6 4 3 3" xfId="36026" xr:uid="{00000000-0005-0000-0000-0000A48C0000}"/>
    <cellStyle name="Normal 3 6 4 3 3 2" xfId="36027" xr:uid="{00000000-0005-0000-0000-0000A58C0000}"/>
    <cellStyle name="Normal 3 6 4 3 3 2 2" xfId="36028" xr:uid="{00000000-0005-0000-0000-0000A68C0000}"/>
    <cellStyle name="Normal 3 6 4 3 3 2 2 2" xfId="36029" xr:uid="{00000000-0005-0000-0000-0000A78C0000}"/>
    <cellStyle name="Normal 3 6 4 3 3 2 3" xfId="36030" xr:uid="{00000000-0005-0000-0000-0000A88C0000}"/>
    <cellStyle name="Normal 3 6 4 3 3 3" xfId="36031" xr:uid="{00000000-0005-0000-0000-0000A98C0000}"/>
    <cellStyle name="Normal 3 6 4 3 3 3 2" xfId="36032" xr:uid="{00000000-0005-0000-0000-0000AA8C0000}"/>
    <cellStyle name="Normal 3 6 4 3 3 4" xfId="36033" xr:uid="{00000000-0005-0000-0000-0000AB8C0000}"/>
    <cellStyle name="Normal 3 6 4 3 4" xfId="36034" xr:uid="{00000000-0005-0000-0000-0000AC8C0000}"/>
    <cellStyle name="Normal 3 6 4 3 4 2" xfId="36035" xr:uid="{00000000-0005-0000-0000-0000AD8C0000}"/>
    <cellStyle name="Normal 3 6 4 3 4 2 2" xfId="36036" xr:uid="{00000000-0005-0000-0000-0000AE8C0000}"/>
    <cellStyle name="Normal 3 6 4 3 4 2 2 2" xfId="36037" xr:uid="{00000000-0005-0000-0000-0000AF8C0000}"/>
    <cellStyle name="Normal 3 6 4 3 4 2 3" xfId="36038" xr:uid="{00000000-0005-0000-0000-0000B08C0000}"/>
    <cellStyle name="Normal 3 6 4 3 4 3" xfId="36039" xr:uid="{00000000-0005-0000-0000-0000B18C0000}"/>
    <cellStyle name="Normal 3 6 4 3 4 3 2" xfId="36040" xr:uid="{00000000-0005-0000-0000-0000B28C0000}"/>
    <cellStyle name="Normal 3 6 4 3 4 4" xfId="36041" xr:uid="{00000000-0005-0000-0000-0000B38C0000}"/>
    <cellStyle name="Normal 3 6 4 3 5" xfId="36042" xr:uid="{00000000-0005-0000-0000-0000B48C0000}"/>
    <cellStyle name="Normal 3 6 4 3 5 2" xfId="36043" xr:uid="{00000000-0005-0000-0000-0000B58C0000}"/>
    <cellStyle name="Normal 3 6 4 3 5 2 2" xfId="36044" xr:uid="{00000000-0005-0000-0000-0000B68C0000}"/>
    <cellStyle name="Normal 3 6 4 3 5 3" xfId="36045" xr:uid="{00000000-0005-0000-0000-0000B78C0000}"/>
    <cellStyle name="Normal 3 6 4 3 6" xfId="36046" xr:uid="{00000000-0005-0000-0000-0000B88C0000}"/>
    <cellStyle name="Normal 3 6 4 3 6 2" xfId="36047" xr:uid="{00000000-0005-0000-0000-0000B98C0000}"/>
    <cellStyle name="Normal 3 6 4 3 7" xfId="36048" xr:uid="{00000000-0005-0000-0000-0000BA8C0000}"/>
    <cellStyle name="Normal 3 6 4 3 7 2" xfId="36049" xr:uid="{00000000-0005-0000-0000-0000BB8C0000}"/>
    <cellStyle name="Normal 3 6 4 3 8" xfId="36050" xr:uid="{00000000-0005-0000-0000-0000BC8C0000}"/>
    <cellStyle name="Normal 3 6 4 4" xfId="36051" xr:uid="{00000000-0005-0000-0000-0000BD8C0000}"/>
    <cellStyle name="Normal 3 6 4 4 2" xfId="36052" xr:uid="{00000000-0005-0000-0000-0000BE8C0000}"/>
    <cellStyle name="Normal 3 6 4 4 2 2" xfId="36053" xr:uid="{00000000-0005-0000-0000-0000BF8C0000}"/>
    <cellStyle name="Normal 3 6 4 4 2 2 2" xfId="36054" xr:uid="{00000000-0005-0000-0000-0000C08C0000}"/>
    <cellStyle name="Normal 3 6 4 4 2 2 2 2" xfId="36055" xr:uid="{00000000-0005-0000-0000-0000C18C0000}"/>
    <cellStyle name="Normal 3 6 4 4 2 2 3" xfId="36056" xr:uid="{00000000-0005-0000-0000-0000C28C0000}"/>
    <cellStyle name="Normal 3 6 4 4 2 3" xfId="36057" xr:uid="{00000000-0005-0000-0000-0000C38C0000}"/>
    <cellStyle name="Normal 3 6 4 4 2 3 2" xfId="36058" xr:uid="{00000000-0005-0000-0000-0000C48C0000}"/>
    <cellStyle name="Normal 3 6 4 4 2 4" xfId="36059" xr:uid="{00000000-0005-0000-0000-0000C58C0000}"/>
    <cellStyle name="Normal 3 6 4 4 3" xfId="36060" xr:uid="{00000000-0005-0000-0000-0000C68C0000}"/>
    <cellStyle name="Normal 3 6 4 4 3 2" xfId="36061" xr:uid="{00000000-0005-0000-0000-0000C78C0000}"/>
    <cellStyle name="Normal 3 6 4 4 3 2 2" xfId="36062" xr:uid="{00000000-0005-0000-0000-0000C88C0000}"/>
    <cellStyle name="Normal 3 6 4 4 3 3" xfId="36063" xr:uid="{00000000-0005-0000-0000-0000C98C0000}"/>
    <cellStyle name="Normal 3 6 4 4 4" xfId="36064" xr:uid="{00000000-0005-0000-0000-0000CA8C0000}"/>
    <cellStyle name="Normal 3 6 4 4 4 2" xfId="36065" xr:uid="{00000000-0005-0000-0000-0000CB8C0000}"/>
    <cellStyle name="Normal 3 6 4 4 5" xfId="36066" xr:uid="{00000000-0005-0000-0000-0000CC8C0000}"/>
    <cellStyle name="Normal 3 6 4 5" xfId="36067" xr:uid="{00000000-0005-0000-0000-0000CD8C0000}"/>
    <cellStyle name="Normal 3 6 4 5 2" xfId="36068" xr:uid="{00000000-0005-0000-0000-0000CE8C0000}"/>
    <cellStyle name="Normal 3 6 4 5 2 2" xfId="36069" xr:uid="{00000000-0005-0000-0000-0000CF8C0000}"/>
    <cellStyle name="Normal 3 6 4 5 2 2 2" xfId="36070" xr:uid="{00000000-0005-0000-0000-0000D08C0000}"/>
    <cellStyle name="Normal 3 6 4 5 2 3" xfId="36071" xr:uid="{00000000-0005-0000-0000-0000D18C0000}"/>
    <cellStyle name="Normal 3 6 4 5 3" xfId="36072" xr:uid="{00000000-0005-0000-0000-0000D28C0000}"/>
    <cellStyle name="Normal 3 6 4 5 3 2" xfId="36073" xr:uid="{00000000-0005-0000-0000-0000D38C0000}"/>
    <cellStyle name="Normal 3 6 4 5 4" xfId="36074" xr:uid="{00000000-0005-0000-0000-0000D48C0000}"/>
    <cellStyle name="Normal 3 6 4 6" xfId="36075" xr:uid="{00000000-0005-0000-0000-0000D58C0000}"/>
    <cellStyle name="Normal 3 6 4 6 2" xfId="36076" xr:uid="{00000000-0005-0000-0000-0000D68C0000}"/>
    <cellStyle name="Normal 3 6 4 6 2 2" xfId="36077" xr:uid="{00000000-0005-0000-0000-0000D78C0000}"/>
    <cellStyle name="Normal 3 6 4 6 2 2 2" xfId="36078" xr:uid="{00000000-0005-0000-0000-0000D88C0000}"/>
    <cellStyle name="Normal 3 6 4 6 2 3" xfId="36079" xr:uid="{00000000-0005-0000-0000-0000D98C0000}"/>
    <cellStyle name="Normal 3 6 4 6 3" xfId="36080" xr:uid="{00000000-0005-0000-0000-0000DA8C0000}"/>
    <cellStyle name="Normal 3 6 4 6 3 2" xfId="36081" xr:uid="{00000000-0005-0000-0000-0000DB8C0000}"/>
    <cellStyle name="Normal 3 6 4 6 4" xfId="36082" xr:uid="{00000000-0005-0000-0000-0000DC8C0000}"/>
    <cellStyle name="Normal 3 6 4 7" xfId="36083" xr:uid="{00000000-0005-0000-0000-0000DD8C0000}"/>
    <cellStyle name="Normal 3 6 4 7 2" xfId="36084" xr:uid="{00000000-0005-0000-0000-0000DE8C0000}"/>
    <cellStyle name="Normal 3 6 4 7 2 2" xfId="36085" xr:uid="{00000000-0005-0000-0000-0000DF8C0000}"/>
    <cellStyle name="Normal 3 6 4 7 3" xfId="36086" xr:uid="{00000000-0005-0000-0000-0000E08C0000}"/>
    <cellStyle name="Normal 3 6 4 8" xfId="36087" xr:uid="{00000000-0005-0000-0000-0000E18C0000}"/>
    <cellStyle name="Normal 3 6 4 8 2" xfId="36088" xr:uid="{00000000-0005-0000-0000-0000E28C0000}"/>
    <cellStyle name="Normal 3 6 4 9" xfId="36089" xr:uid="{00000000-0005-0000-0000-0000E38C0000}"/>
    <cellStyle name="Normal 3 6 4 9 2" xfId="36090" xr:uid="{00000000-0005-0000-0000-0000E48C0000}"/>
    <cellStyle name="Normal 3 6 5" xfId="36091" xr:uid="{00000000-0005-0000-0000-0000E58C0000}"/>
    <cellStyle name="Normal 3 6 5 10" xfId="36092" xr:uid="{00000000-0005-0000-0000-0000E68C0000}"/>
    <cellStyle name="Normal 3 6 5 2" xfId="36093" xr:uid="{00000000-0005-0000-0000-0000E78C0000}"/>
    <cellStyle name="Normal 3 6 5 2 2" xfId="36094" xr:uid="{00000000-0005-0000-0000-0000E88C0000}"/>
    <cellStyle name="Normal 3 6 5 2 2 2" xfId="36095" xr:uid="{00000000-0005-0000-0000-0000E98C0000}"/>
    <cellStyle name="Normal 3 6 5 2 2 2 2" xfId="36096" xr:uid="{00000000-0005-0000-0000-0000EA8C0000}"/>
    <cellStyle name="Normal 3 6 5 2 2 2 2 2" xfId="36097" xr:uid="{00000000-0005-0000-0000-0000EB8C0000}"/>
    <cellStyle name="Normal 3 6 5 2 2 2 2 2 2" xfId="36098" xr:uid="{00000000-0005-0000-0000-0000EC8C0000}"/>
    <cellStyle name="Normal 3 6 5 2 2 2 2 3" xfId="36099" xr:uid="{00000000-0005-0000-0000-0000ED8C0000}"/>
    <cellStyle name="Normal 3 6 5 2 2 2 3" xfId="36100" xr:uid="{00000000-0005-0000-0000-0000EE8C0000}"/>
    <cellStyle name="Normal 3 6 5 2 2 2 3 2" xfId="36101" xr:uid="{00000000-0005-0000-0000-0000EF8C0000}"/>
    <cellStyle name="Normal 3 6 5 2 2 2 4" xfId="36102" xr:uid="{00000000-0005-0000-0000-0000F08C0000}"/>
    <cellStyle name="Normal 3 6 5 2 2 3" xfId="36103" xr:uid="{00000000-0005-0000-0000-0000F18C0000}"/>
    <cellStyle name="Normal 3 6 5 2 2 3 2" xfId="36104" xr:uid="{00000000-0005-0000-0000-0000F28C0000}"/>
    <cellStyle name="Normal 3 6 5 2 2 3 2 2" xfId="36105" xr:uid="{00000000-0005-0000-0000-0000F38C0000}"/>
    <cellStyle name="Normal 3 6 5 2 2 3 3" xfId="36106" xr:uid="{00000000-0005-0000-0000-0000F48C0000}"/>
    <cellStyle name="Normal 3 6 5 2 2 4" xfId="36107" xr:uid="{00000000-0005-0000-0000-0000F58C0000}"/>
    <cellStyle name="Normal 3 6 5 2 2 4 2" xfId="36108" xr:uid="{00000000-0005-0000-0000-0000F68C0000}"/>
    <cellStyle name="Normal 3 6 5 2 2 5" xfId="36109" xr:uid="{00000000-0005-0000-0000-0000F78C0000}"/>
    <cellStyle name="Normal 3 6 5 2 3" xfId="36110" xr:uid="{00000000-0005-0000-0000-0000F88C0000}"/>
    <cellStyle name="Normal 3 6 5 2 3 2" xfId="36111" xr:uid="{00000000-0005-0000-0000-0000F98C0000}"/>
    <cellStyle name="Normal 3 6 5 2 3 2 2" xfId="36112" xr:uid="{00000000-0005-0000-0000-0000FA8C0000}"/>
    <cellStyle name="Normal 3 6 5 2 3 2 2 2" xfId="36113" xr:uid="{00000000-0005-0000-0000-0000FB8C0000}"/>
    <cellStyle name="Normal 3 6 5 2 3 2 3" xfId="36114" xr:uid="{00000000-0005-0000-0000-0000FC8C0000}"/>
    <cellStyle name="Normal 3 6 5 2 3 3" xfId="36115" xr:uid="{00000000-0005-0000-0000-0000FD8C0000}"/>
    <cellStyle name="Normal 3 6 5 2 3 3 2" xfId="36116" xr:uid="{00000000-0005-0000-0000-0000FE8C0000}"/>
    <cellStyle name="Normal 3 6 5 2 3 4" xfId="36117" xr:uid="{00000000-0005-0000-0000-0000FF8C0000}"/>
    <cellStyle name="Normal 3 6 5 2 4" xfId="36118" xr:uid="{00000000-0005-0000-0000-0000008D0000}"/>
    <cellStyle name="Normal 3 6 5 2 4 2" xfId="36119" xr:uid="{00000000-0005-0000-0000-0000018D0000}"/>
    <cellStyle name="Normal 3 6 5 2 4 2 2" xfId="36120" xr:uid="{00000000-0005-0000-0000-0000028D0000}"/>
    <cellStyle name="Normal 3 6 5 2 4 2 2 2" xfId="36121" xr:uid="{00000000-0005-0000-0000-0000038D0000}"/>
    <cellStyle name="Normal 3 6 5 2 4 2 3" xfId="36122" xr:uid="{00000000-0005-0000-0000-0000048D0000}"/>
    <cellStyle name="Normal 3 6 5 2 4 3" xfId="36123" xr:uid="{00000000-0005-0000-0000-0000058D0000}"/>
    <cellStyle name="Normal 3 6 5 2 4 3 2" xfId="36124" xr:uid="{00000000-0005-0000-0000-0000068D0000}"/>
    <cellStyle name="Normal 3 6 5 2 4 4" xfId="36125" xr:uid="{00000000-0005-0000-0000-0000078D0000}"/>
    <cellStyle name="Normal 3 6 5 2 5" xfId="36126" xr:uid="{00000000-0005-0000-0000-0000088D0000}"/>
    <cellStyle name="Normal 3 6 5 2 5 2" xfId="36127" xr:uid="{00000000-0005-0000-0000-0000098D0000}"/>
    <cellStyle name="Normal 3 6 5 2 5 2 2" xfId="36128" xr:uid="{00000000-0005-0000-0000-00000A8D0000}"/>
    <cellStyle name="Normal 3 6 5 2 5 3" xfId="36129" xr:uid="{00000000-0005-0000-0000-00000B8D0000}"/>
    <cellStyle name="Normal 3 6 5 2 6" xfId="36130" xr:uid="{00000000-0005-0000-0000-00000C8D0000}"/>
    <cellStyle name="Normal 3 6 5 2 6 2" xfId="36131" xr:uid="{00000000-0005-0000-0000-00000D8D0000}"/>
    <cellStyle name="Normal 3 6 5 2 7" xfId="36132" xr:uid="{00000000-0005-0000-0000-00000E8D0000}"/>
    <cellStyle name="Normal 3 6 5 2 7 2" xfId="36133" xr:uid="{00000000-0005-0000-0000-00000F8D0000}"/>
    <cellStyle name="Normal 3 6 5 2 8" xfId="36134" xr:uid="{00000000-0005-0000-0000-0000108D0000}"/>
    <cellStyle name="Normal 3 6 5 2 9" xfId="36135" xr:uid="{00000000-0005-0000-0000-0000118D0000}"/>
    <cellStyle name="Normal 3 6 5 3" xfId="36136" xr:uid="{00000000-0005-0000-0000-0000128D0000}"/>
    <cellStyle name="Normal 3 6 5 3 2" xfId="36137" xr:uid="{00000000-0005-0000-0000-0000138D0000}"/>
    <cellStyle name="Normal 3 6 5 3 2 2" xfId="36138" xr:uid="{00000000-0005-0000-0000-0000148D0000}"/>
    <cellStyle name="Normal 3 6 5 3 2 2 2" xfId="36139" xr:uid="{00000000-0005-0000-0000-0000158D0000}"/>
    <cellStyle name="Normal 3 6 5 3 2 2 2 2" xfId="36140" xr:uid="{00000000-0005-0000-0000-0000168D0000}"/>
    <cellStyle name="Normal 3 6 5 3 2 2 3" xfId="36141" xr:uid="{00000000-0005-0000-0000-0000178D0000}"/>
    <cellStyle name="Normal 3 6 5 3 2 3" xfId="36142" xr:uid="{00000000-0005-0000-0000-0000188D0000}"/>
    <cellStyle name="Normal 3 6 5 3 2 3 2" xfId="36143" xr:uid="{00000000-0005-0000-0000-0000198D0000}"/>
    <cellStyle name="Normal 3 6 5 3 2 4" xfId="36144" xr:uid="{00000000-0005-0000-0000-00001A8D0000}"/>
    <cellStyle name="Normal 3 6 5 3 3" xfId="36145" xr:uid="{00000000-0005-0000-0000-00001B8D0000}"/>
    <cellStyle name="Normal 3 6 5 3 3 2" xfId="36146" xr:uid="{00000000-0005-0000-0000-00001C8D0000}"/>
    <cellStyle name="Normal 3 6 5 3 3 2 2" xfId="36147" xr:uid="{00000000-0005-0000-0000-00001D8D0000}"/>
    <cellStyle name="Normal 3 6 5 3 3 3" xfId="36148" xr:uid="{00000000-0005-0000-0000-00001E8D0000}"/>
    <cellStyle name="Normal 3 6 5 3 4" xfId="36149" xr:uid="{00000000-0005-0000-0000-00001F8D0000}"/>
    <cellStyle name="Normal 3 6 5 3 4 2" xfId="36150" xr:uid="{00000000-0005-0000-0000-0000208D0000}"/>
    <cellStyle name="Normal 3 6 5 3 5" xfId="36151" xr:uid="{00000000-0005-0000-0000-0000218D0000}"/>
    <cellStyle name="Normal 3 6 5 4" xfId="36152" xr:uid="{00000000-0005-0000-0000-0000228D0000}"/>
    <cellStyle name="Normal 3 6 5 4 2" xfId="36153" xr:uid="{00000000-0005-0000-0000-0000238D0000}"/>
    <cellStyle name="Normal 3 6 5 4 2 2" xfId="36154" xr:uid="{00000000-0005-0000-0000-0000248D0000}"/>
    <cellStyle name="Normal 3 6 5 4 2 2 2" xfId="36155" xr:uid="{00000000-0005-0000-0000-0000258D0000}"/>
    <cellStyle name="Normal 3 6 5 4 2 3" xfId="36156" xr:uid="{00000000-0005-0000-0000-0000268D0000}"/>
    <cellStyle name="Normal 3 6 5 4 3" xfId="36157" xr:uid="{00000000-0005-0000-0000-0000278D0000}"/>
    <cellStyle name="Normal 3 6 5 4 3 2" xfId="36158" xr:uid="{00000000-0005-0000-0000-0000288D0000}"/>
    <cellStyle name="Normal 3 6 5 4 4" xfId="36159" xr:uid="{00000000-0005-0000-0000-0000298D0000}"/>
    <cellStyle name="Normal 3 6 5 5" xfId="36160" xr:uid="{00000000-0005-0000-0000-00002A8D0000}"/>
    <cellStyle name="Normal 3 6 5 5 2" xfId="36161" xr:uid="{00000000-0005-0000-0000-00002B8D0000}"/>
    <cellStyle name="Normal 3 6 5 5 2 2" xfId="36162" xr:uid="{00000000-0005-0000-0000-00002C8D0000}"/>
    <cellStyle name="Normal 3 6 5 5 2 2 2" xfId="36163" xr:uid="{00000000-0005-0000-0000-00002D8D0000}"/>
    <cellStyle name="Normal 3 6 5 5 2 3" xfId="36164" xr:uid="{00000000-0005-0000-0000-00002E8D0000}"/>
    <cellStyle name="Normal 3 6 5 5 3" xfId="36165" xr:uid="{00000000-0005-0000-0000-00002F8D0000}"/>
    <cellStyle name="Normal 3 6 5 5 3 2" xfId="36166" xr:uid="{00000000-0005-0000-0000-0000308D0000}"/>
    <cellStyle name="Normal 3 6 5 5 4" xfId="36167" xr:uid="{00000000-0005-0000-0000-0000318D0000}"/>
    <cellStyle name="Normal 3 6 5 6" xfId="36168" xr:uid="{00000000-0005-0000-0000-0000328D0000}"/>
    <cellStyle name="Normal 3 6 5 6 2" xfId="36169" xr:uid="{00000000-0005-0000-0000-0000338D0000}"/>
    <cellStyle name="Normal 3 6 5 6 2 2" xfId="36170" xr:uid="{00000000-0005-0000-0000-0000348D0000}"/>
    <cellStyle name="Normal 3 6 5 6 3" xfId="36171" xr:uid="{00000000-0005-0000-0000-0000358D0000}"/>
    <cellStyle name="Normal 3 6 5 7" xfId="36172" xr:uid="{00000000-0005-0000-0000-0000368D0000}"/>
    <cellStyle name="Normal 3 6 5 7 2" xfId="36173" xr:uid="{00000000-0005-0000-0000-0000378D0000}"/>
    <cellStyle name="Normal 3 6 5 8" xfId="36174" xr:uid="{00000000-0005-0000-0000-0000388D0000}"/>
    <cellStyle name="Normal 3 6 5 8 2" xfId="36175" xr:uid="{00000000-0005-0000-0000-0000398D0000}"/>
    <cellStyle name="Normal 3 6 5 9" xfId="36176" xr:uid="{00000000-0005-0000-0000-00003A8D0000}"/>
    <cellStyle name="Normal 3 6 6" xfId="36177" xr:uid="{00000000-0005-0000-0000-00003B8D0000}"/>
    <cellStyle name="Normal 3 6 6 2" xfId="36178" xr:uid="{00000000-0005-0000-0000-00003C8D0000}"/>
    <cellStyle name="Normal 3 6 6 2 2" xfId="36179" xr:uid="{00000000-0005-0000-0000-00003D8D0000}"/>
    <cellStyle name="Normal 3 6 6 2 2 2" xfId="36180" xr:uid="{00000000-0005-0000-0000-00003E8D0000}"/>
    <cellStyle name="Normal 3 6 6 2 2 2 2" xfId="36181" xr:uid="{00000000-0005-0000-0000-00003F8D0000}"/>
    <cellStyle name="Normal 3 6 6 2 2 2 2 2" xfId="36182" xr:uid="{00000000-0005-0000-0000-0000408D0000}"/>
    <cellStyle name="Normal 3 6 6 2 2 2 3" xfId="36183" xr:uid="{00000000-0005-0000-0000-0000418D0000}"/>
    <cellStyle name="Normal 3 6 6 2 2 3" xfId="36184" xr:uid="{00000000-0005-0000-0000-0000428D0000}"/>
    <cellStyle name="Normal 3 6 6 2 2 3 2" xfId="36185" xr:uid="{00000000-0005-0000-0000-0000438D0000}"/>
    <cellStyle name="Normal 3 6 6 2 2 4" xfId="36186" xr:uid="{00000000-0005-0000-0000-0000448D0000}"/>
    <cellStyle name="Normal 3 6 6 2 3" xfId="36187" xr:uid="{00000000-0005-0000-0000-0000458D0000}"/>
    <cellStyle name="Normal 3 6 6 2 3 2" xfId="36188" xr:uid="{00000000-0005-0000-0000-0000468D0000}"/>
    <cellStyle name="Normal 3 6 6 2 3 2 2" xfId="36189" xr:uid="{00000000-0005-0000-0000-0000478D0000}"/>
    <cellStyle name="Normal 3 6 6 2 3 3" xfId="36190" xr:uid="{00000000-0005-0000-0000-0000488D0000}"/>
    <cellStyle name="Normal 3 6 6 2 4" xfId="36191" xr:uid="{00000000-0005-0000-0000-0000498D0000}"/>
    <cellStyle name="Normal 3 6 6 2 4 2" xfId="36192" xr:uid="{00000000-0005-0000-0000-00004A8D0000}"/>
    <cellStyle name="Normal 3 6 6 2 5" xfId="36193" xr:uid="{00000000-0005-0000-0000-00004B8D0000}"/>
    <cellStyle name="Normal 3 6 6 3" xfId="36194" xr:uid="{00000000-0005-0000-0000-00004C8D0000}"/>
    <cellStyle name="Normal 3 6 6 3 2" xfId="36195" xr:uid="{00000000-0005-0000-0000-00004D8D0000}"/>
    <cellStyle name="Normal 3 6 6 3 2 2" xfId="36196" xr:uid="{00000000-0005-0000-0000-00004E8D0000}"/>
    <cellStyle name="Normal 3 6 6 3 2 2 2" xfId="36197" xr:uid="{00000000-0005-0000-0000-00004F8D0000}"/>
    <cellStyle name="Normal 3 6 6 3 2 3" xfId="36198" xr:uid="{00000000-0005-0000-0000-0000508D0000}"/>
    <cellStyle name="Normal 3 6 6 3 3" xfId="36199" xr:uid="{00000000-0005-0000-0000-0000518D0000}"/>
    <cellStyle name="Normal 3 6 6 3 3 2" xfId="36200" xr:uid="{00000000-0005-0000-0000-0000528D0000}"/>
    <cellStyle name="Normal 3 6 6 3 4" xfId="36201" xr:uid="{00000000-0005-0000-0000-0000538D0000}"/>
    <cellStyle name="Normal 3 6 6 4" xfId="36202" xr:uid="{00000000-0005-0000-0000-0000548D0000}"/>
    <cellStyle name="Normal 3 6 6 4 2" xfId="36203" xr:uid="{00000000-0005-0000-0000-0000558D0000}"/>
    <cellStyle name="Normal 3 6 6 4 2 2" xfId="36204" xr:uid="{00000000-0005-0000-0000-0000568D0000}"/>
    <cellStyle name="Normal 3 6 6 4 2 2 2" xfId="36205" xr:uid="{00000000-0005-0000-0000-0000578D0000}"/>
    <cellStyle name="Normal 3 6 6 4 2 3" xfId="36206" xr:uid="{00000000-0005-0000-0000-0000588D0000}"/>
    <cellStyle name="Normal 3 6 6 4 3" xfId="36207" xr:uid="{00000000-0005-0000-0000-0000598D0000}"/>
    <cellStyle name="Normal 3 6 6 4 3 2" xfId="36208" xr:uid="{00000000-0005-0000-0000-00005A8D0000}"/>
    <cellStyle name="Normal 3 6 6 4 4" xfId="36209" xr:uid="{00000000-0005-0000-0000-00005B8D0000}"/>
    <cellStyle name="Normal 3 6 6 5" xfId="36210" xr:uid="{00000000-0005-0000-0000-00005C8D0000}"/>
    <cellStyle name="Normal 3 6 6 5 2" xfId="36211" xr:uid="{00000000-0005-0000-0000-00005D8D0000}"/>
    <cellStyle name="Normal 3 6 6 5 2 2" xfId="36212" xr:uid="{00000000-0005-0000-0000-00005E8D0000}"/>
    <cellStyle name="Normal 3 6 6 5 3" xfId="36213" xr:uid="{00000000-0005-0000-0000-00005F8D0000}"/>
    <cellStyle name="Normal 3 6 6 6" xfId="36214" xr:uid="{00000000-0005-0000-0000-0000608D0000}"/>
    <cellStyle name="Normal 3 6 6 6 2" xfId="36215" xr:uid="{00000000-0005-0000-0000-0000618D0000}"/>
    <cellStyle name="Normal 3 6 6 7" xfId="36216" xr:uid="{00000000-0005-0000-0000-0000628D0000}"/>
    <cellStyle name="Normal 3 6 6 7 2" xfId="36217" xr:uid="{00000000-0005-0000-0000-0000638D0000}"/>
    <cellStyle name="Normal 3 6 6 8" xfId="36218" xr:uid="{00000000-0005-0000-0000-0000648D0000}"/>
    <cellStyle name="Normal 3 6 6 9" xfId="36219" xr:uid="{00000000-0005-0000-0000-0000658D0000}"/>
    <cellStyle name="Normal 3 6 7" xfId="36220" xr:uid="{00000000-0005-0000-0000-0000668D0000}"/>
    <cellStyle name="Normal 3 6 7 2" xfId="36221" xr:uid="{00000000-0005-0000-0000-0000678D0000}"/>
    <cellStyle name="Normal 3 6 7 2 2" xfId="36222" xr:uid="{00000000-0005-0000-0000-0000688D0000}"/>
    <cellStyle name="Normal 3 6 7 2 2 2" xfId="36223" xr:uid="{00000000-0005-0000-0000-0000698D0000}"/>
    <cellStyle name="Normal 3 6 7 2 2 2 2" xfId="36224" xr:uid="{00000000-0005-0000-0000-00006A8D0000}"/>
    <cellStyle name="Normal 3 6 7 2 2 2 2 2" xfId="36225" xr:uid="{00000000-0005-0000-0000-00006B8D0000}"/>
    <cellStyle name="Normal 3 6 7 2 2 2 3" xfId="36226" xr:uid="{00000000-0005-0000-0000-00006C8D0000}"/>
    <cellStyle name="Normal 3 6 7 2 2 3" xfId="36227" xr:uid="{00000000-0005-0000-0000-00006D8D0000}"/>
    <cellStyle name="Normal 3 6 7 2 2 3 2" xfId="36228" xr:uid="{00000000-0005-0000-0000-00006E8D0000}"/>
    <cellStyle name="Normal 3 6 7 2 2 4" xfId="36229" xr:uid="{00000000-0005-0000-0000-00006F8D0000}"/>
    <cellStyle name="Normal 3 6 7 2 3" xfId="36230" xr:uid="{00000000-0005-0000-0000-0000708D0000}"/>
    <cellStyle name="Normal 3 6 7 2 3 2" xfId="36231" xr:uid="{00000000-0005-0000-0000-0000718D0000}"/>
    <cellStyle name="Normal 3 6 7 2 3 2 2" xfId="36232" xr:uid="{00000000-0005-0000-0000-0000728D0000}"/>
    <cellStyle name="Normal 3 6 7 2 3 3" xfId="36233" xr:uid="{00000000-0005-0000-0000-0000738D0000}"/>
    <cellStyle name="Normal 3 6 7 2 4" xfId="36234" xr:uid="{00000000-0005-0000-0000-0000748D0000}"/>
    <cellStyle name="Normal 3 6 7 2 4 2" xfId="36235" xr:uid="{00000000-0005-0000-0000-0000758D0000}"/>
    <cellStyle name="Normal 3 6 7 2 5" xfId="36236" xr:uid="{00000000-0005-0000-0000-0000768D0000}"/>
    <cellStyle name="Normal 3 6 7 3" xfId="36237" xr:uid="{00000000-0005-0000-0000-0000778D0000}"/>
    <cellStyle name="Normal 3 6 7 3 2" xfId="36238" xr:uid="{00000000-0005-0000-0000-0000788D0000}"/>
    <cellStyle name="Normal 3 6 7 3 2 2" xfId="36239" xr:uid="{00000000-0005-0000-0000-0000798D0000}"/>
    <cellStyle name="Normal 3 6 7 3 2 2 2" xfId="36240" xr:uid="{00000000-0005-0000-0000-00007A8D0000}"/>
    <cellStyle name="Normal 3 6 7 3 2 3" xfId="36241" xr:uid="{00000000-0005-0000-0000-00007B8D0000}"/>
    <cellStyle name="Normal 3 6 7 3 3" xfId="36242" xr:uid="{00000000-0005-0000-0000-00007C8D0000}"/>
    <cellStyle name="Normal 3 6 7 3 3 2" xfId="36243" xr:uid="{00000000-0005-0000-0000-00007D8D0000}"/>
    <cellStyle name="Normal 3 6 7 3 4" xfId="36244" xr:uid="{00000000-0005-0000-0000-00007E8D0000}"/>
    <cellStyle name="Normal 3 6 7 4" xfId="36245" xr:uid="{00000000-0005-0000-0000-00007F8D0000}"/>
    <cellStyle name="Normal 3 6 7 4 2" xfId="36246" xr:uid="{00000000-0005-0000-0000-0000808D0000}"/>
    <cellStyle name="Normal 3 6 7 4 2 2" xfId="36247" xr:uid="{00000000-0005-0000-0000-0000818D0000}"/>
    <cellStyle name="Normal 3 6 7 4 3" xfId="36248" xr:uid="{00000000-0005-0000-0000-0000828D0000}"/>
    <cellStyle name="Normal 3 6 7 5" xfId="36249" xr:uid="{00000000-0005-0000-0000-0000838D0000}"/>
    <cellStyle name="Normal 3 6 7 5 2" xfId="36250" xr:uid="{00000000-0005-0000-0000-0000848D0000}"/>
    <cellStyle name="Normal 3 6 7 6" xfId="36251" xr:uid="{00000000-0005-0000-0000-0000858D0000}"/>
    <cellStyle name="Normal 3 6 8" xfId="36252" xr:uid="{00000000-0005-0000-0000-0000868D0000}"/>
    <cellStyle name="Normal 3 6 8 2" xfId="36253" xr:uid="{00000000-0005-0000-0000-0000878D0000}"/>
    <cellStyle name="Normal 3 6 8 2 2" xfId="36254" xr:uid="{00000000-0005-0000-0000-0000888D0000}"/>
    <cellStyle name="Normal 3 6 8 2 2 2" xfId="36255" xr:uid="{00000000-0005-0000-0000-0000898D0000}"/>
    <cellStyle name="Normal 3 6 8 2 2 2 2" xfId="36256" xr:uid="{00000000-0005-0000-0000-00008A8D0000}"/>
    <cellStyle name="Normal 3 6 8 2 2 2 2 2" xfId="36257" xr:uid="{00000000-0005-0000-0000-00008B8D0000}"/>
    <cellStyle name="Normal 3 6 8 2 2 2 3" xfId="36258" xr:uid="{00000000-0005-0000-0000-00008C8D0000}"/>
    <cellStyle name="Normal 3 6 8 2 2 3" xfId="36259" xr:uid="{00000000-0005-0000-0000-00008D8D0000}"/>
    <cellStyle name="Normal 3 6 8 2 2 3 2" xfId="36260" xr:uid="{00000000-0005-0000-0000-00008E8D0000}"/>
    <cellStyle name="Normal 3 6 8 2 2 4" xfId="36261" xr:uid="{00000000-0005-0000-0000-00008F8D0000}"/>
    <cellStyle name="Normal 3 6 8 2 3" xfId="36262" xr:uid="{00000000-0005-0000-0000-0000908D0000}"/>
    <cellStyle name="Normal 3 6 8 2 3 2" xfId="36263" xr:uid="{00000000-0005-0000-0000-0000918D0000}"/>
    <cellStyle name="Normal 3 6 8 2 3 2 2" xfId="36264" xr:uid="{00000000-0005-0000-0000-0000928D0000}"/>
    <cellStyle name="Normal 3 6 8 2 3 3" xfId="36265" xr:uid="{00000000-0005-0000-0000-0000938D0000}"/>
    <cellStyle name="Normal 3 6 8 2 4" xfId="36266" xr:uid="{00000000-0005-0000-0000-0000948D0000}"/>
    <cellStyle name="Normal 3 6 8 2 4 2" xfId="36267" xr:uid="{00000000-0005-0000-0000-0000958D0000}"/>
    <cellStyle name="Normal 3 6 8 2 5" xfId="36268" xr:uid="{00000000-0005-0000-0000-0000968D0000}"/>
    <cellStyle name="Normal 3 6 8 3" xfId="36269" xr:uid="{00000000-0005-0000-0000-0000978D0000}"/>
    <cellStyle name="Normal 3 6 8 3 2" xfId="36270" xr:uid="{00000000-0005-0000-0000-0000988D0000}"/>
    <cellStyle name="Normal 3 6 8 3 2 2" xfId="36271" xr:uid="{00000000-0005-0000-0000-0000998D0000}"/>
    <cellStyle name="Normal 3 6 8 3 2 2 2" xfId="36272" xr:uid="{00000000-0005-0000-0000-00009A8D0000}"/>
    <cellStyle name="Normal 3 6 8 3 2 3" xfId="36273" xr:uid="{00000000-0005-0000-0000-00009B8D0000}"/>
    <cellStyle name="Normal 3 6 8 3 3" xfId="36274" xr:uid="{00000000-0005-0000-0000-00009C8D0000}"/>
    <cellStyle name="Normal 3 6 8 3 3 2" xfId="36275" xr:uid="{00000000-0005-0000-0000-00009D8D0000}"/>
    <cellStyle name="Normal 3 6 8 3 4" xfId="36276" xr:uid="{00000000-0005-0000-0000-00009E8D0000}"/>
    <cellStyle name="Normal 3 6 8 4" xfId="36277" xr:uid="{00000000-0005-0000-0000-00009F8D0000}"/>
    <cellStyle name="Normal 3 6 8 4 2" xfId="36278" xr:uid="{00000000-0005-0000-0000-0000A08D0000}"/>
    <cellStyle name="Normal 3 6 8 4 2 2" xfId="36279" xr:uid="{00000000-0005-0000-0000-0000A18D0000}"/>
    <cellStyle name="Normal 3 6 8 4 3" xfId="36280" xr:uid="{00000000-0005-0000-0000-0000A28D0000}"/>
    <cellStyle name="Normal 3 6 8 5" xfId="36281" xr:uid="{00000000-0005-0000-0000-0000A38D0000}"/>
    <cellStyle name="Normal 3 6 8 5 2" xfId="36282" xr:uid="{00000000-0005-0000-0000-0000A48D0000}"/>
    <cellStyle name="Normal 3 6 8 6" xfId="36283" xr:uid="{00000000-0005-0000-0000-0000A58D0000}"/>
    <cellStyle name="Normal 3 6 9" xfId="36284" xr:uid="{00000000-0005-0000-0000-0000A68D0000}"/>
    <cellStyle name="Normal 3 6 9 2" xfId="36285" xr:uid="{00000000-0005-0000-0000-0000A78D0000}"/>
    <cellStyle name="Normal 3 6 9 2 2" xfId="36286" xr:uid="{00000000-0005-0000-0000-0000A88D0000}"/>
    <cellStyle name="Normal 3 6 9 2 2 2" xfId="36287" xr:uid="{00000000-0005-0000-0000-0000A98D0000}"/>
    <cellStyle name="Normal 3 6 9 2 2 2 2" xfId="36288" xr:uid="{00000000-0005-0000-0000-0000AA8D0000}"/>
    <cellStyle name="Normal 3 6 9 2 2 3" xfId="36289" xr:uid="{00000000-0005-0000-0000-0000AB8D0000}"/>
    <cellStyle name="Normal 3 6 9 2 3" xfId="36290" xr:uid="{00000000-0005-0000-0000-0000AC8D0000}"/>
    <cellStyle name="Normal 3 6 9 2 3 2" xfId="36291" xr:uid="{00000000-0005-0000-0000-0000AD8D0000}"/>
    <cellStyle name="Normal 3 6 9 2 4" xfId="36292" xr:uid="{00000000-0005-0000-0000-0000AE8D0000}"/>
    <cellStyle name="Normal 3 6 9 3" xfId="36293" xr:uid="{00000000-0005-0000-0000-0000AF8D0000}"/>
    <cellStyle name="Normal 3 6 9 3 2" xfId="36294" xr:uid="{00000000-0005-0000-0000-0000B08D0000}"/>
    <cellStyle name="Normal 3 6 9 3 2 2" xfId="36295" xr:uid="{00000000-0005-0000-0000-0000B18D0000}"/>
    <cellStyle name="Normal 3 6 9 3 3" xfId="36296" xr:uid="{00000000-0005-0000-0000-0000B28D0000}"/>
    <cellStyle name="Normal 3 6 9 4" xfId="36297" xr:uid="{00000000-0005-0000-0000-0000B38D0000}"/>
    <cellStyle name="Normal 3 6 9 4 2" xfId="36298" xr:uid="{00000000-0005-0000-0000-0000B48D0000}"/>
    <cellStyle name="Normal 3 6 9 5" xfId="36299" xr:uid="{00000000-0005-0000-0000-0000B58D0000}"/>
    <cellStyle name="Normal 3 6_T-straight with PEDs adjustor" xfId="36300" xr:uid="{00000000-0005-0000-0000-0000B68D0000}"/>
    <cellStyle name="Normal 3 7" xfId="36301" xr:uid="{00000000-0005-0000-0000-0000B78D0000}"/>
    <cellStyle name="Normal 3 7 10" xfId="36302" xr:uid="{00000000-0005-0000-0000-0000B88D0000}"/>
    <cellStyle name="Normal 3 7 11" xfId="36303" xr:uid="{00000000-0005-0000-0000-0000B98D0000}"/>
    <cellStyle name="Normal 3 7 2" xfId="36304" xr:uid="{00000000-0005-0000-0000-0000BA8D0000}"/>
    <cellStyle name="Normal 3 7 2 10" xfId="36305" xr:uid="{00000000-0005-0000-0000-0000BB8D0000}"/>
    <cellStyle name="Normal 3 7 2 2" xfId="36306" xr:uid="{00000000-0005-0000-0000-0000BC8D0000}"/>
    <cellStyle name="Normal 3 7 2 2 2" xfId="36307" xr:uid="{00000000-0005-0000-0000-0000BD8D0000}"/>
    <cellStyle name="Normal 3 7 2 2 2 2" xfId="36308" xr:uid="{00000000-0005-0000-0000-0000BE8D0000}"/>
    <cellStyle name="Normal 3 7 2 2 2 2 2" xfId="36309" xr:uid="{00000000-0005-0000-0000-0000BF8D0000}"/>
    <cellStyle name="Normal 3 7 2 2 2 2 2 2" xfId="36310" xr:uid="{00000000-0005-0000-0000-0000C08D0000}"/>
    <cellStyle name="Normal 3 7 2 2 2 2 2 2 2" xfId="36311" xr:uid="{00000000-0005-0000-0000-0000C18D0000}"/>
    <cellStyle name="Normal 3 7 2 2 2 2 2 3" xfId="36312" xr:uid="{00000000-0005-0000-0000-0000C28D0000}"/>
    <cellStyle name="Normal 3 7 2 2 2 2 3" xfId="36313" xr:uid="{00000000-0005-0000-0000-0000C38D0000}"/>
    <cellStyle name="Normal 3 7 2 2 2 2 3 2" xfId="36314" xr:uid="{00000000-0005-0000-0000-0000C48D0000}"/>
    <cellStyle name="Normal 3 7 2 2 2 2 4" xfId="36315" xr:uid="{00000000-0005-0000-0000-0000C58D0000}"/>
    <cellStyle name="Normal 3 7 2 2 2 3" xfId="36316" xr:uid="{00000000-0005-0000-0000-0000C68D0000}"/>
    <cellStyle name="Normal 3 7 2 2 2 3 2" xfId="36317" xr:uid="{00000000-0005-0000-0000-0000C78D0000}"/>
    <cellStyle name="Normal 3 7 2 2 2 3 2 2" xfId="36318" xr:uid="{00000000-0005-0000-0000-0000C88D0000}"/>
    <cellStyle name="Normal 3 7 2 2 2 3 3" xfId="36319" xr:uid="{00000000-0005-0000-0000-0000C98D0000}"/>
    <cellStyle name="Normal 3 7 2 2 2 4" xfId="36320" xr:uid="{00000000-0005-0000-0000-0000CA8D0000}"/>
    <cellStyle name="Normal 3 7 2 2 2 4 2" xfId="36321" xr:uid="{00000000-0005-0000-0000-0000CB8D0000}"/>
    <cellStyle name="Normal 3 7 2 2 2 5" xfId="36322" xr:uid="{00000000-0005-0000-0000-0000CC8D0000}"/>
    <cellStyle name="Normal 3 7 2 2 2 6" xfId="36323" xr:uid="{00000000-0005-0000-0000-0000CD8D0000}"/>
    <cellStyle name="Normal 3 7 2 2 3" xfId="36324" xr:uid="{00000000-0005-0000-0000-0000CE8D0000}"/>
    <cellStyle name="Normal 3 7 2 2 3 2" xfId="36325" xr:uid="{00000000-0005-0000-0000-0000CF8D0000}"/>
    <cellStyle name="Normal 3 7 2 2 3 2 2" xfId="36326" xr:uid="{00000000-0005-0000-0000-0000D08D0000}"/>
    <cellStyle name="Normal 3 7 2 2 3 2 2 2" xfId="36327" xr:uid="{00000000-0005-0000-0000-0000D18D0000}"/>
    <cellStyle name="Normal 3 7 2 2 3 2 3" xfId="36328" xr:uid="{00000000-0005-0000-0000-0000D28D0000}"/>
    <cellStyle name="Normal 3 7 2 2 3 3" xfId="36329" xr:uid="{00000000-0005-0000-0000-0000D38D0000}"/>
    <cellStyle name="Normal 3 7 2 2 3 3 2" xfId="36330" xr:uid="{00000000-0005-0000-0000-0000D48D0000}"/>
    <cellStyle name="Normal 3 7 2 2 3 4" xfId="36331" xr:uid="{00000000-0005-0000-0000-0000D58D0000}"/>
    <cellStyle name="Normal 3 7 2 2 4" xfId="36332" xr:uid="{00000000-0005-0000-0000-0000D68D0000}"/>
    <cellStyle name="Normal 3 7 2 2 4 2" xfId="36333" xr:uid="{00000000-0005-0000-0000-0000D78D0000}"/>
    <cellStyle name="Normal 3 7 2 2 4 2 2" xfId="36334" xr:uid="{00000000-0005-0000-0000-0000D88D0000}"/>
    <cellStyle name="Normal 3 7 2 2 4 2 2 2" xfId="36335" xr:uid="{00000000-0005-0000-0000-0000D98D0000}"/>
    <cellStyle name="Normal 3 7 2 2 4 2 3" xfId="36336" xr:uid="{00000000-0005-0000-0000-0000DA8D0000}"/>
    <cellStyle name="Normal 3 7 2 2 4 3" xfId="36337" xr:uid="{00000000-0005-0000-0000-0000DB8D0000}"/>
    <cellStyle name="Normal 3 7 2 2 4 3 2" xfId="36338" xr:uid="{00000000-0005-0000-0000-0000DC8D0000}"/>
    <cellStyle name="Normal 3 7 2 2 4 4" xfId="36339" xr:uid="{00000000-0005-0000-0000-0000DD8D0000}"/>
    <cellStyle name="Normal 3 7 2 2 5" xfId="36340" xr:uid="{00000000-0005-0000-0000-0000DE8D0000}"/>
    <cellStyle name="Normal 3 7 2 2 5 2" xfId="36341" xr:uid="{00000000-0005-0000-0000-0000DF8D0000}"/>
    <cellStyle name="Normal 3 7 2 2 5 2 2" xfId="36342" xr:uid="{00000000-0005-0000-0000-0000E08D0000}"/>
    <cellStyle name="Normal 3 7 2 2 5 3" xfId="36343" xr:uid="{00000000-0005-0000-0000-0000E18D0000}"/>
    <cellStyle name="Normal 3 7 2 2 6" xfId="36344" xr:uid="{00000000-0005-0000-0000-0000E28D0000}"/>
    <cellStyle name="Normal 3 7 2 2 6 2" xfId="36345" xr:uid="{00000000-0005-0000-0000-0000E38D0000}"/>
    <cellStyle name="Normal 3 7 2 2 7" xfId="36346" xr:uid="{00000000-0005-0000-0000-0000E48D0000}"/>
    <cellStyle name="Normal 3 7 2 2 7 2" xfId="36347" xr:uid="{00000000-0005-0000-0000-0000E58D0000}"/>
    <cellStyle name="Normal 3 7 2 2 8" xfId="36348" xr:uid="{00000000-0005-0000-0000-0000E68D0000}"/>
    <cellStyle name="Normal 3 7 2 2 9" xfId="36349" xr:uid="{00000000-0005-0000-0000-0000E78D0000}"/>
    <cellStyle name="Normal 3 7 2 3" xfId="36350" xr:uid="{00000000-0005-0000-0000-0000E88D0000}"/>
    <cellStyle name="Normal 3 7 2 3 2" xfId="36351" xr:uid="{00000000-0005-0000-0000-0000E98D0000}"/>
    <cellStyle name="Normal 3 7 2 3 2 2" xfId="36352" xr:uid="{00000000-0005-0000-0000-0000EA8D0000}"/>
    <cellStyle name="Normal 3 7 2 3 2 2 2" xfId="36353" xr:uid="{00000000-0005-0000-0000-0000EB8D0000}"/>
    <cellStyle name="Normal 3 7 2 3 2 2 2 2" xfId="36354" xr:uid="{00000000-0005-0000-0000-0000EC8D0000}"/>
    <cellStyle name="Normal 3 7 2 3 2 2 3" xfId="36355" xr:uid="{00000000-0005-0000-0000-0000ED8D0000}"/>
    <cellStyle name="Normal 3 7 2 3 2 3" xfId="36356" xr:uid="{00000000-0005-0000-0000-0000EE8D0000}"/>
    <cellStyle name="Normal 3 7 2 3 2 3 2" xfId="36357" xr:uid="{00000000-0005-0000-0000-0000EF8D0000}"/>
    <cellStyle name="Normal 3 7 2 3 2 4" xfId="36358" xr:uid="{00000000-0005-0000-0000-0000F08D0000}"/>
    <cellStyle name="Normal 3 7 2 3 2 5" xfId="36359" xr:uid="{00000000-0005-0000-0000-0000F18D0000}"/>
    <cellStyle name="Normal 3 7 2 3 3" xfId="36360" xr:uid="{00000000-0005-0000-0000-0000F28D0000}"/>
    <cellStyle name="Normal 3 7 2 3 3 2" xfId="36361" xr:uid="{00000000-0005-0000-0000-0000F38D0000}"/>
    <cellStyle name="Normal 3 7 2 3 3 2 2" xfId="36362" xr:uid="{00000000-0005-0000-0000-0000F48D0000}"/>
    <cellStyle name="Normal 3 7 2 3 3 3" xfId="36363" xr:uid="{00000000-0005-0000-0000-0000F58D0000}"/>
    <cellStyle name="Normal 3 7 2 3 4" xfId="36364" xr:uid="{00000000-0005-0000-0000-0000F68D0000}"/>
    <cellStyle name="Normal 3 7 2 3 4 2" xfId="36365" xr:uid="{00000000-0005-0000-0000-0000F78D0000}"/>
    <cellStyle name="Normal 3 7 2 3 5" xfId="36366" xr:uid="{00000000-0005-0000-0000-0000F88D0000}"/>
    <cellStyle name="Normal 3 7 2 3 6" xfId="36367" xr:uid="{00000000-0005-0000-0000-0000F98D0000}"/>
    <cellStyle name="Normal 3 7 2 4" xfId="36368" xr:uid="{00000000-0005-0000-0000-0000FA8D0000}"/>
    <cellStyle name="Normal 3 7 2 4 2" xfId="36369" xr:uid="{00000000-0005-0000-0000-0000FB8D0000}"/>
    <cellStyle name="Normal 3 7 2 4 2 2" xfId="36370" xr:uid="{00000000-0005-0000-0000-0000FC8D0000}"/>
    <cellStyle name="Normal 3 7 2 4 2 2 2" xfId="36371" xr:uid="{00000000-0005-0000-0000-0000FD8D0000}"/>
    <cellStyle name="Normal 3 7 2 4 2 3" xfId="36372" xr:uid="{00000000-0005-0000-0000-0000FE8D0000}"/>
    <cellStyle name="Normal 3 7 2 4 3" xfId="36373" xr:uid="{00000000-0005-0000-0000-0000FF8D0000}"/>
    <cellStyle name="Normal 3 7 2 4 3 2" xfId="36374" xr:uid="{00000000-0005-0000-0000-0000008E0000}"/>
    <cellStyle name="Normal 3 7 2 4 4" xfId="36375" xr:uid="{00000000-0005-0000-0000-0000018E0000}"/>
    <cellStyle name="Normal 3 7 2 4 5" xfId="36376" xr:uid="{00000000-0005-0000-0000-0000028E0000}"/>
    <cellStyle name="Normal 3 7 2 5" xfId="36377" xr:uid="{00000000-0005-0000-0000-0000038E0000}"/>
    <cellStyle name="Normal 3 7 2 5 2" xfId="36378" xr:uid="{00000000-0005-0000-0000-0000048E0000}"/>
    <cellStyle name="Normal 3 7 2 5 2 2" xfId="36379" xr:uid="{00000000-0005-0000-0000-0000058E0000}"/>
    <cellStyle name="Normal 3 7 2 5 2 2 2" xfId="36380" xr:uid="{00000000-0005-0000-0000-0000068E0000}"/>
    <cellStyle name="Normal 3 7 2 5 2 3" xfId="36381" xr:uid="{00000000-0005-0000-0000-0000078E0000}"/>
    <cellStyle name="Normal 3 7 2 5 3" xfId="36382" xr:uid="{00000000-0005-0000-0000-0000088E0000}"/>
    <cellStyle name="Normal 3 7 2 5 3 2" xfId="36383" xr:uid="{00000000-0005-0000-0000-0000098E0000}"/>
    <cellStyle name="Normal 3 7 2 5 4" xfId="36384" xr:uid="{00000000-0005-0000-0000-00000A8E0000}"/>
    <cellStyle name="Normal 3 7 2 6" xfId="36385" xr:uid="{00000000-0005-0000-0000-00000B8E0000}"/>
    <cellStyle name="Normal 3 7 2 6 2" xfId="36386" xr:uid="{00000000-0005-0000-0000-00000C8E0000}"/>
    <cellStyle name="Normal 3 7 2 6 2 2" xfId="36387" xr:uid="{00000000-0005-0000-0000-00000D8E0000}"/>
    <cellStyle name="Normal 3 7 2 6 3" xfId="36388" xr:uid="{00000000-0005-0000-0000-00000E8E0000}"/>
    <cellStyle name="Normal 3 7 2 7" xfId="36389" xr:uid="{00000000-0005-0000-0000-00000F8E0000}"/>
    <cellStyle name="Normal 3 7 2 7 2" xfId="36390" xr:uid="{00000000-0005-0000-0000-0000108E0000}"/>
    <cellStyle name="Normal 3 7 2 8" xfId="36391" xr:uid="{00000000-0005-0000-0000-0000118E0000}"/>
    <cellStyle name="Normal 3 7 2 8 2" xfId="36392" xr:uid="{00000000-0005-0000-0000-0000128E0000}"/>
    <cellStyle name="Normal 3 7 2 9" xfId="36393" xr:uid="{00000000-0005-0000-0000-0000138E0000}"/>
    <cellStyle name="Normal 3 7 2_T-straight with PEDs adjustor" xfId="36394" xr:uid="{00000000-0005-0000-0000-0000148E0000}"/>
    <cellStyle name="Normal 3 7 3" xfId="36395" xr:uid="{00000000-0005-0000-0000-0000158E0000}"/>
    <cellStyle name="Normal 3 7 3 2" xfId="36396" xr:uid="{00000000-0005-0000-0000-0000168E0000}"/>
    <cellStyle name="Normal 3 7 3 2 2" xfId="36397" xr:uid="{00000000-0005-0000-0000-0000178E0000}"/>
    <cellStyle name="Normal 3 7 3 2 2 2" xfId="36398" xr:uid="{00000000-0005-0000-0000-0000188E0000}"/>
    <cellStyle name="Normal 3 7 3 2 2 2 2" xfId="36399" xr:uid="{00000000-0005-0000-0000-0000198E0000}"/>
    <cellStyle name="Normal 3 7 3 2 2 2 2 2" xfId="36400" xr:uid="{00000000-0005-0000-0000-00001A8E0000}"/>
    <cellStyle name="Normal 3 7 3 2 2 2 3" xfId="36401" xr:uid="{00000000-0005-0000-0000-00001B8E0000}"/>
    <cellStyle name="Normal 3 7 3 2 2 3" xfId="36402" xr:uid="{00000000-0005-0000-0000-00001C8E0000}"/>
    <cellStyle name="Normal 3 7 3 2 2 3 2" xfId="36403" xr:uid="{00000000-0005-0000-0000-00001D8E0000}"/>
    <cellStyle name="Normal 3 7 3 2 2 4" xfId="36404" xr:uid="{00000000-0005-0000-0000-00001E8E0000}"/>
    <cellStyle name="Normal 3 7 3 2 3" xfId="36405" xr:uid="{00000000-0005-0000-0000-00001F8E0000}"/>
    <cellStyle name="Normal 3 7 3 2 3 2" xfId="36406" xr:uid="{00000000-0005-0000-0000-0000208E0000}"/>
    <cellStyle name="Normal 3 7 3 2 3 2 2" xfId="36407" xr:uid="{00000000-0005-0000-0000-0000218E0000}"/>
    <cellStyle name="Normal 3 7 3 2 3 3" xfId="36408" xr:uid="{00000000-0005-0000-0000-0000228E0000}"/>
    <cellStyle name="Normal 3 7 3 2 4" xfId="36409" xr:uid="{00000000-0005-0000-0000-0000238E0000}"/>
    <cellStyle name="Normal 3 7 3 2 4 2" xfId="36410" xr:uid="{00000000-0005-0000-0000-0000248E0000}"/>
    <cellStyle name="Normal 3 7 3 2 5" xfId="36411" xr:uid="{00000000-0005-0000-0000-0000258E0000}"/>
    <cellStyle name="Normal 3 7 3 2 6" xfId="36412" xr:uid="{00000000-0005-0000-0000-0000268E0000}"/>
    <cellStyle name="Normal 3 7 3 3" xfId="36413" xr:uid="{00000000-0005-0000-0000-0000278E0000}"/>
    <cellStyle name="Normal 3 7 3 3 2" xfId="36414" xr:uid="{00000000-0005-0000-0000-0000288E0000}"/>
    <cellStyle name="Normal 3 7 3 3 2 2" xfId="36415" xr:uid="{00000000-0005-0000-0000-0000298E0000}"/>
    <cellStyle name="Normal 3 7 3 3 2 2 2" xfId="36416" xr:uid="{00000000-0005-0000-0000-00002A8E0000}"/>
    <cellStyle name="Normal 3 7 3 3 2 3" xfId="36417" xr:uid="{00000000-0005-0000-0000-00002B8E0000}"/>
    <cellStyle name="Normal 3 7 3 3 3" xfId="36418" xr:uid="{00000000-0005-0000-0000-00002C8E0000}"/>
    <cellStyle name="Normal 3 7 3 3 3 2" xfId="36419" xr:uid="{00000000-0005-0000-0000-00002D8E0000}"/>
    <cellStyle name="Normal 3 7 3 3 4" xfId="36420" xr:uid="{00000000-0005-0000-0000-00002E8E0000}"/>
    <cellStyle name="Normal 3 7 3 4" xfId="36421" xr:uid="{00000000-0005-0000-0000-00002F8E0000}"/>
    <cellStyle name="Normal 3 7 3 4 2" xfId="36422" xr:uid="{00000000-0005-0000-0000-0000308E0000}"/>
    <cellStyle name="Normal 3 7 3 4 2 2" xfId="36423" xr:uid="{00000000-0005-0000-0000-0000318E0000}"/>
    <cellStyle name="Normal 3 7 3 4 2 2 2" xfId="36424" xr:uid="{00000000-0005-0000-0000-0000328E0000}"/>
    <cellStyle name="Normal 3 7 3 4 2 3" xfId="36425" xr:uid="{00000000-0005-0000-0000-0000338E0000}"/>
    <cellStyle name="Normal 3 7 3 4 3" xfId="36426" xr:uid="{00000000-0005-0000-0000-0000348E0000}"/>
    <cellStyle name="Normal 3 7 3 4 3 2" xfId="36427" xr:uid="{00000000-0005-0000-0000-0000358E0000}"/>
    <cellStyle name="Normal 3 7 3 4 4" xfId="36428" xr:uid="{00000000-0005-0000-0000-0000368E0000}"/>
    <cellStyle name="Normal 3 7 3 5" xfId="36429" xr:uid="{00000000-0005-0000-0000-0000378E0000}"/>
    <cellStyle name="Normal 3 7 3 5 2" xfId="36430" xr:uid="{00000000-0005-0000-0000-0000388E0000}"/>
    <cellStyle name="Normal 3 7 3 5 2 2" xfId="36431" xr:uid="{00000000-0005-0000-0000-0000398E0000}"/>
    <cellStyle name="Normal 3 7 3 5 3" xfId="36432" xr:uid="{00000000-0005-0000-0000-00003A8E0000}"/>
    <cellStyle name="Normal 3 7 3 6" xfId="36433" xr:uid="{00000000-0005-0000-0000-00003B8E0000}"/>
    <cellStyle name="Normal 3 7 3 6 2" xfId="36434" xr:uid="{00000000-0005-0000-0000-00003C8E0000}"/>
    <cellStyle name="Normal 3 7 3 7" xfId="36435" xr:uid="{00000000-0005-0000-0000-00003D8E0000}"/>
    <cellStyle name="Normal 3 7 3 7 2" xfId="36436" xr:uid="{00000000-0005-0000-0000-00003E8E0000}"/>
    <cellStyle name="Normal 3 7 3 8" xfId="36437" xr:uid="{00000000-0005-0000-0000-00003F8E0000}"/>
    <cellStyle name="Normal 3 7 3 9" xfId="36438" xr:uid="{00000000-0005-0000-0000-0000408E0000}"/>
    <cellStyle name="Normal 3 7 4" xfId="36439" xr:uid="{00000000-0005-0000-0000-0000418E0000}"/>
    <cellStyle name="Normal 3 7 4 2" xfId="36440" xr:uid="{00000000-0005-0000-0000-0000428E0000}"/>
    <cellStyle name="Normal 3 7 4 2 2" xfId="36441" xr:uid="{00000000-0005-0000-0000-0000438E0000}"/>
    <cellStyle name="Normal 3 7 4 2 2 2" xfId="36442" xr:uid="{00000000-0005-0000-0000-0000448E0000}"/>
    <cellStyle name="Normal 3 7 4 2 2 2 2" xfId="36443" xr:uid="{00000000-0005-0000-0000-0000458E0000}"/>
    <cellStyle name="Normal 3 7 4 2 2 3" xfId="36444" xr:uid="{00000000-0005-0000-0000-0000468E0000}"/>
    <cellStyle name="Normal 3 7 4 2 3" xfId="36445" xr:uid="{00000000-0005-0000-0000-0000478E0000}"/>
    <cellStyle name="Normal 3 7 4 2 3 2" xfId="36446" xr:uid="{00000000-0005-0000-0000-0000488E0000}"/>
    <cellStyle name="Normal 3 7 4 2 4" xfId="36447" xr:uid="{00000000-0005-0000-0000-0000498E0000}"/>
    <cellStyle name="Normal 3 7 4 2 5" xfId="36448" xr:uid="{00000000-0005-0000-0000-00004A8E0000}"/>
    <cellStyle name="Normal 3 7 4 3" xfId="36449" xr:uid="{00000000-0005-0000-0000-00004B8E0000}"/>
    <cellStyle name="Normal 3 7 4 3 2" xfId="36450" xr:uid="{00000000-0005-0000-0000-00004C8E0000}"/>
    <cellStyle name="Normal 3 7 4 3 2 2" xfId="36451" xr:uid="{00000000-0005-0000-0000-00004D8E0000}"/>
    <cellStyle name="Normal 3 7 4 3 3" xfId="36452" xr:uid="{00000000-0005-0000-0000-00004E8E0000}"/>
    <cellStyle name="Normal 3 7 4 4" xfId="36453" xr:uid="{00000000-0005-0000-0000-00004F8E0000}"/>
    <cellStyle name="Normal 3 7 4 4 2" xfId="36454" xr:uid="{00000000-0005-0000-0000-0000508E0000}"/>
    <cellStyle name="Normal 3 7 4 5" xfId="36455" xr:uid="{00000000-0005-0000-0000-0000518E0000}"/>
    <cellStyle name="Normal 3 7 4 6" xfId="36456" xr:uid="{00000000-0005-0000-0000-0000528E0000}"/>
    <cellStyle name="Normal 3 7 5" xfId="36457" xr:uid="{00000000-0005-0000-0000-0000538E0000}"/>
    <cellStyle name="Normal 3 7 5 2" xfId="36458" xr:uid="{00000000-0005-0000-0000-0000548E0000}"/>
    <cellStyle name="Normal 3 7 5 2 2" xfId="36459" xr:uid="{00000000-0005-0000-0000-0000558E0000}"/>
    <cellStyle name="Normal 3 7 5 2 2 2" xfId="36460" xr:uid="{00000000-0005-0000-0000-0000568E0000}"/>
    <cellStyle name="Normal 3 7 5 2 3" xfId="36461" xr:uid="{00000000-0005-0000-0000-0000578E0000}"/>
    <cellStyle name="Normal 3 7 5 3" xfId="36462" xr:uid="{00000000-0005-0000-0000-0000588E0000}"/>
    <cellStyle name="Normal 3 7 5 3 2" xfId="36463" xr:uid="{00000000-0005-0000-0000-0000598E0000}"/>
    <cellStyle name="Normal 3 7 5 4" xfId="36464" xr:uid="{00000000-0005-0000-0000-00005A8E0000}"/>
    <cellStyle name="Normal 3 7 5 5" xfId="36465" xr:uid="{00000000-0005-0000-0000-00005B8E0000}"/>
    <cellStyle name="Normal 3 7 6" xfId="36466" xr:uid="{00000000-0005-0000-0000-00005C8E0000}"/>
    <cellStyle name="Normal 3 7 6 2" xfId="36467" xr:uid="{00000000-0005-0000-0000-00005D8E0000}"/>
    <cellStyle name="Normal 3 7 6 2 2" xfId="36468" xr:uid="{00000000-0005-0000-0000-00005E8E0000}"/>
    <cellStyle name="Normal 3 7 6 2 2 2" xfId="36469" xr:uid="{00000000-0005-0000-0000-00005F8E0000}"/>
    <cellStyle name="Normal 3 7 6 2 3" xfId="36470" xr:uid="{00000000-0005-0000-0000-0000608E0000}"/>
    <cellStyle name="Normal 3 7 6 3" xfId="36471" xr:uid="{00000000-0005-0000-0000-0000618E0000}"/>
    <cellStyle name="Normal 3 7 6 3 2" xfId="36472" xr:uid="{00000000-0005-0000-0000-0000628E0000}"/>
    <cellStyle name="Normal 3 7 6 4" xfId="36473" xr:uid="{00000000-0005-0000-0000-0000638E0000}"/>
    <cellStyle name="Normal 3 7 7" xfId="36474" xr:uid="{00000000-0005-0000-0000-0000648E0000}"/>
    <cellStyle name="Normal 3 7 7 2" xfId="36475" xr:uid="{00000000-0005-0000-0000-0000658E0000}"/>
    <cellStyle name="Normal 3 7 7 2 2" xfId="36476" xr:uid="{00000000-0005-0000-0000-0000668E0000}"/>
    <cellStyle name="Normal 3 7 7 3" xfId="36477" xr:uid="{00000000-0005-0000-0000-0000678E0000}"/>
    <cellStyle name="Normal 3 7 8" xfId="36478" xr:uid="{00000000-0005-0000-0000-0000688E0000}"/>
    <cellStyle name="Normal 3 7 8 2" xfId="36479" xr:uid="{00000000-0005-0000-0000-0000698E0000}"/>
    <cellStyle name="Normal 3 7 9" xfId="36480" xr:uid="{00000000-0005-0000-0000-00006A8E0000}"/>
    <cellStyle name="Normal 3 7 9 2" xfId="36481" xr:uid="{00000000-0005-0000-0000-00006B8E0000}"/>
    <cellStyle name="Normal 3 7_T-straight with PEDs adjustor" xfId="36482" xr:uid="{00000000-0005-0000-0000-00006C8E0000}"/>
    <cellStyle name="Normal 3 8" xfId="36483" xr:uid="{00000000-0005-0000-0000-00006D8E0000}"/>
    <cellStyle name="Normal 3 8 10" xfId="36484" xr:uid="{00000000-0005-0000-0000-00006E8E0000}"/>
    <cellStyle name="Normal 3 8 11" xfId="36485" xr:uid="{00000000-0005-0000-0000-00006F8E0000}"/>
    <cellStyle name="Normal 3 8 2" xfId="36486" xr:uid="{00000000-0005-0000-0000-0000708E0000}"/>
    <cellStyle name="Normal 3 8 2 10" xfId="36487" xr:uid="{00000000-0005-0000-0000-0000718E0000}"/>
    <cellStyle name="Normal 3 8 2 2" xfId="36488" xr:uid="{00000000-0005-0000-0000-0000728E0000}"/>
    <cellStyle name="Normal 3 8 2 2 2" xfId="36489" xr:uid="{00000000-0005-0000-0000-0000738E0000}"/>
    <cellStyle name="Normal 3 8 2 2 2 2" xfId="36490" xr:uid="{00000000-0005-0000-0000-0000748E0000}"/>
    <cellStyle name="Normal 3 8 2 2 2 2 2" xfId="36491" xr:uid="{00000000-0005-0000-0000-0000758E0000}"/>
    <cellStyle name="Normal 3 8 2 2 2 2 2 2" xfId="36492" xr:uid="{00000000-0005-0000-0000-0000768E0000}"/>
    <cellStyle name="Normal 3 8 2 2 2 2 2 2 2" xfId="36493" xr:uid="{00000000-0005-0000-0000-0000778E0000}"/>
    <cellStyle name="Normal 3 8 2 2 2 2 2 3" xfId="36494" xr:uid="{00000000-0005-0000-0000-0000788E0000}"/>
    <cellStyle name="Normal 3 8 2 2 2 2 3" xfId="36495" xr:uid="{00000000-0005-0000-0000-0000798E0000}"/>
    <cellStyle name="Normal 3 8 2 2 2 2 3 2" xfId="36496" xr:uid="{00000000-0005-0000-0000-00007A8E0000}"/>
    <cellStyle name="Normal 3 8 2 2 2 2 4" xfId="36497" xr:uid="{00000000-0005-0000-0000-00007B8E0000}"/>
    <cellStyle name="Normal 3 8 2 2 2 3" xfId="36498" xr:uid="{00000000-0005-0000-0000-00007C8E0000}"/>
    <cellStyle name="Normal 3 8 2 2 2 3 2" xfId="36499" xr:uid="{00000000-0005-0000-0000-00007D8E0000}"/>
    <cellStyle name="Normal 3 8 2 2 2 3 2 2" xfId="36500" xr:uid="{00000000-0005-0000-0000-00007E8E0000}"/>
    <cellStyle name="Normal 3 8 2 2 2 3 3" xfId="36501" xr:uid="{00000000-0005-0000-0000-00007F8E0000}"/>
    <cellStyle name="Normal 3 8 2 2 2 4" xfId="36502" xr:uid="{00000000-0005-0000-0000-0000808E0000}"/>
    <cellStyle name="Normal 3 8 2 2 2 4 2" xfId="36503" xr:uid="{00000000-0005-0000-0000-0000818E0000}"/>
    <cellStyle name="Normal 3 8 2 2 2 5" xfId="36504" xr:uid="{00000000-0005-0000-0000-0000828E0000}"/>
    <cellStyle name="Normal 3 8 2 2 3" xfId="36505" xr:uid="{00000000-0005-0000-0000-0000838E0000}"/>
    <cellStyle name="Normal 3 8 2 2 3 2" xfId="36506" xr:uid="{00000000-0005-0000-0000-0000848E0000}"/>
    <cellStyle name="Normal 3 8 2 2 3 2 2" xfId="36507" xr:uid="{00000000-0005-0000-0000-0000858E0000}"/>
    <cellStyle name="Normal 3 8 2 2 3 2 2 2" xfId="36508" xr:uid="{00000000-0005-0000-0000-0000868E0000}"/>
    <cellStyle name="Normal 3 8 2 2 3 2 3" xfId="36509" xr:uid="{00000000-0005-0000-0000-0000878E0000}"/>
    <cellStyle name="Normal 3 8 2 2 3 3" xfId="36510" xr:uid="{00000000-0005-0000-0000-0000888E0000}"/>
    <cellStyle name="Normal 3 8 2 2 3 3 2" xfId="36511" xr:uid="{00000000-0005-0000-0000-0000898E0000}"/>
    <cellStyle name="Normal 3 8 2 2 3 4" xfId="36512" xr:uid="{00000000-0005-0000-0000-00008A8E0000}"/>
    <cellStyle name="Normal 3 8 2 2 4" xfId="36513" xr:uid="{00000000-0005-0000-0000-00008B8E0000}"/>
    <cellStyle name="Normal 3 8 2 2 4 2" xfId="36514" xr:uid="{00000000-0005-0000-0000-00008C8E0000}"/>
    <cellStyle name="Normal 3 8 2 2 4 2 2" xfId="36515" xr:uid="{00000000-0005-0000-0000-00008D8E0000}"/>
    <cellStyle name="Normal 3 8 2 2 4 2 2 2" xfId="36516" xr:uid="{00000000-0005-0000-0000-00008E8E0000}"/>
    <cellStyle name="Normal 3 8 2 2 4 2 3" xfId="36517" xr:uid="{00000000-0005-0000-0000-00008F8E0000}"/>
    <cellStyle name="Normal 3 8 2 2 4 3" xfId="36518" xr:uid="{00000000-0005-0000-0000-0000908E0000}"/>
    <cellStyle name="Normal 3 8 2 2 4 3 2" xfId="36519" xr:uid="{00000000-0005-0000-0000-0000918E0000}"/>
    <cellStyle name="Normal 3 8 2 2 4 4" xfId="36520" xr:uid="{00000000-0005-0000-0000-0000928E0000}"/>
    <cellStyle name="Normal 3 8 2 2 5" xfId="36521" xr:uid="{00000000-0005-0000-0000-0000938E0000}"/>
    <cellStyle name="Normal 3 8 2 2 5 2" xfId="36522" xr:uid="{00000000-0005-0000-0000-0000948E0000}"/>
    <cellStyle name="Normal 3 8 2 2 5 2 2" xfId="36523" xr:uid="{00000000-0005-0000-0000-0000958E0000}"/>
    <cellStyle name="Normal 3 8 2 2 5 3" xfId="36524" xr:uid="{00000000-0005-0000-0000-0000968E0000}"/>
    <cellStyle name="Normal 3 8 2 2 6" xfId="36525" xr:uid="{00000000-0005-0000-0000-0000978E0000}"/>
    <cellStyle name="Normal 3 8 2 2 6 2" xfId="36526" xr:uid="{00000000-0005-0000-0000-0000988E0000}"/>
    <cellStyle name="Normal 3 8 2 2 7" xfId="36527" xr:uid="{00000000-0005-0000-0000-0000998E0000}"/>
    <cellStyle name="Normal 3 8 2 2 7 2" xfId="36528" xr:uid="{00000000-0005-0000-0000-00009A8E0000}"/>
    <cellStyle name="Normal 3 8 2 2 8" xfId="36529" xr:uid="{00000000-0005-0000-0000-00009B8E0000}"/>
    <cellStyle name="Normal 3 8 2 2 9" xfId="36530" xr:uid="{00000000-0005-0000-0000-00009C8E0000}"/>
    <cellStyle name="Normal 3 8 2 3" xfId="36531" xr:uid="{00000000-0005-0000-0000-00009D8E0000}"/>
    <cellStyle name="Normal 3 8 2 3 2" xfId="36532" xr:uid="{00000000-0005-0000-0000-00009E8E0000}"/>
    <cellStyle name="Normal 3 8 2 3 2 2" xfId="36533" xr:uid="{00000000-0005-0000-0000-00009F8E0000}"/>
    <cellStyle name="Normal 3 8 2 3 2 2 2" xfId="36534" xr:uid="{00000000-0005-0000-0000-0000A08E0000}"/>
    <cellStyle name="Normal 3 8 2 3 2 2 2 2" xfId="36535" xr:uid="{00000000-0005-0000-0000-0000A18E0000}"/>
    <cellStyle name="Normal 3 8 2 3 2 2 3" xfId="36536" xr:uid="{00000000-0005-0000-0000-0000A28E0000}"/>
    <cellStyle name="Normal 3 8 2 3 2 3" xfId="36537" xr:uid="{00000000-0005-0000-0000-0000A38E0000}"/>
    <cellStyle name="Normal 3 8 2 3 2 3 2" xfId="36538" xr:uid="{00000000-0005-0000-0000-0000A48E0000}"/>
    <cellStyle name="Normal 3 8 2 3 2 4" xfId="36539" xr:uid="{00000000-0005-0000-0000-0000A58E0000}"/>
    <cellStyle name="Normal 3 8 2 3 3" xfId="36540" xr:uid="{00000000-0005-0000-0000-0000A68E0000}"/>
    <cellStyle name="Normal 3 8 2 3 3 2" xfId="36541" xr:uid="{00000000-0005-0000-0000-0000A78E0000}"/>
    <cellStyle name="Normal 3 8 2 3 3 2 2" xfId="36542" xr:uid="{00000000-0005-0000-0000-0000A88E0000}"/>
    <cellStyle name="Normal 3 8 2 3 3 3" xfId="36543" xr:uid="{00000000-0005-0000-0000-0000A98E0000}"/>
    <cellStyle name="Normal 3 8 2 3 4" xfId="36544" xr:uid="{00000000-0005-0000-0000-0000AA8E0000}"/>
    <cellStyle name="Normal 3 8 2 3 4 2" xfId="36545" xr:uid="{00000000-0005-0000-0000-0000AB8E0000}"/>
    <cellStyle name="Normal 3 8 2 3 5" xfId="36546" xr:uid="{00000000-0005-0000-0000-0000AC8E0000}"/>
    <cellStyle name="Normal 3 8 2 4" xfId="36547" xr:uid="{00000000-0005-0000-0000-0000AD8E0000}"/>
    <cellStyle name="Normal 3 8 2 4 2" xfId="36548" xr:uid="{00000000-0005-0000-0000-0000AE8E0000}"/>
    <cellStyle name="Normal 3 8 2 4 2 2" xfId="36549" xr:uid="{00000000-0005-0000-0000-0000AF8E0000}"/>
    <cellStyle name="Normal 3 8 2 4 2 2 2" xfId="36550" xr:uid="{00000000-0005-0000-0000-0000B08E0000}"/>
    <cellStyle name="Normal 3 8 2 4 2 3" xfId="36551" xr:uid="{00000000-0005-0000-0000-0000B18E0000}"/>
    <cellStyle name="Normal 3 8 2 4 3" xfId="36552" xr:uid="{00000000-0005-0000-0000-0000B28E0000}"/>
    <cellStyle name="Normal 3 8 2 4 3 2" xfId="36553" xr:uid="{00000000-0005-0000-0000-0000B38E0000}"/>
    <cellStyle name="Normal 3 8 2 4 4" xfId="36554" xr:uid="{00000000-0005-0000-0000-0000B48E0000}"/>
    <cellStyle name="Normal 3 8 2 5" xfId="36555" xr:uid="{00000000-0005-0000-0000-0000B58E0000}"/>
    <cellStyle name="Normal 3 8 2 5 2" xfId="36556" xr:uid="{00000000-0005-0000-0000-0000B68E0000}"/>
    <cellStyle name="Normal 3 8 2 5 2 2" xfId="36557" xr:uid="{00000000-0005-0000-0000-0000B78E0000}"/>
    <cellStyle name="Normal 3 8 2 5 2 2 2" xfId="36558" xr:uid="{00000000-0005-0000-0000-0000B88E0000}"/>
    <cellStyle name="Normal 3 8 2 5 2 3" xfId="36559" xr:uid="{00000000-0005-0000-0000-0000B98E0000}"/>
    <cellStyle name="Normal 3 8 2 5 3" xfId="36560" xr:uid="{00000000-0005-0000-0000-0000BA8E0000}"/>
    <cellStyle name="Normal 3 8 2 5 3 2" xfId="36561" xr:uid="{00000000-0005-0000-0000-0000BB8E0000}"/>
    <cellStyle name="Normal 3 8 2 5 4" xfId="36562" xr:uid="{00000000-0005-0000-0000-0000BC8E0000}"/>
    <cellStyle name="Normal 3 8 2 6" xfId="36563" xr:uid="{00000000-0005-0000-0000-0000BD8E0000}"/>
    <cellStyle name="Normal 3 8 2 6 2" xfId="36564" xr:uid="{00000000-0005-0000-0000-0000BE8E0000}"/>
    <cellStyle name="Normal 3 8 2 6 2 2" xfId="36565" xr:uid="{00000000-0005-0000-0000-0000BF8E0000}"/>
    <cellStyle name="Normal 3 8 2 6 3" xfId="36566" xr:uid="{00000000-0005-0000-0000-0000C08E0000}"/>
    <cellStyle name="Normal 3 8 2 7" xfId="36567" xr:uid="{00000000-0005-0000-0000-0000C18E0000}"/>
    <cellStyle name="Normal 3 8 2 7 2" xfId="36568" xr:uid="{00000000-0005-0000-0000-0000C28E0000}"/>
    <cellStyle name="Normal 3 8 2 8" xfId="36569" xr:uid="{00000000-0005-0000-0000-0000C38E0000}"/>
    <cellStyle name="Normal 3 8 2 8 2" xfId="36570" xr:uid="{00000000-0005-0000-0000-0000C48E0000}"/>
    <cellStyle name="Normal 3 8 2 9" xfId="36571" xr:uid="{00000000-0005-0000-0000-0000C58E0000}"/>
    <cellStyle name="Normal 3 8 3" xfId="36572" xr:uid="{00000000-0005-0000-0000-0000C68E0000}"/>
    <cellStyle name="Normal 3 8 3 2" xfId="36573" xr:uid="{00000000-0005-0000-0000-0000C78E0000}"/>
    <cellStyle name="Normal 3 8 3 2 2" xfId="36574" xr:uid="{00000000-0005-0000-0000-0000C88E0000}"/>
    <cellStyle name="Normal 3 8 3 2 2 2" xfId="36575" xr:uid="{00000000-0005-0000-0000-0000C98E0000}"/>
    <cellStyle name="Normal 3 8 3 2 2 2 2" xfId="36576" xr:uid="{00000000-0005-0000-0000-0000CA8E0000}"/>
    <cellStyle name="Normal 3 8 3 2 2 2 2 2" xfId="36577" xr:uid="{00000000-0005-0000-0000-0000CB8E0000}"/>
    <cellStyle name="Normal 3 8 3 2 2 2 3" xfId="36578" xr:uid="{00000000-0005-0000-0000-0000CC8E0000}"/>
    <cellStyle name="Normal 3 8 3 2 2 3" xfId="36579" xr:uid="{00000000-0005-0000-0000-0000CD8E0000}"/>
    <cellStyle name="Normal 3 8 3 2 2 3 2" xfId="36580" xr:uid="{00000000-0005-0000-0000-0000CE8E0000}"/>
    <cellStyle name="Normal 3 8 3 2 2 4" xfId="36581" xr:uid="{00000000-0005-0000-0000-0000CF8E0000}"/>
    <cellStyle name="Normal 3 8 3 2 3" xfId="36582" xr:uid="{00000000-0005-0000-0000-0000D08E0000}"/>
    <cellStyle name="Normal 3 8 3 2 3 2" xfId="36583" xr:uid="{00000000-0005-0000-0000-0000D18E0000}"/>
    <cellStyle name="Normal 3 8 3 2 3 2 2" xfId="36584" xr:uid="{00000000-0005-0000-0000-0000D28E0000}"/>
    <cellStyle name="Normal 3 8 3 2 3 3" xfId="36585" xr:uid="{00000000-0005-0000-0000-0000D38E0000}"/>
    <cellStyle name="Normal 3 8 3 2 4" xfId="36586" xr:uid="{00000000-0005-0000-0000-0000D48E0000}"/>
    <cellStyle name="Normal 3 8 3 2 4 2" xfId="36587" xr:uid="{00000000-0005-0000-0000-0000D58E0000}"/>
    <cellStyle name="Normal 3 8 3 2 5" xfId="36588" xr:uid="{00000000-0005-0000-0000-0000D68E0000}"/>
    <cellStyle name="Normal 3 8 3 2 6" xfId="36589" xr:uid="{00000000-0005-0000-0000-0000D78E0000}"/>
    <cellStyle name="Normal 3 8 3 3" xfId="36590" xr:uid="{00000000-0005-0000-0000-0000D88E0000}"/>
    <cellStyle name="Normal 3 8 3 3 2" xfId="36591" xr:uid="{00000000-0005-0000-0000-0000D98E0000}"/>
    <cellStyle name="Normal 3 8 3 3 2 2" xfId="36592" xr:uid="{00000000-0005-0000-0000-0000DA8E0000}"/>
    <cellStyle name="Normal 3 8 3 3 2 2 2" xfId="36593" xr:uid="{00000000-0005-0000-0000-0000DB8E0000}"/>
    <cellStyle name="Normal 3 8 3 3 2 3" xfId="36594" xr:uid="{00000000-0005-0000-0000-0000DC8E0000}"/>
    <cellStyle name="Normal 3 8 3 3 3" xfId="36595" xr:uid="{00000000-0005-0000-0000-0000DD8E0000}"/>
    <cellStyle name="Normal 3 8 3 3 3 2" xfId="36596" xr:uid="{00000000-0005-0000-0000-0000DE8E0000}"/>
    <cellStyle name="Normal 3 8 3 3 4" xfId="36597" xr:uid="{00000000-0005-0000-0000-0000DF8E0000}"/>
    <cellStyle name="Normal 3 8 3 4" xfId="36598" xr:uid="{00000000-0005-0000-0000-0000E08E0000}"/>
    <cellStyle name="Normal 3 8 3 4 2" xfId="36599" xr:uid="{00000000-0005-0000-0000-0000E18E0000}"/>
    <cellStyle name="Normal 3 8 3 4 2 2" xfId="36600" xr:uid="{00000000-0005-0000-0000-0000E28E0000}"/>
    <cellStyle name="Normal 3 8 3 4 2 2 2" xfId="36601" xr:uid="{00000000-0005-0000-0000-0000E38E0000}"/>
    <cellStyle name="Normal 3 8 3 4 2 3" xfId="36602" xr:uid="{00000000-0005-0000-0000-0000E48E0000}"/>
    <cellStyle name="Normal 3 8 3 4 3" xfId="36603" xr:uid="{00000000-0005-0000-0000-0000E58E0000}"/>
    <cellStyle name="Normal 3 8 3 4 3 2" xfId="36604" xr:uid="{00000000-0005-0000-0000-0000E68E0000}"/>
    <cellStyle name="Normal 3 8 3 4 4" xfId="36605" xr:uid="{00000000-0005-0000-0000-0000E78E0000}"/>
    <cellStyle name="Normal 3 8 3 5" xfId="36606" xr:uid="{00000000-0005-0000-0000-0000E88E0000}"/>
    <cellStyle name="Normal 3 8 3 5 2" xfId="36607" xr:uid="{00000000-0005-0000-0000-0000E98E0000}"/>
    <cellStyle name="Normal 3 8 3 5 2 2" xfId="36608" xr:uid="{00000000-0005-0000-0000-0000EA8E0000}"/>
    <cellStyle name="Normal 3 8 3 5 3" xfId="36609" xr:uid="{00000000-0005-0000-0000-0000EB8E0000}"/>
    <cellStyle name="Normal 3 8 3 6" xfId="36610" xr:uid="{00000000-0005-0000-0000-0000EC8E0000}"/>
    <cellStyle name="Normal 3 8 3 6 2" xfId="36611" xr:uid="{00000000-0005-0000-0000-0000ED8E0000}"/>
    <cellStyle name="Normal 3 8 3 7" xfId="36612" xr:uid="{00000000-0005-0000-0000-0000EE8E0000}"/>
    <cellStyle name="Normal 3 8 3 7 2" xfId="36613" xr:uid="{00000000-0005-0000-0000-0000EF8E0000}"/>
    <cellStyle name="Normal 3 8 3 8" xfId="36614" xr:uid="{00000000-0005-0000-0000-0000F08E0000}"/>
    <cellStyle name="Normal 3 8 3 9" xfId="36615" xr:uid="{00000000-0005-0000-0000-0000F18E0000}"/>
    <cellStyle name="Normal 3 8 4" xfId="36616" xr:uid="{00000000-0005-0000-0000-0000F28E0000}"/>
    <cellStyle name="Normal 3 8 4 2" xfId="36617" xr:uid="{00000000-0005-0000-0000-0000F38E0000}"/>
    <cellStyle name="Normal 3 8 4 2 2" xfId="36618" xr:uid="{00000000-0005-0000-0000-0000F48E0000}"/>
    <cellStyle name="Normal 3 8 4 2 2 2" xfId="36619" xr:uid="{00000000-0005-0000-0000-0000F58E0000}"/>
    <cellStyle name="Normal 3 8 4 2 2 2 2" xfId="36620" xr:uid="{00000000-0005-0000-0000-0000F68E0000}"/>
    <cellStyle name="Normal 3 8 4 2 2 3" xfId="36621" xr:uid="{00000000-0005-0000-0000-0000F78E0000}"/>
    <cellStyle name="Normal 3 8 4 2 3" xfId="36622" xr:uid="{00000000-0005-0000-0000-0000F88E0000}"/>
    <cellStyle name="Normal 3 8 4 2 3 2" xfId="36623" xr:uid="{00000000-0005-0000-0000-0000F98E0000}"/>
    <cellStyle name="Normal 3 8 4 2 4" xfId="36624" xr:uid="{00000000-0005-0000-0000-0000FA8E0000}"/>
    <cellStyle name="Normal 3 8 4 3" xfId="36625" xr:uid="{00000000-0005-0000-0000-0000FB8E0000}"/>
    <cellStyle name="Normal 3 8 4 3 2" xfId="36626" xr:uid="{00000000-0005-0000-0000-0000FC8E0000}"/>
    <cellStyle name="Normal 3 8 4 3 2 2" xfId="36627" xr:uid="{00000000-0005-0000-0000-0000FD8E0000}"/>
    <cellStyle name="Normal 3 8 4 3 3" xfId="36628" xr:uid="{00000000-0005-0000-0000-0000FE8E0000}"/>
    <cellStyle name="Normal 3 8 4 4" xfId="36629" xr:uid="{00000000-0005-0000-0000-0000FF8E0000}"/>
    <cellStyle name="Normal 3 8 4 4 2" xfId="36630" xr:uid="{00000000-0005-0000-0000-0000008F0000}"/>
    <cellStyle name="Normal 3 8 4 5" xfId="36631" xr:uid="{00000000-0005-0000-0000-0000018F0000}"/>
    <cellStyle name="Normal 3 8 4 6" xfId="36632" xr:uid="{00000000-0005-0000-0000-0000028F0000}"/>
    <cellStyle name="Normal 3 8 5" xfId="36633" xr:uid="{00000000-0005-0000-0000-0000038F0000}"/>
    <cellStyle name="Normal 3 8 5 2" xfId="36634" xr:uid="{00000000-0005-0000-0000-0000048F0000}"/>
    <cellStyle name="Normal 3 8 5 2 2" xfId="36635" xr:uid="{00000000-0005-0000-0000-0000058F0000}"/>
    <cellStyle name="Normal 3 8 5 2 2 2" xfId="36636" xr:uid="{00000000-0005-0000-0000-0000068F0000}"/>
    <cellStyle name="Normal 3 8 5 2 3" xfId="36637" xr:uid="{00000000-0005-0000-0000-0000078F0000}"/>
    <cellStyle name="Normal 3 8 5 3" xfId="36638" xr:uid="{00000000-0005-0000-0000-0000088F0000}"/>
    <cellStyle name="Normal 3 8 5 3 2" xfId="36639" xr:uid="{00000000-0005-0000-0000-0000098F0000}"/>
    <cellStyle name="Normal 3 8 5 4" xfId="36640" xr:uid="{00000000-0005-0000-0000-00000A8F0000}"/>
    <cellStyle name="Normal 3 8 6" xfId="36641" xr:uid="{00000000-0005-0000-0000-00000B8F0000}"/>
    <cellStyle name="Normal 3 8 6 2" xfId="36642" xr:uid="{00000000-0005-0000-0000-00000C8F0000}"/>
    <cellStyle name="Normal 3 8 6 2 2" xfId="36643" xr:uid="{00000000-0005-0000-0000-00000D8F0000}"/>
    <cellStyle name="Normal 3 8 6 2 2 2" xfId="36644" xr:uid="{00000000-0005-0000-0000-00000E8F0000}"/>
    <cellStyle name="Normal 3 8 6 2 3" xfId="36645" xr:uid="{00000000-0005-0000-0000-00000F8F0000}"/>
    <cellStyle name="Normal 3 8 6 3" xfId="36646" xr:uid="{00000000-0005-0000-0000-0000108F0000}"/>
    <cellStyle name="Normal 3 8 6 3 2" xfId="36647" xr:uid="{00000000-0005-0000-0000-0000118F0000}"/>
    <cellStyle name="Normal 3 8 6 4" xfId="36648" xr:uid="{00000000-0005-0000-0000-0000128F0000}"/>
    <cellStyle name="Normal 3 8 7" xfId="36649" xr:uid="{00000000-0005-0000-0000-0000138F0000}"/>
    <cellStyle name="Normal 3 8 7 2" xfId="36650" xr:uid="{00000000-0005-0000-0000-0000148F0000}"/>
    <cellStyle name="Normal 3 8 7 2 2" xfId="36651" xr:uid="{00000000-0005-0000-0000-0000158F0000}"/>
    <cellStyle name="Normal 3 8 7 3" xfId="36652" xr:uid="{00000000-0005-0000-0000-0000168F0000}"/>
    <cellStyle name="Normal 3 8 8" xfId="36653" xr:uid="{00000000-0005-0000-0000-0000178F0000}"/>
    <cellStyle name="Normal 3 8 8 2" xfId="36654" xr:uid="{00000000-0005-0000-0000-0000188F0000}"/>
    <cellStyle name="Normal 3 8 9" xfId="36655" xr:uid="{00000000-0005-0000-0000-0000198F0000}"/>
    <cellStyle name="Normal 3 8 9 2" xfId="36656" xr:uid="{00000000-0005-0000-0000-00001A8F0000}"/>
    <cellStyle name="Normal 3 8_T-straight with PEDs adjustor" xfId="36657" xr:uid="{00000000-0005-0000-0000-00001B8F0000}"/>
    <cellStyle name="Normal 3 9" xfId="36658" xr:uid="{00000000-0005-0000-0000-00001C8F0000}"/>
    <cellStyle name="Normal 3 9 10" xfId="36659" xr:uid="{00000000-0005-0000-0000-00001D8F0000}"/>
    <cellStyle name="Normal 3 9 2" xfId="36660" xr:uid="{00000000-0005-0000-0000-00001E8F0000}"/>
    <cellStyle name="Normal 3 9 2 2" xfId="36661" xr:uid="{00000000-0005-0000-0000-00001F8F0000}"/>
    <cellStyle name="Normal 3 9 2 2 2" xfId="36662" xr:uid="{00000000-0005-0000-0000-0000208F0000}"/>
    <cellStyle name="Normal 3 9 2 2 2 2" xfId="36663" xr:uid="{00000000-0005-0000-0000-0000218F0000}"/>
    <cellStyle name="Normal 3 9 2 2 2 2 2" xfId="36664" xr:uid="{00000000-0005-0000-0000-0000228F0000}"/>
    <cellStyle name="Normal 3 9 2 2 2 2 2 2" xfId="36665" xr:uid="{00000000-0005-0000-0000-0000238F0000}"/>
    <cellStyle name="Normal 3 9 2 2 2 2 2 2 2" xfId="36666" xr:uid="{00000000-0005-0000-0000-0000248F0000}"/>
    <cellStyle name="Normal 3 9 2 2 2 2 2 3" xfId="36667" xr:uid="{00000000-0005-0000-0000-0000258F0000}"/>
    <cellStyle name="Normal 3 9 2 2 2 2 3" xfId="36668" xr:uid="{00000000-0005-0000-0000-0000268F0000}"/>
    <cellStyle name="Normal 3 9 2 2 2 2 3 2" xfId="36669" xr:uid="{00000000-0005-0000-0000-0000278F0000}"/>
    <cellStyle name="Normal 3 9 2 2 2 2 4" xfId="36670" xr:uid="{00000000-0005-0000-0000-0000288F0000}"/>
    <cellStyle name="Normal 3 9 2 2 2 3" xfId="36671" xr:uid="{00000000-0005-0000-0000-0000298F0000}"/>
    <cellStyle name="Normal 3 9 2 2 2 3 2" xfId="36672" xr:uid="{00000000-0005-0000-0000-00002A8F0000}"/>
    <cellStyle name="Normal 3 9 2 2 2 3 2 2" xfId="36673" xr:uid="{00000000-0005-0000-0000-00002B8F0000}"/>
    <cellStyle name="Normal 3 9 2 2 2 3 3" xfId="36674" xr:uid="{00000000-0005-0000-0000-00002C8F0000}"/>
    <cellStyle name="Normal 3 9 2 2 2 4" xfId="36675" xr:uid="{00000000-0005-0000-0000-00002D8F0000}"/>
    <cellStyle name="Normal 3 9 2 2 2 4 2" xfId="36676" xr:uid="{00000000-0005-0000-0000-00002E8F0000}"/>
    <cellStyle name="Normal 3 9 2 2 2 5" xfId="36677" xr:uid="{00000000-0005-0000-0000-00002F8F0000}"/>
    <cellStyle name="Normal 3 9 2 2 3" xfId="36678" xr:uid="{00000000-0005-0000-0000-0000308F0000}"/>
    <cellStyle name="Normal 3 9 2 2 3 2" xfId="36679" xr:uid="{00000000-0005-0000-0000-0000318F0000}"/>
    <cellStyle name="Normal 3 9 2 2 3 2 2" xfId="36680" xr:uid="{00000000-0005-0000-0000-0000328F0000}"/>
    <cellStyle name="Normal 3 9 2 2 3 2 2 2" xfId="36681" xr:uid="{00000000-0005-0000-0000-0000338F0000}"/>
    <cellStyle name="Normal 3 9 2 2 3 2 3" xfId="36682" xr:uid="{00000000-0005-0000-0000-0000348F0000}"/>
    <cellStyle name="Normal 3 9 2 2 3 3" xfId="36683" xr:uid="{00000000-0005-0000-0000-0000358F0000}"/>
    <cellStyle name="Normal 3 9 2 2 3 3 2" xfId="36684" xr:uid="{00000000-0005-0000-0000-0000368F0000}"/>
    <cellStyle name="Normal 3 9 2 2 3 4" xfId="36685" xr:uid="{00000000-0005-0000-0000-0000378F0000}"/>
    <cellStyle name="Normal 3 9 2 2 4" xfId="36686" xr:uid="{00000000-0005-0000-0000-0000388F0000}"/>
    <cellStyle name="Normal 3 9 2 2 4 2" xfId="36687" xr:uid="{00000000-0005-0000-0000-0000398F0000}"/>
    <cellStyle name="Normal 3 9 2 2 4 2 2" xfId="36688" xr:uid="{00000000-0005-0000-0000-00003A8F0000}"/>
    <cellStyle name="Normal 3 9 2 2 4 2 2 2" xfId="36689" xr:uid="{00000000-0005-0000-0000-00003B8F0000}"/>
    <cellStyle name="Normal 3 9 2 2 4 2 3" xfId="36690" xr:uid="{00000000-0005-0000-0000-00003C8F0000}"/>
    <cellStyle name="Normal 3 9 2 2 4 3" xfId="36691" xr:uid="{00000000-0005-0000-0000-00003D8F0000}"/>
    <cellStyle name="Normal 3 9 2 2 4 3 2" xfId="36692" xr:uid="{00000000-0005-0000-0000-00003E8F0000}"/>
    <cellStyle name="Normal 3 9 2 2 4 4" xfId="36693" xr:uid="{00000000-0005-0000-0000-00003F8F0000}"/>
    <cellStyle name="Normal 3 9 2 2 5" xfId="36694" xr:uid="{00000000-0005-0000-0000-0000408F0000}"/>
    <cellStyle name="Normal 3 9 2 2 5 2" xfId="36695" xr:uid="{00000000-0005-0000-0000-0000418F0000}"/>
    <cellStyle name="Normal 3 9 2 2 5 2 2" xfId="36696" xr:uid="{00000000-0005-0000-0000-0000428F0000}"/>
    <cellStyle name="Normal 3 9 2 2 5 3" xfId="36697" xr:uid="{00000000-0005-0000-0000-0000438F0000}"/>
    <cellStyle name="Normal 3 9 2 2 6" xfId="36698" xr:uid="{00000000-0005-0000-0000-0000448F0000}"/>
    <cellStyle name="Normal 3 9 2 2 6 2" xfId="36699" xr:uid="{00000000-0005-0000-0000-0000458F0000}"/>
    <cellStyle name="Normal 3 9 2 2 7" xfId="36700" xr:uid="{00000000-0005-0000-0000-0000468F0000}"/>
    <cellStyle name="Normal 3 9 2 2 7 2" xfId="36701" xr:uid="{00000000-0005-0000-0000-0000478F0000}"/>
    <cellStyle name="Normal 3 9 2 2 8" xfId="36702" xr:uid="{00000000-0005-0000-0000-0000488F0000}"/>
    <cellStyle name="Normal 3 9 2 3" xfId="36703" xr:uid="{00000000-0005-0000-0000-0000498F0000}"/>
    <cellStyle name="Normal 3 9 2 3 2" xfId="36704" xr:uid="{00000000-0005-0000-0000-00004A8F0000}"/>
    <cellStyle name="Normal 3 9 2 3 2 2" xfId="36705" xr:uid="{00000000-0005-0000-0000-00004B8F0000}"/>
    <cellStyle name="Normal 3 9 2 3 2 2 2" xfId="36706" xr:uid="{00000000-0005-0000-0000-00004C8F0000}"/>
    <cellStyle name="Normal 3 9 2 3 2 2 2 2" xfId="36707" xr:uid="{00000000-0005-0000-0000-00004D8F0000}"/>
    <cellStyle name="Normal 3 9 2 3 2 2 3" xfId="36708" xr:uid="{00000000-0005-0000-0000-00004E8F0000}"/>
    <cellStyle name="Normal 3 9 2 3 2 3" xfId="36709" xr:uid="{00000000-0005-0000-0000-00004F8F0000}"/>
    <cellStyle name="Normal 3 9 2 3 2 3 2" xfId="36710" xr:uid="{00000000-0005-0000-0000-0000508F0000}"/>
    <cellStyle name="Normal 3 9 2 3 2 4" xfId="36711" xr:uid="{00000000-0005-0000-0000-0000518F0000}"/>
    <cellStyle name="Normal 3 9 2 3 3" xfId="36712" xr:uid="{00000000-0005-0000-0000-0000528F0000}"/>
    <cellStyle name="Normal 3 9 2 3 3 2" xfId="36713" xr:uid="{00000000-0005-0000-0000-0000538F0000}"/>
    <cellStyle name="Normal 3 9 2 3 3 2 2" xfId="36714" xr:uid="{00000000-0005-0000-0000-0000548F0000}"/>
    <cellStyle name="Normal 3 9 2 3 3 3" xfId="36715" xr:uid="{00000000-0005-0000-0000-0000558F0000}"/>
    <cellStyle name="Normal 3 9 2 3 4" xfId="36716" xr:uid="{00000000-0005-0000-0000-0000568F0000}"/>
    <cellStyle name="Normal 3 9 2 3 4 2" xfId="36717" xr:uid="{00000000-0005-0000-0000-0000578F0000}"/>
    <cellStyle name="Normal 3 9 2 3 5" xfId="36718" xr:uid="{00000000-0005-0000-0000-0000588F0000}"/>
    <cellStyle name="Normal 3 9 2 4" xfId="36719" xr:uid="{00000000-0005-0000-0000-0000598F0000}"/>
    <cellStyle name="Normal 3 9 2 4 2" xfId="36720" xr:uid="{00000000-0005-0000-0000-00005A8F0000}"/>
    <cellStyle name="Normal 3 9 2 4 2 2" xfId="36721" xr:uid="{00000000-0005-0000-0000-00005B8F0000}"/>
    <cellStyle name="Normal 3 9 2 4 2 2 2" xfId="36722" xr:uid="{00000000-0005-0000-0000-00005C8F0000}"/>
    <cellStyle name="Normal 3 9 2 4 2 3" xfId="36723" xr:uid="{00000000-0005-0000-0000-00005D8F0000}"/>
    <cellStyle name="Normal 3 9 2 4 3" xfId="36724" xr:uid="{00000000-0005-0000-0000-00005E8F0000}"/>
    <cellStyle name="Normal 3 9 2 4 3 2" xfId="36725" xr:uid="{00000000-0005-0000-0000-00005F8F0000}"/>
    <cellStyle name="Normal 3 9 2 4 4" xfId="36726" xr:uid="{00000000-0005-0000-0000-0000608F0000}"/>
    <cellStyle name="Normal 3 9 2 5" xfId="36727" xr:uid="{00000000-0005-0000-0000-0000618F0000}"/>
    <cellStyle name="Normal 3 9 2 5 2" xfId="36728" xr:uid="{00000000-0005-0000-0000-0000628F0000}"/>
    <cellStyle name="Normal 3 9 2 5 2 2" xfId="36729" xr:uid="{00000000-0005-0000-0000-0000638F0000}"/>
    <cellStyle name="Normal 3 9 2 5 2 2 2" xfId="36730" xr:uid="{00000000-0005-0000-0000-0000648F0000}"/>
    <cellStyle name="Normal 3 9 2 5 2 3" xfId="36731" xr:uid="{00000000-0005-0000-0000-0000658F0000}"/>
    <cellStyle name="Normal 3 9 2 5 3" xfId="36732" xr:uid="{00000000-0005-0000-0000-0000668F0000}"/>
    <cellStyle name="Normal 3 9 2 5 3 2" xfId="36733" xr:uid="{00000000-0005-0000-0000-0000678F0000}"/>
    <cellStyle name="Normal 3 9 2 5 4" xfId="36734" xr:uid="{00000000-0005-0000-0000-0000688F0000}"/>
    <cellStyle name="Normal 3 9 2 6" xfId="36735" xr:uid="{00000000-0005-0000-0000-0000698F0000}"/>
    <cellStyle name="Normal 3 9 2 6 2" xfId="36736" xr:uid="{00000000-0005-0000-0000-00006A8F0000}"/>
    <cellStyle name="Normal 3 9 2 6 2 2" xfId="36737" xr:uid="{00000000-0005-0000-0000-00006B8F0000}"/>
    <cellStyle name="Normal 3 9 2 6 3" xfId="36738" xr:uid="{00000000-0005-0000-0000-00006C8F0000}"/>
    <cellStyle name="Normal 3 9 2 7" xfId="36739" xr:uid="{00000000-0005-0000-0000-00006D8F0000}"/>
    <cellStyle name="Normal 3 9 2 7 2" xfId="36740" xr:uid="{00000000-0005-0000-0000-00006E8F0000}"/>
    <cellStyle name="Normal 3 9 2 8" xfId="36741" xr:uid="{00000000-0005-0000-0000-00006F8F0000}"/>
    <cellStyle name="Normal 3 9 2 8 2" xfId="36742" xr:uid="{00000000-0005-0000-0000-0000708F0000}"/>
    <cellStyle name="Normal 3 9 2 9" xfId="36743" xr:uid="{00000000-0005-0000-0000-0000718F0000}"/>
    <cellStyle name="Normal 3 9 3" xfId="36744" xr:uid="{00000000-0005-0000-0000-0000728F0000}"/>
    <cellStyle name="Normal 3 9 3 2" xfId="36745" xr:uid="{00000000-0005-0000-0000-0000738F0000}"/>
    <cellStyle name="Normal 3 9 3 2 2" xfId="36746" xr:uid="{00000000-0005-0000-0000-0000748F0000}"/>
    <cellStyle name="Normal 3 9 3 2 2 2" xfId="36747" xr:uid="{00000000-0005-0000-0000-0000758F0000}"/>
    <cellStyle name="Normal 3 9 3 2 2 2 2" xfId="36748" xr:uid="{00000000-0005-0000-0000-0000768F0000}"/>
    <cellStyle name="Normal 3 9 3 2 2 2 2 2" xfId="36749" xr:uid="{00000000-0005-0000-0000-0000778F0000}"/>
    <cellStyle name="Normal 3 9 3 2 2 2 3" xfId="36750" xr:uid="{00000000-0005-0000-0000-0000788F0000}"/>
    <cellStyle name="Normal 3 9 3 2 2 3" xfId="36751" xr:uid="{00000000-0005-0000-0000-0000798F0000}"/>
    <cellStyle name="Normal 3 9 3 2 2 3 2" xfId="36752" xr:uid="{00000000-0005-0000-0000-00007A8F0000}"/>
    <cellStyle name="Normal 3 9 3 2 2 4" xfId="36753" xr:uid="{00000000-0005-0000-0000-00007B8F0000}"/>
    <cellStyle name="Normal 3 9 3 2 3" xfId="36754" xr:uid="{00000000-0005-0000-0000-00007C8F0000}"/>
    <cellStyle name="Normal 3 9 3 2 3 2" xfId="36755" xr:uid="{00000000-0005-0000-0000-00007D8F0000}"/>
    <cellStyle name="Normal 3 9 3 2 3 2 2" xfId="36756" xr:uid="{00000000-0005-0000-0000-00007E8F0000}"/>
    <cellStyle name="Normal 3 9 3 2 3 3" xfId="36757" xr:uid="{00000000-0005-0000-0000-00007F8F0000}"/>
    <cellStyle name="Normal 3 9 3 2 4" xfId="36758" xr:uid="{00000000-0005-0000-0000-0000808F0000}"/>
    <cellStyle name="Normal 3 9 3 2 4 2" xfId="36759" xr:uid="{00000000-0005-0000-0000-0000818F0000}"/>
    <cellStyle name="Normal 3 9 3 2 5" xfId="36760" xr:uid="{00000000-0005-0000-0000-0000828F0000}"/>
    <cellStyle name="Normal 3 9 3 3" xfId="36761" xr:uid="{00000000-0005-0000-0000-0000838F0000}"/>
    <cellStyle name="Normal 3 9 3 3 2" xfId="36762" xr:uid="{00000000-0005-0000-0000-0000848F0000}"/>
    <cellStyle name="Normal 3 9 3 3 2 2" xfId="36763" xr:uid="{00000000-0005-0000-0000-0000858F0000}"/>
    <cellStyle name="Normal 3 9 3 3 2 2 2" xfId="36764" xr:uid="{00000000-0005-0000-0000-0000868F0000}"/>
    <cellStyle name="Normal 3 9 3 3 2 3" xfId="36765" xr:uid="{00000000-0005-0000-0000-0000878F0000}"/>
    <cellStyle name="Normal 3 9 3 3 3" xfId="36766" xr:uid="{00000000-0005-0000-0000-0000888F0000}"/>
    <cellStyle name="Normal 3 9 3 3 3 2" xfId="36767" xr:uid="{00000000-0005-0000-0000-0000898F0000}"/>
    <cellStyle name="Normal 3 9 3 3 4" xfId="36768" xr:uid="{00000000-0005-0000-0000-00008A8F0000}"/>
    <cellStyle name="Normal 3 9 3 4" xfId="36769" xr:uid="{00000000-0005-0000-0000-00008B8F0000}"/>
    <cellStyle name="Normal 3 9 3 4 2" xfId="36770" xr:uid="{00000000-0005-0000-0000-00008C8F0000}"/>
    <cellStyle name="Normal 3 9 3 4 2 2" xfId="36771" xr:uid="{00000000-0005-0000-0000-00008D8F0000}"/>
    <cellStyle name="Normal 3 9 3 4 2 2 2" xfId="36772" xr:uid="{00000000-0005-0000-0000-00008E8F0000}"/>
    <cellStyle name="Normal 3 9 3 4 2 3" xfId="36773" xr:uid="{00000000-0005-0000-0000-00008F8F0000}"/>
    <cellStyle name="Normal 3 9 3 4 3" xfId="36774" xr:uid="{00000000-0005-0000-0000-0000908F0000}"/>
    <cellStyle name="Normal 3 9 3 4 3 2" xfId="36775" xr:uid="{00000000-0005-0000-0000-0000918F0000}"/>
    <cellStyle name="Normal 3 9 3 4 4" xfId="36776" xr:uid="{00000000-0005-0000-0000-0000928F0000}"/>
    <cellStyle name="Normal 3 9 3 5" xfId="36777" xr:uid="{00000000-0005-0000-0000-0000938F0000}"/>
    <cellStyle name="Normal 3 9 3 5 2" xfId="36778" xr:uid="{00000000-0005-0000-0000-0000948F0000}"/>
    <cellStyle name="Normal 3 9 3 5 2 2" xfId="36779" xr:uid="{00000000-0005-0000-0000-0000958F0000}"/>
    <cellStyle name="Normal 3 9 3 5 3" xfId="36780" xr:uid="{00000000-0005-0000-0000-0000968F0000}"/>
    <cellStyle name="Normal 3 9 3 6" xfId="36781" xr:uid="{00000000-0005-0000-0000-0000978F0000}"/>
    <cellStyle name="Normal 3 9 3 6 2" xfId="36782" xr:uid="{00000000-0005-0000-0000-0000988F0000}"/>
    <cellStyle name="Normal 3 9 3 7" xfId="36783" xr:uid="{00000000-0005-0000-0000-0000998F0000}"/>
    <cellStyle name="Normal 3 9 3 7 2" xfId="36784" xr:uid="{00000000-0005-0000-0000-00009A8F0000}"/>
    <cellStyle name="Normal 3 9 3 8" xfId="36785" xr:uid="{00000000-0005-0000-0000-00009B8F0000}"/>
    <cellStyle name="Normal 3 9 4" xfId="36786" xr:uid="{00000000-0005-0000-0000-00009C8F0000}"/>
    <cellStyle name="Normal 3 9 4 2" xfId="36787" xr:uid="{00000000-0005-0000-0000-00009D8F0000}"/>
    <cellStyle name="Normal 3 9 4 2 2" xfId="36788" xr:uid="{00000000-0005-0000-0000-00009E8F0000}"/>
    <cellStyle name="Normal 3 9 4 2 2 2" xfId="36789" xr:uid="{00000000-0005-0000-0000-00009F8F0000}"/>
    <cellStyle name="Normal 3 9 4 2 2 2 2" xfId="36790" xr:uid="{00000000-0005-0000-0000-0000A08F0000}"/>
    <cellStyle name="Normal 3 9 4 2 2 3" xfId="36791" xr:uid="{00000000-0005-0000-0000-0000A18F0000}"/>
    <cellStyle name="Normal 3 9 4 2 3" xfId="36792" xr:uid="{00000000-0005-0000-0000-0000A28F0000}"/>
    <cellStyle name="Normal 3 9 4 2 3 2" xfId="36793" xr:uid="{00000000-0005-0000-0000-0000A38F0000}"/>
    <cellStyle name="Normal 3 9 4 2 4" xfId="36794" xr:uid="{00000000-0005-0000-0000-0000A48F0000}"/>
    <cellStyle name="Normal 3 9 4 3" xfId="36795" xr:uid="{00000000-0005-0000-0000-0000A58F0000}"/>
    <cellStyle name="Normal 3 9 4 3 2" xfId="36796" xr:uid="{00000000-0005-0000-0000-0000A68F0000}"/>
    <cellStyle name="Normal 3 9 4 3 2 2" xfId="36797" xr:uid="{00000000-0005-0000-0000-0000A78F0000}"/>
    <cellStyle name="Normal 3 9 4 3 3" xfId="36798" xr:uid="{00000000-0005-0000-0000-0000A88F0000}"/>
    <cellStyle name="Normal 3 9 4 4" xfId="36799" xr:uid="{00000000-0005-0000-0000-0000A98F0000}"/>
    <cellStyle name="Normal 3 9 4 4 2" xfId="36800" xr:uid="{00000000-0005-0000-0000-0000AA8F0000}"/>
    <cellStyle name="Normal 3 9 4 5" xfId="36801" xr:uid="{00000000-0005-0000-0000-0000AB8F0000}"/>
    <cellStyle name="Normal 3 9 5" xfId="36802" xr:uid="{00000000-0005-0000-0000-0000AC8F0000}"/>
    <cellStyle name="Normal 3 9 5 2" xfId="36803" xr:uid="{00000000-0005-0000-0000-0000AD8F0000}"/>
    <cellStyle name="Normal 3 9 5 2 2" xfId="36804" xr:uid="{00000000-0005-0000-0000-0000AE8F0000}"/>
    <cellStyle name="Normal 3 9 5 2 2 2" xfId="36805" xr:uid="{00000000-0005-0000-0000-0000AF8F0000}"/>
    <cellStyle name="Normal 3 9 5 2 3" xfId="36806" xr:uid="{00000000-0005-0000-0000-0000B08F0000}"/>
    <cellStyle name="Normal 3 9 5 3" xfId="36807" xr:uid="{00000000-0005-0000-0000-0000B18F0000}"/>
    <cellStyle name="Normal 3 9 5 3 2" xfId="36808" xr:uid="{00000000-0005-0000-0000-0000B28F0000}"/>
    <cellStyle name="Normal 3 9 5 4" xfId="36809" xr:uid="{00000000-0005-0000-0000-0000B38F0000}"/>
    <cellStyle name="Normal 3 9 6" xfId="36810" xr:uid="{00000000-0005-0000-0000-0000B48F0000}"/>
    <cellStyle name="Normal 3 9 6 2" xfId="36811" xr:uid="{00000000-0005-0000-0000-0000B58F0000}"/>
    <cellStyle name="Normal 3 9 6 2 2" xfId="36812" xr:uid="{00000000-0005-0000-0000-0000B68F0000}"/>
    <cellStyle name="Normal 3 9 6 2 2 2" xfId="36813" xr:uid="{00000000-0005-0000-0000-0000B78F0000}"/>
    <cellStyle name="Normal 3 9 6 2 3" xfId="36814" xr:uid="{00000000-0005-0000-0000-0000B88F0000}"/>
    <cellStyle name="Normal 3 9 6 3" xfId="36815" xr:uid="{00000000-0005-0000-0000-0000B98F0000}"/>
    <cellStyle name="Normal 3 9 6 3 2" xfId="36816" xr:uid="{00000000-0005-0000-0000-0000BA8F0000}"/>
    <cellStyle name="Normal 3 9 6 4" xfId="36817" xr:uid="{00000000-0005-0000-0000-0000BB8F0000}"/>
    <cellStyle name="Normal 3 9 7" xfId="36818" xr:uid="{00000000-0005-0000-0000-0000BC8F0000}"/>
    <cellStyle name="Normal 3 9 7 2" xfId="36819" xr:uid="{00000000-0005-0000-0000-0000BD8F0000}"/>
    <cellStyle name="Normal 3 9 7 2 2" xfId="36820" xr:uid="{00000000-0005-0000-0000-0000BE8F0000}"/>
    <cellStyle name="Normal 3 9 7 3" xfId="36821" xr:uid="{00000000-0005-0000-0000-0000BF8F0000}"/>
    <cellStyle name="Normal 3 9 8" xfId="36822" xr:uid="{00000000-0005-0000-0000-0000C08F0000}"/>
    <cellStyle name="Normal 3 9 8 2" xfId="36823" xr:uid="{00000000-0005-0000-0000-0000C18F0000}"/>
    <cellStyle name="Normal 3 9 9" xfId="36824" xr:uid="{00000000-0005-0000-0000-0000C28F0000}"/>
    <cellStyle name="Normal 3 9 9 2" xfId="36825" xr:uid="{00000000-0005-0000-0000-0000C38F0000}"/>
    <cellStyle name="Normal 3_Sheet1" xfId="36826" xr:uid="{00000000-0005-0000-0000-0000C48F0000}"/>
    <cellStyle name="Normal 30" xfId="36827" xr:uid="{00000000-0005-0000-0000-0000C58F0000}"/>
    <cellStyle name="Normal 30 2" xfId="36828" xr:uid="{00000000-0005-0000-0000-0000C68F0000}"/>
    <cellStyle name="Normal 30 2 2" xfId="36829" xr:uid="{00000000-0005-0000-0000-0000C78F0000}"/>
    <cellStyle name="Normal 30 3" xfId="36830" xr:uid="{00000000-0005-0000-0000-0000C88F0000}"/>
    <cellStyle name="Normal 31" xfId="36831" xr:uid="{00000000-0005-0000-0000-0000C98F0000}"/>
    <cellStyle name="Normal 31 2" xfId="36832" xr:uid="{00000000-0005-0000-0000-0000CA8F0000}"/>
    <cellStyle name="Normal 31 2 2" xfId="36833" xr:uid="{00000000-0005-0000-0000-0000CB8F0000}"/>
    <cellStyle name="Normal 31 3" xfId="36834" xr:uid="{00000000-0005-0000-0000-0000CC8F0000}"/>
    <cellStyle name="Normal 32" xfId="36835" xr:uid="{00000000-0005-0000-0000-0000CD8F0000}"/>
    <cellStyle name="Normal 32 2" xfId="36836" xr:uid="{00000000-0005-0000-0000-0000CE8F0000}"/>
    <cellStyle name="Normal 32 2 2" xfId="36837" xr:uid="{00000000-0005-0000-0000-0000CF8F0000}"/>
    <cellStyle name="Normal 32 3" xfId="36838" xr:uid="{00000000-0005-0000-0000-0000D08F0000}"/>
    <cellStyle name="Normal 33" xfId="36839" xr:uid="{00000000-0005-0000-0000-0000D18F0000}"/>
    <cellStyle name="Normal 33 2" xfId="36840" xr:uid="{00000000-0005-0000-0000-0000D28F0000}"/>
    <cellStyle name="Normal 33 2 2" xfId="36841" xr:uid="{00000000-0005-0000-0000-0000D38F0000}"/>
    <cellStyle name="Normal 33 3" xfId="36842" xr:uid="{00000000-0005-0000-0000-0000D48F0000}"/>
    <cellStyle name="Normal 34" xfId="36843" xr:uid="{00000000-0005-0000-0000-0000D58F0000}"/>
    <cellStyle name="Normal 34 2" xfId="36844" xr:uid="{00000000-0005-0000-0000-0000D68F0000}"/>
    <cellStyle name="Normal 34 2 2" xfId="36845" xr:uid="{00000000-0005-0000-0000-0000D78F0000}"/>
    <cellStyle name="Normal 34 3" xfId="36846" xr:uid="{00000000-0005-0000-0000-0000D88F0000}"/>
    <cellStyle name="Normal 35" xfId="36847" xr:uid="{00000000-0005-0000-0000-0000D98F0000}"/>
    <cellStyle name="Normal 35 2" xfId="36848" xr:uid="{00000000-0005-0000-0000-0000DA8F0000}"/>
    <cellStyle name="Normal 35 2 2" xfId="36849" xr:uid="{00000000-0005-0000-0000-0000DB8F0000}"/>
    <cellStyle name="Normal 35 3" xfId="36850" xr:uid="{00000000-0005-0000-0000-0000DC8F0000}"/>
    <cellStyle name="Normal 36" xfId="36851" xr:uid="{00000000-0005-0000-0000-0000DD8F0000}"/>
    <cellStyle name="Normal 36 2" xfId="36852" xr:uid="{00000000-0005-0000-0000-0000DE8F0000}"/>
    <cellStyle name="Normal 36 2 2" xfId="36853" xr:uid="{00000000-0005-0000-0000-0000DF8F0000}"/>
    <cellStyle name="Normal 36 3" xfId="36854" xr:uid="{00000000-0005-0000-0000-0000E08F0000}"/>
    <cellStyle name="Normal 37" xfId="36855" xr:uid="{00000000-0005-0000-0000-0000E18F0000}"/>
    <cellStyle name="Normal 37 2" xfId="36856" xr:uid="{00000000-0005-0000-0000-0000E28F0000}"/>
    <cellStyle name="Normal 37 2 2" xfId="36857" xr:uid="{00000000-0005-0000-0000-0000E38F0000}"/>
    <cellStyle name="Normal 37 3" xfId="36858" xr:uid="{00000000-0005-0000-0000-0000E48F0000}"/>
    <cellStyle name="Normal 38" xfId="36859" xr:uid="{00000000-0005-0000-0000-0000E58F0000}"/>
    <cellStyle name="Normal 38 2" xfId="36860" xr:uid="{00000000-0005-0000-0000-0000E68F0000}"/>
    <cellStyle name="Normal 38 2 2" xfId="36861" xr:uid="{00000000-0005-0000-0000-0000E78F0000}"/>
    <cellStyle name="Normal 38 3" xfId="36862" xr:uid="{00000000-0005-0000-0000-0000E88F0000}"/>
    <cellStyle name="Normal 39" xfId="36863" xr:uid="{00000000-0005-0000-0000-0000E98F0000}"/>
    <cellStyle name="Normal 39 2" xfId="36864" xr:uid="{00000000-0005-0000-0000-0000EA8F0000}"/>
    <cellStyle name="Normal 39 2 2" xfId="36865" xr:uid="{00000000-0005-0000-0000-0000EB8F0000}"/>
    <cellStyle name="Normal 39 3" xfId="36866" xr:uid="{00000000-0005-0000-0000-0000EC8F0000}"/>
    <cellStyle name="Normal 4" xfId="23" xr:uid="{00000000-0005-0000-0000-0000ED8F0000}"/>
    <cellStyle name="Normal 4 2" xfId="42" xr:uid="{00000000-0005-0000-0000-0000EE8F0000}"/>
    <cellStyle name="Normal 4 2 2" xfId="55" xr:uid="{00000000-0005-0000-0000-0000EF8F0000}"/>
    <cellStyle name="Normal 4 2 2 2" xfId="36867" xr:uid="{00000000-0005-0000-0000-0000F08F0000}"/>
    <cellStyle name="Normal 4 2 2 3" xfId="36868" xr:uid="{00000000-0005-0000-0000-0000F18F0000}"/>
    <cellStyle name="Normal 4 2 2 4" xfId="36869" xr:uid="{00000000-0005-0000-0000-0000F28F0000}"/>
    <cellStyle name="Normal 4 2 3" xfId="36870" xr:uid="{00000000-0005-0000-0000-0000F38F0000}"/>
    <cellStyle name="Normal 4 2 4" xfId="36871" xr:uid="{00000000-0005-0000-0000-0000F48F0000}"/>
    <cellStyle name="Normal 4 2 5" xfId="36872" xr:uid="{00000000-0005-0000-0000-0000F58F0000}"/>
    <cellStyle name="Normal 4 3" xfId="34" xr:uid="{00000000-0005-0000-0000-0000F68F0000}"/>
    <cellStyle name="Normal 4 3 2" xfId="36873" xr:uid="{00000000-0005-0000-0000-0000F78F0000}"/>
    <cellStyle name="Normal 4 3 2 2" xfId="36874" xr:uid="{00000000-0005-0000-0000-0000F88F0000}"/>
    <cellStyle name="Normal 4 3 2 2 2" xfId="36875" xr:uid="{00000000-0005-0000-0000-0000F98F0000}"/>
    <cellStyle name="Normal 4 3 2 2 3" xfId="36876" xr:uid="{00000000-0005-0000-0000-0000FA8F0000}"/>
    <cellStyle name="Normal 4 3 2 3" xfId="36877" xr:uid="{00000000-0005-0000-0000-0000FB8F0000}"/>
    <cellStyle name="Normal 4 3 2_T-straight with PEDs adjustor" xfId="36878" xr:uid="{00000000-0005-0000-0000-0000FC8F0000}"/>
    <cellStyle name="Normal 4 3 3" xfId="36879" xr:uid="{00000000-0005-0000-0000-0000FD8F0000}"/>
    <cellStyle name="Normal 4 3 3 2" xfId="36880" xr:uid="{00000000-0005-0000-0000-0000FE8F0000}"/>
    <cellStyle name="Normal 4 3 3 3" xfId="36881" xr:uid="{00000000-0005-0000-0000-0000FF8F0000}"/>
    <cellStyle name="Normal 4 3 4" xfId="36882" xr:uid="{00000000-0005-0000-0000-000000900000}"/>
    <cellStyle name="Normal 4 3 5" xfId="36883" xr:uid="{00000000-0005-0000-0000-000001900000}"/>
    <cellStyle name="Normal 4 3_T-straight with PEDs adjustor" xfId="36884" xr:uid="{00000000-0005-0000-0000-000002900000}"/>
    <cellStyle name="Normal 4 4" xfId="36885" xr:uid="{00000000-0005-0000-0000-000003900000}"/>
    <cellStyle name="Normal 4 4 2" xfId="36886" xr:uid="{00000000-0005-0000-0000-000004900000}"/>
    <cellStyle name="Normal 4 4 2 2" xfId="36887" xr:uid="{00000000-0005-0000-0000-000005900000}"/>
    <cellStyle name="Normal 4 4 2 2 2" xfId="36888" xr:uid="{00000000-0005-0000-0000-000006900000}"/>
    <cellStyle name="Normal 4 4 2 2 3" xfId="36889" xr:uid="{00000000-0005-0000-0000-000007900000}"/>
    <cellStyle name="Normal 4 4 2 3" xfId="36890" xr:uid="{00000000-0005-0000-0000-000008900000}"/>
    <cellStyle name="Normal 4 4 2_T-straight with PEDs adjustor" xfId="36891" xr:uid="{00000000-0005-0000-0000-000009900000}"/>
    <cellStyle name="Normal 4 4 3" xfId="36892" xr:uid="{00000000-0005-0000-0000-00000A900000}"/>
    <cellStyle name="Normal 4 4 3 2" xfId="36893" xr:uid="{00000000-0005-0000-0000-00000B900000}"/>
    <cellStyle name="Normal 4 4 3 3" xfId="36894" xr:uid="{00000000-0005-0000-0000-00000C900000}"/>
    <cellStyle name="Normal 4 4 4" xfId="36895" xr:uid="{00000000-0005-0000-0000-00000D900000}"/>
    <cellStyle name="Normal 4 4_T-straight with PEDs adjustor" xfId="36896" xr:uid="{00000000-0005-0000-0000-00000E900000}"/>
    <cellStyle name="Normal 4 5" xfId="36897" xr:uid="{00000000-0005-0000-0000-00000F900000}"/>
    <cellStyle name="Normal 4 5 2" xfId="36898" xr:uid="{00000000-0005-0000-0000-000010900000}"/>
    <cellStyle name="Normal 4 5 3" xfId="36899" xr:uid="{00000000-0005-0000-0000-000011900000}"/>
    <cellStyle name="Normal 4 6" xfId="36900" xr:uid="{00000000-0005-0000-0000-000012900000}"/>
    <cellStyle name="Normal 4 6 2" xfId="36901" xr:uid="{00000000-0005-0000-0000-000013900000}"/>
    <cellStyle name="Normal 4 6 2 2" xfId="36902" xr:uid="{00000000-0005-0000-0000-000014900000}"/>
    <cellStyle name="Normal 4 6 2 2 2" xfId="36903" xr:uid="{00000000-0005-0000-0000-000015900000}"/>
    <cellStyle name="Normal 4 6 2 3" xfId="36904" xr:uid="{00000000-0005-0000-0000-000016900000}"/>
    <cellStyle name="Normal 4 6 3" xfId="36905" xr:uid="{00000000-0005-0000-0000-000017900000}"/>
    <cellStyle name="Normal 4 6 3 2" xfId="36906" xr:uid="{00000000-0005-0000-0000-000018900000}"/>
    <cellStyle name="Normal 4 6 4" xfId="36907" xr:uid="{00000000-0005-0000-0000-000019900000}"/>
    <cellStyle name="Normal 4 7" xfId="36908" xr:uid="{00000000-0005-0000-0000-00001A900000}"/>
    <cellStyle name="Normal 4 7 2" xfId="36909" xr:uid="{00000000-0005-0000-0000-00001B900000}"/>
    <cellStyle name="Normal 4 8" xfId="36910" xr:uid="{00000000-0005-0000-0000-00001C900000}"/>
    <cellStyle name="Normal 4 8 2" xfId="36911" xr:uid="{00000000-0005-0000-0000-00001D900000}"/>
    <cellStyle name="Normal 4 8 3" xfId="36912" xr:uid="{00000000-0005-0000-0000-00001E900000}"/>
    <cellStyle name="Normal 4 9" xfId="36913" xr:uid="{00000000-0005-0000-0000-00001F900000}"/>
    <cellStyle name="Normal 4_Sheet1" xfId="36914" xr:uid="{00000000-0005-0000-0000-000020900000}"/>
    <cellStyle name="Normal 40" xfId="36915" xr:uid="{00000000-0005-0000-0000-000021900000}"/>
    <cellStyle name="Normal 40 2" xfId="36916" xr:uid="{00000000-0005-0000-0000-000022900000}"/>
    <cellStyle name="Normal 40 2 2" xfId="36917" xr:uid="{00000000-0005-0000-0000-000023900000}"/>
    <cellStyle name="Normal 40 3" xfId="36918" xr:uid="{00000000-0005-0000-0000-000024900000}"/>
    <cellStyle name="Normal 41" xfId="36919" xr:uid="{00000000-0005-0000-0000-000025900000}"/>
    <cellStyle name="Normal 41 2" xfId="36920" xr:uid="{00000000-0005-0000-0000-000026900000}"/>
    <cellStyle name="Normal 41 2 2" xfId="36921" xr:uid="{00000000-0005-0000-0000-000027900000}"/>
    <cellStyle name="Normal 41 3" xfId="36922" xr:uid="{00000000-0005-0000-0000-000028900000}"/>
    <cellStyle name="Normal 42" xfId="36923" xr:uid="{00000000-0005-0000-0000-000029900000}"/>
    <cellStyle name="Normal 42 2" xfId="36924" xr:uid="{00000000-0005-0000-0000-00002A900000}"/>
    <cellStyle name="Normal 42 2 2" xfId="36925" xr:uid="{00000000-0005-0000-0000-00002B900000}"/>
    <cellStyle name="Normal 42 3" xfId="36926" xr:uid="{00000000-0005-0000-0000-00002C900000}"/>
    <cellStyle name="Normal 42 4" xfId="36927" xr:uid="{00000000-0005-0000-0000-00002D900000}"/>
    <cellStyle name="Normal 42 5" xfId="36928" xr:uid="{00000000-0005-0000-0000-00002E900000}"/>
    <cellStyle name="Normal 43" xfId="36929" xr:uid="{00000000-0005-0000-0000-00002F900000}"/>
    <cellStyle name="Normal 43 2" xfId="36930" xr:uid="{00000000-0005-0000-0000-000030900000}"/>
    <cellStyle name="Normal 43 2 2" xfId="36931" xr:uid="{00000000-0005-0000-0000-000031900000}"/>
    <cellStyle name="Normal 43 3" xfId="36932" xr:uid="{00000000-0005-0000-0000-000032900000}"/>
    <cellStyle name="Normal 44" xfId="36933" xr:uid="{00000000-0005-0000-0000-000033900000}"/>
    <cellStyle name="Normal 44 2" xfId="36934" xr:uid="{00000000-0005-0000-0000-000034900000}"/>
    <cellStyle name="Normal 44 2 2" xfId="36935" xr:uid="{00000000-0005-0000-0000-000035900000}"/>
    <cellStyle name="Normal 44 3" xfId="36936" xr:uid="{00000000-0005-0000-0000-000036900000}"/>
    <cellStyle name="Normal 45" xfId="36937" xr:uid="{00000000-0005-0000-0000-000037900000}"/>
    <cellStyle name="Normal 45 2" xfId="36938" xr:uid="{00000000-0005-0000-0000-000038900000}"/>
    <cellStyle name="Normal 45 2 2" xfId="36939" xr:uid="{00000000-0005-0000-0000-000039900000}"/>
    <cellStyle name="Normal 45 3" xfId="36940" xr:uid="{00000000-0005-0000-0000-00003A900000}"/>
    <cellStyle name="Normal 46" xfId="36941" xr:uid="{00000000-0005-0000-0000-00003B900000}"/>
    <cellStyle name="Normal 46 2" xfId="36942" xr:uid="{00000000-0005-0000-0000-00003C900000}"/>
    <cellStyle name="Normal 46 2 2" xfId="36943" xr:uid="{00000000-0005-0000-0000-00003D900000}"/>
    <cellStyle name="Normal 46 3" xfId="36944" xr:uid="{00000000-0005-0000-0000-00003E900000}"/>
    <cellStyle name="Normal 47" xfId="36945" xr:uid="{00000000-0005-0000-0000-00003F900000}"/>
    <cellStyle name="Normal 47 2" xfId="36946" xr:uid="{00000000-0005-0000-0000-000040900000}"/>
    <cellStyle name="Normal 47 2 2" xfId="36947" xr:uid="{00000000-0005-0000-0000-000041900000}"/>
    <cellStyle name="Normal 47 3" xfId="36948" xr:uid="{00000000-0005-0000-0000-000042900000}"/>
    <cellStyle name="Normal 48" xfId="36949" xr:uid="{00000000-0005-0000-0000-000043900000}"/>
    <cellStyle name="Normal 48 2" xfId="36950" xr:uid="{00000000-0005-0000-0000-000044900000}"/>
    <cellStyle name="Normal 49" xfId="36951" xr:uid="{00000000-0005-0000-0000-000045900000}"/>
    <cellStyle name="Normal 49 2" xfId="36952" xr:uid="{00000000-0005-0000-0000-000046900000}"/>
    <cellStyle name="Normal 5" xfId="17" xr:uid="{00000000-0005-0000-0000-000047900000}"/>
    <cellStyle name="Normal 5 10" xfId="36953" xr:uid="{00000000-0005-0000-0000-000048900000}"/>
    <cellStyle name="Normal 5 10 2" xfId="36954" xr:uid="{00000000-0005-0000-0000-000049900000}"/>
    <cellStyle name="Normal 5 10 2 2" xfId="36955" xr:uid="{00000000-0005-0000-0000-00004A900000}"/>
    <cellStyle name="Normal 5 10 2 2 2" xfId="36956" xr:uid="{00000000-0005-0000-0000-00004B900000}"/>
    <cellStyle name="Normal 5 10 2 2 2 2" xfId="36957" xr:uid="{00000000-0005-0000-0000-00004C900000}"/>
    <cellStyle name="Normal 5 10 2 2 2 2 2" xfId="36958" xr:uid="{00000000-0005-0000-0000-00004D900000}"/>
    <cellStyle name="Normal 5 10 2 2 2 3" xfId="36959" xr:uid="{00000000-0005-0000-0000-00004E900000}"/>
    <cellStyle name="Normal 5 10 2 2 3" xfId="36960" xr:uid="{00000000-0005-0000-0000-00004F900000}"/>
    <cellStyle name="Normal 5 10 2 2 3 2" xfId="36961" xr:uid="{00000000-0005-0000-0000-000050900000}"/>
    <cellStyle name="Normal 5 10 2 2 4" xfId="36962" xr:uid="{00000000-0005-0000-0000-000051900000}"/>
    <cellStyle name="Normal 5 10 2 3" xfId="36963" xr:uid="{00000000-0005-0000-0000-000052900000}"/>
    <cellStyle name="Normal 5 10 2 3 2" xfId="36964" xr:uid="{00000000-0005-0000-0000-000053900000}"/>
    <cellStyle name="Normal 5 10 2 3 2 2" xfId="36965" xr:uid="{00000000-0005-0000-0000-000054900000}"/>
    <cellStyle name="Normal 5 10 2 3 3" xfId="36966" xr:uid="{00000000-0005-0000-0000-000055900000}"/>
    <cellStyle name="Normal 5 10 2 4" xfId="36967" xr:uid="{00000000-0005-0000-0000-000056900000}"/>
    <cellStyle name="Normal 5 10 2 4 2" xfId="36968" xr:uid="{00000000-0005-0000-0000-000057900000}"/>
    <cellStyle name="Normal 5 10 2 5" xfId="36969" xr:uid="{00000000-0005-0000-0000-000058900000}"/>
    <cellStyle name="Normal 5 10 3" xfId="36970" xr:uid="{00000000-0005-0000-0000-000059900000}"/>
    <cellStyle name="Normal 5 10 3 2" xfId="36971" xr:uid="{00000000-0005-0000-0000-00005A900000}"/>
    <cellStyle name="Normal 5 10 3 2 2" xfId="36972" xr:uid="{00000000-0005-0000-0000-00005B900000}"/>
    <cellStyle name="Normal 5 10 3 2 2 2" xfId="36973" xr:uid="{00000000-0005-0000-0000-00005C900000}"/>
    <cellStyle name="Normal 5 10 3 2 3" xfId="36974" xr:uid="{00000000-0005-0000-0000-00005D900000}"/>
    <cellStyle name="Normal 5 10 3 3" xfId="36975" xr:uid="{00000000-0005-0000-0000-00005E900000}"/>
    <cellStyle name="Normal 5 10 3 3 2" xfId="36976" xr:uid="{00000000-0005-0000-0000-00005F900000}"/>
    <cellStyle name="Normal 5 10 3 4" xfId="36977" xr:uid="{00000000-0005-0000-0000-000060900000}"/>
    <cellStyle name="Normal 5 10 4" xfId="36978" xr:uid="{00000000-0005-0000-0000-000061900000}"/>
    <cellStyle name="Normal 5 10 4 2" xfId="36979" xr:uid="{00000000-0005-0000-0000-000062900000}"/>
    <cellStyle name="Normal 5 10 4 2 2" xfId="36980" xr:uid="{00000000-0005-0000-0000-000063900000}"/>
    <cellStyle name="Normal 5 10 4 3" xfId="36981" xr:uid="{00000000-0005-0000-0000-000064900000}"/>
    <cellStyle name="Normal 5 10 5" xfId="36982" xr:uid="{00000000-0005-0000-0000-000065900000}"/>
    <cellStyle name="Normal 5 10 5 2" xfId="36983" xr:uid="{00000000-0005-0000-0000-000066900000}"/>
    <cellStyle name="Normal 5 10 6" xfId="36984" xr:uid="{00000000-0005-0000-0000-000067900000}"/>
    <cellStyle name="Normal 5 11" xfId="36985" xr:uid="{00000000-0005-0000-0000-000068900000}"/>
    <cellStyle name="Normal 5 11 2" xfId="36986" xr:uid="{00000000-0005-0000-0000-000069900000}"/>
    <cellStyle name="Normal 5 11 3" xfId="36987" xr:uid="{00000000-0005-0000-0000-00006A900000}"/>
    <cellStyle name="Normal 5 12" xfId="36988" xr:uid="{00000000-0005-0000-0000-00006B900000}"/>
    <cellStyle name="Normal 5 12 2" xfId="36989" xr:uid="{00000000-0005-0000-0000-00006C900000}"/>
    <cellStyle name="Normal 5 12 2 2" xfId="36990" xr:uid="{00000000-0005-0000-0000-00006D900000}"/>
    <cellStyle name="Normal 5 12 2 2 2" xfId="36991" xr:uid="{00000000-0005-0000-0000-00006E900000}"/>
    <cellStyle name="Normal 5 12 2 2 2 2" xfId="36992" xr:uid="{00000000-0005-0000-0000-00006F900000}"/>
    <cellStyle name="Normal 5 12 2 2 3" xfId="36993" xr:uid="{00000000-0005-0000-0000-000070900000}"/>
    <cellStyle name="Normal 5 12 2 3" xfId="36994" xr:uid="{00000000-0005-0000-0000-000071900000}"/>
    <cellStyle name="Normal 5 12 2 3 2" xfId="36995" xr:uid="{00000000-0005-0000-0000-000072900000}"/>
    <cellStyle name="Normal 5 12 2 4" xfId="36996" xr:uid="{00000000-0005-0000-0000-000073900000}"/>
    <cellStyle name="Normal 5 12 3" xfId="36997" xr:uid="{00000000-0005-0000-0000-000074900000}"/>
    <cellStyle name="Normal 5 12 3 2" xfId="36998" xr:uid="{00000000-0005-0000-0000-000075900000}"/>
    <cellStyle name="Normal 5 12 3 2 2" xfId="36999" xr:uid="{00000000-0005-0000-0000-000076900000}"/>
    <cellStyle name="Normal 5 12 3 3" xfId="37000" xr:uid="{00000000-0005-0000-0000-000077900000}"/>
    <cellStyle name="Normal 5 12 4" xfId="37001" xr:uid="{00000000-0005-0000-0000-000078900000}"/>
    <cellStyle name="Normal 5 12 4 2" xfId="37002" xr:uid="{00000000-0005-0000-0000-000079900000}"/>
    <cellStyle name="Normal 5 12 5" xfId="37003" xr:uid="{00000000-0005-0000-0000-00007A900000}"/>
    <cellStyle name="Normal 5 13" xfId="37004" xr:uid="{00000000-0005-0000-0000-00007B900000}"/>
    <cellStyle name="Normal 5 13 2" xfId="37005" xr:uid="{00000000-0005-0000-0000-00007C900000}"/>
    <cellStyle name="Normal 5 13 2 2" xfId="37006" xr:uid="{00000000-0005-0000-0000-00007D900000}"/>
    <cellStyle name="Normal 5 13 2 2 2" xfId="37007" xr:uid="{00000000-0005-0000-0000-00007E900000}"/>
    <cellStyle name="Normal 5 13 2 3" xfId="37008" xr:uid="{00000000-0005-0000-0000-00007F900000}"/>
    <cellStyle name="Normal 5 13 3" xfId="37009" xr:uid="{00000000-0005-0000-0000-000080900000}"/>
    <cellStyle name="Normal 5 13 3 2" xfId="37010" xr:uid="{00000000-0005-0000-0000-000081900000}"/>
    <cellStyle name="Normal 5 13 4" xfId="37011" xr:uid="{00000000-0005-0000-0000-000082900000}"/>
    <cellStyle name="Normal 5 14" xfId="37012" xr:uid="{00000000-0005-0000-0000-000083900000}"/>
    <cellStyle name="Normal 5 14 2" xfId="37013" xr:uid="{00000000-0005-0000-0000-000084900000}"/>
    <cellStyle name="Normal 5 15" xfId="37014" xr:uid="{00000000-0005-0000-0000-000085900000}"/>
    <cellStyle name="Normal 5 15 2" xfId="37015" xr:uid="{00000000-0005-0000-0000-000086900000}"/>
    <cellStyle name="Normal 5 15 2 2" xfId="37016" xr:uid="{00000000-0005-0000-0000-000087900000}"/>
    <cellStyle name="Normal 5 15 3" xfId="37017" xr:uid="{00000000-0005-0000-0000-000088900000}"/>
    <cellStyle name="Normal 5 16" xfId="37018" xr:uid="{00000000-0005-0000-0000-000089900000}"/>
    <cellStyle name="Normal 5 16 2" xfId="37019" xr:uid="{00000000-0005-0000-0000-00008A900000}"/>
    <cellStyle name="Normal 5 17" xfId="37020" xr:uid="{00000000-0005-0000-0000-00008B900000}"/>
    <cellStyle name="Normal 5 2" xfId="36" xr:uid="{00000000-0005-0000-0000-00008C900000}"/>
    <cellStyle name="Normal 5 2 10" xfId="37021" xr:uid="{00000000-0005-0000-0000-00008D900000}"/>
    <cellStyle name="Normal 5 2 10 2" xfId="37022" xr:uid="{00000000-0005-0000-0000-00008E900000}"/>
    <cellStyle name="Normal 5 2 10 2 2" xfId="37023" xr:uid="{00000000-0005-0000-0000-00008F900000}"/>
    <cellStyle name="Normal 5 2 10 2 2 2" xfId="37024" xr:uid="{00000000-0005-0000-0000-000090900000}"/>
    <cellStyle name="Normal 5 2 10 2 2 2 2" xfId="37025" xr:uid="{00000000-0005-0000-0000-000091900000}"/>
    <cellStyle name="Normal 5 2 10 2 2 2 2 2" xfId="37026" xr:uid="{00000000-0005-0000-0000-000092900000}"/>
    <cellStyle name="Normal 5 2 10 2 2 2 3" xfId="37027" xr:uid="{00000000-0005-0000-0000-000093900000}"/>
    <cellStyle name="Normal 5 2 10 2 2 3" xfId="37028" xr:uid="{00000000-0005-0000-0000-000094900000}"/>
    <cellStyle name="Normal 5 2 10 2 2 3 2" xfId="37029" xr:uid="{00000000-0005-0000-0000-000095900000}"/>
    <cellStyle name="Normal 5 2 10 2 2 4" xfId="37030" xr:uid="{00000000-0005-0000-0000-000096900000}"/>
    <cellStyle name="Normal 5 2 10 2 3" xfId="37031" xr:uid="{00000000-0005-0000-0000-000097900000}"/>
    <cellStyle name="Normal 5 2 10 2 3 2" xfId="37032" xr:uid="{00000000-0005-0000-0000-000098900000}"/>
    <cellStyle name="Normal 5 2 10 2 3 2 2" xfId="37033" xr:uid="{00000000-0005-0000-0000-000099900000}"/>
    <cellStyle name="Normal 5 2 10 2 3 3" xfId="37034" xr:uid="{00000000-0005-0000-0000-00009A900000}"/>
    <cellStyle name="Normal 5 2 10 2 4" xfId="37035" xr:uid="{00000000-0005-0000-0000-00009B900000}"/>
    <cellStyle name="Normal 5 2 10 2 4 2" xfId="37036" xr:uid="{00000000-0005-0000-0000-00009C900000}"/>
    <cellStyle name="Normal 5 2 10 2 5" xfId="37037" xr:uid="{00000000-0005-0000-0000-00009D900000}"/>
    <cellStyle name="Normal 5 2 10 3" xfId="37038" xr:uid="{00000000-0005-0000-0000-00009E900000}"/>
    <cellStyle name="Normal 5 2 10 3 2" xfId="37039" xr:uid="{00000000-0005-0000-0000-00009F900000}"/>
    <cellStyle name="Normal 5 2 10 3 2 2" xfId="37040" xr:uid="{00000000-0005-0000-0000-0000A0900000}"/>
    <cellStyle name="Normal 5 2 10 3 2 2 2" xfId="37041" xr:uid="{00000000-0005-0000-0000-0000A1900000}"/>
    <cellStyle name="Normal 5 2 10 3 2 3" xfId="37042" xr:uid="{00000000-0005-0000-0000-0000A2900000}"/>
    <cellStyle name="Normal 5 2 10 3 3" xfId="37043" xr:uid="{00000000-0005-0000-0000-0000A3900000}"/>
    <cellStyle name="Normal 5 2 10 3 3 2" xfId="37044" xr:uid="{00000000-0005-0000-0000-0000A4900000}"/>
    <cellStyle name="Normal 5 2 10 3 4" xfId="37045" xr:uid="{00000000-0005-0000-0000-0000A5900000}"/>
    <cellStyle name="Normal 5 2 10 4" xfId="37046" xr:uid="{00000000-0005-0000-0000-0000A6900000}"/>
    <cellStyle name="Normal 5 2 10 4 2" xfId="37047" xr:uid="{00000000-0005-0000-0000-0000A7900000}"/>
    <cellStyle name="Normal 5 2 10 4 2 2" xfId="37048" xr:uid="{00000000-0005-0000-0000-0000A8900000}"/>
    <cellStyle name="Normal 5 2 10 4 2 2 2" xfId="37049" xr:uid="{00000000-0005-0000-0000-0000A9900000}"/>
    <cellStyle name="Normal 5 2 10 4 2 3" xfId="37050" xr:uid="{00000000-0005-0000-0000-0000AA900000}"/>
    <cellStyle name="Normal 5 2 10 4 3" xfId="37051" xr:uid="{00000000-0005-0000-0000-0000AB900000}"/>
    <cellStyle name="Normal 5 2 10 4 3 2" xfId="37052" xr:uid="{00000000-0005-0000-0000-0000AC900000}"/>
    <cellStyle name="Normal 5 2 10 4 4" xfId="37053" xr:uid="{00000000-0005-0000-0000-0000AD900000}"/>
    <cellStyle name="Normal 5 2 10 5" xfId="37054" xr:uid="{00000000-0005-0000-0000-0000AE900000}"/>
    <cellStyle name="Normal 5 2 10 5 2" xfId="37055" xr:uid="{00000000-0005-0000-0000-0000AF900000}"/>
    <cellStyle name="Normal 5 2 10 5 2 2" xfId="37056" xr:uid="{00000000-0005-0000-0000-0000B0900000}"/>
    <cellStyle name="Normal 5 2 10 5 3" xfId="37057" xr:uid="{00000000-0005-0000-0000-0000B1900000}"/>
    <cellStyle name="Normal 5 2 10 6" xfId="37058" xr:uid="{00000000-0005-0000-0000-0000B2900000}"/>
    <cellStyle name="Normal 5 2 10 6 2" xfId="37059" xr:uid="{00000000-0005-0000-0000-0000B3900000}"/>
    <cellStyle name="Normal 5 2 10 7" xfId="37060" xr:uid="{00000000-0005-0000-0000-0000B4900000}"/>
    <cellStyle name="Normal 5 2 10 7 2" xfId="37061" xr:uid="{00000000-0005-0000-0000-0000B5900000}"/>
    <cellStyle name="Normal 5 2 10 8" xfId="37062" xr:uid="{00000000-0005-0000-0000-0000B6900000}"/>
    <cellStyle name="Normal 5 2 11" xfId="37063" xr:uid="{00000000-0005-0000-0000-0000B7900000}"/>
    <cellStyle name="Normal 5 2 11 2" xfId="37064" xr:uid="{00000000-0005-0000-0000-0000B8900000}"/>
    <cellStyle name="Normal 5 2 11 2 2" xfId="37065" xr:uid="{00000000-0005-0000-0000-0000B9900000}"/>
    <cellStyle name="Normal 5 2 11 2 2 2" xfId="37066" xr:uid="{00000000-0005-0000-0000-0000BA900000}"/>
    <cellStyle name="Normal 5 2 11 2 2 2 2" xfId="37067" xr:uid="{00000000-0005-0000-0000-0000BB900000}"/>
    <cellStyle name="Normal 5 2 11 2 2 2 2 2" xfId="37068" xr:uid="{00000000-0005-0000-0000-0000BC900000}"/>
    <cellStyle name="Normal 5 2 11 2 2 2 3" xfId="37069" xr:uid="{00000000-0005-0000-0000-0000BD900000}"/>
    <cellStyle name="Normal 5 2 11 2 2 3" xfId="37070" xr:uid="{00000000-0005-0000-0000-0000BE900000}"/>
    <cellStyle name="Normal 5 2 11 2 2 3 2" xfId="37071" xr:uid="{00000000-0005-0000-0000-0000BF900000}"/>
    <cellStyle name="Normal 5 2 11 2 2 4" xfId="37072" xr:uid="{00000000-0005-0000-0000-0000C0900000}"/>
    <cellStyle name="Normal 5 2 11 2 3" xfId="37073" xr:uid="{00000000-0005-0000-0000-0000C1900000}"/>
    <cellStyle name="Normal 5 2 11 2 3 2" xfId="37074" xr:uid="{00000000-0005-0000-0000-0000C2900000}"/>
    <cellStyle name="Normal 5 2 11 2 3 2 2" xfId="37075" xr:uid="{00000000-0005-0000-0000-0000C3900000}"/>
    <cellStyle name="Normal 5 2 11 2 3 3" xfId="37076" xr:uid="{00000000-0005-0000-0000-0000C4900000}"/>
    <cellStyle name="Normal 5 2 11 2 4" xfId="37077" xr:uid="{00000000-0005-0000-0000-0000C5900000}"/>
    <cellStyle name="Normal 5 2 11 2 4 2" xfId="37078" xr:uid="{00000000-0005-0000-0000-0000C6900000}"/>
    <cellStyle name="Normal 5 2 11 2 5" xfId="37079" xr:uid="{00000000-0005-0000-0000-0000C7900000}"/>
    <cellStyle name="Normal 5 2 11 3" xfId="37080" xr:uid="{00000000-0005-0000-0000-0000C8900000}"/>
    <cellStyle name="Normal 5 2 11 3 2" xfId="37081" xr:uid="{00000000-0005-0000-0000-0000C9900000}"/>
    <cellStyle name="Normal 5 2 11 3 2 2" xfId="37082" xr:uid="{00000000-0005-0000-0000-0000CA900000}"/>
    <cellStyle name="Normal 5 2 11 3 2 2 2" xfId="37083" xr:uid="{00000000-0005-0000-0000-0000CB900000}"/>
    <cellStyle name="Normal 5 2 11 3 2 3" xfId="37084" xr:uid="{00000000-0005-0000-0000-0000CC900000}"/>
    <cellStyle name="Normal 5 2 11 3 3" xfId="37085" xr:uid="{00000000-0005-0000-0000-0000CD900000}"/>
    <cellStyle name="Normal 5 2 11 3 3 2" xfId="37086" xr:uid="{00000000-0005-0000-0000-0000CE900000}"/>
    <cellStyle name="Normal 5 2 11 3 4" xfId="37087" xr:uid="{00000000-0005-0000-0000-0000CF900000}"/>
    <cellStyle name="Normal 5 2 11 4" xfId="37088" xr:uid="{00000000-0005-0000-0000-0000D0900000}"/>
    <cellStyle name="Normal 5 2 11 4 2" xfId="37089" xr:uid="{00000000-0005-0000-0000-0000D1900000}"/>
    <cellStyle name="Normal 5 2 11 4 2 2" xfId="37090" xr:uid="{00000000-0005-0000-0000-0000D2900000}"/>
    <cellStyle name="Normal 5 2 11 4 3" xfId="37091" xr:uid="{00000000-0005-0000-0000-0000D3900000}"/>
    <cellStyle name="Normal 5 2 11 5" xfId="37092" xr:uid="{00000000-0005-0000-0000-0000D4900000}"/>
    <cellStyle name="Normal 5 2 11 5 2" xfId="37093" xr:uid="{00000000-0005-0000-0000-0000D5900000}"/>
    <cellStyle name="Normal 5 2 11 6" xfId="37094" xr:uid="{00000000-0005-0000-0000-0000D6900000}"/>
    <cellStyle name="Normal 5 2 12" xfId="37095" xr:uid="{00000000-0005-0000-0000-0000D7900000}"/>
    <cellStyle name="Normal 5 2 12 2" xfId="37096" xr:uid="{00000000-0005-0000-0000-0000D8900000}"/>
    <cellStyle name="Normal 5 2 12 2 2" xfId="37097" xr:uid="{00000000-0005-0000-0000-0000D9900000}"/>
    <cellStyle name="Normal 5 2 12 2 2 2" xfId="37098" xr:uid="{00000000-0005-0000-0000-0000DA900000}"/>
    <cellStyle name="Normal 5 2 12 2 2 2 2" xfId="37099" xr:uid="{00000000-0005-0000-0000-0000DB900000}"/>
    <cellStyle name="Normal 5 2 12 2 2 2 2 2" xfId="37100" xr:uid="{00000000-0005-0000-0000-0000DC900000}"/>
    <cellStyle name="Normal 5 2 12 2 2 2 3" xfId="37101" xr:uid="{00000000-0005-0000-0000-0000DD900000}"/>
    <cellStyle name="Normal 5 2 12 2 2 3" xfId="37102" xr:uid="{00000000-0005-0000-0000-0000DE900000}"/>
    <cellStyle name="Normal 5 2 12 2 2 3 2" xfId="37103" xr:uid="{00000000-0005-0000-0000-0000DF900000}"/>
    <cellStyle name="Normal 5 2 12 2 2 4" xfId="37104" xr:uid="{00000000-0005-0000-0000-0000E0900000}"/>
    <cellStyle name="Normal 5 2 12 2 3" xfId="37105" xr:uid="{00000000-0005-0000-0000-0000E1900000}"/>
    <cellStyle name="Normal 5 2 12 2 3 2" xfId="37106" xr:uid="{00000000-0005-0000-0000-0000E2900000}"/>
    <cellStyle name="Normal 5 2 12 2 3 2 2" xfId="37107" xr:uid="{00000000-0005-0000-0000-0000E3900000}"/>
    <cellStyle name="Normal 5 2 12 2 3 3" xfId="37108" xr:uid="{00000000-0005-0000-0000-0000E4900000}"/>
    <cellStyle name="Normal 5 2 12 2 4" xfId="37109" xr:uid="{00000000-0005-0000-0000-0000E5900000}"/>
    <cellStyle name="Normal 5 2 12 2 4 2" xfId="37110" xr:uid="{00000000-0005-0000-0000-0000E6900000}"/>
    <cellStyle name="Normal 5 2 12 2 5" xfId="37111" xr:uid="{00000000-0005-0000-0000-0000E7900000}"/>
    <cellStyle name="Normal 5 2 12 3" xfId="37112" xr:uid="{00000000-0005-0000-0000-0000E8900000}"/>
    <cellStyle name="Normal 5 2 12 3 2" xfId="37113" xr:uid="{00000000-0005-0000-0000-0000E9900000}"/>
    <cellStyle name="Normal 5 2 12 3 2 2" xfId="37114" xr:uid="{00000000-0005-0000-0000-0000EA900000}"/>
    <cellStyle name="Normal 5 2 12 3 2 2 2" xfId="37115" xr:uid="{00000000-0005-0000-0000-0000EB900000}"/>
    <cellStyle name="Normal 5 2 12 3 2 3" xfId="37116" xr:uid="{00000000-0005-0000-0000-0000EC900000}"/>
    <cellStyle name="Normal 5 2 12 3 3" xfId="37117" xr:uid="{00000000-0005-0000-0000-0000ED900000}"/>
    <cellStyle name="Normal 5 2 12 3 3 2" xfId="37118" xr:uid="{00000000-0005-0000-0000-0000EE900000}"/>
    <cellStyle name="Normal 5 2 12 3 4" xfId="37119" xr:uid="{00000000-0005-0000-0000-0000EF900000}"/>
    <cellStyle name="Normal 5 2 12 4" xfId="37120" xr:uid="{00000000-0005-0000-0000-0000F0900000}"/>
    <cellStyle name="Normal 5 2 12 4 2" xfId="37121" xr:uid="{00000000-0005-0000-0000-0000F1900000}"/>
    <cellStyle name="Normal 5 2 12 4 2 2" xfId="37122" xr:uid="{00000000-0005-0000-0000-0000F2900000}"/>
    <cellStyle name="Normal 5 2 12 4 3" xfId="37123" xr:uid="{00000000-0005-0000-0000-0000F3900000}"/>
    <cellStyle name="Normal 5 2 12 5" xfId="37124" xr:uid="{00000000-0005-0000-0000-0000F4900000}"/>
    <cellStyle name="Normal 5 2 12 5 2" xfId="37125" xr:uid="{00000000-0005-0000-0000-0000F5900000}"/>
    <cellStyle name="Normal 5 2 12 6" xfId="37126" xr:uid="{00000000-0005-0000-0000-0000F6900000}"/>
    <cellStyle name="Normal 5 2 13" xfId="37127" xr:uid="{00000000-0005-0000-0000-0000F7900000}"/>
    <cellStyle name="Normal 5 2 13 2" xfId="37128" xr:uid="{00000000-0005-0000-0000-0000F8900000}"/>
    <cellStyle name="Normal 5 2 13 2 2" xfId="37129" xr:uid="{00000000-0005-0000-0000-0000F9900000}"/>
    <cellStyle name="Normal 5 2 13 2 2 2" xfId="37130" xr:uid="{00000000-0005-0000-0000-0000FA900000}"/>
    <cellStyle name="Normal 5 2 13 2 2 2 2" xfId="37131" xr:uid="{00000000-0005-0000-0000-0000FB900000}"/>
    <cellStyle name="Normal 5 2 13 2 2 3" xfId="37132" xr:uid="{00000000-0005-0000-0000-0000FC900000}"/>
    <cellStyle name="Normal 5 2 13 2 3" xfId="37133" xr:uid="{00000000-0005-0000-0000-0000FD900000}"/>
    <cellStyle name="Normal 5 2 13 2 3 2" xfId="37134" xr:uid="{00000000-0005-0000-0000-0000FE900000}"/>
    <cellStyle name="Normal 5 2 13 2 4" xfId="37135" xr:uid="{00000000-0005-0000-0000-0000FF900000}"/>
    <cellStyle name="Normal 5 2 13 3" xfId="37136" xr:uid="{00000000-0005-0000-0000-000000910000}"/>
    <cellStyle name="Normal 5 2 13 3 2" xfId="37137" xr:uid="{00000000-0005-0000-0000-000001910000}"/>
    <cellStyle name="Normal 5 2 13 3 2 2" xfId="37138" xr:uid="{00000000-0005-0000-0000-000002910000}"/>
    <cellStyle name="Normal 5 2 13 3 3" xfId="37139" xr:uid="{00000000-0005-0000-0000-000003910000}"/>
    <cellStyle name="Normal 5 2 13 4" xfId="37140" xr:uid="{00000000-0005-0000-0000-000004910000}"/>
    <cellStyle name="Normal 5 2 13 4 2" xfId="37141" xr:uid="{00000000-0005-0000-0000-000005910000}"/>
    <cellStyle name="Normal 5 2 13 5" xfId="37142" xr:uid="{00000000-0005-0000-0000-000006910000}"/>
    <cellStyle name="Normal 5 2 14" xfId="37143" xr:uid="{00000000-0005-0000-0000-000007910000}"/>
    <cellStyle name="Normal 5 2 14 2" xfId="37144" xr:uid="{00000000-0005-0000-0000-000008910000}"/>
    <cellStyle name="Normal 5 2 14 2 2" xfId="37145" xr:uid="{00000000-0005-0000-0000-000009910000}"/>
    <cellStyle name="Normal 5 2 14 2 2 2" xfId="37146" xr:uid="{00000000-0005-0000-0000-00000A910000}"/>
    <cellStyle name="Normal 5 2 14 2 3" xfId="37147" xr:uid="{00000000-0005-0000-0000-00000B910000}"/>
    <cellStyle name="Normal 5 2 14 3" xfId="37148" xr:uid="{00000000-0005-0000-0000-00000C910000}"/>
    <cellStyle name="Normal 5 2 14 3 2" xfId="37149" xr:uid="{00000000-0005-0000-0000-00000D910000}"/>
    <cellStyle name="Normal 5 2 14 4" xfId="37150" xr:uid="{00000000-0005-0000-0000-00000E910000}"/>
    <cellStyle name="Normal 5 2 15" xfId="37151" xr:uid="{00000000-0005-0000-0000-00000F910000}"/>
    <cellStyle name="Normal 5 2 15 2" xfId="37152" xr:uid="{00000000-0005-0000-0000-000010910000}"/>
    <cellStyle name="Normal 5 2 15 2 2" xfId="37153" xr:uid="{00000000-0005-0000-0000-000011910000}"/>
    <cellStyle name="Normal 5 2 15 2 2 2" xfId="37154" xr:uid="{00000000-0005-0000-0000-000012910000}"/>
    <cellStyle name="Normal 5 2 15 2 3" xfId="37155" xr:uid="{00000000-0005-0000-0000-000013910000}"/>
    <cellStyle name="Normal 5 2 15 3" xfId="37156" xr:uid="{00000000-0005-0000-0000-000014910000}"/>
    <cellStyle name="Normal 5 2 15 3 2" xfId="37157" xr:uid="{00000000-0005-0000-0000-000015910000}"/>
    <cellStyle name="Normal 5 2 15 4" xfId="37158" xr:uid="{00000000-0005-0000-0000-000016910000}"/>
    <cellStyle name="Normal 5 2 16" xfId="37159" xr:uid="{00000000-0005-0000-0000-000017910000}"/>
    <cellStyle name="Normal 5 2 16 2" xfId="37160" xr:uid="{00000000-0005-0000-0000-000018910000}"/>
    <cellStyle name="Normal 5 2 16 2 2" xfId="37161" xr:uid="{00000000-0005-0000-0000-000019910000}"/>
    <cellStyle name="Normal 5 2 16 2 2 2" xfId="37162" xr:uid="{00000000-0005-0000-0000-00001A910000}"/>
    <cellStyle name="Normal 5 2 16 2 3" xfId="37163" xr:uid="{00000000-0005-0000-0000-00001B910000}"/>
    <cellStyle name="Normal 5 2 16 3" xfId="37164" xr:uid="{00000000-0005-0000-0000-00001C910000}"/>
    <cellStyle name="Normal 5 2 16 3 2" xfId="37165" xr:uid="{00000000-0005-0000-0000-00001D910000}"/>
    <cellStyle name="Normal 5 2 16 4" xfId="37166" xr:uid="{00000000-0005-0000-0000-00001E910000}"/>
    <cellStyle name="Normal 5 2 17" xfId="37167" xr:uid="{00000000-0005-0000-0000-00001F910000}"/>
    <cellStyle name="Normal 5 2 17 2" xfId="37168" xr:uid="{00000000-0005-0000-0000-000020910000}"/>
    <cellStyle name="Normal 5 2 17 2 2" xfId="37169" xr:uid="{00000000-0005-0000-0000-000021910000}"/>
    <cellStyle name="Normal 5 2 17 3" xfId="37170" xr:uid="{00000000-0005-0000-0000-000022910000}"/>
    <cellStyle name="Normal 5 2 18" xfId="37171" xr:uid="{00000000-0005-0000-0000-000023910000}"/>
    <cellStyle name="Normal 5 2 18 2" xfId="37172" xr:uid="{00000000-0005-0000-0000-000024910000}"/>
    <cellStyle name="Normal 5 2 19" xfId="37173" xr:uid="{00000000-0005-0000-0000-000025910000}"/>
    <cellStyle name="Normal 5 2 19 2" xfId="37174" xr:uid="{00000000-0005-0000-0000-000026910000}"/>
    <cellStyle name="Normal 5 2 2" xfId="51" xr:uid="{00000000-0005-0000-0000-000027910000}"/>
    <cellStyle name="Normal 5 2 2 10" xfId="37175" xr:uid="{00000000-0005-0000-0000-000028910000}"/>
    <cellStyle name="Normal 5 2 2 10 2" xfId="37176" xr:uid="{00000000-0005-0000-0000-000029910000}"/>
    <cellStyle name="Normal 5 2 2 10 2 2" xfId="37177" xr:uid="{00000000-0005-0000-0000-00002A910000}"/>
    <cellStyle name="Normal 5 2 2 10 2 2 2" xfId="37178" xr:uid="{00000000-0005-0000-0000-00002B910000}"/>
    <cellStyle name="Normal 5 2 2 10 2 2 2 2" xfId="37179" xr:uid="{00000000-0005-0000-0000-00002C910000}"/>
    <cellStyle name="Normal 5 2 2 10 2 2 2 2 2" xfId="37180" xr:uid="{00000000-0005-0000-0000-00002D910000}"/>
    <cellStyle name="Normal 5 2 2 10 2 2 2 3" xfId="37181" xr:uid="{00000000-0005-0000-0000-00002E910000}"/>
    <cellStyle name="Normal 5 2 2 10 2 2 3" xfId="37182" xr:uid="{00000000-0005-0000-0000-00002F910000}"/>
    <cellStyle name="Normal 5 2 2 10 2 2 3 2" xfId="37183" xr:uid="{00000000-0005-0000-0000-000030910000}"/>
    <cellStyle name="Normal 5 2 2 10 2 2 4" xfId="37184" xr:uid="{00000000-0005-0000-0000-000031910000}"/>
    <cellStyle name="Normal 5 2 2 10 2 3" xfId="37185" xr:uid="{00000000-0005-0000-0000-000032910000}"/>
    <cellStyle name="Normal 5 2 2 10 2 3 2" xfId="37186" xr:uid="{00000000-0005-0000-0000-000033910000}"/>
    <cellStyle name="Normal 5 2 2 10 2 3 2 2" xfId="37187" xr:uid="{00000000-0005-0000-0000-000034910000}"/>
    <cellStyle name="Normal 5 2 2 10 2 3 3" xfId="37188" xr:uid="{00000000-0005-0000-0000-000035910000}"/>
    <cellStyle name="Normal 5 2 2 10 2 4" xfId="37189" xr:uid="{00000000-0005-0000-0000-000036910000}"/>
    <cellStyle name="Normal 5 2 2 10 2 4 2" xfId="37190" xr:uid="{00000000-0005-0000-0000-000037910000}"/>
    <cellStyle name="Normal 5 2 2 10 2 5" xfId="37191" xr:uid="{00000000-0005-0000-0000-000038910000}"/>
    <cellStyle name="Normal 5 2 2 10 3" xfId="37192" xr:uid="{00000000-0005-0000-0000-000039910000}"/>
    <cellStyle name="Normal 5 2 2 10 3 2" xfId="37193" xr:uid="{00000000-0005-0000-0000-00003A910000}"/>
    <cellStyle name="Normal 5 2 2 10 3 2 2" xfId="37194" xr:uid="{00000000-0005-0000-0000-00003B910000}"/>
    <cellStyle name="Normal 5 2 2 10 3 2 2 2" xfId="37195" xr:uid="{00000000-0005-0000-0000-00003C910000}"/>
    <cellStyle name="Normal 5 2 2 10 3 2 3" xfId="37196" xr:uid="{00000000-0005-0000-0000-00003D910000}"/>
    <cellStyle name="Normal 5 2 2 10 3 3" xfId="37197" xr:uid="{00000000-0005-0000-0000-00003E910000}"/>
    <cellStyle name="Normal 5 2 2 10 3 3 2" xfId="37198" xr:uid="{00000000-0005-0000-0000-00003F910000}"/>
    <cellStyle name="Normal 5 2 2 10 3 4" xfId="37199" xr:uid="{00000000-0005-0000-0000-000040910000}"/>
    <cellStyle name="Normal 5 2 2 10 4" xfId="37200" xr:uid="{00000000-0005-0000-0000-000041910000}"/>
    <cellStyle name="Normal 5 2 2 10 4 2" xfId="37201" xr:uid="{00000000-0005-0000-0000-000042910000}"/>
    <cellStyle name="Normal 5 2 2 10 4 2 2" xfId="37202" xr:uid="{00000000-0005-0000-0000-000043910000}"/>
    <cellStyle name="Normal 5 2 2 10 4 3" xfId="37203" xr:uid="{00000000-0005-0000-0000-000044910000}"/>
    <cellStyle name="Normal 5 2 2 10 5" xfId="37204" xr:uid="{00000000-0005-0000-0000-000045910000}"/>
    <cellStyle name="Normal 5 2 2 10 5 2" xfId="37205" xr:uid="{00000000-0005-0000-0000-000046910000}"/>
    <cellStyle name="Normal 5 2 2 10 6" xfId="37206" xr:uid="{00000000-0005-0000-0000-000047910000}"/>
    <cellStyle name="Normal 5 2 2 11" xfId="37207" xr:uid="{00000000-0005-0000-0000-000048910000}"/>
    <cellStyle name="Normal 5 2 2 11 2" xfId="37208" xr:uid="{00000000-0005-0000-0000-000049910000}"/>
    <cellStyle name="Normal 5 2 2 11 2 2" xfId="37209" xr:uid="{00000000-0005-0000-0000-00004A910000}"/>
    <cellStyle name="Normal 5 2 2 11 2 2 2" xfId="37210" xr:uid="{00000000-0005-0000-0000-00004B910000}"/>
    <cellStyle name="Normal 5 2 2 11 2 2 2 2" xfId="37211" xr:uid="{00000000-0005-0000-0000-00004C910000}"/>
    <cellStyle name="Normal 5 2 2 11 2 2 2 2 2" xfId="37212" xr:uid="{00000000-0005-0000-0000-00004D910000}"/>
    <cellStyle name="Normal 5 2 2 11 2 2 2 3" xfId="37213" xr:uid="{00000000-0005-0000-0000-00004E910000}"/>
    <cellStyle name="Normal 5 2 2 11 2 2 3" xfId="37214" xr:uid="{00000000-0005-0000-0000-00004F910000}"/>
    <cellStyle name="Normal 5 2 2 11 2 2 3 2" xfId="37215" xr:uid="{00000000-0005-0000-0000-000050910000}"/>
    <cellStyle name="Normal 5 2 2 11 2 2 4" xfId="37216" xr:uid="{00000000-0005-0000-0000-000051910000}"/>
    <cellStyle name="Normal 5 2 2 11 2 3" xfId="37217" xr:uid="{00000000-0005-0000-0000-000052910000}"/>
    <cellStyle name="Normal 5 2 2 11 2 3 2" xfId="37218" xr:uid="{00000000-0005-0000-0000-000053910000}"/>
    <cellStyle name="Normal 5 2 2 11 2 3 2 2" xfId="37219" xr:uid="{00000000-0005-0000-0000-000054910000}"/>
    <cellStyle name="Normal 5 2 2 11 2 3 3" xfId="37220" xr:uid="{00000000-0005-0000-0000-000055910000}"/>
    <cellStyle name="Normal 5 2 2 11 2 4" xfId="37221" xr:uid="{00000000-0005-0000-0000-000056910000}"/>
    <cellStyle name="Normal 5 2 2 11 2 4 2" xfId="37222" xr:uid="{00000000-0005-0000-0000-000057910000}"/>
    <cellStyle name="Normal 5 2 2 11 2 5" xfId="37223" xr:uid="{00000000-0005-0000-0000-000058910000}"/>
    <cellStyle name="Normal 5 2 2 11 3" xfId="37224" xr:uid="{00000000-0005-0000-0000-000059910000}"/>
    <cellStyle name="Normal 5 2 2 11 3 2" xfId="37225" xr:uid="{00000000-0005-0000-0000-00005A910000}"/>
    <cellStyle name="Normal 5 2 2 11 3 2 2" xfId="37226" xr:uid="{00000000-0005-0000-0000-00005B910000}"/>
    <cellStyle name="Normal 5 2 2 11 3 2 2 2" xfId="37227" xr:uid="{00000000-0005-0000-0000-00005C910000}"/>
    <cellStyle name="Normal 5 2 2 11 3 2 3" xfId="37228" xr:uid="{00000000-0005-0000-0000-00005D910000}"/>
    <cellStyle name="Normal 5 2 2 11 3 3" xfId="37229" xr:uid="{00000000-0005-0000-0000-00005E910000}"/>
    <cellStyle name="Normal 5 2 2 11 3 3 2" xfId="37230" xr:uid="{00000000-0005-0000-0000-00005F910000}"/>
    <cellStyle name="Normal 5 2 2 11 3 4" xfId="37231" xr:uid="{00000000-0005-0000-0000-000060910000}"/>
    <cellStyle name="Normal 5 2 2 11 4" xfId="37232" xr:uid="{00000000-0005-0000-0000-000061910000}"/>
    <cellStyle name="Normal 5 2 2 11 4 2" xfId="37233" xr:uid="{00000000-0005-0000-0000-000062910000}"/>
    <cellStyle name="Normal 5 2 2 11 4 2 2" xfId="37234" xr:uid="{00000000-0005-0000-0000-000063910000}"/>
    <cellStyle name="Normal 5 2 2 11 4 3" xfId="37235" xr:uid="{00000000-0005-0000-0000-000064910000}"/>
    <cellStyle name="Normal 5 2 2 11 5" xfId="37236" xr:uid="{00000000-0005-0000-0000-000065910000}"/>
    <cellStyle name="Normal 5 2 2 11 5 2" xfId="37237" xr:uid="{00000000-0005-0000-0000-000066910000}"/>
    <cellStyle name="Normal 5 2 2 11 6" xfId="37238" xr:uid="{00000000-0005-0000-0000-000067910000}"/>
    <cellStyle name="Normal 5 2 2 12" xfId="37239" xr:uid="{00000000-0005-0000-0000-000068910000}"/>
    <cellStyle name="Normal 5 2 2 12 2" xfId="37240" xr:uid="{00000000-0005-0000-0000-000069910000}"/>
    <cellStyle name="Normal 5 2 2 12 2 2" xfId="37241" xr:uid="{00000000-0005-0000-0000-00006A910000}"/>
    <cellStyle name="Normal 5 2 2 12 2 2 2" xfId="37242" xr:uid="{00000000-0005-0000-0000-00006B910000}"/>
    <cellStyle name="Normal 5 2 2 12 2 2 2 2" xfId="37243" xr:uid="{00000000-0005-0000-0000-00006C910000}"/>
    <cellStyle name="Normal 5 2 2 12 2 2 3" xfId="37244" xr:uid="{00000000-0005-0000-0000-00006D910000}"/>
    <cellStyle name="Normal 5 2 2 12 2 3" xfId="37245" xr:uid="{00000000-0005-0000-0000-00006E910000}"/>
    <cellStyle name="Normal 5 2 2 12 2 3 2" xfId="37246" xr:uid="{00000000-0005-0000-0000-00006F910000}"/>
    <cellStyle name="Normal 5 2 2 12 2 4" xfId="37247" xr:uid="{00000000-0005-0000-0000-000070910000}"/>
    <cellStyle name="Normal 5 2 2 12 3" xfId="37248" xr:uid="{00000000-0005-0000-0000-000071910000}"/>
    <cellStyle name="Normal 5 2 2 12 3 2" xfId="37249" xr:uid="{00000000-0005-0000-0000-000072910000}"/>
    <cellStyle name="Normal 5 2 2 12 3 2 2" xfId="37250" xr:uid="{00000000-0005-0000-0000-000073910000}"/>
    <cellStyle name="Normal 5 2 2 12 3 3" xfId="37251" xr:uid="{00000000-0005-0000-0000-000074910000}"/>
    <cellStyle name="Normal 5 2 2 12 4" xfId="37252" xr:uid="{00000000-0005-0000-0000-000075910000}"/>
    <cellStyle name="Normal 5 2 2 12 4 2" xfId="37253" xr:uid="{00000000-0005-0000-0000-000076910000}"/>
    <cellStyle name="Normal 5 2 2 12 5" xfId="37254" xr:uid="{00000000-0005-0000-0000-000077910000}"/>
    <cellStyle name="Normal 5 2 2 13" xfId="37255" xr:uid="{00000000-0005-0000-0000-000078910000}"/>
    <cellStyle name="Normal 5 2 2 13 2" xfId="37256" xr:uid="{00000000-0005-0000-0000-000079910000}"/>
    <cellStyle name="Normal 5 2 2 13 2 2" xfId="37257" xr:uid="{00000000-0005-0000-0000-00007A910000}"/>
    <cellStyle name="Normal 5 2 2 13 2 2 2" xfId="37258" xr:uid="{00000000-0005-0000-0000-00007B910000}"/>
    <cellStyle name="Normal 5 2 2 13 2 3" xfId="37259" xr:uid="{00000000-0005-0000-0000-00007C910000}"/>
    <cellStyle name="Normal 5 2 2 13 3" xfId="37260" xr:uid="{00000000-0005-0000-0000-00007D910000}"/>
    <cellStyle name="Normal 5 2 2 13 3 2" xfId="37261" xr:uid="{00000000-0005-0000-0000-00007E910000}"/>
    <cellStyle name="Normal 5 2 2 13 4" xfId="37262" xr:uid="{00000000-0005-0000-0000-00007F910000}"/>
    <cellStyle name="Normal 5 2 2 14" xfId="37263" xr:uid="{00000000-0005-0000-0000-000080910000}"/>
    <cellStyle name="Normal 5 2 2 14 2" xfId="37264" xr:uid="{00000000-0005-0000-0000-000081910000}"/>
    <cellStyle name="Normal 5 2 2 14 2 2" xfId="37265" xr:uid="{00000000-0005-0000-0000-000082910000}"/>
    <cellStyle name="Normal 5 2 2 14 2 2 2" xfId="37266" xr:uid="{00000000-0005-0000-0000-000083910000}"/>
    <cellStyle name="Normal 5 2 2 14 2 3" xfId="37267" xr:uid="{00000000-0005-0000-0000-000084910000}"/>
    <cellStyle name="Normal 5 2 2 14 3" xfId="37268" xr:uid="{00000000-0005-0000-0000-000085910000}"/>
    <cellStyle name="Normal 5 2 2 14 3 2" xfId="37269" xr:uid="{00000000-0005-0000-0000-000086910000}"/>
    <cellStyle name="Normal 5 2 2 14 4" xfId="37270" xr:uid="{00000000-0005-0000-0000-000087910000}"/>
    <cellStyle name="Normal 5 2 2 15" xfId="37271" xr:uid="{00000000-0005-0000-0000-000088910000}"/>
    <cellStyle name="Normal 5 2 2 15 2" xfId="37272" xr:uid="{00000000-0005-0000-0000-000089910000}"/>
    <cellStyle name="Normal 5 2 2 15 2 2" xfId="37273" xr:uid="{00000000-0005-0000-0000-00008A910000}"/>
    <cellStyle name="Normal 5 2 2 15 2 2 2" xfId="37274" xr:uid="{00000000-0005-0000-0000-00008B910000}"/>
    <cellStyle name="Normal 5 2 2 15 2 3" xfId="37275" xr:uid="{00000000-0005-0000-0000-00008C910000}"/>
    <cellStyle name="Normal 5 2 2 15 3" xfId="37276" xr:uid="{00000000-0005-0000-0000-00008D910000}"/>
    <cellStyle name="Normal 5 2 2 15 3 2" xfId="37277" xr:uid="{00000000-0005-0000-0000-00008E910000}"/>
    <cellStyle name="Normal 5 2 2 15 4" xfId="37278" xr:uid="{00000000-0005-0000-0000-00008F910000}"/>
    <cellStyle name="Normal 5 2 2 16" xfId="37279" xr:uid="{00000000-0005-0000-0000-000090910000}"/>
    <cellStyle name="Normal 5 2 2 16 2" xfId="37280" xr:uid="{00000000-0005-0000-0000-000091910000}"/>
    <cellStyle name="Normal 5 2 2 16 2 2" xfId="37281" xr:uid="{00000000-0005-0000-0000-000092910000}"/>
    <cellStyle name="Normal 5 2 2 16 3" xfId="37282" xr:uid="{00000000-0005-0000-0000-000093910000}"/>
    <cellStyle name="Normal 5 2 2 17" xfId="37283" xr:uid="{00000000-0005-0000-0000-000094910000}"/>
    <cellStyle name="Normal 5 2 2 17 2" xfId="37284" xr:uid="{00000000-0005-0000-0000-000095910000}"/>
    <cellStyle name="Normal 5 2 2 18" xfId="37285" xr:uid="{00000000-0005-0000-0000-000096910000}"/>
    <cellStyle name="Normal 5 2 2 18 2" xfId="37286" xr:uid="{00000000-0005-0000-0000-000097910000}"/>
    <cellStyle name="Normal 5 2 2 19" xfId="37287" xr:uid="{00000000-0005-0000-0000-000098910000}"/>
    <cellStyle name="Normal 5 2 2 2" xfId="37288" xr:uid="{00000000-0005-0000-0000-000099910000}"/>
    <cellStyle name="Normal 5 2 2 2 10" xfId="37289" xr:uid="{00000000-0005-0000-0000-00009A910000}"/>
    <cellStyle name="Normal 5 2 2 2 10 2" xfId="37290" xr:uid="{00000000-0005-0000-0000-00009B910000}"/>
    <cellStyle name="Normal 5 2 2 2 10 2 2" xfId="37291" xr:uid="{00000000-0005-0000-0000-00009C910000}"/>
    <cellStyle name="Normal 5 2 2 2 10 2 2 2" xfId="37292" xr:uid="{00000000-0005-0000-0000-00009D910000}"/>
    <cellStyle name="Normal 5 2 2 2 10 2 2 2 2" xfId="37293" xr:uid="{00000000-0005-0000-0000-00009E910000}"/>
    <cellStyle name="Normal 5 2 2 2 10 2 2 2 2 2" xfId="37294" xr:uid="{00000000-0005-0000-0000-00009F910000}"/>
    <cellStyle name="Normal 5 2 2 2 10 2 2 2 3" xfId="37295" xr:uid="{00000000-0005-0000-0000-0000A0910000}"/>
    <cellStyle name="Normal 5 2 2 2 10 2 2 3" xfId="37296" xr:uid="{00000000-0005-0000-0000-0000A1910000}"/>
    <cellStyle name="Normal 5 2 2 2 10 2 2 3 2" xfId="37297" xr:uid="{00000000-0005-0000-0000-0000A2910000}"/>
    <cellStyle name="Normal 5 2 2 2 10 2 2 4" xfId="37298" xr:uid="{00000000-0005-0000-0000-0000A3910000}"/>
    <cellStyle name="Normal 5 2 2 2 10 2 3" xfId="37299" xr:uid="{00000000-0005-0000-0000-0000A4910000}"/>
    <cellStyle name="Normal 5 2 2 2 10 2 3 2" xfId="37300" xr:uid="{00000000-0005-0000-0000-0000A5910000}"/>
    <cellStyle name="Normal 5 2 2 2 10 2 3 2 2" xfId="37301" xr:uid="{00000000-0005-0000-0000-0000A6910000}"/>
    <cellStyle name="Normal 5 2 2 2 10 2 3 3" xfId="37302" xr:uid="{00000000-0005-0000-0000-0000A7910000}"/>
    <cellStyle name="Normal 5 2 2 2 10 2 4" xfId="37303" xr:uid="{00000000-0005-0000-0000-0000A8910000}"/>
    <cellStyle name="Normal 5 2 2 2 10 2 4 2" xfId="37304" xr:uid="{00000000-0005-0000-0000-0000A9910000}"/>
    <cellStyle name="Normal 5 2 2 2 10 2 5" xfId="37305" xr:uid="{00000000-0005-0000-0000-0000AA910000}"/>
    <cellStyle name="Normal 5 2 2 2 10 3" xfId="37306" xr:uid="{00000000-0005-0000-0000-0000AB910000}"/>
    <cellStyle name="Normal 5 2 2 2 10 3 2" xfId="37307" xr:uid="{00000000-0005-0000-0000-0000AC910000}"/>
    <cellStyle name="Normal 5 2 2 2 10 3 2 2" xfId="37308" xr:uid="{00000000-0005-0000-0000-0000AD910000}"/>
    <cellStyle name="Normal 5 2 2 2 10 3 2 2 2" xfId="37309" xr:uid="{00000000-0005-0000-0000-0000AE910000}"/>
    <cellStyle name="Normal 5 2 2 2 10 3 2 3" xfId="37310" xr:uid="{00000000-0005-0000-0000-0000AF910000}"/>
    <cellStyle name="Normal 5 2 2 2 10 3 3" xfId="37311" xr:uid="{00000000-0005-0000-0000-0000B0910000}"/>
    <cellStyle name="Normal 5 2 2 2 10 3 3 2" xfId="37312" xr:uid="{00000000-0005-0000-0000-0000B1910000}"/>
    <cellStyle name="Normal 5 2 2 2 10 3 4" xfId="37313" xr:uid="{00000000-0005-0000-0000-0000B2910000}"/>
    <cellStyle name="Normal 5 2 2 2 10 4" xfId="37314" xr:uid="{00000000-0005-0000-0000-0000B3910000}"/>
    <cellStyle name="Normal 5 2 2 2 10 4 2" xfId="37315" xr:uid="{00000000-0005-0000-0000-0000B4910000}"/>
    <cellStyle name="Normal 5 2 2 2 10 4 2 2" xfId="37316" xr:uid="{00000000-0005-0000-0000-0000B5910000}"/>
    <cellStyle name="Normal 5 2 2 2 10 4 3" xfId="37317" xr:uid="{00000000-0005-0000-0000-0000B6910000}"/>
    <cellStyle name="Normal 5 2 2 2 10 5" xfId="37318" xr:uid="{00000000-0005-0000-0000-0000B7910000}"/>
    <cellStyle name="Normal 5 2 2 2 10 5 2" xfId="37319" xr:uid="{00000000-0005-0000-0000-0000B8910000}"/>
    <cellStyle name="Normal 5 2 2 2 10 6" xfId="37320" xr:uid="{00000000-0005-0000-0000-0000B9910000}"/>
    <cellStyle name="Normal 5 2 2 2 11" xfId="37321" xr:uid="{00000000-0005-0000-0000-0000BA910000}"/>
    <cellStyle name="Normal 5 2 2 2 11 2" xfId="37322" xr:uid="{00000000-0005-0000-0000-0000BB910000}"/>
    <cellStyle name="Normal 5 2 2 2 11 2 2" xfId="37323" xr:uid="{00000000-0005-0000-0000-0000BC910000}"/>
    <cellStyle name="Normal 5 2 2 2 11 2 2 2" xfId="37324" xr:uid="{00000000-0005-0000-0000-0000BD910000}"/>
    <cellStyle name="Normal 5 2 2 2 11 2 2 2 2" xfId="37325" xr:uid="{00000000-0005-0000-0000-0000BE910000}"/>
    <cellStyle name="Normal 5 2 2 2 11 2 2 3" xfId="37326" xr:uid="{00000000-0005-0000-0000-0000BF910000}"/>
    <cellStyle name="Normal 5 2 2 2 11 2 3" xfId="37327" xr:uid="{00000000-0005-0000-0000-0000C0910000}"/>
    <cellStyle name="Normal 5 2 2 2 11 2 3 2" xfId="37328" xr:uid="{00000000-0005-0000-0000-0000C1910000}"/>
    <cellStyle name="Normal 5 2 2 2 11 2 4" xfId="37329" xr:uid="{00000000-0005-0000-0000-0000C2910000}"/>
    <cellStyle name="Normal 5 2 2 2 11 3" xfId="37330" xr:uid="{00000000-0005-0000-0000-0000C3910000}"/>
    <cellStyle name="Normal 5 2 2 2 11 3 2" xfId="37331" xr:uid="{00000000-0005-0000-0000-0000C4910000}"/>
    <cellStyle name="Normal 5 2 2 2 11 3 2 2" xfId="37332" xr:uid="{00000000-0005-0000-0000-0000C5910000}"/>
    <cellStyle name="Normal 5 2 2 2 11 3 3" xfId="37333" xr:uid="{00000000-0005-0000-0000-0000C6910000}"/>
    <cellStyle name="Normal 5 2 2 2 11 4" xfId="37334" xr:uid="{00000000-0005-0000-0000-0000C7910000}"/>
    <cellStyle name="Normal 5 2 2 2 11 4 2" xfId="37335" xr:uid="{00000000-0005-0000-0000-0000C8910000}"/>
    <cellStyle name="Normal 5 2 2 2 11 5" xfId="37336" xr:uid="{00000000-0005-0000-0000-0000C9910000}"/>
    <cellStyle name="Normal 5 2 2 2 12" xfId="37337" xr:uid="{00000000-0005-0000-0000-0000CA910000}"/>
    <cellStyle name="Normal 5 2 2 2 12 2" xfId="37338" xr:uid="{00000000-0005-0000-0000-0000CB910000}"/>
    <cellStyle name="Normal 5 2 2 2 12 2 2" xfId="37339" xr:uid="{00000000-0005-0000-0000-0000CC910000}"/>
    <cellStyle name="Normal 5 2 2 2 12 2 2 2" xfId="37340" xr:uid="{00000000-0005-0000-0000-0000CD910000}"/>
    <cellStyle name="Normal 5 2 2 2 12 2 3" xfId="37341" xr:uid="{00000000-0005-0000-0000-0000CE910000}"/>
    <cellStyle name="Normal 5 2 2 2 12 3" xfId="37342" xr:uid="{00000000-0005-0000-0000-0000CF910000}"/>
    <cellStyle name="Normal 5 2 2 2 12 3 2" xfId="37343" xr:uid="{00000000-0005-0000-0000-0000D0910000}"/>
    <cellStyle name="Normal 5 2 2 2 12 4" xfId="37344" xr:uid="{00000000-0005-0000-0000-0000D1910000}"/>
    <cellStyle name="Normal 5 2 2 2 13" xfId="37345" xr:uid="{00000000-0005-0000-0000-0000D2910000}"/>
    <cellStyle name="Normal 5 2 2 2 13 2" xfId="37346" xr:uid="{00000000-0005-0000-0000-0000D3910000}"/>
    <cellStyle name="Normal 5 2 2 2 13 2 2" xfId="37347" xr:uid="{00000000-0005-0000-0000-0000D4910000}"/>
    <cellStyle name="Normal 5 2 2 2 13 2 2 2" xfId="37348" xr:uid="{00000000-0005-0000-0000-0000D5910000}"/>
    <cellStyle name="Normal 5 2 2 2 13 2 3" xfId="37349" xr:uid="{00000000-0005-0000-0000-0000D6910000}"/>
    <cellStyle name="Normal 5 2 2 2 13 3" xfId="37350" xr:uid="{00000000-0005-0000-0000-0000D7910000}"/>
    <cellStyle name="Normal 5 2 2 2 13 3 2" xfId="37351" xr:uid="{00000000-0005-0000-0000-0000D8910000}"/>
    <cellStyle name="Normal 5 2 2 2 13 4" xfId="37352" xr:uid="{00000000-0005-0000-0000-0000D9910000}"/>
    <cellStyle name="Normal 5 2 2 2 14" xfId="37353" xr:uid="{00000000-0005-0000-0000-0000DA910000}"/>
    <cellStyle name="Normal 5 2 2 2 14 2" xfId="37354" xr:uid="{00000000-0005-0000-0000-0000DB910000}"/>
    <cellStyle name="Normal 5 2 2 2 14 2 2" xfId="37355" xr:uid="{00000000-0005-0000-0000-0000DC910000}"/>
    <cellStyle name="Normal 5 2 2 2 14 2 2 2" xfId="37356" xr:uid="{00000000-0005-0000-0000-0000DD910000}"/>
    <cellStyle name="Normal 5 2 2 2 14 2 3" xfId="37357" xr:uid="{00000000-0005-0000-0000-0000DE910000}"/>
    <cellStyle name="Normal 5 2 2 2 14 3" xfId="37358" xr:uid="{00000000-0005-0000-0000-0000DF910000}"/>
    <cellStyle name="Normal 5 2 2 2 14 3 2" xfId="37359" xr:uid="{00000000-0005-0000-0000-0000E0910000}"/>
    <cellStyle name="Normal 5 2 2 2 14 4" xfId="37360" xr:uid="{00000000-0005-0000-0000-0000E1910000}"/>
    <cellStyle name="Normal 5 2 2 2 15" xfId="37361" xr:uid="{00000000-0005-0000-0000-0000E2910000}"/>
    <cellStyle name="Normal 5 2 2 2 15 2" xfId="37362" xr:uid="{00000000-0005-0000-0000-0000E3910000}"/>
    <cellStyle name="Normal 5 2 2 2 15 2 2" xfId="37363" xr:uid="{00000000-0005-0000-0000-0000E4910000}"/>
    <cellStyle name="Normal 5 2 2 2 15 3" xfId="37364" xr:uid="{00000000-0005-0000-0000-0000E5910000}"/>
    <cellStyle name="Normal 5 2 2 2 16" xfId="37365" xr:uid="{00000000-0005-0000-0000-0000E6910000}"/>
    <cellStyle name="Normal 5 2 2 2 16 2" xfId="37366" xr:uid="{00000000-0005-0000-0000-0000E7910000}"/>
    <cellStyle name="Normal 5 2 2 2 17" xfId="37367" xr:uid="{00000000-0005-0000-0000-0000E8910000}"/>
    <cellStyle name="Normal 5 2 2 2 17 2" xfId="37368" xr:uid="{00000000-0005-0000-0000-0000E9910000}"/>
    <cellStyle name="Normal 5 2 2 2 18" xfId="37369" xr:uid="{00000000-0005-0000-0000-0000EA910000}"/>
    <cellStyle name="Normal 5 2 2 2 19" xfId="37370" xr:uid="{00000000-0005-0000-0000-0000EB910000}"/>
    <cellStyle name="Normal 5 2 2 2 2" xfId="37371" xr:uid="{00000000-0005-0000-0000-0000EC910000}"/>
    <cellStyle name="Normal 5 2 2 2 2 10" xfId="37372" xr:uid="{00000000-0005-0000-0000-0000ED910000}"/>
    <cellStyle name="Normal 5 2 2 2 2 10 2" xfId="37373" xr:uid="{00000000-0005-0000-0000-0000EE910000}"/>
    <cellStyle name="Normal 5 2 2 2 2 10 2 2" xfId="37374" xr:uid="{00000000-0005-0000-0000-0000EF910000}"/>
    <cellStyle name="Normal 5 2 2 2 2 10 2 2 2" xfId="37375" xr:uid="{00000000-0005-0000-0000-0000F0910000}"/>
    <cellStyle name="Normal 5 2 2 2 2 10 2 3" xfId="37376" xr:uid="{00000000-0005-0000-0000-0000F1910000}"/>
    <cellStyle name="Normal 5 2 2 2 2 10 3" xfId="37377" xr:uid="{00000000-0005-0000-0000-0000F2910000}"/>
    <cellStyle name="Normal 5 2 2 2 2 10 3 2" xfId="37378" xr:uid="{00000000-0005-0000-0000-0000F3910000}"/>
    <cellStyle name="Normal 5 2 2 2 2 10 4" xfId="37379" xr:uid="{00000000-0005-0000-0000-0000F4910000}"/>
    <cellStyle name="Normal 5 2 2 2 2 11" xfId="37380" xr:uid="{00000000-0005-0000-0000-0000F5910000}"/>
    <cellStyle name="Normal 5 2 2 2 2 11 2" xfId="37381" xr:uid="{00000000-0005-0000-0000-0000F6910000}"/>
    <cellStyle name="Normal 5 2 2 2 2 11 2 2" xfId="37382" xr:uid="{00000000-0005-0000-0000-0000F7910000}"/>
    <cellStyle name="Normal 5 2 2 2 2 11 2 2 2" xfId="37383" xr:uid="{00000000-0005-0000-0000-0000F8910000}"/>
    <cellStyle name="Normal 5 2 2 2 2 11 2 3" xfId="37384" xr:uid="{00000000-0005-0000-0000-0000F9910000}"/>
    <cellStyle name="Normal 5 2 2 2 2 11 3" xfId="37385" xr:uid="{00000000-0005-0000-0000-0000FA910000}"/>
    <cellStyle name="Normal 5 2 2 2 2 11 3 2" xfId="37386" xr:uid="{00000000-0005-0000-0000-0000FB910000}"/>
    <cellStyle name="Normal 5 2 2 2 2 11 4" xfId="37387" xr:uid="{00000000-0005-0000-0000-0000FC910000}"/>
    <cellStyle name="Normal 5 2 2 2 2 12" xfId="37388" xr:uid="{00000000-0005-0000-0000-0000FD910000}"/>
    <cellStyle name="Normal 5 2 2 2 2 12 2" xfId="37389" xr:uid="{00000000-0005-0000-0000-0000FE910000}"/>
    <cellStyle name="Normal 5 2 2 2 2 12 2 2" xfId="37390" xr:uid="{00000000-0005-0000-0000-0000FF910000}"/>
    <cellStyle name="Normal 5 2 2 2 2 12 2 2 2" xfId="37391" xr:uid="{00000000-0005-0000-0000-000000920000}"/>
    <cellStyle name="Normal 5 2 2 2 2 12 2 3" xfId="37392" xr:uid="{00000000-0005-0000-0000-000001920000}"/>
    <cellStyle name="Normal 5 2 2 2 2 12 3" xfId="37393" xr:uid="{00000000-0005-0000-0000-000002920000}"/>
    <cellStyle name="Normal 5 2 2 2 2 12 3 2" xfId="37394" xr:uid="{00000000-0005-0000-0000-000003920000}"/>
    <cellStyle name="Normal 5 2 2 2 2 12 4" xfId="37395" xr:uid="{00000000-0005-0000-0000-000004920000}"/>
    <cellStyle name="Normal 5 2 2 2 2 13" xfId="37396" xr:uid="{00000000-0005-0000-0000-000005920000}"/>
    <cellStyle name="Normal 5 2 2 2 2 13 2" xfId="37397" xr:uid="{00000000-0005-0000-0000-000006920000}"/>
    <cellStyle name="Normal 5 2 2 2 2 13 2 2" xfId="37398" xr:uid="{00000000-0005-0000-0000-000007920000}"/>
    <cellStyle name="Normal 5 2 2 2 2 13 3" xfId="37399" xr:uid="{00000000-0005-0000-0000-000008920000}"/>
    <cellStyle name="Normal 5 2 2 2 2 14" xfId="37400" xr:uid="{00000000-0005-0000-0000-000009920000}"/>
    <cellStyle name="Normal 5 2 2 2 2 14 2" xfId="37401" xr:uid="{00000000-0005-0000-0000-00000A920000}"/>
    <cellStyle name="Normal 5 2 2 2 2 15" xfId="37402" xr:uid="{00000000-0005-0000-0000-00000B920000}"/>
    <cellStyle name="Normal 5 2 2 2 2 15 2" xfId="37403" xr:uid="{00000000-0005-0000-0000-00000C920000}"/>
    <cellStyle name="Normal 5 2 2 2 2 16" xfId="37404" xr:uid="{00000000-0005-0000-0000-00000D920000}"/>
    <cellStyle name="Normal 5 2 2 2 2 17" xfId="37405" xr:uid="{00000000-0005-0000-0000-00000E920000}"/>
    <cellStyle name="Normal 5 2 2 2 2 2" xfId="37406" xr:uid="{00000000-0005-0000-0000-00000F920000}"/>
    <cellStyle name="Normal 5 2 2 2 2 2 10" xfId="37407" xr:uid="{00000000-0005-0000-0000-000010920000}"/>
    <cellStyle name="Normal 5 2 2 2 2 2 11" xfId="37408" xr:uid="{00000000-0005-0000-0000-000011920000}"/>
    <cellStyle name="Normal 5 2 2 2 2 2 2" xfId="37409" xr:uid="{00000000-0005-0000-0000-000012920000}"/>
    <cellStyle name="Normal 5 2 2 2 2 2 2 10" xfId="37410" xr:uid="{00000000-0005-0000-0000-000013920000}"/>
    <cellStyle name="Normal 5 2 2 2 2 2 2 2" xfId="37411" xr:uid="{00000000-0005-0000-0000-000014920000}"/>
    <cellStyle name="Normal 5 2 2 2 2 2 2 2 2" xfId="37412" xr:uid="{00000000-0005-0000-0000-000015920000}"/>
    <cellStyle name="Normal 5 2 2 2 2 2 2 2 2 2" xfId="37413" xr:uid="{00000000-0005-0000-0000-000016920000}"/>
    <cellStyle name="Normal 5 2 2 2 2 2 2 2 2 2 2" xfId="37414" xr:uid="{00000000-0005-0000-0000-000017920000}"/>
    <cellStyle name="Normal 5 2 2 2 2 2 2 2 2 2 2 2" xfId="37415" xr:uid="{00000000-0005-0000-0000-000018920000}"/>
    <cellStyle name="Normal 5 2 2 2 2 2 2 2 2 2 2 2 2" xfId="37416" xr:uid="{00000000-0005-0000-0000-000019920000}"/>
    <cellStyle name="Normal 5 2 2 2 2 2 2 2 2 2 2 3" xfId="37417" xr:uid="{00000000-0005-0000-0000-00001A920000}"/>
    <cellStyle name="Normal 5 2 2 2 2 2 2 2 2 2 3" xfId="37418" xr:uid="{00000000-0005-0000-0000-00001B920000}"/>
    <cellStyle name="Normal 5 2 2 2 2 2 2 2 2 2 3 2" xfId="37419" xr:uid="{00000000-0005-0000-0000-00001C920000}"/>
    <cellStyle name="Normal 5 2 2 2 2 2 2 2 2 2 4" xfId="37420" xr:uid="{00000000-0005-0000-0000-00001D920000}"/>
    <cellStyle name="Normal 5 2 2 2 2 2 2 2 2 3" xfId="37421" xr:uid="{00000000-0005-0000-0000-00001E920000}"/>
    <cellStyle name="Normal 5 2 2 2 2 2 2 2 2 3 2" xfId="37422" xr:uid="{00000000-0005-0000-0000-00001F920000}"/>
    <cellStyle name="Normal 5 2 2 2 2 2 2 2 2 3 2 2" xfId="37423" xr:uid="{00000000-0005-0000-0000-000020920000}"/>
    <cellStyle name="Normal 5 2 2 2 2 2 2 2 2 3 3" xfId="37424" xr:uid="{00000000-0005-0000-0000-000021920000}"/>
    <cellStyle name="Normal 5 2 2 2 2 2 2 2 2 4" xfId="37425" xr:uid="{00000000-0005-0000-0000-000022920000}"/>
    <cellStyle name="Normal 5 2 2 2 2 2 2 2 2 4 2" xfId="37426" xr:uid="{00000000-0005-0000-0000-000023920000}"/>
    <cellStyle name="Normal 5 2 2 2 2 2 2 2 2 5" xfId="37427" xr:uid="{00000000-0005-0000-0000-000024920000}"/>
    <cellStyle name="Normal 5 2 2 2 2 2 2 2 3" xfId="37428" xr:uid="{00000000-0005-0000-0000-000025920000}"/>
    <cellStyle name="Normal 5 2 2 2 2 2 2 2 3 2" xfId="37429" xr:uid="{00000000-0005-0000-0000-000026920000}"/>
    <cellStyle name="Normal 5 2 2 2 2 2 2 2 3 2 2" xfId="37430" xr:uid="{00000000-0005-0000-0000-000027920000}"/>
    <cellStyle name="Normal 5 2 2 2 2 2 2 2 3 2 2 2" xfId="37431" xr:uid="{00000000-0005-0000-0000-000028920000}"/>
    <cellStyle name="Normal 5 2 2 2 2 2 2 2 3 2 3" xfId="37432" xr:uid="{00000000-0005-0000-0000-000029920000}"/>
    <cellStyle name="Normal 5 2 2 2 2 2 2 2 3 3" xfId="37433" xr:uid="{00000000-0005-0000-0000-00002A920000}"/>
    <cellStyle name="Normal 5 2 2 2 2 2 2 2 3 3 2" xfId="37434" xr:uid="{00000000-0005-0000-0000-00002B920000}"/>
    <cellStyle name="Normal 5 2 2 2 2 2 2 2 3 4" xfId="37435" xr:uid="{00000000-0005-0000-0000-00002C920000}"/>
    <cellStyle name="Normal 5 2 2 2 2 2 2 2 4" xfId="37436" xr:uid="{00000000-0005-0000-0000-00002D920000}"/>
    <cellStyle name="Normal 5 2 2 2 2 2 2 2 4 2" xfId="37437" xr:uid="{00000000-0005-0000-0000-00002E920000}"/>
    <cellStyle name="Normal 5 2 2 2 2 2 2 2 4 2 2" xfId="37438" xr:uid="{00000000-0005-0000-0000-00002F920000}"/>
    <cellStyle name="Normal 5 2 2 2 2 2 2 2 4 2 2 2" xfId="37439" xr:uid="{00000000-0005-0000-0000-000030920000}"/>
    <cellStyle name="Normal 5 2 2 2 2 2 2 2 4 2 3" xfId="37440" xr:uid="{00000000-0005-0000-0000-000031920000}"/>
    <cellStyle name="Normal 5 2 2 2 2 2 2 2 4 3" xfId="37441" xr:uid="{00000000-0005-0000-0000-000032920000}"/>
    <cellStyle name="Normal 5 2 2 2 2 2 2 2 4 3 2" xfId="37442" xr:uid="{00000000-0005-0000-0000-000033920000}"/>
    <cellStyle name="Normal 5 2 2 2 2 2 2 2 4 4" xfId="37443" xr:uid="{00000000-0005-0000-0000-000034920000}"/>
    <cellStyle name="Normal 5 2 2 2 2 2 2 2 5" xfId="37444" xr:uid="{00000000-0005-0000-0000-000035920000}"/>
    <cellStyle name="Normal 5 2 2 2 2 2 2 2 5 2" xfId="37445" xr:uid="{00000000-0005-0000-0000-000036920000}"/>
    <cellStyle name="Normal 5 2 2 2 2 2 2 2 5 2 2" xfId="37446" xr:uid="{00000000-0005-0000-0000-000037920000}"/>
    <cellStyle name="Normal 5 2 2 2 2 2 2 2 5 3" xfId="37447" xr:uid="{00000000-0005-0000-0000-000038920000}"/>
    <cellStyle name="Normal 5 2 2 2 2 2 2 2 6" xfId="37448" xr:uid="{00000000-0005-0000-0000-000039920000}"/>
    <cellStyle name="Normal 5 2 2 2 2 2 2 2 6 2" xfId="37449" xr:uid="{00000000-0005-0000-0000-00003A920000}"/>
    <cellStyle name="Normal 5 2 2 2 2 2 2 2 7" xfId="37450" xr:uid="{00000000-0005-0000-0000-00003B920000}"/>
    <cellStyle name="Normal 5 2 2 2 2 2 2 2 7 2" xfId="37451" xr:uid="{00000000-0005-0000-0000-00003C920000}"/>
    <cellStyle name="Normal 5 2 2 2 2 2 2 2 8" xfId="37452" xr:uid="{00000000-0005-0000-0000-00003D920000}"/>
    <cellStyle name="Normal 5 2 2 2 2 2 2 3" xfId="37453" xr:uid="{00000000-0005-0000-0000-00003E920000}"/>
    <cellStyle name="Normal 5 2 2 2 2 2 2 3 2" xfId="37454" xr:uid="{00000000-0005-0000-0000-00003F920000}"/>
    <cellStyle name="Normal 5 2 2 2 2 2 2 3 2 2" xfId="37455" xr:uid="{00000000-0005-0000-0000-000040920000}"/>
    <cellStyle name="Normal 5 2 2 2 2 2 2 3 2 2 2" xfId="37456" xr:uid="{00000000-0005-0000-0000-000041920000}"/>
    <cellStyle name="Normal 5 2 2 2 2 2 2 3 2 2 2 2" xfId="37457" xr:uid="{00000000-0005-0000-0000-000042920000}"/>
    <cellStyle name="Normal 5 2 2 2 2 2 2 3 2 2 3" xfId="37458" xr:uid="{00000000-0005-0000-0000-000043920000}"/>
    <cellStyle name="Normal 5 2 2 2 2 2 2 3 2 3" xfId="37459" xr:uid="{00000000-0005-0000-0000-000044920000}"/>
    <cellStyle name="Normal 5 2 2 2 2 2 2 3 2 3 2" xfId="37460" xr:uid="{00000000-0005-0000-0000-000045920000}"/>
    <cellStyle name="Normal 5 2 2 2 2 2 2 3 2 4" xfId="37461" xr:uid="{00000000-0005-0000-0000-000046920000}"/>
    <cellStyle name="Normal 5 2 2 2 2 2 2 3 3" xfId="37462" xr:uid="{00000000-0005-0000-0000-000047920000}"/>
    <cellStyle name="Normal 5 2 2 2 2 2 2 3 3 2" xfId="37463" xr:uid="{00000000-0005-0000-0000-000048920000}"/>
    <cellStyle name="Normal 5 2 2 2 2 2 2 3 3 2 2" xfId="37464" xr:uid="{00000000-0005-0000-0000-000049920000}"/>
    <cellStyle name="Normal 5 2 2 2 2 2 2 3 3 3" xfId="37465" xr:uid="{00000000-0005-0000-0000-00004A920000}"/>
    <cellStyle name="Normal 5 2 2 2 2 2 2 3 4" xfId="37466" xr:uid="{00000000-0005-0000-0000-00004B920000}"/>
    <cellStyle name="Normal 5 2 2 2 2 2 2 3 4 2" xfId="37467" xr:uid="{00000000-0005-0000-0000-00004C920000}"/>
    <cellStyle name="Normal 5 2 2 2 2 2 2 3 5" xfId="37468" xr:uid="{00000000-0005-0000-0000-00004D920000}"/>
    <cellStyle name="Normal 5 2 2 2 2 2 2 4" xfId="37469" xr:uid="{00000000-0005-0000-0000-00004E920000}"/>
    <cellStyle name="Normal 5 2 2 2 2 2 2 4 2" xfId="37470" xr:uid="{00000000-0005-0000-0000-00004F920000}"/>
    <cellStyle name="Normal 5 2 2 2 2 2 2 4 2 2" xfId="37471" xr:uid="{00000000-0005-0000-0000-000050920000}"/>
    <cellStyle name="Normal 5 2 2 2 2 2 2 4 2 2 2" xfId="37472" xr:uid="{00000000-0005-0000-0000-000051920000}"/>
    <cellStyle name="Normal 5 2 2 2 2 2 2 4 2 3" xfId="37473" xr:uid="{00000000-0005-0000-0000-000052920000}"/>
    <cellStyle name="Normal 5 2 2 2 2 2 2 4 3" xfId="37474" xr:uid="{00000000-0005-0000-0000-000053920000}"/>
    <cellStyle name="Normal 5 2 2 2 2 2 2 4 3 2" xfId="37475" xr:uid="{00000000-0005-0000-0000-000054920000}"/>
    <cellStyle name="Normal 5 2 2 2 2 2 2 4 4" xfId="37476" xr:uid="{00000000-0005-0000-0000-000055920000}"/>
    <cellStyle name="Normal 5 2 2 2 2 2 2 5" xfId="37477" xr:uid="{00000000-0005-0000-0000-000056920000}"/>
    <cellStyle name="Normal 5 2 2 2 2 2 2 5 2" xfId="37478" xr:uid="{00000000-0005-0000-0000-000057920000}"/>
    <cellStyle name="Normal 5 2 2 2 2 2 2 5 2 2" xfId="37479" xr:uid="{00000000-0005-0000-0000-000058920000}"/>
    <cellStyle name="Normal 5 2 2 2 2 2 2 5 2 2 2" xfId="37480" xr:uid="{00000000-0005-0000-0000-000059920000}"/>
    <cellStyle name="Normal 5 2 2 2 2 2 2 5 2 3" xfId="37481" xr:uid="{00000000-0005-0000-0000-00005A920000}"/>
    <cellStyle name="Normal 5 2 2 2 2 2 2 5 3" xfId="37482" xr:uid="{00000000-0005-0000-0000-00005B920000}"/>
    <cellStyle name="Normal 5 2 2 2 2 2 2 5 3 2" xfId="37483" xr:uid="{00000000-0005-0000-0000-00005C920000}"/>
    <cellStyle name="Normal 5 2 2 2 2 2 2 5 4" xfId="37484" xr:uid="{00000000-0005-0000-0000-00005D920000}"/>
    <cellStyle name="Normal 5 2 2 2 2 2 2 6" xfId="37485" xr:uid="{00000000-0005-0000-0000-00005E920000}"/>
    <cellStyle name="Normal 5 2 2 2 2 2 2 6 2" xfId="37486" xr:uid="{00000000-0005-0000-0000-00005F920000}"/>
    <cellStyle name="Normal 5 2 2 2 2 2 2 6 2 2" xfId="37487" xr:uid="{00000000-0005-0000-0000-000060920000}"/>
    <cellStyle name="Normal 5 2 2 2 2 2 2 6 3" xfId="37488" xr:uid="{00000000-0005-0000-0000-000061920000}"/>
    <cellStyle name="Normal 5 2 2 2 2 2 2 7" xfId="37489" xr:uid="{00000000-0005-0000-0000-000062920000}"/>
    <cellStyle name="Normal 5 2 2 2 2 2 2 7 2" xfId="37490" xr:uid="{00000000-0005-0000-0000-000063920000}"/>
    <cellStyle name="Normal 5 2 2 2 2 2 2 8" xfId="37491" xr:uid="{00000000-0005-0000-0000-000064920000}"/>
    <cellStyle name="Normal 5 2 2 2 2 2 2 8 2" xfId="37492" xr:uid="{00000000-0005-0000-0000-000065920000}"/>
    <cellStyle name="Normal 5 2 2 2 2 2 2 9" xfId="37493" xr:uid="{00000000-0005-0000-0000-000066920000}"/>
    <cellStyle name="Normal 5 2 2 2 2 2 3" xfId="37494" xr:uid="{00000000-0005-0000-0000-000067920000}"/>
    <cellStyle name="Normal 5 2 2 2 2 2 3 2" xfId="37495" xr:uid="{00000000-0005-0000-0000-000068920000}"/>
    <cellStyle name="Normal 5 2 2 2 2 2 3 2 2" xfId="37496" xr:uid="{00000000-0005-0000-0000-000069920000}"/>
    <cellStyle name="Normal 5 2 2 2 2 2 3 2 2 2" xfId="37497" xr:uid="{00000000-0005-0000-0000-00006A920000}"/>
    <cellStyle name="Normal 5 2 2 2 2 2 3 2 2 2 2" xfId="37498" xr:uid="{00000000-0005-0000-0000-00006B920000}"/>
    <cellStyle name="Normal 5 2 2 2 2 2 3 2 2 2 2 2" xfId="37499" xr:uid="{00000000-0005-0000-0000-00006C920000}"/>
    <cellStyle name="Normal 5 2 2 2 2 2 3 2 2 2 3" xfId="37500" xr:uid="{00000000-0005-0000-0000-00006D920000}"/>
    <cellStyle name="Normal 5 2 2 2 2 2 3 2 2 3" xfId="37501" xr:uid="{00000000-0005-0000-0000-00006E920000}"/>
    <cellStyle name="Normal 5 2 2 2 2 2 3 2 2 3 2" xfId="37502" xr:uid="{00000000-0005-0000-0000-00006F920000}"/>
    <cellStyle name="Normal 5 2 2 2 2 2 3 2 2 4" xfId="37503" xr:uid="{00000000-0005-0000-0000-000070920000}"/>
    <cellStyle name="Normal 5 2 2 2 2 2 3 2 3" xfId="37504" xr:uid="{00000000-0005-0000-0000-000071920000}"/>
    <cellStyle name="Normal 5 2 2 2 2 2 3 2 3 2" xfId="37505" xr:uid="{00000000-0005-0000-0000-000072920000}"/>
    <cellStyle name="Normal 5 2 2 2 2 2 3 2 3 2 2" xfId="37506" xr:uid="{00000000-0005-0000-0000-000073920000}"/>
    <cellStyle name="Normal 5 2 2 2 2 2 3 2 3 3" xfId="37507" xr:uid="{00000000-0005-0000-0000-000074920000}"/>
    <cellStyle name="Normal 5 2 2 2 2 2 3 2 4" xfId="37508" xr:uid="{00000000-0005-0000-0000-000075920000}"/>
    <cellStyle name="Normal 5 2 2 2 2 2 3 2 4 2" xfId="37509" xr:uid="{00000000-0005-0000-0000-000076920000}"/>
    <cellStyle name="Normal 5 2 2 2 2 2 3 2 5" xfId="37510" xr:uid="{00000000-0005-0000-0000-000077920000}"/>
    <cellStyle name="Normal 5 2 2 2 2 2 3 3" xfId="37511" xr:uid="{00000000-0005-0000-0000-000078920000}"/>
    <cellStyle name="Normal 5 2 2 2 2 2 3 3 2" xfId="37512" xr:uid="{00000000-0005-0000-0000-000079920000}"/>
    <cellStyle name="Normal 5 2 2 2 2 2 3 3 2 2" xfId="37513" xr:uid="{00000000-0005-0000-0000-00007A920000}"/>
    <cellStyle name="Normal 5 2 2 2 2 2 3 3 2 2 2" xfId="37514" xr:uid="{00000000-0005-0000-0000-00007B920000}"/>
    <cellStyle name="Normal 5 2 2 2 2 2 3 3 2 3" xfId="37515" xr:uid="{00000000-0005-0000-0000-00007C920000}"/>
    <cellStyle name="Normal 5 2 2 2 2 2 3 3 3" xfId="37516" xr:uid="{00000000-0005-0000-0000-00007D920000}"/>
    <cellStyle name="Normal 5 2 2 2 2 2 3 3 3 2" xfId="37517" xr:uid="{00000000-0005-0000-0000-00007E920000}"/>
    <cellStyle name="Normal 5 2 2 2 2 2 3 3 4" xfId="37518" xr:uid="{00000000-0005-0000-0000-00007F920000}"/>
    <cellStyle name="Normal 5 2 2 2 2 2 3 4" xfId="37519" xr:uid="{00000000-0005-0000-0000-000080920000}"/>
    <cellStyle name="Normal 5 2 2 2 2 2 3 4 2" xfId="37520" xr:uid="{00000000-0005-0000-0000-000081920000}"/>
    <cellStyle name="Normal 5 2 2 2 2 2 3 4 2 2" xfId="37521" xr:uid="{00000000-0005-0000-0000-000082920000}"/>
    <cellStyle name="Normal 5 2 2 2 2 2 3 4 2 2 2" xfId="37522" xr:uid="{00000000-0005-0000-0000-000083920000}"/>
    <cellStyle name="Normal 5 2 2 2 2 2 3 4 2 3" xfId="37523" xr:uid="{00000000-0005-0000-0000-000084920000}"/>
    <cellStyle name="Normal 5 2 2 2 2 2 3 4 3" xfId="37524" xr:uid="{00000000-0005-0000-0000-000085920000}"/>
    <cellStyle name="Normal 5 2 2 2 2 2 3 4 3 2" xfId="37525" xr:uid="{00000000-0005-0000-0000-000086920000}"/>
    <cellStyle name="Normal 5 2 2 2 2 2 3 4 4" xfId="37526" xr:uid="{00000000-0005-0000-0000-000087920000}"/>
    <cellStyle name="Normal 5 2 2 2 2 2 3 5" xfId="37527" xr:uid="{00000000-0005-0000-0000-000088920000}"/>
    <cellStyle name="Normal 5 2 2 2 2 2 3 5 2" xfId="37528" xr:uid="{00000000-0005-0000-0000-000089920000}"/>
    <cellStyle name="Normal 5 2 2 2 2 2 3 5 2 2" xfId="37529" xr:uid="{00000000-0005-0000-0000-00008A920000}"/>
    <cellStyle name="Normal 5 2 2 2 2 2 3 5 3" xfId="37530" xr:uid="{00000000-0005-0000-0000-00008B920000}"/>
    <cellStyle name="Normal 5 2 2 2 2 2 3 6" xfId="37531" xr:uid="{00000000-0005-0000-0000-00008C920000}"/>
    <cellStyle name="Normal 5 2 2 2 2 2 3 6 2" xfId="37532" xr:uid="{00000000-0005-0000-0000-00008D920000}"/>
    <cellStyle name="Normal 5 2 2 2 2 2 3 7" xfId="37533" xr:uid="{00000000-0005-0000-0000-00008E920000}"/>
    <cellStyle name="Normal 5 2 2 2 2 2 3 7 2" xfId="37534" xr:uid="{00000000-0005-0000-0000-00008F920000}"/>
    <cellStyle name="Normal 5 2 2 2 2 2 3 8" xfId="37535" xr:uid="{00000000-0005-0000-0000-000090920000}"/>
    <cellStyle name="Normal 5 2 2 2 2 2 4" xfId="37536" xr:uid="{00000000-0005-0000-0000-000091920000}"/>
    <cellStyle name="Normal 5 2 2 2 2 2 4 2" xfId="37537" xr:uid="{00000000-0005-0000-0000-000092920000}"/>
    <cellStyle name="Normal 5 2 2 2 2 2 4 2 2" xfId="37538" xr:uid="{00000000-0005-0000-0000-000093920000}"/>
    <cellStyle name="Normal 5 2 2 2 2 2 4 2 2 2" xfId="37539" xr:uid="{00000000-0005-0000-0000-000094920000}"/>
    <cellStyle name="Normal 5 2 2 2 2 2 4 2 2 2 2" xfId="37540" xr:uid="{00000000-0005-0000-0000-000095920000}"/>
    <cellStyle name="Normal 5 2 2 2 2 2 4 2 2 3" xfId="37541" xr:uid="{00000000-0005-0000-0000-000096920000}"/>
    <cellStyle name="Normal 5 2 2 2 2 2 4 2 3" xfId="37542" xr:uid="{00000000-0005-0000-0000-000097920000}"/>
    <cellStyle name="Normal 5 2 2 2 2 2 4 2 3 2" xfId="37543" xr:uid="{00000000-0005-0000-0000-000098920000}"/>
    <cellStyle name="Normal 5 2 2 2 2 2 4 2 4" xfId="37544" xr:uid="{00000000-0005-0000-0000-000099920000}"/>
    <cellStyle name="Normal 5 2 2 2 2 2 4 3" xfId="37545" xr:uid="{00000000-0005-0000-0000-00009A920000}"/>
    <cellStyle name="Normal 5 2 2 2 2 2 4 3 2" xfId="37546" xr:uid="{00000000-0005-0000-0000-00009B920000}"/>
    <cellStyle name="Normal 5 2 2 2 2 2 4 3 2 2" xfId="37547" xr:uid="{00000000-0005-0000-0000-00009C920000}"/>
    <cellStyle name="Normal 5 2 2 2 2 2 4 3 3" xfId="37548" xr:uid="{00000000-0005-0000-0000-00009D920000}"/>
    <cellStyle name="Normal 5 2 2 2 2 2 4 4" xfId="37549" xr:uid="{00000000-0005-0000-0000-00009E920000}"/>
    <cellStyle name="Normal 5 2 2 2 2 2 4 4 2" xfId="37550" xr:uid="{00000000-0005-0000-0000-00009F920000}"/>
    <cellStyle name="Normal 5 2 2 2 2 2 4 5" xfId="37551" xr:uid="{00000000-0005-0000-0000-0000A0920000}"/>
    <cellStyle name="Normal 5 2 2 2 2 2 5" xfId="37552" xr:uid="{00000000-0005-0000-0000-0000A1920000}"/>
    <cellStyle name="Normal 5 2 2 2 2 2 5 2" xfId="37553" xr:uid="{00000000-0005-0000-0000-0000A2920000}"/>
    <cellStyle name="Normal 5 2 2 2 2 2 5 2 2" xfId="37554" xr:uid="{00000000-0005-0000-0000-0000A3920000}"/>
    <cellStyle name="Normal 5 2 2 2 2 2 5 2 2 2" xfId="37555" xr:uid="{00000000-0005-0000-0000-0000A4920000}"/>
    <cellStyle name="Normal 5 2 2 2 2 2 5 2 3" xfId="37556" xr:uid="{00000000-0005-0000-0000-0000A5920000}"/>
    <cellStyle name="Normal 5 2 2 2 2 2 5 3" xfId="37557" xr:uid="{00000000-0005-0000-0000-0000A6920000}"/>
    <cellStyle name="Normal 5 2 2 2 2 2 5 3 2" xfId="37558" xr:uid="{00000000-0005-0000-0000-0000A7920000}"/>
    <cellStyle name="Normal 5 2 2 2 2 2 5 4" xfId="37559" xr:uid="{00000000-0005-0000-0000-0000A8920000}"/>
    <cellStyle name="Normal 5 2 2 2 2 2 6" xfId="37560" xr:uid="{00000000-0005-0000-0000-0000A9920000}"/>
    <cellStyle name="Normal 5 2 2 2 2 2 6 2" xfId="37561" xr:uid="{00000000-0005-0000-0000-0000AA920000}"/>
    <cellStyle name="Normal 5 2 2 2 2 2 6 2 2" xfId="37562" xr:uid="{00000000-0005-0000-0000-0000AB920000}"/>
    <cellStyle name="Normal 5 2 2 2 2 2 6 2 2 2" xfId="37563" xr:uid="{00000000-0005-0000-0000-0000AC920000}"/>
    <cellStyle name="Normal 5 2 2 2 2 2 6 2 3" xfId="37564" xr:uid="{00000000-0005-0000-0000-0000AD920000}"/>
    <cellStyle name="Normal 5 2 2 2 2 2 6 3" xfId="37565" xr:uid="{00000000-0005-0000-0000-0000AE920000}"/>
    <cellStyle name="Normal 5 2 2 2 2 2 6 3 2" xfId="37566" xr:uid="{00000000-0005-0000-0000-0000AF920000}"/>
    <cellStyle name="Normal 5 2 2 2 2 2 6 4" xfId="37567" xr:uid="{00000000-0005-0000-0000-0000B0920000}"/>
    <cellStyle name="Normal 5 2 2 2 2 2 7" xfId="37568" xr:uid="{00000000-0005-0000-0000-0000B1920000}"/>
    <cellStyle name="Normal 5 2 2 2 2 2 7 2" xfId="37569" xr:uid="{00000000-0005-0000-0000-0000B2920000}"/>
    <cellStyle name="Normal 5 2 2 2 2 2 7 2 2" xfId="37570" xr:uid="{00000000-0005-0000-0000-0000B3920000}"/>
    <cellStyle name="Normal 5 2 2 2 2 2 7 3" xfId="37571" xr:uid="{00000000-0005-0000-0000-0000B4920000}"/>
    <cellStyle name="Normal 5 2 2 2 2 2 8" xfId="37572" xr:uid="{00000000-0005-0000-0000-0000B5920000}"/>
    <cellStyle name="Normal 5 2 2 2 2 2 8 2" xfId="37573" xr:uid="{00000000-0005-0000-0000-0000B6920000}"/>
    <cellStyle name="Normal 5 2 2 2 2 2 9" xfId="37574" xr:uid="{00000000-0005-0000-0000-0000B7920000}"/>
    <cellStyle name="Normal 5 2 2 2 2 2 9 2" xfId="37575" xr:uid="{00000000-0005-0000-0000-0000B8920000}"/>
    <cellStyle name="Normal 5 2 2 2 2 3" xfId="37576" xr:uid="{00000000-0005-0000-0000-0000B9920000}"/>
    <cellStyle name="Normal 5 2 2 2 2 3 10" xfId="37577" xr:uid="{00000000-0005-0000-0000-0000BA920000}"/>
    <cellStyle name="Normal 5 2 2 2 2 3 11" xfId="37578" xr:uid="{00000000-0005-0000-0000-0000BB920000}"/>
    <cellStyle name="Normal 5 2 2 2 2 3 2" xfId="37579" xr:uid="{00000000-0005-0000-0000-0000BC920000}"/>
    <cellStyle name="Normal 5 2 2 2 2 3 2 10" xfId="37580" xr:uid="{00000000-0005-0000-0000-0000BD920000}"/>
    <cellStyle name="Normal 5 2 2 2 2 3 2 2" xfId="37581" xr:uid="{00000000-0005-0000-0000-0000BE920000}"/>
    <cellStyle name="Normal 5 2 2 2 2 3 2 2 2" xfId="37582" xr:uid="{00000000-0005-0000-0000-0000BF920000}"/>
    <cellStyle name="Normal 5 2 2 2 2 3 2 2 2 2" xfId="37583" xr:uid="{00000000-0005-0000-0000-0000C0920000}"/>
    <cellStyle name="Normal 5 2 2 2 2 3 2 2 2 2 2" xfId="37584" xr:uid="{00000000-0005-0000-0000-0000C1920000}"/>
    <cellStyle name="Normal 5 2 2 2 2 3 2 2 2 2 2 2" xfId="37585" xr:uid="{00000000-0005-0000-0000-0000C2920000}"/>
    <cellStyle name="Normal 5 2 2 2 2 3 2 2 2 2 2 2 2" xfId="37586" xr:uid="{00000000-0005-0000-0000-0000C3920000}"/>
    <cellStyle name="Normal 5 2 2 2 2 3 2 2 2 2 2 3" xfId="37587" xr:uid="{00000000-0005-0000-0000-0000C4920000}"/>
    <cellStyle name="Normal 5 2 2 2 2 3 2 2 2 2 3" xfId="37588" xr:uid="{00000000-0005-0000-0000-0000C5920000}"/>
    <cellStyle name="Normal 5 2 2 2 2 3 2 2 2 2 3 2" xfId="37589" xr:uid="{00000000-0005-0000-0000-0000C6920000}"/>
    <cellStyle name="Normal 5 2 2 2 2 3 2 2 2 2 4" xfId="37590" xr:uid="{00000000-0005-0000-0000-0000C7920000}"/>
    <cellStyle name="Normal 5 2 2 2 2 3 2 2 2 3" xfId="37591" xr:uid="{00000000-0005-0000-0000-0000C8920000}"/>
    <cellStyle name="Normal 5 2 2 2 2 3 2 2 2 3 2" xfId="37592" xr:uid="{00000000-0005-0000-0000-0000C9920000}"/>
    <cellStyle name="Normal 5 2 2 2 2 3 2 2 2 3 2 2" xfId="37593" xr:uid="{00000000-0005-0000-0000-0000CA920000}"/>
    <cellStyle name="Normal 5 2 2 2 2 3 2 2 2 3 3" xfId="37594" xr:uid="{00000000-0005-0000-0000-0000CB920000}"/>
    <cellStyle name="Normal 5 2 2 2 2 3 2 2 2 4" xfId="37595" xr:uid="{00000000-0005-0000-0000-0000CC920000}"/>
    <cellStyle name="Normal 5 2 2 2 2 3 2 2 2 4 2" xfId="37596" xr:uid="{00000000-0005-0000-0000-0000CD920000}"/>
    <cellStyle name="Normal 5 2 2 2 2 3 2 2 2 5" xfId="37597" xr:uid="{00000000-0005-0000-0000-0000CE920000}"/>
    <cellStyle name="Normal 5 2 2 2 2 3 2 2 3" xfId="37598" xr:uid="{00000000-0005-0000-0000-0000CF920000}"/>
    <cellStyle name="Normal 5 2 2 2 2 3 2 2 3 2" xfId="37599" xr:uid="{00000000-0005-0000-0000-0000D0920000}"/>
    <cellStyle name="Normal 5 2 2 2 2 3 2 2 3 2 2" xfId="37600" xr:uid="{00000000-0005-0000-0000-0000D1920000}"/>
    <cellStyle name="Normal 5 2 2 2 2 3 2 2 3 2 2 2" xfId="37601" xr:uid="{00000000-0005-0000-0000-0000D2920000}"/>
    <cellStyle name="Normal 5 2 2 2 2 3 2 2 3 2 3" xfId="37602" xr:uid="{00000000-0005-0000-0000-0000D3920000}"/>
    <cellStyle name="Normal 5 2 2 2 2 3 2 2 3 3" xfId="37603" xr:uid="{00000000-0005-0000-0000-0000D4920000}"/>
    <cellStyle name="Normal 5 2 2 2 2 3 2 2 3 3 2" xfId="37604" xr:uid="{00000000-0005-0000-0000-0000D5920000}"/>
    <cellStyle name="Normal 5 2 2 2 2 3 2 2 3 4" xfId="37605" xr:uid="{00000000-0005-0000-0000-0000D6920000}"/>
    <cellStyle name="Normal 5 2 2 2 2 3 2 2 4" xfId="37606" xr:uid="{00000000-0005-0000-0000-0000D7920000}"/>
    <cellStyle name="Normal 5 2 2 2 2 3 2 2 4 2" xfId="37607" xr:uid="{00000000-0005-0000-0000-0000D8920000}"/>
    <cellStyle name="Normal 5 2 2 2 2 3 2 2 4 2 2" xfId="37608" xr:uid="{00000000-0005-0000-0000-0000D9920000}"/>
    <cellStyle name="Normal 5 2 2 2 2 3 2 2 4 2 2 2" xfId="37609" xr:uid="{00000000-0005-0000-0000-0000DA920000}"/>
    <cellStyle name="Normal 5 2 2 2 2 3 2 2 4 2 3" xfId="37610" xr:uid="{00000000-0005-0000-0000-0000DB920000}"/>
    <cellStyle name="Normal 5 2 2 2 2 3 2 2 4 3" xfId="37611" xr:uid="{00000000-0005-0000-0000-0000DC920000}"/>
    <cellStyle name="Normal 5 2 2 2 2 3 2 2 4 3 2" xfId="37612" xr:uid="{00000000-0005-0000-0000-0000DD920000}"/>
    <cellStyle name="Normal 5 2 2 2 2 3 2 2 4 4" xfId="37613" xr:uid="{00000000-0005-0000-0000-0000DE920000}"/>
    <cellStyle name="Normal 5 2 2 2 2 3 2 2 5" xfId="37614" xr:uid="{00000000-0005-0000-0000-0000DF920000}"/>
    <cellStyle name="Normal 5 2 2 2 2 3 2 2 5 2" xfId="37615" xr:uid="{00000000-0005-0000-0000-0000E0920000}"/>
    <cellStyle name="Normal 5 2 2 2 2 3 2 2 5 2 2" xfId="37616" xr:uid="{00000000-0005-0000-0000-0000E1920000}"/>
    <cellStyle name="Normal 5 2 2 2 2 3 2 2 5 3" xfId="37617" xr:uid="{00000000-0005-0000-0000-0000E2920000}"/>
    <cellStyle name="Normal 5 2 2 2 2 3 2 2 6" xfId="37618" xr:uid="{00000000-0005-0000-0000-0000E3920000}"/>
    <cellStyle name="Normal 5 2 2 2 2 3 2 2 6 2" xfId="37619" xr:uid="{00000000-0005-0000-0000-0000E4920000}"/>
    <cellStyle name="Normal 5 2 2 2 2 3 2 2 7" xfId="37620" xr:uid="{00000000-0005-0000-0000-0000E5920000}"/>
    <cellStyle name="Normal 5 2 2 2 2 3 2 2 7 2" xfId="37621" xr:uid="{00000000-0005-0000-0000-0000E6920000}"/>
    <cellStyle name="Normal 5 2 2 2 2 3 2 2 8" xfId="37622" xr:uid="{00000000-0005-0000-0000-0000E7920000}"/>
    <cellStyle name="Normal 5 2 2 2 2 3 2 3" xfId="37623" xr:uid="{00000000-0005-0000-0000-0000E8920000}"/>
    <cellStyle name="Normal 5 2 2 2 2 3 2 3 2" xfId="37624" xr:uid="{00000000-0005-0000-0000-0000E9920000}"/>
    <cellStyle name="Normal 5 2 2 2 2 3 2 3 2 2" xfId="37625" xr:uid="{00000000-0005-0000-0000-0000EA920000}"/>
    <cellStyle name="Normal 5 2 2 2 2 3 2 3 2 2 2" xfId="37626" xr:uid="{00000000-0005-0000-0000-0000EB920000}"/>
    <cellStyle name="Normal 5 2 2 2 2 3 2 3 2 2 2 2" xfId="37627" xr:uid="{00000000-0005-0000-0000-0000EC920000}"/>
    <cellStyle name="Normal 5 2 2 2 2 3 2 3 2 2 3" xfId="37628" xr:uid="{00000000-0005-0000-0000-0000ED920000}"/>
    <cellStyle name="Normal 5 2 2 2 2 3 2 3 2 3" xfId="37629" xr:uid="{00000000-0005-0000-0000-0000EE920000}"/>
    <cellStyle name="Normal 5 2 2 2 2 3 2 3 2 3 2" xfId="37630" xr:uid="{00000000-0005-0000-0000-0000EF920000}"/>
    <cellStyle name="Normal 5 2 2 2 2 3 2 3 2 4" xfId="37631" xr:uid="{00000000-0005-0000-0000-0000F0920000}"/>
    <cellStyle name="Normal 5 2 2 2 2 3 2 3 3" xfId="37632" xr:uid="{00000000-0005-0000-0000-0000F1920000}"/>
    <cellStyle name="Normal 5 2 2 2 2 3 2 3 3 2" xfId="37633" xr:uid="{00000000-0005-0000-0000-0000F2920000}"/>
    <cellStyle name="Normal 5 2 2 2 2 3 2 3 3 2 2" xfId="37634" xr:uid="{00000000-0005-0000-0000-0000F3920000}"/>
    <cellStyle name="Normal 5 2 2 2 2 3 2 3 3 3" xfId="37635" xr:uid="{00000000-0005-0000-0000-0000F4920000}"/>
    <cellStyle name="Normal 5 2 2 2 2 3 2 3 4" xfId="37636" xr:uid="{00000000-0005-0000-0000-0000F5920000}"/>
    <cellStyle name="Normal 5 2 2 2 2 3 2 3 4 2" xfId="37637" xr:uid="{00000000-0005-0000-0000-0000F6920000}"/>
    <cellStyle name="Normal 5 2 2 2 2 3 2 3 5" xfId="37638" xr:uid="{00000000-0005-0000-0000-0000F7920000}"/>
    <cellStyle name="Normal 5 2 2 2 2 3 2 4" xfId="37639" xr:uid="{00000000-0005-0000-0000-0000F8920000}"/>
    <cellStyle name="Normal 5 2 2 2 2 3 2 4 2" xfId="37640" xr:uid="{00000000-0005-0000-0000-0000F9920000}"/>
    <cellStyle name="Normal 5 2 2 2 2 3 2 4 2 2" xfId="37641" xr:uid="{00000000-0005-0000-0000-0000FA920000}"/>
    <cellStyle name="Normal 5 2 2 2 2 3 2 4 2 2 2" xfId="37642" xr:uid="{00000000-0005-0000-0000-0000FB920000}"/>
    <cellStyle name="Normal 5 2 2 2 2 3 2 4 2 3" xfId="37643" xr:uid="{00000000-0005-0000-0000-0000FC920000}"/>
    <cellStyle name="Normal 5 2 2 2 2 3 2 4 3" xfId="37644" xr:uid="{00000000-0005-0000-0000-0000FD920000}"/>
    <cellStyle name="Normal 5 2 2 2 2 3 2 4 3 2" xfId="37645" xr:uid="{00000000-0005-0000-0000-0000FE920000}"/>
    <cellStyle name="Normal 5 2 2 2 2 3 2 4 4" xfId="37646" xr:uid="{00000000-0005-0000-0000-0000FF920000}"/>
    <cellStyle name="Normal 5 2 2 2 2 3 2 5" xfId="37647" xr:uid="{00000000-0005-0000-0000-000000930000}"/>
    <cellStyle name="Normal 5 2 2 2 2 3 2 5 2" xfId="37648" xr:uid="{00000000-0005-0000-0000-000001930000}"/>
    <cellStyle name="Normal 5 2 2 2 2 3 2 5 2 2" xfId="37649" xr:uid="{00000000-0005-0000-0000-000002930000}"/>
    <cellStyle name="Normal 5 2 2 2 2 3 2 5 2 2 2" xfId="37650" xr:uid="{00000000-0005-0000-0000-000003930000}"/>
    <cellStyle name="Normal 5 2 2 2 2 3 2 5 2 3" xfId="37651" xr:uid="{00000000-0005-0000-0000-000004930000}"/>
    <cellStyle name="Normal 5 2 2 2 2 3 2 5 3" xfId="37652" xr:uid="{00000000-0005-0000-0000-000005930000}"/>
    <cellStyle name="Normal 5 2 2 2 2 3 2 5 3 2" xfId="37653" xr:uid="{00000000-0005-0000-0000-000006930000}"/>
    <cellStyle name="Normal 5 2 2 2 2 3 2 5 4" xfId="37654" xr:uid="{00000000-0005-0000-0000-000007930000}"/>
    <cellStyle name="Normal 5 2 2 2 2 3 2 6" xfId="37655" xr:uid="{00000000-0005-0000-0000-000008930000}"/>
    <cellStyle name="Normal 5 2 2 2 2 3 2 6 2" xfId="37656" xr:uid="{00000000-0005-0000-0000-000009930000}"/>
    <cellStyle name="Normal 5 2 2 2 2 3 2 6 2 2" xfId="37657" xr:uid="{00000000-0005-0000-0000-00000A930000}"/>
    <cellStyle name="Normal 5 2 2 2 2 3 2 6 3" xfId="37658" xr:uid="{00000000-0005-0000-0000-00000B930000}"/>
    <cellStyle name="Normal 5 2 2 2 2 3 2 7" xfId="37659" xr:uid="{00000000-0005-0000-0000-00000C930000}"/>
    <cellStyle name="Normal 5 2 2 2 2 3 2 7 2" xfId="37660" xr:uid="{00000000-0005-0000-0000-00000D930000}"/>
    <cellStyle name="Normal 5 2 2 2 2 3 2 8" xfId="37661" xr:uid="{00000000-0005-0000-0000-00000E930000}"/>
    <cellStyle name="Normal 5 2 2 2 2 3 2 8 2" xfId="37662" xr:uid="{00000000-0005-0000-0000-00000F930000}"/>
    <cellStyle name="Normal 5 2 2 2 2 3 2 9" xfId="37663" xr:uid="{00000000-0005-0000-0000-000010930000}"/>
    <cellStyle name="Normal 5 2 2 2 2 3 3" xfId="37664" xr:uid="{00000000-0005-0000-0000-000011930000}"/>
    <cellStyle name="Normal 5 2 2 2 2 3 3 2" xfId="37665" xr:uid="{00000000-0005-0000-0000-000012930000}"/>
    <cellStyle name="Normal 5 2 2 2 2 3 3 2 2" xfId="37666" xr:uid="{00000000-0005-0000-0000-000013930000}"/>
    <cellStyle name="Normal 5 2 2 2 2 3 3 2 2 2" xfId="37667" xr:uid="{00000000-0005-0000-0000-000014930000}"/>
    <cellStyle name="Normal 5 2 2 2 2 3 3 2 2 2 2" xfId="37668" xr:uid="{00000000-0005-0000-0000-000015930000}"/>
    <cellStyle name="Normal 5 2 2 2 2 3 3 2 2 2 2 2" xfId="37669" xr:uid="{00000000-0005-0000-0000-000016930000}"/>
    <cellStyle name="Normal 5 2 2 2 2 3 3 2 2 2 3" xfId="37670" xr:uid="{00000000-0005-0000-0000-000017930000}"/>
    <cellStyle name="Normal 5 2 2 2 2 3 3 2 2 3" xfId="37671" xr:uid="{00000000-0005-0000-0000-000018930000}"/>
    <cellStyle name="Normal 5 2 2 2 2 3 3 2 2 3 2" xfId="37672" xr:uid="{00000000-0005-0000-0000-000019930000}"/>
    <cellStyle name="Normal 5 2 2 2 2 3 3 2 2 4" xfId="37673" xr:uid="{00000000-0005-0000-0000-00001A930000}"/>
    <cellStyle name="Normal 5 2 2 2 2 3 3 2 3" xfId="37674" xr:uid="{00000000-0005-0000-0000-00001B930000}"/>
    <cellStyle name="Normal 5 2 2 2 2 3 3 2 3 2" xfId="37675" xr:uid="{00000000-0005-0000-0000-00001C930000}"/>
    <cellStyle name="Normal 5 2 2 2 2 3 3 2 3 2 2" xfId="37676" xr:uid="{00000000-0005-0000-0000-00001D930000}"/>
    <cellStyle name="Normal 5 2 2 2 2 3 3 2 3 3" xfId="37677" xr:uid="{00000000-0005-0000-0000-00001E930000}"/>
    <cellStyle name="Normal 5 2 2 2 2 3 3 2 4" xfId="37678" xr:uid="{00000000-0005-0000-0000-00001F930000}"/>
    <cellStyle name="Normal 5 2 2 2 2 3 3 2 4 2" xfId="37679" xr:uid="{00000000-0005-0000-0000-000020930000}"/>
    <cellStyle name="Normal 5 2 2 2 2 3 3 2 5" xfId="37680" xr:uid="{00000000-0005-0000-0000-000021930000}"/>
    <cellStyle name="Normal 5 2 2 2 2 3 3 3" xfId="37681" xr:uid="{00000000-0005-0000-0000-000022930000}"/>
    <cellStyle name="Normal 5 2 2 2 2 3 3 3 2" xfId="37682" xr:uid="{00000000-0005-0000-0000-000023930000}"/>
    <cellStyle name="Normal 5 2 2 2 2 3 3 3 2 2" xfId="37683" xr:uid="{00000000-0005-0000-0000-000024930000}"/>
    <cellStyle name="Normal 5 2 2 2 2 3 3 3 2 2 2" xfId="37684" xr:uid="{00000000-0005-0000-0000-000025930000}"/>
    <cellStyle name="Normal 5 2 2 2 2 3 3 3 2 3" xfId="37685" xr:uid="{00000000-0005-0000-0000-000026930000}"/>
    <cellStyle name="Normal 5 2 2 2 2 3 3 3 3" xfId="37686" xr:uid="{00000000-0005-0000-0000-000027930000}"/>
    <cellStyle name="Normal 5 2 2 2 2 3 3 3 3 2" xfId="37687" xr:uid="{00000000-0005-0000-0000-000028930000}"/>
    <cellStyle name="Normal 5 2 2 2 2 3 3 3 4" xfId="37688" xr:uid="{00000000-0005-0000-0000-000029930000}"/>
    <cellStyle name="Normal 5 2 2 2 2 3 3 4" xfId="37689" xr:uid="{00000000-0005-0000-0000-00002A930000}"/>
    <cellStyle name="Normal 5 2 2 2 2 3 3 4 2" xfId="37690" xr:uid="{00000000-0005-0000-0000-00002B930000}"/>
    <cellStyle name="Normal 5 2 2 2 2 3 3 4 2 2" xfId="37691" xr:uid="{00000000-0005-0000-0000-00002C930000}"/>
    <cellStyle name="Normal 5 2 2 2 2 3 3 4 2 2 2" xfId="37692" xr:uid="{00000000-0005-0000-0000-00002D930000}"/>
    <cellStyle name="Normal 5 2 2 2 2 3 3 4 2 3" xfId="37693" xr:uid="{00000000-0005-0000-0000-00002E930000}"/>
    <cellStyle name="Normal 5 2 2 2 2 3 3 4 3" xfId="37694" xr:uid="{00000000-0005-0000-0000-00002F930000}"/>
    <cellStyle name="Normal 5 2 2 2 2 3 3 4 3 2" xfId="37695" xr:uid="{00000000-0005-0000-0000-000030930000}"/>
    <cellStyle name="Normal 5 2 2 2 2 3 3 4 4" xfId="37696" xr:uid="{00000000-0005-0000-0000-000031930000}"/>
    <cellStyle name="Normal 5 2 2 2 2 3 3 5" xfId="37697" xr:uid="{00000000-0005-0000-0000-000032930000}"/>
    <cellStyle name="Normal 5 2 2 2 2 3 3 5 2" xfId="37698" xr:uid="{00000000-0005-0000-0000-000033930000}"/>
    <cellStyle name="Normal 5 2 2 2 2 3 3 5 2 2" xfId="37699" xr:uid="{00000000-0005-0000-0000-000034930000}"/>
    <cellStyle name="Normal 5 2 2 2 2 3 3 5 3" xfId="37700" xr:uid="{00000000-0005-0000-0000-000035930000}"/>
    <cellStyle name="Normal 5 2 2 2 2 3 3 6" xfId="37701" xr:uid="{00000000-0005-0000-0000-000036930000}"/>
    <cellStyle name="Normal 5 2 2 2 2 3 3 6 2" xfId="37702" xr:uid="{00000000-0005-0000-0000-000037930000}"/>
    <cellStyle name="Normal 5 2 2 2 2 3 3 7" xfId="37703" xr:uid="{00000000-0005-0000-0000-000038930000}"/>
    <cellStyle name="Normal 5 2 2 2 2 3 3 7 2" xfId="37704" xr:uid="{00000000-0005-0000-0000-000039930000}"/>
    <cellStyle name="Normal 5 2 2 2 2 3 3 8" xfId="37705" xr:uid="{00000000-0005-0000-0000-00003A930000}"/>
    <cellStyle name="Normal 5 2 2 2 2 3 4" xfId="37706" xr:uid="{00000000-0005-0000-0000-00003B930000}"/>
    <cellStyle name="Normal 5 2 2 2 2 3 4 2" xfId="37707" xr:uid="{00000000-0005-0000-0000-00003C930000}"/>
    <cellStyle name="Normal 5 2 2 2 2 3 4 2 2" xfId="37708" xr:uid="{00000000-0005-0000-0000-00003D930000}"/>
    <cellStyle name="Normal 5 2 2 2 2 3 4 2 2 2" xfId="37709" xr:uid="{00000000-0005-0000-0000-00003E930000}"/>
    <cellStyle name="Normal 5 2 2 2 2 3 4 2 2 2 2" xfId="37710" xr:uid="{00000000-0005-0000-0000-00003F930000}"/>
    <cellStyle name="Normal 5 2 2 2 2 3 4 2 2 3" xfId="37711" xr:uid="{00000000-0005-0000-0000-000040930000}"/>
    <cellStyle name="Normal 5 2 2 2 2 3 4 2 3" xfId="37712" xr:uid="{00000000-0005-0000-0000-000041930000}"/>
    <cellStyle name="Normal 5 2 2 2 2 3 4 2 3 2" xfId="37713" xr:uid="{00000000-0005-0000-0000-000042930000}"/>
    <cellStyle name="Normal 5 2 2 2 2 3 4 2 4" xfId="37714" xr:uid="{00000000-0005-0000-0000-000043930000}"/>
    <cellStyle name="Normal 5 2 2 2 2 3 4 3" xfId="37715" xr:uid="{00000000-0005-0000-0000-000044930000}"/>
    <cellStyle name="Normal 5 2 2 2 2 3 4 3 2" xfId="37716" xr:uid="{00000000-0005-0000-0000-000045930000}"/>
    <cellStyle name="Normal 5 2 2 2 2 3 4 3 2 2" xfId="37717" xr:uid="{00000000-0005-0000-0000-000046930000}"/>
    <cellStyle name="Normal 5 2 2 2 2 3 4 3 3" xfId="37718" xr:uid="{00000000-0005-0000-0000-000047930000}"/>
    <cellStyle name="Normal 5 2 2 2 2 3 4 4" xfId="37719" xr:uid="{00000000-0005-0000-0000-000048930000}"/>
    <cellStyle name="Normal 5 2 2 2 2 3 4 4 2" xfId="37720" xr:uid="{00000000-0005-0000-0000-000049930000}"/>
    <cellStyle name="Normal 5 2 2 2 2 3 4 5" xfId="37721" xr:uid="{00000000-0005-0000-0000-00004A930000}"/>
    <cellStyle name="Normal 5 2 2 2 2 3 5" xfId="37722" xr:uid="{00000000-0005-0000-0000-00004B930000}"/>
    <cellStyle name="Normal 5 2 2 2 2 3 5 2" xfId="37723" xr:uid="{00000000-0005-0000-0000-00004C930000}"/>
    <cellStyle name="Normal 5 2 2 2 2 3 5 2 2" xfId="37724" xr:uid="{00000000-0005-0000-0000-00004D930000}"/>
    <cellStyle name="Normal 5 2 2 2 2 3 5 2 2 2" xfId="37725" xr:uid="{00000000-0005-0000-0000-00004E930000}"/>
    <cellStyle name="Normal 5 2 2 2 2 3 5 2 3" xfId="37726" xr:uid="{00000000-0005-0000-0000-00004F930000}"/>
    <cellStyle name="Normal 5 2 2 2 2 3 5 3" xfId="37727" xr:uid="{00000000-0005-0000-0000-000050930000}"/>
    <cellStyle name="Normal 5 2 2 2 2 3 5 3 2" xfId="37728" xr:uid="{00000000-0005-0000-0000-000051930000}"/>
    <cellStyle name="Normal 5 2 2 2 2 3 5 4" xfId="37729" xr:uid="{00000000-0005-0000-0000-000052930000}"/>
    <cellStyle name="Normal 5 2 2 2 2 3 6" xfId="37730" xr:uid="{00000000-0005-0000-0000-000053930000}"/>
    <cellStyle name="Normal 5 2 2 2 2 3 6 2" xfId="37731" xr:uid="{00000000-0005-0000-0000-000054930000}"/>
    <cellStyle name="Normal 5 2 2 2 2 3 6 2 2" xfId="37732" xr:uid="{00000000-0005-0000-0000-000055930000}"/>
    <cellStyle name="Normal 5 2 2 2 2 3 6 2 2 2" xfId="37733" xr:uid="{00000000-0005-0000-0000-000056930000}"/>
    <cellStyle name="Normal 5 2 2 2 2 3 6 2 3" xfId="37734" xr:uid="{00000000-0005-0000-0000-000057930000}"/>
    <cellStyle name="Normal 5 2 2 2 2 3 6 3" xfId="37735" xr:uid="{00000000-0005-0000-0000-000058930000}"/>
    <cellStyle name="Normal 5 2 2 2 2 3 6 3 2" xfId="37736" xr:uid="{00000000-0005-0000-0000-000059930000}"/>
    <cellStyle name="Normal 5 2 2 2 2 3 6 4" xfId="37737" xr:uid="{00000000-0005-0000-0000-00005A930000}"/>
    <cellStyle name="Normal 5 2 2 2 2 3 7" xfId="37738" xr:uid="{00000000-0005-0000-0000-00005B930000}"/>
    <cellStyle name="Normal 5 2 2 2 2 3 7 2" xfId="37739" xr:uid="{00000000-0005-0000-0000-00005C930000}"/>
    <cellStyle name="Normal 5 2 2 2 2 3 7 2 2" xfId="37740" xr:uid="{00000000-0005-0000-0000-00005D930000}"/>
    <cellStyle name="Normal 5 2 2 2 2 3 7 3" xfId="37741" xr:uid="{00000000-0005-0000-0000-00005E930000}"/>
    <cellStyle name="Normal 5 2 2 2 2 3 8" xfId="37742" xr:uid="{00000000-0005-0000-0000-00005F930000}"/>
    <cellStyle name="Normal 5 2 2 2 2 3 8 2" xfId="37743" xr:uid="{00000000-0005-0000-0000-000060930000}"/>
    <cellStyle name="Normal 5 2 2 2 2 3 9" xfId="37744" xr:uid="{00000000-0005-0000-0000-000061930000}"/>
    <cellStyle name="Normal 5 2 2 2 2 3 9 2" xfId="37745" xr:uid="{00000000-0005-0000-0000-000062930000}"/>
    <cellStyle name="Normal 5 2 2 2 2 4" xfId="37746" xr:uid="{00000000-0005-0000-0000-000063930000}"/>
    <cellStyle name="Normal 5 2 2 2 2 4 10" xfId="37747" xr:uid="{00000000-0005-0000-0000-000064930000}"/>
    <cellStyle name="Normal 5 2 2 2 2 4 11" xfId="37748" xr:uid="{00000000-0005-0000-0000-000065930000}"/>
    <cellStyle name="Normal 5 2 2 2 2 4 2" xfId="37749" xr:uid="{00000000-0005-0000-0000-000066930000}"/>
    <cellStyle name="Normal 5 2 2 2 2 4 2 2" xfId="37750" xr:uid="{00000000-0005-0000-0000-000067930000}"/>
    <cellStyle name="Normal 5 2 2 2 2 4 2 2 2" xfId="37751" xr:uid="{00000000-0005-0000-0000-000068930000}"/>
    <cellStyle name="Normal 5 2 2 2 2 4 2 2 2 2" xfId="37752" xr:uid="{00000000-0005-0000-0000-000069930000}"/>
    <cellStyle name="Normal 5 2 2 2 2 4 2 2 2 2 2" xfId="37753" xr:uid="{00000000-0005-0000-0000-00006A930000}"/>
    <cellStyle name="Normal 5 2 2 2 2 4 2 2 2 2 2 2" xfId="37754" xr:uid="{00000000-0005-0000-0000-00006B930000}"/>
    <cellStyle name="Normal 5 2 2 2 2 4 2 2 2 2 2 2 2" xfId="37755" xr:uid="{00000000-0005-0000-0000-00006C930000}"/>
    <cellStyle name="Normal 5 2 2 2 2 4 2 2 2 2 2 3" xfId="37756" xr:uid="{00000000-0005-0000-0000-00006D930000}"/>
    <cellStyle name="Normal 5 2 2 2 2 4 2 2 2 2 3" xfId="37757" xr:uid="{00000000-0005-0000-0000-00006E930000}"/>
    <cellStyle name="Normal 5 2 2 2 2 4 2 2 2 2 3 2" xfId="37758" xr:uid="{00000000-0005-0000-0000-00006F930000}"/>
    <cellStyle name="Normal 5 2 2 2 2 4 2 2 2 2 4" xfId="37759" xr:uid="{00000000-0005-0000-0000-000070930000}"/>
    <cellStyle name="Normal 5 2 2 2 2 4 2 2 2 3" xfId="37760" xr:uid="{00000000-0005-0000-0000-000071930000}"/>
    <cellStyle name="Normal 5 2 2 2 2 4 2 2 2 3 2" xfId="37761" xr:uid="{00000000-0005-0000-0000-000072930000}"/>
    <cellStyle name="Normal 5 2 2 2 2 4 2 2 2 3 2 2" xfId="37762" xr:uid="{00000000-0005-0000-0000-000073930000}"/>
    <cellStyle name="Normal 5 2 2 2 2 4 2 2 2 3 3" xfId="37763" xr:uid="{00000000-0005-0000-0000-000074930000}"/>
    <cellStyle name="Normal 5 2 2 2 2 4 2 2 2 4" xfId="37764" xr:uid="{00000000-0005-0000-0000-000075930000}"/>
    <cellStyle name="Normal 5 2 2 2 2 4 2 2 2 4 2" xfId="37765" xr:uid="{00000000-0005-0000-0000-000076930000}"/>
    <cellStyle name="Normal 5 2 2 2 2 4 2 2 2 5" xfId="37766" xr:uid="{00000000-0005-0000-0000-000077930000}"/>
    <cellStyle name="Normal 5 2 2 2 2 4 2 2 3" xfId="37767" xr:uid="{00000000-0005-0000-0000-000078930000}"/>
    <cellStyle name="Normal 5 2 2 2 2 4 2 2 3 2" xfId="37768" xr:uid="{00000000-0005-0000-0000-000079930000}"/>
    <cellStyle name="Normal 5 2 2 2 2 4 2 2 3 2 2" xfId="37769" xr:uid="{00000000-0005-0000-0000-00007A930000}"/>
    <cellStyle name="Normal 5 2 2 2 2 4 2 2 3 2 2 2" xfId="37770" xr:uid="{00000000-0005-0000-0000-00007B930000}"/>
    <cellStyle name="Normal 5 2 2 2 2 4 2 2 3 2 3" xfId="37771" xr:uid="{00000000-0005-0000-0000-00007C930000}"/>
    <cellStyle name="Normal 5 2 2 2 2 4 2 2 3 3" xfId="37772" xr:uid="{00000000-0005-0000-0000-00007D930000}"/>
    <cellStyle name="Normal 5 2 2 2 2 4 2 2 3 3 2" xfId="37773" xr:uid="{00000000-0005-0000-0000-00007E930000}"/>
    <cellStyle name="Normal 5 2 2 2 2 4 2 2 3 4" xfId="37774" xr:uid="{00000000-0005-0000-0000-00007F930000}"/>
    <cellStyle name="Normal 5 2 2 2 2 4 2 2 4" xfId="37775" xr:uid="{00000000-0005-0000-0000-000080930000}"/>
    <cellStyle name="Normal 5 2 2 2 2 4 2 2 4 2" xfId="37776" xr:uid="{00000000-0005-0000-0000-000081930000}"/>
    <cellStyle name="Normal 5 2 2 2 2 4 2 2 4 2 2" xfId="37777" xr:uid="{00000000-0005-0000-0000-000082930000}"/>
    <cellStyle name="Normal 5 2 2 2 2 4 2 2 4 2 2 2" xfId="37778" xr:uid="{00000000-0005-0000-0000-000083930000}"/>
    <cellStyle name="Normal 5 2 2 2 2 4 2 2 4 2 3" xfId="37779" xr:uid="{00000000-0005-0000-0000-000084930000}"/>
    <cellStyle name="Normal 5 2 2 2 2 4 2 2 4 3" xfId="37780" xr:uid="{00000000-0005-0000-0000-000085930000}"/>
    <cellStyle name="Normal 5 2 2 2 2 4 2 2 4 3 2" xfId="37781" xr:uid="{00000000-0005-0000-0000-000086930000}"/>
    <cellStyle name="Normal 5 2 2 2 2 4 2 2 4 4" xfId="37782" xr:uid="{00000000-0005-0000-0000-000087930000}"/>
    <cellStyle name="Normal 5 2 2 2 2 4 2 2 5" xfId="37783" xr:uid="{00000000-0005-0000-0000-000088930000}"/>
    <cellStyle name="Normal 5 2 2 2 2 4 2 2 5 2" xfId="37784" xr:uid="{00000000-0005-0000-0000-000089930000}"/>
    <cellStyle name="Normal 5 2 2 2 2 4 2 2 5 2 2" xfId="37785" xr:uid="{00000000-0005-0000-0000-00008A930000}"/>
    <cellStyle name="Normal 5 2 2 2 2 4 2 2 5 3" xfId="37786" xr:uid="{00000000-0005-0000-0000-00008B930000}"/>
    <cellStyle name="Normal 5 2 2 2 2 4 2 2 6" xfId="37787" xr:uid="{00000000-0005-0000-0000-00008C930000}"/>
    <cellStyle name="Normal 5 2 2 2 2 4 2 2 6 2" xfId="37788" xr:uid="{00000000-0005-0000-0000-00008D930000}"/>
    <cellStyle name="Normal 5 2 2 2 2 4 2 2 7" xfId="37789" xr:uid="{00000000-0005-0000-0000-00008E930000}"/>
    <cellStyle name="Normal 5 2 2 2 2 4 2 2 7 2" xfId="37790" xr:uid="{00000000-0005-0000-0000-00008F930000}"/>
    <cellStyle name="Normal 5 2 2 2 2 4 2 2 8" xfId="37791" xr:uid="{00000000-0005-0000-0000-000090930000}"/>
    <cellStyle name="Normal 5 2 2 2 2 4 2 3" xfId="37792" xr:uid="{00000000-0005-0000-0000-000091930000}"/>
    <cellStyle name="Normal 5 2 2 2 2 4 2 3 2" xfId="37793" xr:uid="{00000000-0005-0000-0000-000092930000}"/>
    <cellStyle name="Normal 5 2 2 2 2 4 2 3 2 2" xfId="37794" xr:uid="{00000000-0005-0000-0000-000093930000}"/>
    <cellStyle name="Normal 5 2 2 2 2 4 2 3 2 2 2" xfId="37795" xr:uid="{00000000-0005-0000-0000-000094930000}"/>
    <cellStyle name="Normal 5 2 2 2 2 4 2 3 2 2 2 2" xfId="37796" xr:uid="{00000000-0005-0000-0000-000095930000}"/>
    <cellStyle name="Normal 5 2 2 2 2 4 2 3 2 2 3" xfId="37797" xr:uid="{00000000-0005-0000-0000-000096930000}"/>
    <cellStyle name="Normal 5 2 2 2 2 4 2 3 2 3" xfId="37798" xr:uid="{00000000-0005-0000-0000-000097930000}"/>
    <cellStyle name="Normal 5 2 2 2 2 4 2 3 2 3 2" xfId="37799" xr:uid="{00000000-0005-0000-0000-000098930000}"/>
    <cellStyle name="Normal 5 2 2 2 2 4 2 3 2 4" xfId="37800" xr:uid="{00000000-0005-0000-0000-000099930000}"/>
    <cellStyle name="Normal 5 2 2 2 2 4 2 3 3" xfId="37801" xr:uid="{00000000-0005-0000-0000-00009A930000}"/>
    <cellStyle name="Normal 5 2 2 2 2 4 2 3 3 2" xfId="37802" xr:uid="{00000000-0005-0000-0000-00009B930000}"/>
    <cellStyle name="Normal 5 2 2 2 2 4 2 3 3 2 2" xfId="37803" xr:uid="{00000000-0005-0000-0000-00009C930000}"/>
    <cellStyle name="Normal 5 2 2 2 2 4 2 3 3 3" xfId="37804" xr:uid="{00000000-0005-0000-0000-00009D930000}"/>
    <cellStyle name="Normal 5 2 2 2 2 4 2 3 4" xfId="37805" xr:uid="{00000000-0005-0000-0000-00009E930000}"/>
    <cellStyle name="Normal 5 2 2 2 2 4 2 3 4 2" xfId="37806" xr:uid="{00000000-0005-0000-0000-00009F930000}"/>
    <cellStyle name="Normal 5 2 2 2 2 4 2 3 5" xfId="37807" xr:uid="{00000000-0005-0000-0000-0000A0930000}"/>
    <cellStyle name="Normal 5 2 2 2 2 4 2 4" xfId="37808" xr:uid="{00000000-0005-0000-0000-0000A1930000}"/>
    <cellStyle name="Normal 5 2 2 2 2 4 2 4 2" xfId="37809" xr:uid="{00000000-0005-0000-0000-0000A2930000}"/>
    <cellStyle name="Normal 5 2 2 2 2 4 2 4 2 2" xfId="37810" xr:uid="{00000000-0005-0000-0000-0000A3930000}"/>
    <cellStyle name="Normal 5 2 2 2 2 4 2 4 2 2 2" xfId="37811" xr:uid="{00000000-0005-0000-0000-0000A4930000}"/>
    <cellStyle name="Normal 5 2 2 2 2 4 2 4 2 3" xfId="37812" xr:uid="{00000000-0005-0000-0000-0000A5930000}"/>
    <cellStyle name="Normal 5 2 2 2 2 4 2 4 3" xfId="37813" xr:uid="{00000000-0005-0000-0000-0000A6930000}"/>
    <cellStyle name="Normal 5 2 2 2 2 4 2 4 3 2" xfId="37814" xr:uid="{00000000-0005-0000-0000-0000A7930000}"/>
    <cellStyle name="Normal 5 2 2 2 2 4 2 4 4" xfId="37815" xr:uid="{00000000-0005-0000-0000-0000A8930000}"/>
    <cellStyle name="Normal 5 2 2 2 2 4 2 5" xfId="37816" xr:uid="{00000000-0005-0000-0000-0000A9930000}"/>
    <cellStyle name="Normal 5 2 2 2 2 4 2 5 2" xfId="37817" xr:uid="{00000000-0005-0000-0000-0000AA930000}"/>
    <cellStyle name="Normal 5 2 2 2 2 4 2 5 2 2" xfId="37818" xr:uid="{00000000-0005-0000-0000-0000AB930000}"/>
    <cellStyle name="Normal 5 2 2 2 2 4 2 5 2 2 2" xfId="37819" xr:uid="{00000000-0005-0000-0000-0000AC930000}"/>
    <cellStyle name="Normal 5 2 2 2 2 4 2 5 2 3" xfId="37820" xr:uid="{00000000-0005-0000-0000-0000AD930000}"/>
    <cellStyle name="Normal 5 2 2 2 2 4 2 5 3" xfId="37821" xr:uid="{00000000-0005-0000-0000-0000AE930000}"/>
    <cellStyle name="Normal 5 2 2 2 2 4 2 5 3 2" xfId="37822" xr:uid="{00000000-0005-0000-0000-0000AF930000}"/>
    <cellStyle name="Normal 5 2 2 2 2 4 2 5 4" xfId="37823" xr:uid="{00000000-0005-0000-0000-0000B0930000}"/>
    <cellStyle name="Normal 5 2 2 2 2 4 2 6" xfId="37824" xr:uid="{00000000-0005-0000-0000-0000B1930000}"/>
    <cellStyle name="Normal 5 2 2 2 2 4 2 6 2" xfId="37825" xr:uid="{00000000-0005-0000-0000-0000B2930000}"/>
    <cellStyle name="Normal 5 2 2 2 2 4 2 6 2 2" xfId="37826" xr:uid="{00000000-0005-0000-0000-0000B3930000}"/>
    <cellStyle name="Normal 5 2 2 2 2 4 2 6 3" xfId="37827" xr:uid="{00000000-0005-0000-0000-0000B4930000}"/>
    <cellStyle name="Normal 5 2 2 2 2 4 2 7" xfId="37828" xr:uid="{00000000-0005-0000-0000-0000B5930000}"/>
    <cellStyle name="Normal 5 2 2 2 2 4 2 7 2" xfId="37829" xr:uid="{00000000-0005-0000-0000-0000B6930000}"/>
    <cellStyle name="Normal 5 2 2 2 2 4 2 8" xfId="37830" xr:uid="{00000000-0005-0000-0000-0000B7930000}"/>
    <cellStyle name="Normal 5 2 2 2 2 4 2 8 2" xfId="37831" xr:uid="{00000000-0005-0000-0000-0000B8930000}"/>
    <cellStyle name="Normal 5 2 2 2 2 4 2 9" xfId="37832" xr:uid="{00000000-0005-0000-0000-0000B9930000}"/>
    <cellStyle name="Normal 5 2 2 2 2 4 3" xfId="37833" xr:uid="{00000000-0005-0000-0000-0000BA930000}"/>
    <cellStyle name="Normal 5 2 2 2 2 4 3 2" xfId="37834" xr:uid="{00000000-0005-0000-0000-0000BB930000}"/>
    <cellStyle name="Normal 5 2 2 2 2 4 3 2 2" xfId="37835" xr:uid="{00000000-0005-0000-0000-0000BC930000}"/>
    <cellStyle name="Normal 5 2 2 2 2 4 3 2 2 2" xfId="37836" xr:uid="{00000000-0005-0000-0000-0000BD930000}"/>
    <cellStyle name="Normal 5 2 2 2 2 4 3 2 2 2 2" xfId="37837" xr:uid="{00000000-0005-0000-0000-0000BE930000}"/>
    <cellStyle name="Normal 5 2 2 2 2 4 3 2 2 2 2 2" xfId="37838" xr:uid="{00000000-0005-0000-0000-0000BF930000}"/>
    <cellStyle name="Normal 5 2 2 2 2 4 3 2 2 2 3" xfId="37839" xr:uid="{00000000-0005-0000-0000-0000C0930000}"/>
    <cellStyle name="Normal 5 2 2 2 2 4 3 2 2 3" xfId="37840" xr:uid="{00000000-0005-0000-0000-0000C1930000}"/>
    <cellStyle name="Normal 5 2 2 2 2 4 3 2 2 3 2" xfId="37841" xr:uid="{00000000-0005-0000-0000-0000C2930000}"/>
    <cellStyle name="Normal 5 2 2 2 2 4 3 2 2 4" xfId="37842" xr:uid="{00000000-0005-0000-0000-0000C3930000}"/>
    <cellStyle name="Normal 5 2 2 2 2 4 3 2 3" xfId="37843" xr:uid="{00000000-0005-0000-0000-0000C4930000}"/>
    <cellStyle name="Normal 5 2 2 2 2 4 3 2 3 2" xfId="37844" xr:uid="{00000000-0005-0000-0000-0000C5930000}"/>
    <cellStyle name="Normal 5 2 2 2 2 4 3 2 3 2 2" xfId="37845" xr:uid="{00000000-0005-0000-0000-0000C6930000}"/>
    <cellStyle name="Normal 5 2 2 2 2 4 3 2 3 3" xfId="37846" xr:uid="{00000000-0005-0000-0000-0000C7930000}"/>
    <cellStyle name="Normal 5 2 2 2 2 4 3 2 4" xfId="37847" xr:uid="{00000000-0005-0000-0000-0000C8930000}"/>
    <cellStyle name="Normal 5 2 2 2 2 4 3 2 4 2" xfId="37848" xr:uid="{00000000-0005-0000-0000-0000C9930000}"/>
    <cellStyle name="Normal 5 2 2 2 2 4 3 2 5" xfId="37849" xr:uid="{00000000-0005-0000-0000-0000CA930000}"/>
    <cellStyle name="Normal 5 2 2 2 2 4 3 3" xfId="37850" xr:uid="{00000000-0005-0000-0000-0000CB930000}"/>
    <cellStyle name="Normal 5 2 2 2 2 4 3 3 2" xfId="37851" xr:uid="{00000000-0005-0000-0000-0000CC930000}"/>
    <cellStyle name="Normal 5 2 2 2 2 4 3 3 2 2" xfId="37852" xr:uid="{00000000-0005-0000-0000-0000CD930000}"/>
    <cellStyle name="Normal 5 2 2 2 2 4 3 3 2 2 2" xfId="37853" xr:uid="{00000000-0005-0000-0000-0000CE930000}"/>
    <cellStyle name="Normal 5 2 2 2 2 4 3 3 2 3" xfId="37854" xr:uid="{00000000-0005-0000-0000-0000CF930000}"/>
    <cellStyle name="Normal 5 2 2 2 2 4 3 3 3" xfId="37855" xr:uid="{00000000-0005-0000-0000-0000D0930000}"/>
    <cellStyle name="Normal 5 2 2 2 2 4 3 3 3 2" xfId="37856" xr:uid="{00000000-0005-0000-0000-0000D1930000}"/>
    <cellStyle name="Normal 5 2 2 2 2 4 3 3 4" xfId="37857" xr:uid="{00000000-0005-0000-0000-0000D2930000}"/>
    <cellStyle name="Normal 5 2 2 2 2 4 3 4" xfId="37858" xr:uid="{00000000-0005-0000-0000-0000D3930000}"/>
    <cellStyle name="Normal 5 2 2 2 2 4 3 4 2" xfId="37859" xr:uid="{00000000-0005-0000-0000-0000D4930000}"/>
    <cellStyle name="Normal 5 2 2 2 2 4 3 4 2 2" xfId="37860" xr:uid="{00000000-0005-0000-0000-0000D5930000}"/>
    <cellStyle name="Normal 5 2 2 2 2 4 3 4 2 2 2" xfId="37861" xr:uid="{00000000-0005-0000-0000-0000D6930000}"/>
    <cellStyle name="Normal 5 2 2 2 2 4 3 4 2 3" xfId="37862" xr:uid="{00000000-0005-0000-0000-0000D7930000}"/>
    <cellStyle name="Normal 5 2 2 2 2 4 3 4 3" xfId="37863" xr:uid="{00000000-0005-0000-0000-0000D8930000}"/>
    <cellStyle name="Normal 5 2 2 2 2 4 3 4 3 2" xfId="37864" xr:uid="{00000000-0005-0000-0000-0000D9930000}"/>
    <cellStyle name="Normal 5 2 2 2 2 4 3 4 4" xfId="37865" xr:uid="{00000000-0005-0000-0000-0000DA930000}"/>
    <cellStyle name="Normal 5 2 2 2 2 4 3 5" xfId="37866" xr:uid="{00000000-0005-0000-0000-0000DB930000}"/>
    <cellStyle name="Normal 5 2 2 2 2 4 3 5 2" xfId="37867" xr:uid="{00000000-0005-0000-0000-0000DC930000}"/>
    <cellStyle name="Normal 5 2 2 2 2 4 3 5 2 2" xfId="37868" xr:uid="{00000000-0005-0000-0000-0000DD930000}"/>
    <cellStyle name="Normal 5 2 2 2 2 4 3 5 3" xfId="37869" xr:uid="{00000000-0005-0000-0000-0000DE930000}"/>
    <cellStyle name="Normal 5 2 2 2 2 4 3 6" xfId="37870" xr:uid="{00000000-0005-0000-0000-0000DF930000}"/>
    <cellStyle name="Normal 5 2 2 2 2 4 3 6 2" xfId="37871" xr:uid="{00000000-0005-0000-0000-0000E0930000}"/>
    <cellStyle name="Normal 5 2 2 2 2 4 3 7" xfId="37872" xr:uid="{00000000-0005-0000-0000-0000E1930000}"/>
    <cellStyle name="Normal 5 2 2 2 2 4 3 7 2" xfId="37873" xr:uid="{00000000-0005-0000-0000-0000E2930000}"/>
    <cellStyle name="Normal 5 2 2 2 2 4 3 8" xfId="37874" xr:uid="{00000000-0005-0000-0000-0000E3930000}"/>
    <cellStyle name="Normal 5 2 2 2 2 4 4" xfId="37875" xr:uid="{00000000-0005-0000-0000-0000E4930000}"/>
    <cellStyle name="Normal 5 2 2 2 2 4 4 2" xfId="37876" xr:uid="{00000000-0005-0000-0000-0000E5930000}"/>
    <cellStyle name="Normal 5 2 2 2 2 4 4 2 2" xfId="37877" xr:uid="{00000000-0005-0000-0000-0000E6930000}"/>
    <cellStyle name="Normal 5 2 2 2 2 4 4 2 2 2" xfId="37878" xr:uid="{00000000-0005-0000-0000-0000E7930000}"/>
    <cellStyle name="Normal 5 2 2 2 2 4 4 2 2 2 2" xfId="37879" xr:uid="{00000000-0005-0000-0000-0000E8930000}"/>
    <cellStyle name="Normal 5 2 2 2 2 4 4 2 2 3" xfId="37880" xr:uid="{00000000-0005-0000-0000-0000E9930000}"/>
    <cellStyle name="Normal 5 2 2 2 2 4 4 2 3" xfId="37881" xr:uid="{00000000-0005-0000-0000-0000EA930000}"/>
    <cellStyle name="Normal 5 2 2 2 2 4 4 2 3 2" xfId="37882" xr:uid="{00000000-0005-0000-0000-0000EB930000}"/>
    <cellStyle name="Normal 5 2 2 2 2 4 4 2 4" xfId="37883" xr:uid="{00000000-0005-0000-0000-0000EC930000}"/>
    <cellStyle name="Normal 5 2 2 2 2 4 4 3" xfId="37884" xr:uid="{00000000-0005-0000-0000-0000ED930000}"/>
    <cellStyle name="Normal 5 2 2 2 2 4 4 3 2" xfId="37885" xr:uid="{00000000-0005-0000-0000-0000EE930000}"/>
    <cellStyle name="Normal 5 2 2 2 2 4 4 3 2 2" xfId="37886" xr:uid="{00000000-0005-0000-0000-0000EF930000}"/>
    <cellStyle name="Normal 5 2 2 2 2 4 4 3 3" xfId="37887" xr:uid="{00000000-0005-0000-0000-0000F0930000}"/>
    <cellStyle name="Normal 5 2 2 2 2 4 4 4" xfId="37888" xr:uid="{00000000-0005-0000-0000-0000F1930000}"/>
    <cellStyle name="Normal 5 2 2 2 2 4 4 4 2" xfId="37889" xr:uid="{00000000-0005-0000-0000-0000F2930000}"/>
    <cellStyle name="Normal 5 2 2 2 2 4 4 5" xfId="37890" xr:uid="{00000000-0005-0000-0000-0000F3930000}"/>
    <cellStyle name="Normal 5 2 2 2 2 4 5" xfId="37891" xr:uid="{00000000-0005-0000-0000-0000F4930000}"/>
    <cellStyle name="Normal 5 2 2 2 2 4 5 2" xfId="37892" xr:uid="{00000000-0005-0000-0000-0000F5930000}"/>
    <cellStyle name="Normal 5 2 2 2 2 4 5 2 2" xfId="37893" xr:uid="{00000000-0005-0000-0000-0000F6930000}"/>
    <cellStyle name="Normal 5 2 2 2 2 4 5 2 2 2" xfId="37894" xr:uid="{00000000-0005-0000-0000-0000F7930000}"/>
    <cellStyle name="Normal 5 2 2 2 2 4 5 2 3" xfId="37895" xr:uid="{00000000-0005-0000-0000-0000F8930000}"/>
    <cellStyle name="Normal 5 2 2 2 2 4 5 3" xfId="37896" xr:uid="{00000000-0005-0000-0000-0000F9930000}"/>
    <cellStyle name="Normal 5 2 2 2 2 4 5 3 2" xfId="37897" xr:uid="{00000000-0005-0000-0000-0000FA930000}"/>
    <cellStyle name="Normal 5 2 2 2 2 4 5 4" xfId="37898" xr:uid="{00000000-0005-0000-0000-0000FB930000}"/>
    <cellStyle name="Normal 5 2 2 2 2 4 6" xfId="37899" xr:uid="{00000000-0005-0000-0000-0000FC930000}"/>
    <cellStyle name="Normal 5 2 2 2 2 4 6 2" xfId="37900" xr:uid="{00000000-0005-0000-0000-0000FD930000}"/>
    <cellStyle name="Normal 5 2 2 2 2 4 6 2 2" xfId="37901" xr:uid="{00000000-0005-0000-0000-0000FE930000}"/>
    <cellStyle name="Normal 5 2 2 2 2 4 6 2 2 2" xfId="37902" xr:uid="{00000000-0005-0000-0000-0000FF930000}"/>
    <cellStyle name="Normal 5 2 2 2 2 4 6 2 3" xfId="37903" xr:uid="{00000000-0005-0000-0000-000000940000}"/>
    <cellStyle name="Normal 5 2 2 2 2 4 6 3" xfId="37904" xr:uid="{00000000-0005-0000-0000-000001940000}"/>
    <cellStyle name="Normal 5 2 2 2 2 4 6 3 2" xfId="37905" xr:uid="{00000000-0005-0000-0000-000002940000}"/>
    <cellStyle name="Normal 5 2 2 2 2 4 6 4" xfId="37906" xr:uid="{00000000-0005-0000-0000-000003940000}"/>
    <cellStyle name="Normal 5 2 2 2 2 4 7" xfId="37907" xr:uid="{00000000-0005-0000-0000-000004940000}"/>
    <cellStyle name="Normal 5 2 2 2 2 4 7 2" xfId="37908" xr:uid="{00000000-0005-0000-0000-000005940000}"/>
    <cellStyle name="Normal 5 2 2 2 2 4 7 2 2" xfId="37909" xr:uid="{00000000-0005-0000-0000-000006940000}"/>
    <cellStyle name="Normal 5 2 2 2 2 4 7 3" xfId="37910" xr:uid="{00000000-0005-0000-0000-000007940000}"/>
    <cellStyle name="Normal 5 2 2 2 2 4 8" xfId="37911" xr:uid="{00000000-0005-0000-0000-000008940000}"/>
    <cellStyle name="Normal 5 2 2 2 2 4 8 2" xfId="37912" xr:uid="{00000000-0005-0000-0000-000009940000}"/>
    <cellStyle name="Normal 5 2 2 2 2 4 9" xfId="37913" xr:uid="{00000000-0005-0000-0000-00000A940000}"/>
    <cellStyle name="Normal 5 2 2 2 2 4 9 2" xfId="37914" xr:uid="{00000000-0005-0000-0000-00000B940000}"/>
    <cellStyle name="Normal 5 2 2 2 2 5" xfId="37915" xr:uid="{00000000-0005-0000-0000-00000C940000}"/>
    <cellStyle name="Normal 5 2 2 2 2 5 2" xfId="37916" xr:uid="{00000000-0005-0000-0000-00000D940000}"/>
    <cellStyle name="Normal 5 2 2 2 2 5 2 2" xfId="37917" xr:uid="{00000000-0005-0000-0000-00000E940000}"/>
    <cellStyle name="Normal 5 2 2 2 2 5 2 2 2" xfId="37918" xr:uid="{00000000-0005-0000-0000-00000F940000}"/>
    <cellStyle name="Normal 5 2 2 2 2 5 2 2 2 2" xfId="37919" xr:uid="{00000000-0005-0000-0000-000010940000}"/>
    <cellStyle name="Normal 5 2 2 2 2 5 2 2 2 2 2" xfId="37920" xr:uid="{00000000-0005-0000-0000-000011940000}"/>
    <cellStyle name="Normal 5 2 2 2 2 5 2 2 2 2 2 2" xfId="37921" xr:uid="{00000000-0005-0000-0000-000012940000}"/>
    <cellStyle name="Normal 5 2 2 2 2 5 2 2 2 2 3" xfId="37922" xr:uid="{00000000-0005-0000-0000-000013940000}"/>
    <cellStyle name="Normal 5 2 2 2 2 5 2 2 2 3" xfId="37923" xr:uid="{00000000-0005-0000-0000-000014940000}"/>
    <cellStyle name="Normal 5 2 2 2 2 5 2 2 2 3 2" xfId="37924" xr:uid="{00000000-0005-0000-0000-000015940000}"/>
    <cellStyle name="Normal 5 2 2 2 2 5 2 2 2 4" xfId="37925" xr:uid="{00000000-0005-0000-0000-000016940000}"/>
    <cellStyle name="Normal 5 2 2 2 2 5 2 2 3" xfId="37926" xr:uid="{00000000-0005-0000-0000-000017940000}"/>
    <cellStyle name="Normal 5 2 2 2 2 5 2 2 3 2" xfId="37927" xr:uid="{00000000-0005-0000-0000-000018940000}"/>
    <cellStyle name="Normal 5 2 2 2 2 5 2 2 3 2 2" xfId="37928" xr:uid="{00000000-0005-0000-0000-000019940000}"/>
    <cellStyle name="Normal 5 2 2 2 2 5 2 2 3 3" xfId="37929" xr:uid="{00000000-0005-0000-0000-00001A940000}"/>
    <cellStyle name="Normal 5 2 2 2 2 5 2 2 4" xfId="37930" xr:uid="{00000000-0005-0000-0000-00001B940000}"/>
    <cellStyle name="Normal 5 2 2 2 2 5 2 2 4 2" xfId="37931" xr:uid="{00000000-0005-0000-0000-00001C940000}"/>
    <cellStyle name="Normal 5 2 2 2 2 5 2 2 5" xfId="37932" xr:uid="{00000000-0005-0000-0000-00001D940000}"/>
    <cellStyle name="Normal 5 2 2 2 2 5 2 3" xfId="37933" xr:uid="{00000000-0005-0000-0000-00001E940000}"/>
    <cellStyle name="Normal 5 2 2 2 2 5 2 3 2" xfId="37934" xr:uid="{00000000-0005-0000-0000-00001F940000}"/>
    <cellStyle name="Normal 5 2 2 2 2 5 2 3 2 2" xfId="37935" xr:uid="{00000000-0005-0000-0000-000020940000}"/>
    <cellStyle name="Normal 5 2 2 2 2 5 2 3 2 2 2" xfId="37936" xr:uid="{00000000-0005-0000-0000-000021940000}"/>
    <cellStyle name="Normal 5 2 2 2 2 5 2 3 2 3" xfId="37937" xr:uid="{00000000-0005-0000-0000-000022940000}"/>
    <cellStyle name="Normal 5 2 2 2 2 5 2 3 3" xfId="37938" xr:uid="{00000000-0005-0000-0000-000023940000}"/>
    <cellStyle name="Normal 5 2 2 2 2 5 2 3 3 2" xfId="37939" xr:uid="{00000000-0005-0000-0000-000024940000}"/>
    <cellStyle name="Normal 5 2 2 2 2 5 2 3 4" xfId="37940" xr:uid="{00000000-0005-0000-0000-000025940000}"/>
    <cellStyle name="Normal 5 2 2 2 2 5 2 4" xfId="37941" xr:uid="{00000000-0005-0000-0000-000026940000}"/>
    <cellStyle name="Normal 5 2 2 2 2 5 2 4 2" xfId="37942" xr:uid="{00000000-0005-0000-0000-000027940000}"/>
    <cellStyle name="Normal 5 2 2 2 2 5 2 4 2 2" xfId="37943" xr:uid="{00000000-0005-0000-0000-000028940000}"/>
    <cellStyle name="Normal 5 2 2 2 2 5 2 4 2 2 2" xfId="37944" xr:uid="{00000000-0005-0000-0000-000029940000}"/>
    <cellStyle name="Normal 5 2 2 2 2 5 2 4 2 3" xfId="37945" xr:uid="{00000000-0005-0000-0000-00002A940000}"/>
    <cellStyle name="Normal 5 2 2 2 2 5 2 4 3" xfId="37946" xr:uid="{00000000-0005-0000-0000-00002B940000}"/>
    <cellStyle name="Normal 5 2 2 2 2 5 2 4 3 2" xfId="37947" xr:uid="{00000000-0005-0000-0000-00002C940000}"/>
    <cellStyle name="Normal 5 2 2 2 2 5 2 4 4" xfId="37948" xr:uid="{00000000-0005-0000-0000-00002D940000}"/>
    <cellStyle name="Normal 5 2 2 2 2 5 2 5" xfId="37949" xr:uid="{00000000-0005-0000-0000-00002E940000}"/>
    <cellStyle name="Normal 5 2 2 2 2 5 2 5 2" xfId="37950" xr:uid="{00000000-0005-0000-0000-00002F940000}"/>
    <cellStyle name="Normal 5 2 2 2 2 5 2 5 2 2" xfId="37951" xr:uid="{00000000-0005-0000-0000-000030940000}"/>
    <cellStyle name="Normal 5 2 2 2 2 5 2 5 3" xfId="37952" xr:uid="{00000000-0005-0000-0000-000031940000}"/>
    <cellStyle name="Normal 5 2 2 2 2 5 2 6" xfId="37953" xr:uid="{00000000-0005-0000-0000-000032940000}"/>
    <cellStyle name="Normal 5 2 2 2 2 5 2 6 2" xfId="37954" xr:uid="{00000000-0005-0000-0000-000033940000}"/>
    <cellStyle name="Normal 5 2 2 2 2 5 2 7" xfId="37955" xr:uid="{00000000-0005-0000-0000-000034940000}"/>
    <cellStyle name="Normal 5 2 2 2 2 5 2 7 2" xfId="37956" xr:uid="{00000000-0005-0000-0000-000035940000}"/>
    <cellStyle name="Normal 5 2 2 2 2 5 2 8" xfId="37957" xr:uid="{00000000-0005-0000-0000-000036940000}"/>
    <cellStyle name="Normal 5 2 2 2 2 5 3" xfId="37958" xr:uid="{00000000-0005-0000-0000-000037940000}"/>
    <cellStyle name="Normal 5 2 2 2 2 5 3 2" xfId="37959" xr:uid="{00000000-0005-0000-0000-000038940000}"/>
    <cellStyle name="Normal 5 2 2 2 2 5 3 2 2" xfId="37960" xr:uid="{00000000-0005-0000-0000-000039940000}"/>
    <cellStyle name="Normal 5 2 2 2 2 5 3 2 2 2" xfId="37961" xr:uid="{00000000-0005-0000-0000-00003A940000}"/>
    <cellStyle name="Normal 5 2 2 2 2 5 3 2 2 2 2" xfId="37962" xr:uid="{00000000-0005-0000-0000-00003B940000}"/>
    <cellStyle name="Normal 5 2 2 2 2 5 3 2 2 3" xfId="37963" xr:uid="{00000000-0005-0000-0000-00003C940000}"/>
    <cellStyle name="Normal 5 2 2 2 2 5 3 2 3" xfId="37964" xr:uid="{00000000-0005-0000-0000-00003D940000}"/>
    <cellStyle name="Normal 5 2 2 2 2 5 3 2 3 2" xfId="37965" xr:uid="{00000000-0005-0000-0000-00003E940000}"/>
    <cellStyle name="Normal 5 2 2 2 2 5 3 2 4" xfId="37966" xr:uid="{00000000-0005-0000-0000-00003F940000}"/>
    <cellStyle name="Normal 5 2 2 2 2 5 3 3" xfId="37967" xr:uid="{00000000-0005-0000-0000-000040940000}"/>
    <cellStyle name="Normal 5 2 2 2 2 5 3 3 2" xfId="37968" xr:uid="{00000000-0005-0000-0000-000041940000}"/>
    <cellStyle name="Normal 5 2 2 2 2 5 3 3 2 2" xfId="37969" xr:uid="{00000000-0005-0000-0000-000042940000}"/>
    <cellStyle name="Normal 5 2 2 2 2 5 3 3 3" xfId="37970" xr:uid="{00000000-0005-0000-0000-000043940000}"/>
    <cellStyle name="Normal 5 2 2 2 2 5 3 4" xfId="37971" xr:uid="{00000000-0005-0000-0000-000044940000}"/>
    <cellStyle name="Normal 5 2 2 2 2 5 3 4 2" xfId="37972" xr:uid="{00000000-0005-0000-0000-000045940000}"/>
    <cellStyle name="Normal 5 2 2 2 2 5 3 5" xfId="37973" xr:uid="{00000000-0005-0000-0000-000046940000}"/>
    <cellStyle name="Normal 5 2 2 2 2 5 4" xfId="37974" xr:uid="{00000000-0005-0000-0000-000047940000}"/>
    <cellStyle name="Normal 5 2 2 2 2 5 4 2" xfId="37975" xr:uid="{00000000-0005-0000-0000-000048940000}"/>
    <cellStyle name="Normal 5 2 2 2 2 5 4 2 2" xfId="37976" xr:uid="{00000000-0005-0000-0000-000049940000}"/>
    <cellStyle name="Normal 5 2 2 2 2 5 4 2 2 2" xfId="37977" xr:uid="{00000000-0005-0000-0000-00004A940000}"/>
    <cellStyle name="Normal 5 2 2 2 2 5 4 2 3" xfId="37978" xr:uid="{00000000-0005-0000-0000-00004B940000}"/>
    <cellStyle name="Normal 5 2 2 2 2 5 4 3" xfId="37979" xr:uid="{00000000-0005-0000-0000-00004C940000}"/>
    <cellStyle name="Normal 5 2 2 2 2 5 4 3 2" xfId="37980" xr:uid="{00000000-0005-0000-0000-00004D940000}"/>
    <cellStyle name="Normal 5 2 2 2 2 5 4 4" xfId="37981" xr:uid="{00000000-0005-0000-0000-00004E940000}"/>
    <cellStyle name="Normal 5 2 2 2 2 5 5" xfId="37982" xr:uid="{00000000-0005-0000-0000-00004F940000}"/>
    <cellStyle name="Normal 5 2 2 2 2 5 5 2" xfId="37983" xr:uid="{00000000-0005-0000-0000-000050940000}"/>
    <cellStyle name="Normal 5 2 2 2 2 5 5 2 2" xfId="37984" xr:uid="{00000000-0005-0000-0000-000051940000}"/>
    <cellStyle name="Normal 5 2 2 2 2 5 5 2 2 2" xfId="37985" xr:uid="{00000000-0005-0000-0000-000052940000}"/>
    <cellStyle name="Normal 5 2 2 2 2 5 5 2 3" xfId="37986" xr:uid="{00000000-0005-0000-0000-000053940000}"/>
    <cellStyle name="Normal 5 2 2 2 2 5 5 3" xfId="37987" xr:uid="{00000000-0005-0000-0000-000054940000}"/>
    <cellStyle name="Normal 5 2 2 2 2 5 5 3 2" xfId="37988" xr:uid="{00000000-0005-0000-0000-000055940000}"/>
    <cellStyle name="Normal 5 2 2 2 2 5 5 4" xfId="37989" xr:uid="{00000000-0005-0000-0000-000056940000}"/>
    <cellStyle name="Normal 5 2 2 2 2 5 6" xfId="37990" xr:uid="{00000000-0005-0000-0000-000057940000}"/>
    <cellStyle name="Normal 5 2 2 2 2 5 6 2" xfId="37991" xr:uid="{00000000-0005-0000-0000-000058940000}"/>
    <cellStyle name="Normal 5 2 2 2 2 5 6 2 2" xfId="37992" xr:uid="{00000000-0005-0000-0000-000059940000}"/>
    <cellStyle name="Normal 5 2 2 2 2 5 6 3" xfId="37993" xr:uid="{00000000-0005-0000-0000-00005A940000}"/>
    <cellStyle name="Normal 5 2 2 2 2 5 7" xfId="37994" xr:uid="{00000000-0005-0000-0000-00005B940000}"/>
    <cellStyle name="Normal 5 2 2 2 2 5 7 2" xfId="37995" xr:uid="{00000000-0005-0000-0000-00005C940000}"/>
    <cellStyle name="Normal 5 2 2 2 2 5 8" xfId="37996" xr:uid="{00000000-0005-0000-0000-00005D940000}"/>
    <cellStyle name="Normal 5 2 2 2 2 5 8 2" xfId="37997" xr:uid="{00000000-0005-0000-0000-00005E940000}"/>
    <cellStyle name="Normal 5 2 2 2 2 5 9" xfId="37998" xr:uid="{00000000-0005-0000-0000-00005F940000}"/>
    <cellStyle name="Normal 5 2 2 2 2 6" xfId="37999" xr:uid="{00000000-0005-0000-0000-000060940000}"/>
    <cellStyle name="Normal 5 2 2 2 2 6 2" xfId="38000" xr:uid="{00000000-0005-0000-0000-000061940000}"/>
    <cellStyle name="Normal 5 2 2 2 2 6 2 2" xfId="38001" xr:uid="{00000000-0005-0000-0000-000062940000}"/>
    <cellStyle name="Normal 5 2 2 2 2 6 2 2 2" xfId="38002" xr:uid="{00000000-0005-0000-0000-000063940000}"/>
    <cellStyle name="Normal 5 2 2 2 2 6 2 2 2 2" xfId="38003" xr:uid="{00000000-0005-0000-0000-000064940000}"/>
    <cellStyle name="Normal 5 2 2 2 2 6 2 2 2 2 2" xfId="38004" xr:uid="{00000000-0005-0000-0000-000065940000}"/>
    <cellStyle name="Normal 5 2 2 2 2 6 2 2 2 3" xfId="38005" xr:uid="{00000000-0005-0000-0000-000066940000}"/>
    <cellStyle name="Normal 5 2 2 2 2 6 2 2 3" xfId="38006" xr:uid="{00000000-0005-0000-0000-000067940000}"/>
    <cellStyle name="Normal 5 2 2 2 2 6 2 2 3 2" xfId="38007" xr:uid="{00000000-0005-0000-0000-000068940000}"/>
    <cellStyle name="Normal 5 2 2 2 2 6 2 2 4" xfId="38008" xr:uid="{00000000-0005-0000-0000-000069940000}"/>
    <cellStyle name="Normal 5 2 2 2 2 6 2 3" xfId="38009" xr:uid="{00000000-0005-0000-0000-00006A940000}"/>
    <cellStyle name="Normal 5 2 2 2 2 6 2 3 2" xfId="38010" xr:uid="{00000000-0005-0000-0000-00006B940000}"/>
    <cellStyle name="Normal 5 2 2 2 2 6 2 3 2 2" xfId="38011" xr:uid="{00000000-0005-0000-0000-00006C940000}"/>
    <cellStyle name="Normal 5 2 2 2 2 6 2 3 3" xfId="38012" xr:uid="{00000000-0005-0000-0000-00006D940000}"/>
    <cellStyle name="Normal 5 2 2 2 2 6 2 4" xfId="38013" xr:uid="{00000000-0005-0000-0000-00006E940000}"/>
    <cellStyle name="Normal 5 2 2 2 2 6 2 4 2" xfId="38014" xr:uid="{00000000-0005-0000-0000-00006F940000}"/>
    <cellStyle name="Normal 5 2 2 2 2 6 2 5" xfId="38015" xr:uid="{00000000-0005-0000-0000-000070940000}"/>
    <cellStyle name="Normal 5 2 2 2 2 6 3" xfId="38016" xr:uid="{00000000-0005-0000-0000-000071940000}"/>
    <cellStyle name="Normal 5 2 2 2 2 6 3 2" xfId="38017" xr:uid="{00000000-0005-0000-0000-000072940000}"/>
    <cellStyle name="Normal 5 2 2 2 2 6 3 2 2" xfId="38018" xr:uid="{00000000-0005-0000-0000-000073940000}"/>
    <cellStyle name="Normal 5 2 2 2 2 6 3 2 2 2" xfId="38019" xr:uid="{00000000-0005-0000-0000-000074940000}"/>
    <cellStyle name="Normal 5 2 2 2 2 6 3 2 3" xfId="38020" xr:uid="{00000000-0005-0000-0000-000075940000}"/>
    <cellStyle name="Normal 5 2 2 2 2 6 3 3" xfId="38021" xr:uid="{00000000-0005-0000-0000-000076940000}"/>
    <cellStyle name="Normal 5 2 2 2 2 6 3 3 2" xfId="38022" xr:uid="{00000000-0005-0000-0000-000077940000}"/>
    <cellStyle name="Normal 5 2 2 2 2 6 3 4" xfId="38023" xr:uid="{00000000-0005-0000-0000-000078940000}"/>
    <cellStyle name="Normal 5 2 2 2 2 6 4" xfId="38024" xr:uid="{00000000-0005-0000-0000-000079940000}"/>
    <cellStyle name="Normal 5 2 2 2 2 6 4 2" xfId="38025" xr:uid="{00000000-0005-0000-0000-00007A940000}"/>
    <cellStyle name="Normal 5 2 2 2 2 6 4 2 2" xfId="38026" xr:uid="{00000000-0005-0000-0000-00007B940000}"/>
    <cellStyle name="Normal 5 2 2 2 2 6 4 2 2 2" xfId="38027" xr:uid="{00000000-0005-0000-0000-00007C940000}"/>
    <cellStyle name="Normal 5 2 2 2 2 6 4 2 3" xfId="38028" xr:uid="{00000000-0005-0000-0000-00007D940000}"/>
    <cellStyle name="Normal 5 2 2 2 2 6 4 3" xfId="38029" xr:uid="{00000000-0005-0000-0000-00007E940000}"/>
    <cellStyle name="Normal 5 2 2 2 2 6 4 3 2" xfId="38030" xr:uid="{00000000-0005-0000-0000-00007F940000}"/>
    <cellStyle name="Normal 5 2 2 2 2 6 4 4" xfId="38031" xr:uid="{00000000-0005-0000-0000-000080940000}"/>
    <cellStyle name="Normal 5 2 2 2 2 6 5" xfId="38032" xr:uid="{00000000-0005-0000-0000-000081940000}"/>
    <cellStyle name="Normal 5 2 2 2 2 6 5 2" xfId="38033" xr:uid="{00000000-0005-0000-0000-000082940000}"/>
    <cellStyle name="Normal 5 2 2 2 2 6 5 2 2" xfId="38034" xr:uid="{00000000-0005-0000-0000-000083940000}"/>
    <cellStyle name="Normal 5 2 2 2 2 6 5 3" xfId="38035" xr:uid="{00000000-0005-0000-0000-000084940000}"/>
    <cellStyle name="Normal 5 2 2 2 2 6 6" xfId="38036" xr:uid="{00000000-0005-0000-0000-000085940000}"/>
    <cellStyle name="Normal 5 2 2 2 2 6 6 2" xfId="38037" xr:uid="{00000000-0005-0000-0000-000086940000}"/>
    <cellStyle name="Normal 5 2 2 2 2 6 7" xfId="38038" xr:uid="{00000000-0005-0000-0000-000087940000}"/>
    <cellStyle name="Normal 5 2 2 2 2 6 7 2" xfId="38039" xr:uid="{00000000-0005-0000-0000-000088940000}"/>
    <cellStyle name="Normal 5 2 2 2 2 6 8" xfId="38040" xr:uid="{00000000-0005-0000-0000-000089940000}"/>
    <cellStyle name="Normal 5 2 2 2 2 7" xfId="38041" xr:uid="{00000000-0005-0000-0000-00008A940000}"/>
    <cellStyle name="Normal 5 2 2 2 2 7 2" xfId="38042" xr:uid="{00000000-0005-0000-0000-00008B940000}"/>
    <cellStyle name="Normal 5 2 2 2 2 7 2 2" xfId="38043" xr:uid="{00000000-0005-0000-0000-00008C940000}"/>
    <cellStyle name="Normal 5 2 2 2 2 7 2 2 2" xfId="38044" xr:uid="{00000000-0005-0000-0000-00008D940000}"/>
    <cellStyle name="Normal 5 2 2 2 2 7 2 2 2 2" xfId="38045" xr:uid="{00000000-0005-0000-0000-00008E940000}"/>
    <cellStyle name="Normal 5 2 2 2 2 7 2 2 2 2 2" xfId="38046" xr:uid="{00000000-0005-0000-0000-00008F940000}"/>
    <cellStyle name="Normal 5 2 2 2 2 7 2 2 2 3" xfId="38047" xr:uid="{00000000-0005-0000-0000-000090940000}"/>
    <cellStyle name="Normal 5 2 2 2 2 7 2 2 3" xfId="38048" xr:uid="{00000000-0005-0000-0000-000091940000}"/>
    <cellStyle name="Normal 5 2 2 2 2 7 2 2 3 2" xfId="38049" xr:uid="{00000000-0005-0000-0000-000092940000}"/>
    <cellStyle name="Normal 5 2 2 2 2 7 2 2 4" xfId="38050" xr:uid="{00000000-0005-0000-0000-000093940000}"/>
    <cellStyle name="Normal 5 2 2 2 2 7 2 3" xfId="38051" xr:uid="{00000000-0005-0000-0000-000094940000}"/>
    <cellStyle name="Normal 5 2 2 2 2 7 2 3 2" xfId="38052" xr:uid="{00000000-0005-0000-0000-000095940000}"/>
    <cellStyle name="Normal 5 2 2 2 2 7 2 3 2 2" xfId="38053" xr:uid="{00000000-0005-0000-0000-000096940000}"/>
    <cellStyle name="Normal 5 2 2 2 2 7 2 3 3" xfId="38054" xr:uid="{00000000-0005-0000-0000-000097940000}"/>
    <cellStyle name="Normal 5 2 2 2 2 7 2 4" xfId="38055" xr:uid="{00000000-0005-0000-0000-000098940000}"/>
    <cellStyle name="Normal 5 2 2 2 2 7 2 4 2" xfId="38056" xr:uid="{00000000-0005-0000-0000-000099940000}"/>
    <cellStyle name="Normal 5 2 2 2 2 7 2 5" xfId="38057" xr:uid="{00000000-0005-0000-0000-00009A940000}"/>
    <cellStyle name="Normal 5 2 2 2 2 7 3" xfId="38058" xr:uid="{00000000-0005-0000-0000-00009B940000}"/>
    <cellStyle name="Normal 5 2 2 2 2 7 3 2" xfId="38059" xr:uid="{00000000-0005-0000-0000-00009C940000}"/>
    <cellStyle name="Normal 5 2 2 2 2 7 3 2 2" xfId="38060" xr:uid="{00000000-0005-0000-0000-00009D940000}"/>
    <cellStyle name="Normal 5 2 2 2 2 7 3 2 2 2" xfId="38061" xr:uid="{00000000-0005-0000-0000-00009E940000}"/>
    <cellStyle name="Normal 5 2 2 2 2 7 3 2 3" xfId="38062" xr:uid="{00000000-0005-0000-0000-00009F940000}"/>
    <cellStyle name="Normal 5 2 2 2 2 7 3 3" xfId="38063" xr:uid="{00000000-0005-0000-0000-0000A0940000}"/>
    <cellStyle name="Normal 5 2 2 2 2 7 3 3 2" xfId="38064" xr:uid="{00000000-0005-0000-0000-0000A1940000}"/>
    <cellStyle name="Normal 5 2 2 2 2 7 3 4" xfId="38065" xr:uid="{00000000-0005-0000-0000-0000A2940000}"/>
    <cellStyle name="Normal 5 2 2 2 2 7 4" xfId="38066" xr:uid="{00000000-0005-0000-0000-0000A3940000}"/>
    <cellStyle name="Normal 5 2 2 2 2 7 4 2" xfId="38067" xr:uid="{00000000-0005-0000-0000-0000A4940000}"/>
    <cellStyle name="Normal 5 2 2 2 2 7 4 2 2" xfId="38068" xr:uid="{00000000-0005-0000-0000-0000A5940000}"/>
    <cellStyle name="Normal 5 2 2 2 2 7 4 3" xfId="38069" xr:uid="{00000000-0005-0000-0000-0000A6940000}"/>
    <cellStyle name="Normal 5 2 2 2 2 7 5" xfId="38070" xr:uid="{00000000-0005-0000-0000-0000A7940000}"/>
    <cellStyle name="Normal 5 2 2 2 2 7 5 2" xfId="38071" xr:uid="{00000000-0005-0000-0000-0000A8940000}"/>
    <cellStyle name="Normal 5 2 2 2 2 7 6" xfId="38072" xr:uid="{00000000-0005-0000-0000-0000A9940000}"/>
    <cellStyle name="Normal 5 2 2 2 2 8" xfId="38073" xr:uid="{00000000-0005-0000-0000-0000AA940000}"/>
    <cellStyle name="Normal 5 2 2 2 2 8 2" xfId="38074" xr:uid="{00000000-0005-0000-0000-0000AB940000}"/>
    <cellStyle name="Normal 5 2 2 2 2 8 2 2" xfId="38075" xr:uid="{00000000-0005-0000-0000-0000AC940000}"/>
    <cellStyle name="Normal 5 2 2 2 2 8 2 2 2" xfId="38076" xr:uid="{00000000-0005-0000-0000-0000AD940000}"/>
    <cellStyle name="Normal 5 2 2 2 2 8 2 2 2 2" xfId="38077" xr:uid="{00000000-0005-0000-0000-0000AE940000}"/>
    <cellStyle name="Normal 5 2 2 2 2 8 2 2 2 2 2" xfId="38078" xr:uid="{00000000-0005-0000-0000-0000AF940000}"/>
    <cellStyle name="Normal 5 2 2 2 2 8 2 2 2 3" xfId="38079" xr:uid="{00000000-0005-0000-0000-0000B0940000}"/>
    <cellStyle name="Normal 5 2 2 2 2 8 2 2 3" xfId="38080" xr:uid="{00000000-0005-0000-0000-0000B1940000}"/>
    <cellStyle name="Normal 5 2 2 2 2 8 2 2 3 2" xfId="38081" xr:uid="{00000000-0005-0000-0000-0000B2940000}"/>
    <cellStyle name="Normal 5 2 2 2 2 8 2 2 4" xfId="38082" xr:uid="{00000000-0005-0000-0000-0000B3940000}"/>
    <cellStyle name="Normal 5 2 2 2 2 8 2 3" xfId="38083" xr:uid="{00000000-0005-0000-0000-0000B4940000}"/>
    <cellStyle name="Normal 5 2 2 2 2 8 2 3 2" xfId="38084" xr:uid="{00000000-0005-0000-0000-0000B5940000}"/>
    <cellStyle name="Normal 5 2 2 2 2 8 2 3 2 2" xfId="38085" xr:uid="{00000000-0005-0000-0000-0000B6940000}"/>
    <cellStyle name="Normal 5 2 2 2 2 8 2 3 3" xfId="38086" xr:uid="{00000000-0005-0000-0000-0000B7940000}"/>
    <cellStyle name="Normal 5 2 2 2 2 8 2 4" xfId="38087" xr:uid="{00000000-0005-0000-0000-0000B8940000}"/>
    <cellStyle name="Normal 5 2 2 2 2 8 2 4 2" xfId="38088" xr:uid="{00000000-0005-0000-0000-0000B9940000}"/>
    <cellStyle name="Normal 5 2 2 2 2 8 2 5" xfId="38089" xr:uid="{00000000-0005-0000-0000-0000BA940000}"/>
    <cellStyle name="Normal 5 2 2 2 2 8 3" xfId="38090" xr:uid="{00000000-0005-0000-0000-0000BB940000}"/>
    <cellStyle name="Normal 5 2 2 2 2 8 3 2" xfId="38091" xr:uid="{00000000-0005-0000-0000-0000BC940000}"/>
    <cellStyle name="Normal 5 2 2 2 2 8 3 2 2" xfId="38092" xr:uid="{00000000-0005-0000-0000-0000BD940000}"/>
    <cellStyle name="Normal 5 2 2 2 2 8 3 2 2 2" xfId="38093" xr:uid="{00000000-0005-0000-0000-0000BE940000}"/>
    <cellStyle name="Normal 5 2 2 2 2 8 3 2 3" xfId="38094" xr:uid="{00000000-0005-0000-0000-0000BF940000}"/>
    <cellStyle name="Normal 5 2 2 2 2 8 3 3" xfId="38095" xr:uid="{00000000-0005-0000-0000-0000C0940000}"/>
    <cellStyle name="Normal 5 2 2 2 2 8 3 3 2" xfId="38096" xr:uid="{00000000-0005-0000-0000-0000C1940000}"/>
    <cellStyle name="Normal 5 2 2 2 2 8 3 4" xfId="38097" xr:uid="{00000000-0005-0000-0000-0000C2940000}"/>
    <cellStyle name="Normal 5 2 2 2 2 8 4" xfId="38098" xr:uid="{00000000-0005-0000-0000-0000C3940000}"/>
    <cellStyle name="Normal 5 2 2 2 2 8 4 2" xfId="38099" xr:uid="{00000000-0005-0000-0000-0000C4940000}"/>
    <cellStyle name="Normal 5 2 2 2 2 8 4 2 2" xfId="38100" xr:uid="{00000000-0005-0000-0000-0000C5940000}"/>
    <cellStyle name="Normal 5 2 2 2 2 8 4 3" xfId="38101" xr:uid="{00000000-0005-0000-0000-0000C6940000}"/>
    <cellStyle name="Normal 5 2 2 2 2 8 5" xfId="38102" xr:uid="{00000000-0005-0000-0000-0000C7940000}"/>
    <cellStyle name="Normal 5 2 2 2 2 8 5 2" xfId="38103" xr:uid="{00000000-0005-0000-0000-0000C8940000}"/>
    <cellStyle name="Normal 5 2 2 2 2 8 6" xfId="38104" xr:uid="{00000000-0005-0000-0000-0000C9940000}"/>
    <cellStyle name="Normal 5 2 2 2 2 9" xfId="38105" xr:uid="{00000000-0005-0000-0000-0000CA940000}"/>
    <cellStyle name="Normal 5 2 2 2 2 9 2" xfId="38106" xr:uid="{00000000-0005-0000-0000-0000CB940000}"/>
    <cellStyle name="Normal 5 2 2 2 2 9 2 2" xfId="38107" xr:uid="{00000000-0005-0000-0000-0000CC940000}"/>
    <cellStyle name="Normal 5 2 2 2 2 9 2 2 2" xfId="38108" xr:uid="{00000000-0005-0000-0000-0000CD940000}"/>
    <cellStyle name="Normal 5 2 2 2 2 9 2 2 2 2" xfId="38109" xr:uid="{00000000-0005-0000-0000-0000CE940000}"/>
    <cellStyle name="Normal 5 2 2 2 2 9 2 2 3" xfId="38110" xr:uid="{00000000-0005-0000-0000-0000CF940000}"/>
    <cellStyle name="Normal 5 2 2 2 2 9 2 3" xfId="38111" xr:uid="{00000000-0005-0000-0000-0000D0940000}"/>
    <cellStyle name="Normal 5 2 2 2 2 9 2 3 2" xfId="38112" xr:uid="{00000000-0005-0000-0000-0000D1940000}"/>
    <cellStyle name="Normal 5 2 2 2 2 9 2 4" xfId="38113" xr:uid="{00000000-0005-0000-0000-0000D2940000}"/>
    <cellStyle name="Normal 5 2 2 2 2 9 3" xfId="38114" xr:uid="{00000000-0005-0000-0000-0000D3940000}"/>
    <cellStyle name="Normal 5 2 2 2 2 9 3 2" xfId="38115" xr:uid="{00000000-0005-0000-0000-0000D4940000}"/>
    <cellStyle name="Normal 5 2 2 2 2 9 3 2 2" xfId="38116" xr:uid="{00000000-0005-0000-0000-0000D5940000}"/>
    <cellStyle name="Normal 5 2 2 2 2 9 3 3" xfId="38117" xr:uid="{00000000-0005-0000-0000-0000D6940000}"/>
    <cellStyle name="Normal 5 2 2 2 2 9 4" xfId="38118" xr:uid="{00000000-0005-0000-0000-0000D7940000}"/>
    <cellStyle name="Normal 5 2 2 2 2 9 4 2" xfId="38119" xr:uid="{00000000-0005-0000-0000-0000D8940000}"/>
    <cellStyle name="Normal 5 2 2 2 2 9 5" xfId="38120" xr:uid="{00000000-0005-0000-0000-0000D9940000}"/>
    <cellStyle name="Normal 5 2 2 2 2_T-straight with PEDs adjustor" xfId="38121" xr:uid="{00000000-0005-0000-0000-0000DA940000}"/>
    <cellStyle name="Normal 5 2 2 2 3" xfId="38122" xr:uid="{00000000-0005-0000-0000-0000DB940000}"/>
    <cellStyle name="Normal 5 2 2 2 3 10" xfId="38123" xr:uid="{00000000-0005-0000-0000-0000DC940000}"/>
    <cellStyle name="Normal 5 2 2 2 3 11" xfId="38124" xr:uid="{00000000-0005-0000-0000-0000DD940000}"/>
    <cellStyle name="Normal 5 2 2 2 3 2" xfId="38125" xr:uid="{00000000-0005-0000-0000-0000DE940000}"/>
    <cellStyle name="Normal 5 2 2 2 3 2 10" xfId="38126" xr:uid="{00000000-0005-0000-0000-0000DF940000}"/>
    <cellStyle name="Normal 5 2 2 2 3 2 2" xfId="38127" xr:uid="{00000000-0005-0000-0000-0000E0940000}"/>
    <cellStyle name="Normal 5 2 2 2 3 2 2 2" xfId="38128" xr:uid="{00000000-0005-0000-0000-0000E1940000}"/>
    <cellStyle name="Normal 5 2 2 2 3 2 2 2 2" xfId="38129" xr:uid="{00000000-0005-0000-0000-0000E2940000}"/>
    <cellStyle name="Normal 5 2 2 2 3 2 2 2 2 2" xfId="38130" xr:uid="{00000000-0005-0000-0000-0000E3940000}"/>
    <cellStyle name="Normal 5 2 2 2 3 2 2 2 2 2 2" xfId="38131" xr:uid="{00000000-0005-0000-0000-0000E4940000}"/>
    <cellStyle name="Normal 5 2 2 2 3 2 2 2 2 2 2 2" xfId="38132" xr:uid="{00000000-0005-0000-0000-0000E5940000}"/>
    <cellStyle name="Normal 5 2 2 2 3 2 2 2 2 2 3" xfId="38133" xr:uid="{00000000-0005-0000-0000-0000E6940000}"/>
    <cellStyle name="Normal 5 2 2 2 3 2 2 2 2 3" xfId="38134" xr:uid="{00000000-0005-0000-0000-0000E7940000}"/>
    <cellStyle name="Normal 5 2 2 2 3 2 2 2 2 3 2" xfId="38135" xr:uid="{00000000-0005-0000-0000-0000E8940000}"/>
    <cellStyle name="Normal 5 2 2 2 3 2 2 2 2 4" xfId="38136" xr:uid="{00000000-0005-0000-0000-0000E9940000}"/>
    <cellStyle name="Normal 5 2 2 2 3 2 2 2 3" xfId="38137" xr:uid="{00000000-0005-0000-0000-0000EA940000}"/>
    <cellStyle name="Normal 5 2 2 2 3 2 2 2 3 2" xfId="38138" xr:uid="{00000000-0005-0000-0000-0000EB940000}"/>
    <cellStyle name="Normal 5 2 2 2 3 2 2 2 3 2 2" xfId="38139" xr:uid="{00000000-0005-0000-0000-0000EC940000}"/>
    <cellStyle name="Normal 5 2 2 2 3 2 2 2 3 3" xfId="38140" xr:uid="{00000000-0005-0000-0000-0000ED940000}"/>
    <cellStyle name="Normal 5 2 2 2 3 2 2 2 4" xfId="38141" xr:uid="{00000000-0005-0000-0000-0000EE940000}"/>
    <cellStyle name="Normal 5 2 2 2 3 2 2 2 4 2" xfId="38142" xr:uid="{00000000-0005-0000-0000-0000EF940000}"/>
    <cellStyle name="Normal 5 2 2 2 3 2 2 2 5" xfId="38143" xr:uid="{00000000-0005-0000-0000-0000F0940000}"/>
    <cellStyle name="Normal 5 2 2 2 3 2 2 3" xfId="38144" xr:uid="{00000000-0005-0000-0000-0000F1940000}"/>
    <cellStyle name="Normal 5 2 2 2 3 2 2 3 2" xfId="38145" xr:uid="{00000000-0005-0000-0000-0000F2940000}"/>
    <cellStyle name="Normal 5 2 2 2 3 2 2 3 2 2" xfId="38146" xr:uid="{00000000-0005-0000-0000-0000F3940000}"/>
    <cellStyle name="Normal 5 2 2 2 3 2 2 3 2 2 2" xfId="38147" xr:uid="{00000000-0005-0000-0000-0000F4940000}"/>
    <cellStyle name="Normal 5 2 2 2 3 2 2 3 2 3" xfId="38148" xr:uid="{00000000-0005-0000-0000-0000F5940000}"/>
    <cellStyle name="Normal 5 2 2 2 3 2 2 3 3" xfId="38149" xr:uid="{00000000-0005-0000-0000-0000F6940000}"/>
    <cellStyle name="Normal 5 2 2 2 3 2 2 3 3 2" xfId="38150" xr:uid="{00000000-0005-0000-0000-0000F7940000}"/>
    <cellStyle name="Normal 5 2 2 2 3 2 2 3 4" xfId="38151" xr:uid="{00000000-0005-0000-0000-0000F8940000}"/>
    <cellStyle name="Normal 5 2 2 2 3 2 2 4" xfId="38152" xr:uid="{00000000-0005-0000-0000-0000F9940000}"/>
    <cellStyle name="Normal 5 2 2 2 3 2 2 4 2" xfId="38153" xr:uid="{00000000-0005-0000-0000-0000FA940000}"/>
    <cellStyle name="Normal 5 2 2 2 3 2 2 4 2 2" xfId="38154" xr:uid="{00000000-0005-0000-0000-0000FB940000}"/>
    <cellStyle name="Normal 5 2 2 2 3 2 2 4 2 2 2" xfId="38155" xr:uid="{00000000-0005-0000-0000-0000FC940000}"/>
    <cellStyle name="Normal 5 2 2 2 3 2 2 4 2 3" xfId="38156" xr:uid="{00000000-0005-0000-0000-0000FD940000}"/>
    <cellStyle name="Normal 5 2 2 2 3 2 2 4 3" xfId="38157" xr:uid="{00000000-0005-0000-0000-0000FE940000}"/>
    <cellStyle name="Normal 5 2 2 2 3 2 2 4 3 2" xfId="38158" xr:uid="{00000000-0005-0000-0000-0000FF940000}"/>
    <cellStyle name="Normal 5 2 2 2 3 2 2 4 4" xfId="38159" xr:uid="{00000000-0005-0000-0000-000000950000}"/>
    <cellStyle name="Normal 5 2 2 2 3 2 2 5" xfId="38160" xr:uid="{00000000-0005-0000-0000-000001950000}"/>
    <cellStyle name="Normal 5 2 2 2 3 2 2 5 2" xfId="38161" xr:uid="{00000000-0005-0000-0000-000002950000}"/>
    <cellStyle name="Normal 5 2 2 2 3 2 2 5 2 2" xfId="38162" xr:uid="{00000000-0005-0000-0000-000003950000}"/>
    <cellStyle name="Normal 5 2 2 2 3 2 2 5 3" xfId="38163" xr:uid="{00000000-0005-0000-0000-000004950000}"/>
    <cellStyle name="Normal 5 2 2 2 3 2 2 6" xfId="38164" xr:uid="{00000000-0005-0000-0000-000005950000}"/>
    <cellStyle name="Normal 5 2 2 2 3 2 2 6 2" xfId="38165" xr:uid="{00000000-0005-0000-0000-000006950000}"/>
    <cellStyle name="Normal 5 2 2 2 3 2 2 7" xfId="38166" xr:uid="{00000000-0005-0000-0000-000007950000}"/>
    <cellStyle name="Normal 5 2 2 2 3 2 2 7 2" xfId="38167" xr:uid="{00000000-0005-0000-0000-000008950000}"/>
    <cellStyle name="Normal 5 2 2 2 3 2 2 8" xfId="38168" xr:uid="{00000000-0005-0000-0000-000009950000}"/>
    <cellStyle name="Normal 5 2 2 2 3 2 3" xfId="38169" xr:uid="{00000000-0005-0000-0000-00000A950000}"/>
    <cellStyle name="Normal 5 2 2 2 3 2 3 2" xfId="38170" xr:uid="{00000000-0005-0000-0000-00000B950000}"/>
    <cellStyle name="Normal 5 2 2 2 3 2 3 2 2" xfId="38171" xr:uid="{00000000-0005-0000-0000-00000C950000}"/>
    <cellStyle name="Normal 5 2 2 2 3 2 3 2 2 2" xfId="38172" xr:uid="{00000000-0005-0000-0000-00000D950000}"/>
    <cellStyle name="Normal 5 2 2 2 3 2 3 2 2 2 2" xfId="38173" xr:uid="{00000000-0005-0000-0000-00000E950000}"/>
    <cellStyle name="Normal 5 2 2 2 3 2 3 2 2 3" xfId="38174" xr:uid="{00000000-0005-0000-0000-00000F950000}"/>
    <cellStyle name="Normal 5 2 2 2 3 2 3 2 3" xfId="38175" xr:uid="{00000000-0005-0000-0000-000010950000}"/>
    <cellStyle name="Normal 5 2 2 2 3 2 3 2 3 2" xfId="38176" xr:uid="{00000000-0005-0000-0000-000011950000}"/>
    <cellStyle name="Normal 5 2 2 2 3 2 3 2 4" xfId="38177" xr:uid="{00000000-0005-0000-0000-000012950000}"/>
    <cellStyle name="Normal 5 2 2 2 3 2 3 3" xfId="38178" xr:uid="{00000000-0005-0000-0000-000013950000}"/>
    <cellStyle name="Normal 5 2 2 2 3 2 3 3 2" xfId="38179" xr:uid="{00000000-0005-0000-0000-000014950000}"/>
    <cellStyle name="Normal 5 2 2 2 3 2 3 3 2 2" xfId="38180" xr:uid="{00000000-0005-0000-0000-000015950000}"/>
    <cellStyle name="Normal 5 2 2 2 3 2 3 3 3" xfId="38181" xr:uid="{00000000-0005-0000-0000-000016950000}"/>
    <cellStyle name="Normal 5 2 2 2 3 2 3 4" xfId="38182" xr:uid="{00000000-0005-0000-0000-000017950000}"/>
    <cellStyle name="Normal 5 2 2 2 3 2 3 4 2" xfId="38183" xr:uid="{00000000-0005-0000-0000-000018950000}"/>
    <cellStyle name="Normal 5 2 2 2 3 2 3 5" xfId="38184" xr:uid="{00000000-0005-0000-0000-000019950000}"/>
    <cellStyle name="Normal 5 2 2 2 3 2 4" xfId="38185" xr:uid="{00000000-0005-0000-0000-00001A950000}"/>
    <cellStyle name="Normal 5 2 2 2 3 2 4 2" xfId="38186" xr:uid="{00000000-0005-0000-0000-00001B950000}"/>
    <cellStyle name="Normal 5 2 2 2 3 2 4 2 2" xfId="38187" xr:uid="{00000000-0005-0000-0000-00001C950000}"/>
    <cellStyle name="Normal 5 2 2 2 3 2 4 2 2 2" xfId="38188" xr:uid="{00000000-0005-0000-0000-00001D950000}"/>
    <cellStyle name="Normal 5 2 2 2 3 2 4 2 3" xfId="38189" xr:uid="{00000000-0005-0000-0000-00001E950000}"/>
    <cellStyle name="Normal 5 2 2 2 3 2 4 3" xfId="38190" xr:uid="{00000000-0005-0000-0000-00001F950000}"/>
    <cellStyle name="Normal 5 2 2 2 3 2 4 3 2" xfId="38191" xr:uid="{00000000-0005-0000-0000-000020950000}"/>
    <cellStyle name="Normal 5 2 2 2 3 2 4 4" xfId="38192" xr:uid="{00000000-0005-0000-0000-000021950000}"/>
    <cellStyle name="Normal 5 2 2 2 3 2 5" xfId="38193" xr:uid="{00000000-0005-0000-0000-000022950000}"/>
    <cellStyle name="Normal 5 2 2 2 3 2 5 2" xfId="38194" xr:uid="{00000000-0005-0000-0000-000023950000}"/>
    <cellStyle name="Normal 5 2 2 2 3 2 5 2 2" xfId="38195" xr:uid="{00000000-0005-0000-0000-000024950000}"/>
    <cellStyle name="Normal 5 2 2 2 3 2 5 2 2 2" xfId="38196" xr:uid="{00000000-0005-0000-0000-000025950000}"/>
    <cellStyle name="Normal 5 2 2 2 3 2 5 2 3" xfId="38197" xr:uid="{00000000-0005-0000-0000-000026950000}"/>
    <cellStyle name="Normal 5 2 2 2 3 2 5 3" xfId="38198" xr:uid="{00000000-0005-0000-0000-000027950000}"/>
    <cellStyle name="Normal 5 2 2 2 3 2 5 3 2" xfId="38199" xr:uid="{00000000-0005-0000-0000-000028950000}"/>
    <cellStyle name="Normal 5 2 2 2 3 2 5 4" xfId="38200" xr:uid="{00000000-0005-0000-0000-000029950000}"/>
    <cellStyle name="Normal 5 2 2 2 3 2 6" xfId="38201" xr:uid="{00000000-0005-0000-0000-00002A950000}"/>
    <cellStyle name="Normal 5 2 2 2 3 2 6 2" xfId="38202" xr:uid="{00000000-0005-0000-0000-00002B950000}"/>
    <cellStyle name="Normal 5 2 2 2 3 2 6 2 2" xfId="38203" xr:uid="{00000000-0005-0000-0000-00002C950000}"/>
    <cellStyle name="Normal 5 2 2 2 3 2 6 3" xfId="38204" xr:uid="{00000000-0005-0000-0000-00002D950000}"/>
    <cellStyle name="Normal 5 2 2 2 3 2 7" xfId="38205" xr:uid="{00000000-0005-0000-0000-00002E950000}"/>
    <cellStyle name="Normal 5 2 2 2 3 2 7 2" xfId="38206" xr:uid="{00000000-0005-0000-0000-00002F950000}"/>
    <cellStyle name="Normal 5 2 2 2 3 2 8" xfId="38207" xr:uid="{00000000-0005-0000-0000-000030950000}"/>
    <cellStyle name="Normal 5 2 2 2 3 2 8 2" xfId="38208" xr:uid="{00000000-0005-0000-0000-000031950000}"/>
    <cellStyle name="Normal 5 2 2 2 3 2 9" xfId="38209" xr:uid="{00000000-0005-0000-0000-000032950000}"/>
    <cellStyle name="Normal 5 2 2 2 3 3" xfId="38210" xr:uid="{00000000-0005-0000-0000-000033950000}"/>
    <cellStyle name="Normal 5 2 2 2 3 3 2" xfId="38211" xr:uid="{00000000-0005-0000-0000-000034950000}"/>
    <cellStyle name="Normal 5 2 2 2 3 3 2 2" xfId="38212" xr:uid="{00000000-0005-0000-0000-000035950000}"/>
    <cellStyle name="Normal 5 2 2 2 3 3 2 2 2" xfId="38213" xr:uid="{00000000-0005-0000-0000-000036950000}"/>
    <cellStyle name="Normal 5 2 2 2 3 3 2 2 2 2" xfId="38214" xr:uid="{00000000-0005-0000-0000-000037950000}"/>
    <cellStyle name="Normal 5 2 2 2 3 3 2 2 2 2 2" xfId="38215" xr:uid="{00000000-0005-0000-0000-000038950000}"/>
    <cellStyle name="Normal 5 2 2 2 3 3 2 2 2 3" xfId="38216" xr:uid="{00000000-0005-0000-0000-000039950000}"/>
    <cellStyle name="Normal 5 2 2 2 3 3 2 2 3" xfId="38217" xr:uid="{00000000-0005-0000-0000-00003A950000}"/>
    <cellStyle name="Normal 5 2 2 2 3 3 2 2 3 2" xfId="38218" xr:uid="{00000000-0005-0000-0000-00003B950000}"/>
    <cellStyle name="Normal 5 2 2 2 3 3 2 2 4" xfId="38219" xr:uid="{00000000-0005-0000-0000-00003C950000}"/>
    <cellStyle name="Normal 5 2 2 2 3 3 2 3" xfId="38220" xr:uid="{00000000-0005-0000-0000-00003D950000}"/>
    <cellStyle name="Normal 5 2 2 2 3 3 2 3 2" xfId="38221" xr:uid="{00000000-0005-0000-0000-00003E950000}"/>
    <cellStyle name="Normal 5 2 2 2 3 3 2 3 2 2" xfId="38222" xr:uid="{00000000-0005-0000-0000-00003F950000}"/>
    <cellStyle name="Normal 5 2 2 2 3 3 2 3 3" xfId="38223" xr:uid="{00000000-0005-0000-0000-000040950000}"/>
    <cellStyle name="Normal 5 2 2 2 3 3 2 4" xfId="38224" xr:uid="{00000000-0005-0000-0000-000041950000}"/>
    <cellStyle name="Normal 5 2 2 2 3 3 2 4 2" xfId="38225" xr:uid="{00000000-0005-0000-0000-000042950000}"/>
    <cellStyle name="Normal 5 2 2 2 3 3 2 5" xfId="38226" xr:uid="{00000000-0005-0000-0000-000043950000}"/>
    <cellStyle name="Normal 5 2 2 2 3 3 3" xfId="38227" xr:uid="{00000000-0005-0000-0000-000044950000}"/>
    <cellStyle name="Normal 5 2 2 2 3 3 3 2" xfId="38228" xr:uid="{00000000-0005-0000-0000-000045950000}"/>
    <cellStyle name="Normal 5 2 2 2 3 3 3 2 2" xfId="38229" xr:uid="{00000000-0005-0000-0000-000046950000}"/>
    <cellStyle name="Normal 5 2 2 2 3 3 3 2 2 2" xfId="38230" xr:uid="{00000000-0005-0000-0000-000047950000}"/>
    <cellStyle name="Normal 5 2 2 2 3 3 3 2 3" xfId="38231" xr:uid="{00000000-0005-0000-0000-000048950000}"/>
    <cellStyle name="Normal 5 2 2 2 3 3 3 3" xfId="38232" xr:uid="{00000000-0005-0000-0000-000049950000}"/>
    <cellStyle name="Normal 5 2 2 2 3 3 3 3 2" xfId="38233" xr:uid="{00000000-0005-0000-0000-00004A950000}"/>
    <cellStyle name="Normal 5 2 2 2 3 3 3 4" xfId="38234" xr:uid="{00000000-0005-0000-0000-00004B950000}"/>
    <cellStyle name="Normal 5 2 2 2 3 3 4" xfId="38235" xr:uid="{00000000-0005-0000-0000-00004C950000}"/>
    <cellStyle name="Normal 5 2 2 2 3 3 4 2" xfId="38236" xr:uid="{00000000-0005-0000-0000-00004D950000}"/>
    <cellStyle name="Normal 5 2 2 2 3 3 4 2 2" xfId="38237" xr:uid="{00000000-0005-0000-0000-00004E950000}"/>
    <cellStyle name="Normal 5 2 2 2 3 3 4 2 2 2" xfId="38238" xr:uid="{00000000-0005-0000-0000-00004F950000}"/>
    <cellStyle name="Normal 5 2 2 2 3 3 4 2 3" xfId="38239" xr:uid="{00000000-0005-0000-0000-000050950000}"/>
    <cellStyle name="Normal 5 2 2 2 3 3 4 3" xfId="38240" xr:uid="{00000000-0005-0000-0000-000051950000}"/>
    <cellStyle name="Normal 5 2 2 2 3 3 4 3 2" xfId="38241" xr:uid="{00000000-0005-0000-0000-000052950000}"/>
    <cellStyle name="Normal 5 2 2 2 3 3 4 4" xfId="38242" xr:uid="{00000000-0005-0000-0000-000053950000}"/>
    <cellStyle name="Normal 5 2 2 2 3 3 5" xfId="38243" xr:uid="{00000000-0005-0000-0000-000054950000}"/>
    <cellStyle name="Normal 5 2 2 2 3 3 5 2" xfId="38244" xr:uid="{00000000-0005-0000-0000-000055950000}"/>
    <cellStyle name="Normal 5 2 2 2 3 3 5 2 2" xfId="38245" xr:uid="{00000000-0005-0000-0000-000056950000}"/>
    <cellStyle name="Normal 5 2 2 2 3 3 5 3" xfId="38246" xr:uid="{00000000-0005-0000-0000-000057950000}"/>
    <cellStyle name="Normal 5 2 2 2 3 3 6" xfId="38247" xr:uid="{00000000-0005-0000-0000-000058950000}"/>
    <cellStyle name="Normal 5 2 2 2 3 3 6 2" xfId="38248" xr:uid="{00000000-0005-0000-0000-000059950000}"/>
    <cellStyle name="Normal 5 2 2 2 3 3 7" xfId="38249" xr:uid="{00000000-0005-0000-0000-00005A950000}"/>
    <cellStyle name="Normal 5 2 2 2 3 3 7 2" xfId="38250" xr:uid="{00000000-0005-0000-0000-00005B950000}"/>
    <cellStyle name="Normal 5 2 2 2 3 3 8" xfId="38251" xr:uid="{00000000-0005-0000-0000-00005C950000}"/>
    <cellStyle name="Normal 5 2 2 2 3 4" xfId="38252" xr:uid="{00000000-0005-0000-0000-00005D950000}"/>
    <cellStyle name="Normal 5 2 2 2 3 4 2" xfId="38253" xr:uid="{00000000-0005-0000-0000-00005E950000}"/>
    <cellStyle name="Normal 5 2 2 2 3 4 2 2" xfId="38254" xr:uid="{00000000-0005-0000-0000-00005F950000}"/>
    <cellStyle name="Normal 5 2 2 2 3 4 2 2 2" xfId="38255" xr:uid="{00000000-0005-0000-0000-000060950000}"/>
    <cellStyle name="Normal 5 2 2 2 3 4 2 2 2 2" xfId="38256" xr:uid="{00000000-0005-0000-0000-000061950000}"/>
    <cellStyle name="Normal 5 2 2 2 3 4 2 2 3" xfId="38257" xr:uid="{00000000-0005-0000-0000-000062950000}"/>
    <cellStyle name="Normal 5 2 2 2 3 4 2 3" xfId="38258" xr:uid="{00000000-0005-0000-0000-000063950000}"/>
    <cellStyle name="Normal 5 2 2 2 3 4 2 3 2" xfId="38259" xr:uid="{00000000-0005-0000-0000-000064950000}"/>
    <cellStyle name="Normal 5 2 2 2 3 4 2 4" xfId="38260" xr:uid="{00000000-0005-0000-0000-000065950000}"/>
    <cellStyle name="Normal 5 2 2 2 3 4 3" xfId="38261" xr:uid="{00000000-0005-0000-0000-000066950000}"/>
    <cellStyle name="Normal 5 2 2 2 3 4 3 2" xfId="38262" xr:uid="{00000000-0005-0000-0000-000067950000}"/>
    <cellStyle name="Normal 5 2 2 2 3 4 3 2 2" xfId="38263" xr:uid="{00000000-0005-0000-0000-000068950000}"/>
    <cellStyle name="Normal 5 2 2 2 3 4 3 3" xfId="38264" xr:uid="{00000000-0005-0000-0000-000069950000}"/>
    <cellStyle name="Normal 5 2 2 2 3 4 4" xfId="38265" xr:uid="{00000000-0005-0000-0000-00006A950000}"/>
    <cellStyle name="Normal 5 2 2 2 3 4 4 2" xfId="38266" xr:uid="{00000000-0005-0000-0000-00006B950000}"/>
    <cellStyle name="Normal 5 2 2 2 3 4 5" xfId="38267" xr:uid="{00000000-0005-0000-0000-00006C950000}"/>
    <cellStyle name="Normal 5 2 2 2 3 5" xfId="38268" xr:uid="{00000000-0005-0000-0000-00006D950000}"/>
    <cellStyle name="Normal 5 2 2 2 3 5 2" xfId="38269" xr:uid="{00000000-0005-0000-0000-00006E950000}"/>
    <cellStyle name="Normal 5 2 2 2 3 5 2 2" xfId="38270" xr:uid="{00000000-0005-0000-0000-00006F950000}"/>
    <cellStyle name="Normal 5 2 2 2 3 5 2 2 2" xfId="38271" xr:uid="{00000000-0005-0000-0000-000070950000}"/>
    <cellStyle name="Normal 5 2 2 2 3 5 2 3" xfId="38272" xr:uid="{00000000-0005-0000-0000-000071950000}"/>
    <cellStyle name="Normal 5 2 2 2 3 5 3" xfId="38273" xr:uid="{00000000-0005-0000-0000-000072950000}"/>
    <cellStyle name="Normal 5 2 2 2 3 5 3 2" xfId="38274" xr:uid="{00000000-0005-0000-0000-000073950000}"/>
    <cellStyle name="Normal 5 2 2 2 3 5 4" xfId="38275" xr:uid="{00000000-0005-0000-0000-000074950000}"/>
    <cellStyle name="Normal 5 2 2 2 3 6" xfId="38276" xr:uid="{00000000-0005-0000-0000-000075950000}"/>
    <cellStyle name="Normal 5 2 2 2 3 6 2" xfId="38277" xr:uid="{00000000-0005-0000-0000-000076950000}"/>
    <cellStyle name="Normal 5 2 2 2 3 6 2 2" xfId="38278" xr:uid="{00000000-0005-0000-0000-000077950000}"/>
    <cellStyle name="Normal 5 2 2 2 3 6 2 2 2" xfId="38279" xr:uid="{00000000-0005-0000-0000-000078950000}"/>
    <cellStyle name="Normal 5 2 2 2 3 6 2 3" xfId="38280" xr:uid="{00000000-0005-0000-0000-000079950000}"/>
    <cellStyle name="Normal 5 2 2 2 3 6 3" xfId="38281" xr:uid="{00000000-0005-0000-0000-00007A950000}"/>
    <cellStyle name="Normal 5 2 2 2 3 6 3 2" xfId="38282" xr:uid="{00000000-0005-0000-0000-00007B950000}"/>
    <cellStyle name="Normal 5 2 2 2 3 6 4" xfId="38283" xr:uid="{00000000-0005-0000-0000-00007C950000}"/>
    <cellStyle name="Normal 5 2 2 2 3 7" xfId="38284" xr:uid="{00000000-0005-0000-0000-00007D950000}"/>
    <cellStyle name="Normal 5 2 2 2 3 7 2" xfId="38285" xr:uid="{00000000-0005-0000-0000-00007E950000}"/>
    <cellStyle name="Normal 5 2 2 2 3 7 2 2" xfId="38286" xr:uid="{00000000-0005-0000-0000-00007F950000}"/>
    <cellStyle name="Normal 5 2 2 2 3 7 3" xfId="38287" xr:uid="{00000000-0005-0000-0000-000080950000}"/>
    <cellStyle name="Normal 5 2 2 2 3 8" xfId="38288" xr:uid="{00000000-0005-0000-0000-000081950000}"/>
    <cellStyle name="Normal 5 2 2 2 3 8 2" xfId="38289" xr:uid="{00000000-0005-0000-0000-000082950000}"/>
    <cellStyle name="Normal 5 2 2 2 3 9" xfId="38290" xr:uid="{00000000-0005-0000-0000-000083950000}"/>
    <cellStyle name="Normal 5 2 2 2 3 9 2" xfId="38291" xr:uid="{00000000-0005-0000-0000-000084950000}"/>
    <cellStyle name="Normal 5 2 2 2 4" xfId="38292" xr:uid="{00000000-0005-0000-0000-000085950000}"/>
    <cellStyle name="Normal 5 2 2 2 4 10" xfId="38293" xr:uid="{00000000-0005-0000-0000-000086950000}"/>
    <cellStyle name="Normal 5 2 2 2 4 11" xfId="38294" xr:uid="{00000000-0005-0000-0000-000087950000}"/>
    <cellStyle name="Normal 5 2 2 2 4 2" xfId="38295" xr:uid="{00000000-0005-0000-0000-000088950000}"/>
    <cellStyle name="Normal 5 2 2 2 4 2 10" xfId="38296" xr:uid="{00000000-0005-0000-0000-000089950000}"/>
    <cellStyle name="Normal 5 2 2 2 4 2 2" xfId="38297" xr:uid="{00000000-0005-0000-0000-00008A950000}"/>
    <cellStyle name="Normal 5 2 2 2 4 2 2 2" xfId="38298" xr:uid="{00000000-0005-0000-0000-00008B950000}"/>
    <cellStyle name="Normal 5 2 2 2 4 2 2 2 2" xfId="38299" xr:uid="{00000000-0005-0000-0000-00008C950000}"/>
    <cellStyle name="Normal 5 2 2 2 4 2 2 2 2 2" xfId="38300" xr:uid="{00000000-0005-0000-0000-00008D950000}"/>
    <cellStyle name="Normal 5 2 2 2 4 2 2 2 2 2 2" xfId="38301" xr:uid="{00000000-0005-0000-0000-00008E950000}"/>
    <cellStyle name="Normal 5 2 2 2 4 2 2 2 2 2 2 2" xfId="38302" xr:uid="{00000000-0005-0000-0000-00008F950000}"/>
    <cellStyle name="Normal 5 2 2 2 4 2 2 2 2 2 3" xfId="38303" xr:uid="{00000000-0005-0000-0000-000090950000}"/>
    <cellStyle name="Normal 5 2 2 2 4 2 2 2 2 3" xfId="38304" xr:uid="{00000000-0005-0000-0000-000091950000}"/>
    <cellStyle name="Normal 5 2 2 2 4 2 2 2 2 3 2" xfId="38305" xr:uid="{00000000-0005-0000-0000-000092950000}"/>
    <cellStyle name="Normal 5 2 2 2 4 2 2 2 2 4" xfId="38306" xr:uid="{00000000-0005-0000-0000-000093950000}"/>
    <cellStyle name="Normal 5 2 2 2 4 2 2 2 3" xfId="38307" xr:uid="{00000000-0005-0000-0000-000094950000}"/>
    <cellStyle name="Normal 5 2 2 2 4 2 2 2 3 2" xfId="38308" xr:uid="{00000000-0005-0000-0000-000095950000}"/>
    <cellStyle name="Normal 5 2 2 2 4 2 2 2 3 2 2" xfId="38309" xr:uid="{00000000-0005-0000-0000-000096950000}"/>
    <cellStyle name="Normal 5 2 2 2 4 2 2 2 3 3" xfId="38310" xr:uid="{00000000-0005-0000-0000-000097950000}"/>
    <cellStyle name="Normal 5 2 2 2 4 2 2 2 4" xfId="38311" xr:uid="{00000000-0005-0000-0000-000098950000}"/>
    <cellStyle name="Normal 5 2 2 2 4 2 2 2 4 2" xfId="38312" xr:uid="{00000000-0005-0000-0000-000099950000}"/>
    <cellStyle name="Normal 5 2 2 2 4 2 2 2 5" xfId="38313" xr:uid="{00000000-0005-0000-0000-00009A950000}"/>
    <cellStyle name="Normal 5 2 2 2 4 2 2 3" xfId="38314" xr:uid="{00000000-0005-0000-0000-00009B950000}"/>
    <cellStyle name="Normal 5 2 2 2 4 2 2 3 2" xfId="38315" xr:uid="{00000000-0005-0000-0000-00009C950000}"/>
    <cellStyle name="Normal 5 2 2 2 4 2 2 3 2 2" xfId="38316" xr:uid="{00000000-0005-0000-0000-00009D950000}"/>
    <cellStyle name="Normal 5 2 2 2 4 2 2 3 2 2 2" xfId="38317" xr:uid="{00000000-0005-0000-0000-00009E950000}"/>
    <cellStyle name="Normal 5 2 2 2 4 2 2 3 2 3" xfId="38318" xr:uid="{00000000-0005-0000-0000-00009F950000}"/>
    <cellStyle name="Normal 5 2 2 2 4 2 2 3 3" xfId="38319" xr:uid="{00000000-0005-0000-0000-0000A0950000}"/>
    <cellStyle name="Normal 5 2 2 2 4 2 2 3 3 2" xfId="38320" xr:uid="{00000000-0005-0000-0000-0000A1950000}"/>
    <cellStyle name="Normal 5 2 2 2 4 2 2 3 4" xfId="38321" xr:uid="{00000000-0005-0000-0000-0000A2950000}"/>
    <cellStyle name="Normal 5 2 2 2 4 2 2 4" xfId="38322" xr:uid="{00000000-0005-0000-0000-0000A3950000}"/>
    <cellStyle name="Normal 5 2 2 2 4 2 2 4 2" xfId="38323" xr:uid="{00000000-0005-0000-0000-0000A4950000}"/>
    <cellStyle name="Normal 5 2 2 2 4 2 2 4 2 2" xfId="38324" xr:uid="{00000000-0005-0000-0000-0000A5950000}"/>
    <cellStyle name="Normal 5 2 2 2 4 2 2 4 2 2 2" xfId="38325" xr:uid="{00000000-0005-0000-0000-0000A6950000}"/>
    <cellStyle name="Normal 5 2 2 2 4 2 2 4 2 3" xfId="38326" xr:uid="{00000000-0005-0000-0000-0000A7950000}"/>
    <cellStyle name="Normal 5 2 2 2 4 2 2 4 3" xfId="38327" xr:uid="{00000000-0005-0000-0000-0000A8950000}"/>
    <cellStyle name="Normal 5 2 2 2 4 2 2 4 3 2" xfId="38328" xr:uid="{00000000-0005-0000-0000-0000A9950000}"/>
    <cellStyle name="Normal 5 2 2 2 4 2 2 4 4" xfId="38329" xr:uid="{00000000-0005-0000-0000-0000AA950000}"/>
    <cellStyle name="Normal 5 2 2 2 4 2 2 5" xfId="38330" xr:uid="{00000000-0005-0000-0000-0000AB950000}"/>
    <cellStyle name="Normal 5 2 2 2 4 2 2 5 2" xfId="38331" xr:uid="{00000000-0005-0000-0000-0000AC950000}"/>
    <cellStyle name="Normal 5 2 2 2 4 2 2 5 2 2" xfId="38332" xr:uid="{00000000-0005-0000-0000-0000AD950000}"/>
    <cellStyle name="Normal 5 2 2 2 4 2 2 5 3" xfId="38333" xr:uid="{00000000-0005-0000-0000-0000AE950000}"/>
    <cellStyle name="Normal 5 2 2 2 4 2 2 6" xfId="38334" xr:uid="{00000000-0005-0000-0000-0000AF950000}"/>
    <cellStyle name="Normal 5 2 2 2 4 2 2 6 2" xfId="38335" xr:uid="{00000000-0005-0000-0000-0000B0950000}"/>
    <cellStyle name="Normal 5 2 2 2 4 2 2 7" xfId="38336" xr:uid="{00000000-0005-0000-0000-0000B1950000}"/>
    <cellStyle name="Normal 5 2 2 2 4 2 2 7 2" xfId="38337" xr:uid="{00000000-0005-0000-0000-0000B2950000}"/>
    <cellStyle name="Normal 5 2 2 2 4 2 2 8" xfId="38338" xr:uid="{00000000-0005-0000-0000-0000B3950000}"/>
    <cellStyle name="Normal 5 2 2 2 4 2 3" xfId="38339" xr:uid="{00000000-0005-0000-0000-0000B4950000}"/>
    <cellStyle name="Normal 5 2 2 2 4 2 3 2" xfId="38340" xr:uid="{00000000-0005-0000-0000-0000B5950000}"/>
    <cellStyle name="Normal 5 2 2 2 4 2 3 2 2" xfId="38341" xr:uid="{00000000-0005-0000-0000-0000B6950000}"/>
    <cellStyle name="Normal 5 2 2 2 4 2 3 2 2 2" xfId="38342" xr:uid="{00000000-0005-0000-0000-0000B7950000}"/>
    <cellStyle name="Normal 5 2 2 2 4 2 3 2 2 2 2" xfId="38343" xr:uid="{00000000-0005-0000-0000-0000B8950000}"/>
    <cellStyle name="Normal 5 2 2 2 4 2 3 2 2 3" xfId="38344" xr:uid="{00000000-0005-0000-0000-0000B9950000}"/>
    <cellStyle name="Normal 5 2 2 2 4 2 3 2 3" xfId="38345" xr:uid="{00000000-0005-0000-0000-0000BA950000}"/>
    <cellStyle name="Normal 5 2 2 2 4 2 3 2 3 2" xfId="38346" xr:uid="{00000000-0005-0000-0000-0000BB950000}"/>
    <cellStyle name="Normal 5 2 2 2 4 2 3 2 4" xfId="38347" xr:uid="{00000000-0005-0000-0000-0000BC950000}"/>
    <cellStyle name="Normal 5 2 2 2 4 2 3 3" xfId="38348" xr:uid="{00000000-0005-0000-0000-0000BD950000}"/>
    <cellStyle name="Normal 5 2 2 2 4 2 3 3 2" xfId="38349" xr:uid="{00000000-0005-0000-0000-0000BE950000}"/>
    <cellStyle name="Normal 5 2 2 2 4 2 3 3 2 2" xfId="38350" xr:uid="{00000000-0005-0000-0000-0000BF950000}"/>
    <cellStyle name="Normal 5 2 2 2 4 2 3 3 3" xfId="38351" xr:uid="{00000000-0005-0000-0000-0000C0950000}"/>
    <cellStyle name="Normal 5 2 2 2 4 2 3 4" xfId="38352" xr:uid="{00000000-0005-0000-0000-0000C1950000}"/>
    <cellStyle name="Normal 5 2 2 2 4 2 3 4 2" xfId="38353" xr:uid="{00000000-0005-0000-0000-0000C2950000}"/>
    <cellStyle name="Normal 5 2 2 2 4 2 3 5" xfId="38354" xr:uid="{00000000-0005-0000-0000-0000C3950000}"/>
    <cellStyle name="Normal 5 2 2 2 4 2 4" xfId="38355" xr:uid="{00000000-0005-0000-0000-0000C4950000}"/>
    <cellStyle name="Normal 5 2 2 2 4 2 4 2" xfId="38356" xr:uid="{00000000-0005-0000-0000-0000C5950000}"/>
    <cellStyle name="Normal 5 2 2 2 4 2 4 2 2" xfId="38357" xr:uid="{00000000-0005-0000-0000-0000C6950000}"/>
    <cellStyle name="Normal 5 2 2 2 4 2 4 2 2 2" xfId="38358" xr:uid="{00000000-0005-0000-0000-0000C7950000}"/>
    <cellStyle name="Normal 5 2 2 2 4 2 4 2 3" xfId="38359" xr:uid="{00000000-0005-0000-0000-0000C8950000}"/>
    <cellStyle name="Normal 5 2 2 2 4 2 4 3" xfId="38360" xr:uid="{00000000-0005-0000-0000-0000C9950000}"/>
    <cellStyle name="Normal 5 2 2 2 4 2 4 3 2" xfId="38361" xr:uid="{00000000-0005-0000-0000-0000CA950000}"/>
    <cellStyle name="Normal 5 2 2 2 4 2 4 4" xfId="38362" xr:uid="{00000000-0005-0000-0000-0000CB950000}"/>
    <cellStyle name="Normal 5 2 2 2 4 2 5" xfId="38363" xr:uid="{00000000-0005-0000-0000-0000CC950000}"/>
    <cellStyle name="Normal 5 2 2 2 4 2 5 2" xfId="38364" xr:uid="{00000000-0005-0000-0000-0000CD950000}"/>
    <cellStyle name="Normal 5 2 2 2 4 2 5 2 2" xfId="38365" xr:uid="{00000000-0005-0000-0000-0000CE950000}"/>
    <cellStyle name="Normal 5 2 2 2 4 2 5 2 2 2" xfId="38366" xr:uid="{00000000-0005-0000-0000-0000CF950000}"/>
    <cellStyle name="Normal 5 2 2 2 4 2 5 2 3" xfId="38367" xr:uid="{00000000-0005-0000-0000-0000D0950000}"/>
    <cellStyle name="Normal 5 2 2 2 4 2 5 3" xfId="38368" xr:uid="{00000000-0005-0000-0000-0000D1950000}"/>
    <cellStyle name="Normal 5 2 2 2 4 2 5 3 2" xfId="38369" xr:uid="{00000000-0005-0000-0000-0000D2950000}"/>
    <cellStyle name="Normal 5 2 2 2 4 2 5 4" xfId="38370" xr:uid="{00000000-0005-0000-0000-0000D3950000}"/>
    <cellStyle name="Normal 5 2 2 2 4 2 6" xfId="38371" xr:uid="{00000000-0005-0000-0000-0000D4950000}"/>
    <cellStyle name="Normal 5 2 2 2 4 2 6 2" xfId="38372" xr:uid="{00000000-0005-0000-0000-0000D5950000}"/>
    <cellStyle name="Normal 5 2 2 2 4 2 6 2 2" xfId="38373" xr:uid="{00000000-0005-0000-0000-0000D6950000}"/>
    <cellStyle name="Normal 5 2 2 2 4 2 6 3" xfId="38374" xr:uid="{00000000-0005-0000-0000-0000D7950000}"/>
    <cellStyle name="Normal 5 2 2 2 4 2 7" xfId="38375" xr:uid="{00000000-0005-0000-0000-0000D8950000}"/>
    <cellStyle name="Normal 5 2 2 2 4 2 7 2" xfId="38376" xr:uid="{00000000-0005-0000-0000-0000D9950000}"/>
    <cellStyle name="Normal 5 2 2 2 4 2 8" xfId="38377" xr:uid="{00000000-0005-0000-0000-0000DA950000}"/>
    <cellStyle name="Normal 5 2 2 2 4 2 8 2" xfId="38378" xr:uid="{00000000-0005-0000-0000-0000DB950000}"/>
    <cellStyle name="Normal 5 2 2 2 4 2 9" xfId="38379" xr:uid="{00000000-0005-0000-0000-0000DC950000}"/>
    <cellStyle name="Normal 5 2 2 2 4 3" xfId="38380" xr:uid="{00000000-0005-0000-0000-0000DD950000}"/>
    <cellStyle name="Normal 5 2 2 2 4 3 2" xfId="38381" xr:uid="{00000000-0005-0000-0000-0000DE950000}"/>
    <cellStyle name="Normal 5 2 2 2 4 3 2 2" xfId="38382" xr:uid="{00000000-0005-0000-0000-0000DF950000}"/>
    <cellStyle name="Normal 5 2 2 2 4 3 2 2 2" xfId="38383" xr:uid="{00000000-0005-0000-0000-0000E0950000}"/>
    <cellStyle name="Normal 5 2 2 2 4 3 2 2 2 2" xfId="38384" xr:uid="{00000000-0005-0000-0000-0000E1950000}"/>
    <cellStyle name="Normal 5 2 2 2 4 3 2 2 2 2 2" xfId="38385" xr:uid="{00000000-0005-0000-0000-0000E2950000}"/>
    <cellStyle name="Normal 5 2 2 2 4 3 2 2 2 3" xfId="38386" xr:uid="{00000000-0005-0000-0000-0000E3950000}"/>
    <cellStyle name="Normal 5 2 2 2 4 3 2 2 3" xfId="38387" xr:uid="{00000000-0005-0000-0000-0000E4950000}"/>
    <cellStyle name="Normal 5 2 2 2 4 3 2 2 3 2" xfId="38388" xr:uid="{00000000-0005-0000-0000-0000E5950000}"/>
    <cellStyle name="Normal 5 2 2 2 4 3 2 2 4" xfId="38389" xr:uid="{00000000-0005-0000-0000-0000E6950000}"/>
    <cellStyle name="Normal 5 2 2 2 4 3 2 3" xfId="38390" xr:uid="{00000000-0005-0000-0000-0000E7950000}"/>
    <cellStyle name="Normal 5 2 2 2 4 3 2 3 2" xfId="38391" xr:uid="{00000000-0005-0000-0000-0000E8950000}"/>
    <cellStyle name="Normal 5 2 2 2 4 3 2 3 2 2" xfId="38392" xr:uid="{00000000-0005-0000-0000-0000E9950000}"/>
    <cellStyle name="Normal 5 2 2 2 4 3 2 3 3" xfId="38393" xr:uid="{00000000-0005-0000-0000-0000EA950000}"/>
    <cellStyle name="Normal 5 2 2 2 4 3 2 4" xfId="38394" xr:uid="{00000000-0005-0000-0000-0000EB950000}"/>
    <cellStyle name="Normal 5 2 2 2 4 3 2 4 2" xfId="38395" xr:uid="{00000000-0005-0000-0000-0000EC950000}"/>
    <cellStyle name="Normal 5 2 2 2 4 3 2 5" xfId="38396" xr:uid="{00000000-0005-0000-0000-0000ED950000}"/>
    <cellStyle name="Normal 5 2 2 2 4 3 3" xfId="38397" xr:uid="{00000000-0005-0000-0000-0000EE950000}"/>
    <cellStyle name="Normal 5 2 2 2 4 3 3 2" xfId="38398" xr:uid="{00000000-0005-0000-0000-0000EF950000}"/>
    <cellStyle name="Normal 5 2 2 2 4 3 3 2 2" xfId="38399" xr:uid="{00000000-0005-0000-0000-0000F0950000}"/>
    <cellStyle name="Normal 5 2 2 2 4 3 3 2 2 2" xfId="38400" xr:uid="{00000000-0005-0000-0000-0000F1950000}"/>
    <cellStyle name="Normal 5 2 2 2 4 3 3 2 3" xfId="38401" xr:uid="{00000000-0005-0000-0000-0000F2950000}"/>
    <cellStyle name="Normal 5 2 2 2 4 3 3 3" xfId="38402" xr:uid="{00000000-0005-0000-0000-0000F3950000}"/>
    <cellStyle name="Normal 5 2 2 2 4 3 3 3 2" xfId="38403" xr:uid="{00000000-0005-0000-0000-0000F4950000}"/>
    <cellStyle name="Normal 5 2 2 2 4 3 3 4" xfId="38404" xr:uid="{00000000-0005-0000-0000-0000F5950000}"/>
    <cellStyle name="Normal 5 2 2 2 4 3 4" xfId="38405" xr:uid="{00000000-0005-0000-0000-0000F6950000}"/>
    <cellStyle name="Normal 5 2 2 2 4 3 4 2" xfId="38406" xr:uid="{00000000-0005-0000-0000-0000F7950000}"/>
    <cellStyle name="Normal 5 2 2 2 4 3 4 2 2" xfId="38407" xr:uid="{00000000-0005-0000-0000-0000F8950000}"/>
    <cellStyle name="Normal 5 2 2 2 4 3 4 2 2 2" xfId="38408" xr:uid="{00000000-0005-0000-0000-0000F9950000}"/>
    <cellStyle name="Normal 5 2 2 2 4 3 4 2 3" xfId="38409" xr:uid="{00000000-0005-0000-0000-0000FA950000}"/>
    <cellStyle name="Normal 5 2 2 2 4 3 4 3" xfId="38410" xr:uid="{00000000-0005-0000-0000-0000FB950000}"/>
    <cellStyle name="Normal 5 2 2 2 4 3 4 3 2" xfId="38411" xr:uid="{00000000-0005-0000-0000-0000FC950000}"/>
    <cellStyle name="Normal 5 2 2 2 4 3 4 4" xfId="38412" xr:uid="{00000000-0005-0000-0000-0000FD950000}"/>
    <cellStyle name="Normal 5 2 2 2 4 3 5" xfId="38413" xr:uid="{00000000-0005-0000-0000-0000FE950000}"/>
    <cellStyle name="Normal 5 2 2 2 4 3 5 2" xfId="38414" xr:uid="{00000000-0005-0000-0000-0000FF950000}"/>
    <cellStyle name="Normal 5 2 2 2 4 3 5 2 2" xfId="38415" xr:uid="{00000000-0005-0000-0000-000000960000}"/>
    <cellStyle name="Normal 5 2 2 2 4 3 5 3" xfId="38416" xr:uid="{00000000-0005-0000-0000-000001960000}"/>
    <cellStyle name="Normal 5 2 2 2 4 3 6" xfId="38417" xr:uid="{00000000-0005-0000-0000-000002960000}"/>
    <cellStyle name="Normal 5 2 2 2 4 3 6 2" xfId="38418" xr:uid="{00000000-0005-0000-0000-000003960000}"/>
    <cellStyle name="Normal 5 2 2 2 4 3 7" xfId="38419" xr:uid="{00000000-0005-0000-0000-000004960000}"/>
    <cellStyle name="Normal 5 2 2 2 4 3 7 2" xfId="38420" xr:uid="{00000000-0005-0000-0000-000005960000}"/>
    <cellStyle name="Normal 5 2 2 2 4 3 8" xfId="38421" xr:uid="{00000000-0005-0000-0000-000006960000}"/>
    <cellStyle name="Normal 5 2 2 2 4 4" xfId="38422" xr:uid="{00000000-0005-0000-0000-000007960000}"/>
    <cellStyle name="Normal 5 2 2 2 4 4 2" xfId="38423" xr:uid="{00000000-0005-0000-0000-000008960000}"/>
    <cellStyle name="Normal 5 2 2 2 4 4 2 2" xfId="38424" xr:uid="{00000000-0005-0000-0000-000009960000}"/>
    <cellStyle name="Normal 5 2 2 2 4 4 2 2 2" xfId="38425" xr:uid="{00000000-0005-0000-0000-00000A960000}"/>
    <cellStyle name="Normal 5 2 2 2 4 4 2 2 2 2" xfId="38426" xr:uid="{00000000-0005-0000-0000-00000B960000}"/>
    <cellStyle name="Normal 5 2 2 2 4 4 2 2 3" xfId="38427" xr:uid="{00000000-0005-0000-0000-00000C960000}"/>
    <cellStyle name="Normal 5 2 2 2 4 4 2 3" xfId="38428" xr:uid="{00000000-0005-0000-0000-00000D960000}"/>
    <cellStyle name="Normal 5 2 2 2 4 4 2 3 2" xfId="38429" xr:uid="{00000000-0005-0000-0000-00000E960000}"/>
    <cellStyle name="Normal 5 2 2 2 4 4 2 4" xfId="38430" xr:uid="{00000000-0005-0000-0000-00000F960000}"/>
    <cellStyle name="Normal 5 2 2 2 4 4 3" xfId="38431" xr:uid="{00000000-0005-0000-0000-000010960000}"/>
    <cellStyle name="Normal 5 2 2 2 4 4 3 2" xfId="38432" xr:uid="{00000000-0005-0000-0000-000011960000}"/>
    <cellStyle name="Normal 5 2 2 2 4 4 3 2 2" xfId="38433" xr:uid="{00000000-0005-0000-0000-000012960000}"/>
    <cellStyle name="Normal 5 2 2 2 4 4 3 3" xfId="38434" xr:uid="{00000000-0005-0000-0000-000013960000}"/>
    <cellStyle name="Normal 5 2 2 2 4 4 4" xfId="38435" xr:uid="{00000000-0005-0000-0000-000014960000}"/>
    <cellStyle name="Normal 5 2 2 2 4 4 4 2" xfId="38436" xr:uid="{00000000-0005-0000-0000-000015960000}"/>
    <cellStyle name="Normal 5 2 2 2 4 4 5" xfId="38437" xr:uid="{00000000-0005-0000-0000-000016960000}"/>
    <cellStyle name="Normal 5 2 2 2 4 5" xfId="38438" xr:uid="{00000000-0005-0000-0000-000017960000}"/>
    <cellStyle name="Normal 5 2 2 2 4 5 2" xfId="38439" xr:uid="{00000000-0005-0000-0000-000018960000}"/>
    <cellStyle name="Normal 5 2 2 2 4 5 2 2" xfId="38440" xr:uid="{00000000-0005-0000-0000-000019960000}"/>
    <cellStyle name="Normal 5 2 2 2 4 5 2 2 2" xfId="38441" xr:uid="{00000000-0005-0000-0000-00001A960000}"/>
    <cellStyle name="Normal 5 2 2 2 4 5 2 3" xfId="38442" xr:uid="{00000000-0005-0000-0000-00001B960000}"/>
    <cellStyle name="Normal 5 2 2 2 4 5 3" xfId="38443" xr:uid="{00000000-0005-0000-0000-00001C960000}"/>
    <cellStyle name="Normal 5 2 2 2 4 5 3 2" xfId="38444" xr:uid="{00000000-0005-0000-0000-00001D960000}"/>
    <cellStyle name="Normal 5 2 2 2 4 5 4" xfId="38445" xr:uid="{00000000-0005-0000-0000-00001E960000}"/>
    <cellStyle name="Normal 5 2 2 2 4 6" xfId="38446" xr:uid="{00000000-0005-0000-0000-00001F960000}"/>
    <cellStyle name="Normal 5 2 2 2 4 6 2" xfId="38447" xr:uid="{00000000-0005-0000-0000-000020960000}"/>
    <cellStyle name="Normal 5 2 2 2 4 6 2 2" xfId="38448" xr:uid="{00000000-0005-0000-0000-000021960000}"/>
    <cellStyle name="Normal 5 2 2 2 4 6 2 2 2" xfId="38449" xr:uid="{00000000-0005-0000-0000-000022960000}"/>
    <cellStyle name="Normal 5 2 2 2 4 6 2 3" xfId="38450" xr:uid="{00000000-0005-0000-0000-000023960000}"/>
    <cellStyle name="Normal 5 2 2 2 4 6 3" xfId="38451" xr:uid="{00000000-0005-0000-0000-000024960000}"/>
    <cellStyle name="Normal 5 2 2 2 4 6 3 2" xfId="38452" xr:uid="{00000000-0005-0000-0000-000025960000}"/>
    <cellStyle name="Normal 5 2 2 2 4 6 4" xfId="38453" xr:uid="{00000000-0005-0000-0000-000026960000}"/>
    <cellStyle name="Normal 5 2 2 2 4 7" xfId="38454" xr:uid="{00000000-0005-0000-0000-000027960000}"/>
    <cellStyle name="Normal 5 2 2 2 4 7 2" xfId="38455" xr:uid="{00000000-0005-0000-0000-000028960000}"/>
    <cellStyle name="Normal 5 2 2 2 4 7 2 2" xfId="38456" xr:uid="{00000000-0005-0000-0000-000029960000}"/>
    <cellStyle name="Normal 5 2 2 2 4 7 3" xfId="38457" xr:uid="{00000000-0005-0000-0000-00002A960000}"/>
    <cellStyle name="Normal 5 2 2 2 4 8" xfId="38458" xr:uid="{00000000-0005-0000-0000-00002B960000}"/>
    <cellStyle name="Normal 5 2 2 2 4 8 2" xfId="38459" xr:uid="{00000000-0005-0000-0000-00002C960000}"/>
    <cellStyle name="Normal 5 2 2 2 4 9" xfId="38460" xr:uid="{00000000-0005-0000-0000-00002D960000}"/>
    <cellStyle name="Normal 5 2 2 2 4 9 2" xfId="38461" xr:uid="{00000000-0005-0000-0000-00002E960000}"/>
    <cellStyle name="Normal 5 2 2 2 5" xfId="38462" xr:uid="{00000000-0005-0000-0000-00002F960000}"/>
    <cellStyle name="Normal 5 2 2 2 5 10" xfId="38463" xr:uid="{00000000-0005-0000-0000-000030960000}"/>
    <cellStyle name="Normal 5 2 2 2 5 11" xfId="38464" xr:uid="{00000000-0005-0000-0000-000031960000}"/>
    <cellStyle name="Normal 5 2 2 2 5 2" xfId="38465" xr:uid="{00000000-0005-0000-0000-000032960000}"/>
    <cellStyle name="Normal 5 2 2 2 5 2 2" xfId="38466" xr:uid="{00000000-0005-0000-0000-000033960000}"/>
    <cellStyle name="Normal 5 2 2 2 5 2 2 2" xfId="38467" xr:uid="{00000000-0005-0000-0000-000034960000}"/>
    <cellStyle name="Normal 5 2 2 2 5 2 2 2 2" xfId="38468" xr:uid="{00000000-0005-0000-0000-000035960000}"/>
    <cellStyle name="Normal 5 2 2 2 5 2 2 2 2 2" xfId="38469" xr:uid="{00000000-0005-0000-0000-000036960000}"/>
    <cellStyle name="Normal 5 2 2 2 5 2 2 2 2 2 2" xfId="38470" xr:uid="{00000000-0005-0000-0000-000037960000}"/>
    <cellStyle name="Normal 5 2 2 2 5 2 2 2 2 3" xfId="38471" xr:uid="{00000000-0005-0000-0000-000038960000}"/>
    <cellStyle name="Normal 5 2 2 2 5 2 2 2 2 3 2" xfId="38472" xr:uid="{00000000-0005-0000-0000-000039960000}"/>
    <cellStyle name="Normal 5 2 2 2 5 2 2 2 2 3 2 2" xfId="38473" xr:uid="{00000000-0005-0000-0000-00003A960000}"/>
    <cellStyle name="Normal 5 2 2 2 5 2 2 2 2 3 3" xfId="38474" xr:uid="{00000000-0005-0000-0000-00003B960000}"/>
    <cellStyle name="Normal 5 2 2 2 5 2 2 2 2 4" xfId="38475" xr:uid="{00000000-0005-0000-0000-00003C960000}"/>
    <cellStyle name="Normal 5 2 2 2 5 2 2 2 3" xfId="38476" xr:uid="{00000000-0005-0000-0000-00003D960000}"/>
    <cellStyle name="Normal 5 2 2 2 5 2 2 2 3 2" xfId="38477" xr:uid="{00000000-0005-0000-0000-00003E960000}"/>
    <cellStyle name="Normal 5 2 2 2 5 2 2 2 4" xfId="38478" xr:uid="{00000000-0005-0000-0000-00003F960000}"/>
    <cellStyle name="Normal 5 2 2 2 5 2 2 2 4 2" xfId="38479" xr:uid="{00000000-0005-0000-0000-000040960000}"/>
    <cellStyle name="Normal 5 2 2 2 5 2 2 2 4 2 2" xfId="38480" xr:uid="{00000000-0005-0000-0000-000041960000}"/>
    <cellStyle name="Normal 5 2 2 2 5 2 2 2 4 3" xfId="38481" xr:uid="{00000000-0005-0000-0000-000042960000}"/>
    <cellStyle name="Normal 5 2 2 2 5 2 2 2 5" xfId="38482" xr:uid="{00000000-0005-0000-0000-000043960000}"/>
    <cellStyle name="Normal 5 2 2 2 5 2 2 3" xfId="38483" xr:uid="{00000000-0005-0000-0000-000044960000}"/>
    <cellStyle name="Normal 5 2 2 2 5 2 2 3 2" xfId="38484" xr:uid="{00000000-0005-0000-0000-000045960000}"/>
    <cellStyle name="Normal 5 2 2 2 5 2 2 3 2 2" xfId="38485" xr:uid="{00000000-0005-0000-0000-000046960000}"/>
    <cellStyle name="Normal 5 2 2 2 5 2 2 3 3" xfId="38486" xr:uid="{00000000-0005-0000-0000-000047960000}"/>
    <cellStyle name="Normal 5 2 2 2 5 2 2 3 3 2" xfId="38487" xr:uid="{00000000-0005-0000-0000-000048960000}"/>
    <cellStyle name="Normal 5 2 2 2 5 2 2 3 3 2 2" xfId="38488" xr:uid="{00000000-0005-0000-0000-000049960000}"/>
    <cellStyle name="Normal 5 2 2 2 5 2 2 3 3 3" xfId="38489" xr:uid="{00000000-0005-0000-0000-00004A960000}"/>
    <cellStyle name="Normal 5 2 2 2 5 2 2 3 4" xfId="38490" xr:uid="{00000000-0005-0000-0000-00004B960000}"/>
    <cellStyle name="Normal 5 2 2 2 5 2 2 4" xfId="38491" xr:uid="{00000000-0005-0000-0000-00004C960000}"/>
    <cellStyle name="Normal 5 2 2 2 5 2 2 4 2" xfId="38492" xr:uid="{00000000-0005-0000-0000-00004D960000}"/>
    <cellStyle name="Normal 5 2 2 2 5 2 2 4 2 2" xfId="38493" xr:uid="{00000000-0005-0000-0000-00004E960000}"/>
    <cellStyle name="Normal 5 2 2 2 5 2 2 4 3" xfId="38494" xr:uid="{00000000-0005-0000-0000-00004F960000}"/>
    <cellStyle name="Normal 5 2 2 2 5 2 2 4 3 2" xfId="38495" xr:uid="{00000000-0005-0000-0000-000050960000}"/>
    <cellStyle name="Normal 5 2 2 2 5 2 2 4 3 2 2" xfId="38496" xr:uid="{00000000-0005-0000-0000-000051960000}"/>
    <cellStyle name="Normal 5 2 2 2 5 2 2 4 3 3" xfId="38497" xr:uid="{00000000-0005-0000-0000-000052960000}"/>
    <cellStyle name="Normal 5 2 2 2 5 2 2 4 4" xfId="38498" xr:uid="{00000000-0005-0000-0000-000053960000}"/>
    <cellStyle name="Normal 5 2 2 2 5 2 2 5" xfId="38499" xr:uid="{00000000-0005-0000-0000-000054960000}"/>
    <cellStyle name="Normal 5 2 2 2 5 2 2 5 2" xfId="38500" xr:uid="{00000000-0005-0000-0000-000055960000}"/>
    <cellStyle name="Normal 5 2 2 2 5 2 2 6" xfId="38501" xr:uid="{00000000-0005-0000-0000-000056960000}"/>
    <cellStyle name="Normal 5 2 2 2 5 2 2 6 2" xfId="38502" xr:uid="{00000000-0005-0000-0000-000057960000}"/>
    <cellStyle name="Normal 5 2 2 2 5 2 2 6 2 2" xfId="38503" xr:uid="{00000000-0005-0000-0000-000058960000}"/>
    <cellStyle name="Normal 5 2 2 2 5 2 2 6 3" xfId="38504" xr:uid="{00000000-0005-0000-0000-000059960000}"/>
    <cellStyle name="Normal 5 2 2 2 5 2 2 7" xfId="38505" xr:uid="{00000000-0005-0000-0000-00005A960000}"/>
    <cellStyle name="Normal 5 2 2 2 5 2 2 7 2" xfId="38506" xr:uid="{00000000-0005-0000-0000-00005B960000}"/>
    <cellStyle name="Normal 5 2 2 2 5 2 2 8" xfId="38507" xr:uid="{00000000-0005-0000-0000-00005C960000}"/>
    <cellStyle name="Normal 5 2 2 2 5 2 3" xfId="38508" xr:uid="{00000000-0005-0000-0000-00005D960000}"/>
    <cellStyle name="Normal 5 2 2 2 5 2 3 2" xfId="38509" xr:uid="{00000000-0005-0000-0000-00005E960000}"/>
    <cellStyle name="Normal 5 2 2 2 5 2 3 2 2" xfId="38510" xr:uid="{00000000-0005-0000-0000-00005F960000}"/>
    <cellStyle name="Normal 5 2 2 2 5 2 3 2 2 2" xfId="38511" xr:uid="{00000000-0005-0000-0000-000060960000}"/>
    <cellStyle name="Normal 5 2 2 2 5 2 3 2 3" xfId="38512" xr:uid="{00000000-0005-0000-0000-000061960000}"/>
    <cellStyle name="Normal 5 2 2 2 5 2 3 2 3 2" xfId="38513" xr:uid="{00000000-0005-0000-0000-000062960000}"/>
    <cellStyle name="Normal 5 2 2 2 5 2 3 2 3 2 2" xfId="38514" xr:uid="{00000000-0005-0000-0000-000063960000}"/>
    <cellStyle name="Normal 5 2 2 2 5 2 3 2 3 3" xfId="38515" xr:uid="{00000000-0005-0000-0000-000064960000}"/>
    <cellStyle name="Normal 5 2 2 2 5 2 3 2 4" xfId="38516" xr:uid="{00000000-0005-0000-0000-000065960000}"/>
    <cellStyle name="Normal 5 2 2 2 5 2 3 3" xfId="38517" xr:uid="{00000000-0005-0000-0000-000066960000}"/>
    <cellStyle name="Normal 5 2 2 2 5 2 3 3 2" xfId="38518" xr:uid="{00000000-0005-0000-0000-000067960000}"/>
    <cellStyle name="Normal 5 2 2 2 5 2 3 4" xfId="38519" xr:uid="{00000000-0005-0000-0000-000068960000}"/>
    <cellStyle name="Normal 5 2 2 2 5 2 3 4 2" xfId="38520" xr:uid="{00000000-0005-0000-0000-000069960000}"/>
    <cellStyle name="Normal 5 2 2 2 5 2 3 4 2 2" xfId="38521" xr:uid="{00000000-0005-0000-0000-00006A960000}"/>
    <cellStyle name="Normal 5 2 2 2 5 2 3 4 3" xfId="38522" xr:uid="{00000000-0005-0000-0000-00006B960000}"/>
    <cellStyle name="Normal 5 2 2 2 5 2 3 5" xfId="38523" xr:uid="{00000000-0005-0000-0000-00006C960000}"/>
    <cellStyle name="Normal 5 2 2 2 5 2 4" xfId="38524" xr:uid="{00000000-0005-0000-0000-00006D960000}"/>
    <cellStyle name="Normal 5 2 2 2 5 2 4 2" xfId="38525" xr:uid="{00000000-0005-0000-0000-00006E960000}"/>
    <cellStyle name="Normal 5 2 2 2 5 2 4 2 2" xfId="38526" xr:uid="{00000000-0005-0000-0000-00006F960000}"/>
    <cellStyle name="Normal 5 2 2 2 5 2 4 3" xfId="38527" xr:uid="{00000000-0005-0000-0000-000070960000}"/>
    <cellStyle name="Normal 5 2 2 2 5 2 4 3 2" xfId="38528" xr:uid="{00000000-0005-0000-0000-000071960000}"/>
    <cellStyle name="Normal 5 2 2 2 5 2 4 3 2 2" xfId="38529" xr:uid="{00000000-0005-0000-0000-000072960000}"/>
    <cellStyle name="Normal 5 2 2 2 5 2 4 3 3" xfId="38530" xr:uid="{00000000-0005-0000-0000-000073960000}"/>
    <cellStyle name="Normal 5 2 2 2 5 2 4 4" xfId="38531" xr:uid="{00000000-0005-0000-0000-000074960000}"/>
    <cellStyle name="Normal 5 2 2 2 5 2 5" xfId="38532" xr:uid="{00000000-0005-0000-0000-000075960000}"/>
    <cellStyle name="Normal 5 2 2 2 5 2 5 2" xfId="38533" xr:uid="{00000000-0005-0000-0000-000076960000}"/>
    <cellStyle name="Normal 5 2 2 2 5 2 5 2 2" xfId="38534" xr:uid="{00000000-0005-0000-0000-000077960000}"/>
    <cellStyle name="Normal 5 2 2 2 5 2 5 3" xfId="38535" xr:uid="{00000000-0005-0000-0000-000078960000}"/>
    <cellStyle name="Normal 5 2 2 2 5 2 5 3 2" xfId="38536" xr:uid="{00000000-0005-0000-0000-000079960000}"/>
    <cellStyle name="Normal 5 2 2 2 5 2 5 3 2 2" xfId="38537" xr:uid="{00000000-0005-0000-0000-00007A960000}"/>
    <cellStyle name="Normal 5 2 2 2 5 2 5 3 3" xfId="38538" xr:uid="{00000000-0005-0000-0000-00007B960000}"/>
    <cellStyle name="Normal 5 2 2 2 5 2 5 4" xfId="38539" xr:uid="{00000000-0005-0000-0000-00007C960000}"/>
    <cellStyle name="Normal 5 2 2 2 5 2 6" xfId="38540" xr:uid="{00000000-0005-0000-0000-00007D960000}"/>
    <cellStyle name="Normal 5 2 2 2 5 2 6 2" xfId="38541" xr:uid="{00000000-0005-0000-0000-00007E960000}"/>
    <cellStyle name="Normal 5 2 2 2 5 2 7" xfId="38542" xr:uid="{00000000-0005-0000-0000-00007F960000}"/>
    <cellStyle name="Normal 5 2 2 2 5 2 7 2" xfId="38543" xr:uid="{00000000-0005-0000-0000-000080960000}"/>
    <cellStyle name="Normal 5 2 2 2 5 2 7 2 2" xfId="38544" xr:uid="{00000000-0005-0000-0000-000081960000}"/>
    <cellStyle name="Normal 5 2 2 2 5 2 7 3" xfId="38545" xr:uid="{00000000-0005-0000-0000-000082960000}"/>
    <cellStyle name="Normal 5 2 2 2 5 2 8" xfId="38546" xr:uid="{00000000-0005-0000-0000-000083960000}"/>
    <cellStyle name="Normal 5 2 2 2 5 2 8 2" xfId="38547" xr:uid="{00000000-0005-0000-0000-000084960000}"/>
    <cellStyle name="Normal 5 2 2 2 5 2 9" xfId="38548" xr:uid="{00000000-0005-0000-0000-000085960000}"/>
    <cellStyle name="Normal 5 2 2 2 5 3" xfId="38549" xr:uid="{00000000-0005-0000-0000-000086960000}"/>
    <cellStyle name="Normal 5 2 2 2 5 3 2" xfId="38550" xr:uid="{00000000-0005-0000-0000-000087960000}"/>
    <cellStyle name="Normal 5 2 2 2 5 3 2 2" xfId="38551" xr:uid="{00000000-0005-0000-0000-000088960000}"/>
    <cellStyle name="Normal 5 2 2 2 5 3 2 2 2" xfId="38552" xr:uid="{00000000-0005-0000-0000-000089960000}"/>
    <cellStyle name="Normal 5 2 2 2 5 3 2 2 2 2" xfId="38553" xr:uid="{00000000-0005-0000-0000-00008A960000}"/>
    <cellStyle name="Normal 5 2 2 2 5 3 2 2 3" xfId="38554" xr:uid="{00000000-0005-0000-0000-00008B960000}"/>
    <cellStyle name="Normal 5 2 2 2 5 3 2 2 3 2" xfId="38555" xr:uid="{00000000-0005-0000-0000-00008C960000}"/>
    <cellStyle name="Normal 5 2 2 2 5 3 2 2 3 2 2" xfId="38556" xr:uid="{00000000-0005-0000-0000-00008D960000}"/>
    <cellStyle name="Normal 5 2 2 2 5 3 2 2 3 3" xfId="38557" xr:uid="{00000000-0005-0000-0000-00008E960000}"/>
    <cellStyle name="Normal 5 2 2 2 5 3 2 2 4" xfId="38558" xr:uid="{00000000-0005-0000-0000-00008F960000}"/>
    <cellStyle name="Normal 5 2 2 2 5 3 2 3" xfId="38559" xr:uid="{00000000-0005-0000-0000-000090960000}"/>
    <cellStyle name="Normal 5 2 2 2 5 3 2 3 2" xfId="38560" xr:uid="{00000000-0005-0000-0000-000091960000}"/>
    <cellStyle name="Normal 5 2 2 2 5 3 2 4" xfId="38561" xr:uid="{00000000-0005-0000-0000-000092960000}"/>
    <cellStyle name="Normal 5 2 2 2 5 3 2 4 2" xfId="38562" xr:uid="{00000000-0005-0000-0000-000093960000}"/>
    <cellStyle name="Normal 5 2 2 2 5 3 2 4 2 2" xfId="38563" xr:uid="{00000000-0005-0000-0000-000094960000}"/>
    <cellStyle name="Normal 5 2 2 2 5 3 2 4 3" xfId="38564" xr:uid="{00000000-0005-0000-0000-000095960000}"/>
    <cellStyle name="Normal 5 2 2 2 5 3 2 5" xfId="38565" xr:uid="{00000000-0005-0000-0000-000096960000}"/>
    <cellStyle name="Normal 5 2 2 2 5 3 3" xfId="38566" xr:uid="{00000000-0005-0000-0000-000097960000}"/>
    <cellStyle name="Normal 5 2 2 2 5 3 3 2" xfId="38567" xr:uid="{00000000-0005-0000-0000-000098960000}"/>
    <cellStyle name="Normal 5 2 2 2 5 3 3 2 2" xfId="38568" xr:uid="{00000000-0005-0000-0000-000099960000}"/>
    <cellStyle name="Normal 5 2 2 2 5 3 3 3" xfId="38569" xr:uid="{00000000-0005-0000-0000-00009A960000}"/>
    <cellStyle name="Normal 5 2 2 2 5 3 3 3 2" xfId="38570" xr:uid="{00000000-0005-0000-0000-00009B960000}"/>
    <cellStyle name="Normal 5 2 2 2 5 3 3 3 2 2" xfId="38571" xr:uid="{00000000-0005-0000-0000-00009C960000}"/>
    <cellStyle name="Normal 5 2 2 2 5 3 3 3 3" xfId="38572" xr:uid="{00000000-0005-0000-0000-00009D960000}"/>
    <cellStyle name="Normal 5 2 2 2 5 3 3 4" xfId="38573" xr:uid="{00000000-0005-0000-0000-00009E960000}"/>
    <cellStyle name="Normal 5 2 2 2 5 3 4" xfId="38574" xr:uid="{00000000-0005-0000-0000-00009F960000}"/>
    <cellStyle name="Normal 5 2 2 2 5 3 4 2" xfId="38575" xr:uid="{00000000-0005-0000-0000-0000A0960000}"/>
    <cellStyle name="Normal 5 2 2 2 5 3 4 2 2" xfId="38576" xr:uid="{00000000-0005-0000-0000-0000A1960000}"/>
    <cellStyle name="Normal 5 2 2 2 5 3 4 3" xfId="38577" xr:uid="{00000000-0005-0000-0000-0000A2960000}"/>
    <cellStyle name="Normal 5 2 2 2 5 3 4 3 2" xfId="38578" xr:uid="{00000000-0005-0000-0000-0000A3960000}"/>
    <cellStyle name="Normal 5 2 2 2 5 3 4 3 2 2" xfId="38579" xr:uid="{00000000-0005-0000-0000-0000A4960000}"/>
    <cellStyle name="Normal 5 2 2 2 5 3 4 3 3" xfId="38580" xr:uid="{00000000-0005-0000-0000-0000A5960000}"/>
    <cellStyle name="Normal 5 2 2 2 5 3 4 4" xfId="38581" xr:uid="{00000000-0005-0000-0000-0000A6960000}"/>
    <cellStyle name="Normal 5 2 2 2 5 3 5" xfId="38582" xr:uid="{00000000-0005-0000-0000-0000A7960000}"/>
    <cellStyle name="Normal 5 2 2 2 5 3 5 2" xfId="38583" xr:uid="{00000000-0005-0000-0000-0000A8960000}"/>
    <cellStyle name="Normal 5 2 2 2 5 3 6" xfId="38584" xr:uid="{00000000-0005-0000-0000-0000A9960000}"/>
    <cellStyle name="Normal 5 2 2 2 5 3 6 2" xfId="38585" xr:uid="{00000000-0005-0000-0000-0000AA960000}"/>
    <cellStyle name="Normal 5 2 2 2 5 3 6 2 2" xfId="38586" xr:uid="{00000000-0005-0000-0000-0000AB960000}"/>
    <cellStyle name="Normal 5 2 2 2 5 3 6 3" xfId="38587" xr:uid="{00000000-0005-0000-0000-0000AC960000}"/>
    <cellStyle name="Normal 5 2 2 2 5 3 7" xfId="38588" xr:uid="{00000000-0005-0000-0000-0000AD960000}"/>
    <cellStyle name="Normal 5 2 2 2 5 3 7 2" xfId="38589" xr:uid="{00000000-0005-0000-0000-0000AE960000}"/>
    <cellStyle name="Normal 5 2 2 2 5 3 8" xfId="38590" xr:uid="{00000000-0005-0000-0000-0000AF960000}"/>
    <cellStyle name="Normal 5 2 2 2 5 4" xfId="38591" xr:uid="{00000000-0005-0000-0000-0000B0960000}"/>
    <cellStyle name="Normal 5 2 2 2 5 4 2" xfId="38592" xr:uid="{00000000-0005-0000-0000-0000B1960000}"/>
    <cellStyle name="Normal 5 2 2 2 5 4 2 2" xfId="38593" xr:uid="{00000000-0005-0000-0000-0000B2960000}"/>
    <cellStyle name="Normal 5 2 2 2 5 4 2 2 2" xfId="38594" xr:uid="{00000000-0005-0000-0000-0000B3960000}"/>
    <cellStyle name="Normal 5 2 2 2 5 4 2 3" xfId="38595" xr:uid="{00000000-0005-0000-0000-0000B4960000}"/>
    <cellStyle name="Normal 5 2 2 2 5 4 2 3 2" xfId="38596" xr:uid="{00000000-0005-0000-0000-0000B5960000}"/>
    <cellStyle name="Normal 5 2 2 2 5 4 2 3 2 2" xfId="38597" xr:uid="{00000000-0005-0000-0000-0000B6960000}"/>
    <cellStyle name="Normal 5 2 2 2 5 4 2 3 3" xfId="38598" xr:uid="{00000000-0005-0000-0000-0000B7960000}"/>
    <cellStyle name="Normal 5 2 2 2 5 4 2 4" xfId="38599" xr:uid="{00000000-0005-0000-0000-0000B8960000}"/>
    <cellStyle name="Normal 5 2 2 2 5 4 3" xfId="38600" xr:uid="{00000000-0005-0000-0000-0000B9960000}"/>
    <cellStyle name="Normal 5 2 2 2 5 4 3 2" xfId="38601" xr:uid="{00000000-0005-0000-0000-0000BA960000}"/>
    <cellStyle name="Normal 5 2 2 2 5 4 4" xfId="38602" xr:uid="{00000000-0005-0000-0000-0000BB960000}"/>
    <cellStyle name="Normal 5 2 2 2 5 4 4 2" xfId="38603" xr:uid="{00000000-0005-0000-0000-0000BC960000}"/>
    <cellStyle name="Normal 5 2 2 2 5 4 4 2 2" xfId="38604" xr:uid="{00000000-0005-0000-0000-0000BD960000}"/>
    <cellStyle name="Normal 5 2 2 2 5 4 4 3" xfId="38605" xr:uid="{00000000-0005-0000-0000-0000BE960000}"/>
    <cellStyle name="Normal 5 2 2 2 5 4 5" xfId="38606" xr:uid="{00000000-0005-0000-0000-0000BF960000}"/>
    <cellStyle name="Normal 5 2 2 2 5 5" xfId="38607" xr:uid="{00000000-0005-0000-0000-0000C0960000}"/>
    <cellStyle name="Normal 5 2 2 2 5 5 2" xfId="38608" xr:uid="{00000000-0005-0000-0000-0000C1960000}"/>
    <cellStyle name="Normal 5 2 2 2 5 5 2 2" xfId="38609" xr:uid="{00000000-0005-0000-0000-0000C2960000}"/>
    <cellStyle name="Normal 5 2 2 2 5 5 3" xfId="38610" xr:uid="{00000000-0005-0000-0000-0000C3960000}"/>
    <cellStyle name="Normal 5 2 2 2 5 5 3 2" xfId="38611" xr:uid="{00000000-0005-0000-0000-0000C4960000}"/>
    <cellStyle name="Normal 5 2 2 2 5 5 3 2 2" xfId="38612" xr:uid="{00000000-0005-0000-0000-0000C5960000}"/>
    <cellStyle name="Normal 5 2 2 2 5 5 3 3" xfId="38613" xr:uid="{00000000-0005-0000-0000-0000C6960000}"/>
    <cellStyle name="Normal 5 2 2 2 5 5 4" xfId="38614" xr:uid="{00000000-0005-0000-0000-0000C7960000}"/>
    <cellStyle name="Normal 5 2 2 2 5 6" xfId="38615" xr:uid="{00000000-0005-0000-0000-0000C8960000}"/>
    <cellStyle name="Normal 5 2 2 2 5 6 2" xfId="38616" xr:uid="{00000000-0005-0000-0000-0000C9960000}"/>
    <cellStyle name="Normal 5 2 2 2 5 6 2 2" xfId="38617" xr:uid="{00000000-0005-0000-0000-0000CA960000}"/>
    <cellStyle name="Normal 5 2 2 2 5 6 3" xfId="38618" xr:uid="{00000000-0005-0000-0000-0000CB960000}"/>
    <cellStyle name="Normal 5 2 2 2 5 6 3 2" xfId="38619" xr:uid="{00000000-0005-0000-0000-0000CC960000}"/>
    <cellStyle name="Normal 5 2 2 2 5 6 3 2 2" xfId="38620" xr:uid="{00000000-0005-0000-0000-0000CD960000}"/>
    <cellStyle name="Normal 5 2 2 2 5 6 3 3" xfId="38621" xr:uid="{00000000-0005-0000-0000-0000CE960000}"/>
    <cellStyle name="Normal 5 2 2 2 5 6 4" xfId="38622" xr:uid="{00000000-0005-0000-0000-0000CF960000}"/>
    <cellStyle name="Normal 5 2 2 2 5 7" xfId="38623" xr:uid="{00000000-0005-0000-0000-0000D0960000}"/>
    <cellStyle name="Normal 5 2 2 2 5 7 2" xfId="38624" xr:uid="{00000000-0005-0000-0000-0000D1960000}"/>
    <cellStyle name="Normal 5 2 2 2 5 8" xfId="38625" xr:uid="{00000000-0005-0000-0000-0000D2960000}"/>
    <cellStyle name="Normal 5 2 2 2 5 8 2" xfId="38626" xr:uid="{00000000-0005-0000-0000-0000D3960000}"/>
    <cellStyle name="Normal 5 2 2 2 5 8 2 2" xfId="38627" xr:uid="{00000000-0005-0000-0000-0000D4960000}"/>
    <cellStyle name="Normal 5 2 2 2 5 8 3" xfId="38628" xr:uid="{00000000-0005-0000-0000-0000D5960000}"/>
    <cellStyle name="Normal 5 2 2 2 5 9" xfId="38629" xr:uid="{00000000-0005-0000-0000-0000D6960000}"/>
    <cellStyle name="Normal 5 2 2 2 5 9 2" xfId="38630" xr:uid="{00000000-0005-0000-0000-0000D7960000}"/>
    <cellStyle name="Normal 5 2 2 2 6" xfId="38631" xr:uid="{00000000-0005-0000-0000-0000D8960000}"/>
    <cellStyle name="Normal 5 2 2 2 6 2" xfId="38632" xr:uid="{00000000-0005-0000-0000-0000D9960000}"/>
    <cellStyle name="Normal 5 2 2 2 6 2 2" xfId="38633" xr:uid="{00000000-0005-0000-0000-0000DA960000}"/>
    <cellStyle name="Normal 5 2 2 2 6 2 2 2" xfId="38634" xr:uid="{00000000-0005-0000-0000-0000DB960000}"/>
    <cellStyle name="Normal 5 2 2 2 6 2 2 2 2" xfId="38635" xr:uid="{00000000-0005-0000-0000-0000DC960000}"/>
    <cellStyle name="Normal 5 2 2 2 6 2 2 2 2 2" xfId="38636" xr:uid="{00000000-0005-0000-0000-0000DD960000}"/>
    <cellStyle name="Normal 5 2 2 2 6 2 2 2 3" xfId="38637" xr:uid="{00000000-0005-0000-0000-0000DE960000}"/>
    <cellStyle name="Normal 5 2 2 2 6 2 2 2 3 2" xfId="38638" xr:uid="{00000000-0005-0000-0000-0000DF960000}"/>
    <cellStyle name="Normal 5 2 2 2 6 2 2 2 3 2 2" xfId="38639" xr:uid="{00000000-0005-0000-0000-0000E0960000}"/>
    <cellStyle name="Normal 5 2 2 2 6 2 2 2 3 3" xfId="38640" xr:uid="{00000000-0005-0000-0000-0000E1960000}"/>
    <cellStyle name="Normal 5 2 2 2 6 2 2 2 4" xfId="38641" xr:uid="{00000000-0005-0000-0000-0000E2960000}"/>
    <cellStyle name="Normal 5 2 2 2 6 2 2 3" xfId="38642" xr:uid="{00000000-0005-0000-0000-0000E3960000}"/>
    <cellStyle name="Normal 5 2 2 2 6 2 2 3 2" xfId="38643" xr:uid="{00000000-0005-0000-0000-0000E4960000}"/>
    <cellStyle name="Normal 5 2 2 2 6 2 2 4" xfId="38644" xr:uid="{00000000-0005-0000-0000-0000E5960000}"/>
    <cellStyle name="Normal 5 2 2 2 6 2 2 4 2" xfId="38645" xr:uid="{00000000-0005-0000-0000-0000E6960000}"/>
    <cellStyle name="Normal 5 2 2 2 6 2 2 4 2 2" xfId="38646" xr:uid="{00000000-0005-0000-0000-0000E7960000}"/>
    <cellStyle name="Normal 5 2 2 2 6 2 2 4 3" xfId="38647" xr:uid="{00000000-0005-0000-0000-0000E8960000}"/>
    <cellStyle name="Normal 5 2 2 2 6 2 2 5" xfId="38648" xr:uid="{00000000-0005-0000-0000-0000E9960000}"/>
    <cellStyle name="Normal 5 2 2 2 6 2 3" xfId="38649" xr:uid="{00000000-0005-0000-0000-0000EA960000}"/>
    <cellStyle name="Normal 5 2 2 2 6 2 3 2" xfId="38650" xr:uid="{00000000-0005-0000-0000-0000EB960000}"/>
    <cellStyle name="Normal 5 2 2 2 6 2 3 2 2" xfId="38651" xr:uid="{00000000-0005-0000-0000-0000EC960000}"/>
    <cellStyle name="Normal 5 2 2 2 6 2 3 3" xfId="38652" xr:uid="{00000000-0005-0000-0000-0000ED960000}"/>
    <cellStyle name="Normal 5 2 2 2 6 2 3 3 2" xfId="38653" xr:uid="{00000000-0005-0000-0000-0000EE960000}"/>
    <cellStyle name="Normal 5 2 2 2 6 2 3 3 2 2" xfId="38654" xr:uid="{00000000-0005-0000-0000-0000EF960000}"/>
    <cellStyle name="Normal 5 2 2 2 6 2 3 3 3" xfId="38655" xr:uid="{00000000-0005-0000-0000-0000F0960000}"/>
    <cellStyle name="Normal 5 2 2 2 6 2 3 4" xfId="38656" xr:uid="{00000000-0005-0000-0000-0000F1960000}"/>
    <cellStyle name="Normal 5 2 2 2 6 2 4" xfId="38657" xr:uid="{00000000-0005-0000-0000-0000F2960000}"/>
    <cellStyle name="Normal 5 2 2 2 6 2 4 2" xfId="38658" xr:uid="{00000000-0005-0000-0000-0000F3960000}"/>
    <cellStyle name="Normal 5 2 2 2 6 2 4 2 2" xfId="38659" xr:uid="{00000000-0005-0000-0000-0000F4960000}"/>
    <cellStyle name="Normal 5 2 2 2 6 2 4 3" xfId="38660" xr:uid="{00000000-0005-0000-0000-0000F5960000}"/>
    <cellStyle name="Normal 5 2 2 2 6 2 4 3 2" xfId="38661" xr:uid="{00000000-0005-0000-0000-0000F6960000}"/>
    <cellStyle name="Normal 5 2 2 2 6 2 4 3 2 2" xfId="38662" xr:uid="{00000000-0005-0000-0000-0000F7960000}"/>
    <cellStyle name="Normal 5 2 2 2 6 2 4 3 3" xfId="38663" xr:uid="{00000000-0005-0000-0000-0000F8960000}"/>
    <cellStyle name="Normal 5 2 2 2 6 2 4 4" xfId="38664" xr:uid="{00000000-0005-0000-0000-0000F9960000}"/>
    <cellStyle name="Normal 5 2 2 2 6 2 5" xfId="38665" xr:uid="{00000000-0005-0000-0000-0000FA960000}"/>
    <cellStyle name="Normal 5 2 2 2 6 2 5 2" xfId="38666" xr:uid="{00000000-0005-0000-0000-0000FB960000}"/>
    <cellStyle name="Normal 5 2 2 2 6 2 6" xfId="38667" xr:uid="{00000000-0005-0000-0000-0000FC960000}"/>
    <cellStyle name="Normal 5 2 2 2 6 2 6 2" xfId="38668" xr:uid="{00000000-0005-0000-0000-0000FD960000}"/>
    <cellStyle name="Normal 5 2 2 2 6 2 6 2 2" xfId="38669" xr:uid="{00000000-0005-0000-0000-0000FE960000}"/>
    <cellStyle name="Normal 5 2 2 2 6 2 6 3" xfId="38670" xr:uid="{00000000-0005-0000-0000-0000FF960000}"/>
    <cellStyle name="Normal 5 2 2 2 6 2 7" xfId="38671" xr:uid="{00000000-0005-0000-0000-000000970000}"/>
    <cellStyle name="Normal 5 2 2 2 6 2 7 2" xfId="38672" xr:uid="{00000000-0005-0000-0000-000001970000}"/>
    <cellStyle name="Normal 5 2 2 2 6 2 8" xfId="38673" xr:uid="{00000000-0005-0000-0000-000002970000}"/>
    <cellStyle name="Normal 5 2 2 2 6 3" xfId="38674" xr:uid="{00000000-0005-0000-0000-000003970000}"/>
    <cellStyle name="Normal 5 2 2 2 6 3 2" xfId="38675" xr:uid="{00000000-0005-0000-0000-000004970000}"/>
    <cellStyle name="Normal 5 2 2 2 6 3 2 2" xfId="38676" xr:uid="{00000000-0005-0000-0000-000005970000}"/>
    <cellStyle name="Normal 5 2 2 2 6 3 2 2 2" xfId="38677" xr:uid="{00000000-0005-0000-0000-000006970000}"/>
    <cellStyle name="Normal 5 2 2 2 6 3 2 3" xfId="38678" xr:uid="{00000000-0005-0000-0000-000007970000}"/>
    <cellStyle name="Normal 5 2 2 2 6 3 2 3 2" xfId="38679" xr:uid="{00000000-0005-0000-0000-000008970000}"/>
    <cellStyle name="Normal 5 2 2 2 6 3 2 3 2 2" xfId="38680" xr:uid="{00000000-0005-0000-0000-000009970000}"/>
    <cellStyle name="Normal 5 2 2 2 6 3 2 3 3" xfId="38681" xr:uid="{00000000-0005-0000-0000-00000A970000}"/>
    <cellStyle name="Normal 5 2 2 2 6 3 2 4" xfId="38682" xr:uid="{00000000-0005-0000-0000-00000B970000}"/>
    <cellStyle name="Normal 5 2 2 2 6 3 3" xfId="38683" xr:uid="{00000000-0005-0000-0000-00000C970000}"/>
    <cellStyle name="Normal 5 2 2 2 6 3 3 2" xfId="38684" xr:uid="{00000000-0005-0000-0000-00000D970000}"/>
    <cellStyle name="Normal 5 2 2 2 6 3 4" xfId="38685" xr:uid="{00000000-0005-0000-0000-00000E970000}"/>
    <cellStyle name="Normal 5 2 2 2 6 3 4 2" xfId="38686" xr:uid="{00000000-0005-0000-0000-00000F970000}"/>
    <cellStyle name="Normal 5 2 2 2 6 3 4 2 2" xfId="38687" xr:uid="{00000000-0005-0000-0000-000010970000}"/>
    <cellStyle name="Normal 5 2 2 2 6 3 4 3" xfId="38688" xr:uid="{00000000-0005-0000-0000-000011970000}"/>
    <cellStyle name="Normal 5 2 2 2 6 3 5" xfId="38689" xr:uid="{00000000-0005-0000-0000-000012970000}"/>
    <cellStyle name="Normal 5 2 2 2 6 4" xfId="38690" xr:uid="{00000000-0005-0000-0000-000013970000}"/>
    <cellStyle name="Normal 5 2 2 2 6 4 2" xfId="38691" xr:uid="{00000000-0005-0000-0000-000014970000}"/>
    <cellStyle name="Normal 5 2 2 2 6 4 2 2" xfId="38692" xr:uid="{00000000-0005-0000-0000-000015970000}"/>
    <cellStyle name="Normal 5 2 2 2 6 4 3" xfId="38693" xr:uid="{00000000-0005-0000-0000-000016970000}"/>
    <cellStyle name="Normal 5 2 2 2 6 4 3 2" xfId="38694" xr:uid="{00000000-0005-0000-0000-000017970000}"/>
    <cellStyle name="Normal 5 2 2 2 6 4 3 2 2" xfId="38695" xr:uid="{00000000-0005-0000-0000-000018970000}"/>
    <cellStyle name="Normal 5 2 2 2 6 4 3 3" xfId="38696" xr:uid="{00000000-0005-0000-0000-000019970000}"/>
    <cellStyle name="Normal 5 2 2 2 6 4 4" xfId="38697" xr:uid="{00000000-0005-0000-0000-00001A970000}"/>
    <cellStyle name="Normal 5 2 2 2 6 5" xfId="38698" xr:uid="{00000000-0005-0000-0000-00001B970000}"/>
    <cellStyle name="Normal 5 2 2 2 6 5 2" xfId="38699" xr:uid="{00000000-0005-0000-0000-00001C970000}"/>
    <cellStyle name="Normal 5 2 2 2 6 5 2 2" xfId="38700" xr:uid="{00000000-0005-0000-0000-00001D970000}"/>
    <cellStyle name="Normal 5 2 2 2 6 5 3" xfId="38701" xr:uid="{00000000-0005-0000-0000-00001E970000}"/>
    <cellStyle name="Normal 5 2 2 2 6 5 3 2" xfId="38702" xr:uid="{00000000-0005-0000-0000-00001F970000}"/>
    <cellStyle name="Normal 5 2 2 2 6 5 3 2 2" xfId="38703" xr:uid="{00000000-0005-0000-0000-000020970000}"/>
    <cellStyle name="Normal 5 2 2 2 6 5 3 3" xfId="38704" xr:uid="{00000000-0005-0000-0000-000021970000}"/>
    <cellStyle name="Normal 5 2 2 2 6 5 4" xfId="38705" xr:uid="{00000000-0005-0000-0000-000022970000}"/>
    <cellStyle name="Normal 5 2 2 2 6 6" xfId="38706" xr:uid="{00000000-0005-0000-0000-000023970000}"/>
    <cellStyle name="Normal 5 2 2 2 6 6 2" xfId="38707" xr:uid="{00000000-0005-0000-0000-000024970000}"/>
    <cellStyle name="Normal 5 2 2 2 6 7" xfId="38708" xr:uid="{00000000-0005-0000-0000-000025970000}"/>
    <cellStyle name="Normal 5 2 2 2 6 7 2" xfId="38709" xr:uid="{00000000-0005-0000-0000-000026970000}"/>
    <cellStyle name="Normal 5 2 2 2 6 7 2 2" xfId="38710" xr:uid="{00000000-0005-0000-0000-000027970000}"/>
    <cellStyle name="Normal 5 2 2 2 6 7 3" xfId="38711" xr:uid="{00000000-0005-0000-0000-000028970000}"/>
    <cellStyle name="Normal 5 2 2 2 6 8" xfId="38712" xr:uid="{00000000-0005-0000-0000-000029970000}"/>
    <cellStyle name="Normal 5 2 2 2 6 8 2" xfId="38713" xr:uid="{00000000-0005-0000-0000-00002A970000}"/>
    <cellStyle name="Normal 5 2 2 2 6 9" xfId="38714" xr:uid="{00000000-0005-0000-0000-00002B970000}"/>
    <cellStyle name="Normal 5 2 2 2 7" xfId="38715" xr:uid="{00000000-0005-0000-0000-00002C970000}"/>
    <cellStyle name="Normal 5 2 2 2 7 2" xfId="38716" xr:uid="{00000000-0005-0000-0000-00002D970000}"/>
    <cellStyle name="Normal 5 2 2 2 7 2 2" xfId="38717" xr:uid="{00000000-0005-0000-0000-00002E970000}"/>
    <cellStyle name="Normal 5 2 2 2 7 2 2 2" xfId="38718" xr:uid="{00000000-0005-0000-0000-00002F970000}"/>
    <cellStyle name="Normal 5 2 2 2 7 2 2 2 2" xfId="38719" xr:uid="{00000000-0005-0000-0000-000030970000}"/>
    <cellStyle name="Normal 5 2 2 2 7 2 2 3" xfId="38720" xr:uid="{00000000-0005-0000-0000-000031970000}"/>
    <cellStyle name="Normal 5 2 2 2 7 2 2 3 2" xfId="38721" xr:uid="{00000000-0005-0000-0000-000032970000}"/>
    <cellStyle name="Normal 5 2 2 2 7 2 2 3 2 2" xfId="38722" xr:uid="{00000000-0005-0000-0000-000033970000}"/>
    <cellStyle name="Normal 5 2 2 2 7 2 2 3 3" xfId="38723" xr:uid="{00000000-0005-0000-0000-000034970000}"/>
    <cellStyle name="Normal 5 2 2 2 7 2 2 4" xfId="38724" xr:uid="{00000000-0005-0000-0000-000035970000}"/>
    <cellStyle name="Normal 5 2 2 2 7 2 3" xfId="38725" xr:uid="{00000000-0005-0000-0000-000036970000}"/>
    <cellStyle name="Normal 5 2 2 2 7 2 3 2" xfId="38726" xr:uid="{00000000-0005-0000-0000-000037970000}"/>
    <cellStyle name="Normal 5 2 2 2 7 2 4" xfId="38727" xr:uid="{00000000-0005-0000-0000-000038970000}"/>
    <cellStyle name="Normal 5 2 2 2 7 2 4 2" xfId="38728" xr:uid="{00000000-0005-0000-0000-000039970000}"/>
    <cellStyle name="Normal 5 2 2 2 7 2 4 2 2" xfId="38729" xr:uid="{00000000-0005-0000-0000-00003A970000}"/>
    <cellStyle name="Normal 5 2 2 2 7 2 4 3" xfId="38730" xr:uid="{00000000-0005-0000-0000-00003B970000}"/>
    <cellStyle name="Normal 5 2 2 2 7 2 5" xfId="38731" xr:uid="{00000000-0005-0000-0000-00003C970000}"/>
    <cellStyle name="Normal 5 2 2 2 7 3" xfId="38732" xr:uid="{00000000-0005-0000-0000-00003D970000}"/>
    <cellStyle name="Normal 5 2 2 2 7 3 2" xfId="38733" xr:uid="{00000000-0005-0000-0000-00003E970000}"/>
    <cellStyle name="Normal 5 2 2 2 7 3 2 2" xfId="38734" xr:uid="{00000000-0005-0000-0000-00003F970000}"/>
    <cellStyle name="Normal 5 2 2 2 7 3 3" xfId="38735" xr:uid="{00000000-0005-0000-0000-000040970000}"/>
    <cellStyle name="Normal 5 2 2 2 7 3 3 2" xfId="38736" xr:uid="{00000000-0005-0000-0000-000041970000}"/>
    <cellStyle name="Normal 5 2 2 2 7 3 3 2 2" xfId="38737" xr:uid="{00000000-0005-0000-0000-000042970000}"/>
    <cellStyle name="Normal 5 2 2 2 7 3 3 3" xfId="38738" xr:uid="{00000000-0005-0000-0000-000043970000}"/>
    <cellStyle name="Normal 5 2 2 2 7 3 4" xfId="38739" xr:uid="{00000000-0005-0000-0000-000044970000}"/>
    <cellStyle name="Normal 5 2 2 2 7 4" xfId="38740" xr:uid="{00000000-0005-0000-0000-000045970000}"/>
    <cellStyle name="Normal 5 2 2 2 7 4 2" xfId="38741" xr:uid="{00000000-0005-0000-0000-000046970000}"/>
    <cellStyle name="Normal 5 2 2 2 7 4 2 2" xfId="38742" xr:uid="{00000000-0005-0000-0000-000047970000}"/>
    <cellStyle name="Normal 5 2 2 2 7 4 3" xfId="38743" xr:uid="{00000000-0005-0000-0000-000048970000}"/>
    <cellStyle name="Normal 5 2 2 2 7 4 3 2" xfId="38744" xr:uid="{00000000-0005-0000-0000-000049970000}"/>
    <cellStyle name="Normal 5 2 2 2 7 4 3 2 2" xfId="38745" xr:uid="{00000000-0005-0000-0000-00004A970000}"/>
    <cellStyle name="Normal 5 2 2 2 7 4 3 3" xfId="38746" xr:uid="{00000000-0005-0000-0000-00004B970000}"/>
    <cellStyle name="Normal 5 2 2 2 7 4 4" xfId="38747" xr:uid="{00000000-0005-0000-0000-00004C970000}"/>
    <cellStyle name="Normal 5 2 2 2 7 5" xfId="38748" xr:uid="{00000000-0005-0000-0000-00004D970000}"/>
    <cellStyle name="Normal 5 2 2 2 7 5 2" xfId="38749" xr:uid="{00000000-0005-0000-0000-00004E970000}"/>
    <cellStyle name="Normal 5 2 2 2 7 6" xfId="38750" xr:uid="{00000000-0005-0000-0000-00004F970000}"/>
    <cellStyle name="Normal 5 2 2 2 7 6 2" xfId="38751" xr:uid="{00000000-0005-0000-0000-000050970000}"/>
    <cellStyle name="Normal 5 2 2 2 7 6 2 2" xfId="38752" xr:uid="{00000000-0005-0000-0000-000051970000}"/>
    <cellStyle name="Normal 5 2 2 2 7 6 3" xfId="38753" xr:uid="{00000000-0005-0000-0000-000052970000}"/>
    <cellStyle name="Normal 5 2 2 2 7 7" xfId="38754" xr:uid="{00000000-0005-0000-0000-000053970000}"/>
    <cellStyle name="Normal 5 2 2 2 7 7 2" xfId="38755" xr:uid="{00000000-0005-0000-0000-000054970000}"/>
    <cellStyle name="Normal 5 2 2 2 7 8" xfId="38756" xr:uid="{00000000-0005-0000-0000-000055970000}"/>
    <cellStyle name="Normal 5 2 2 2 8" xfId="38757" xr:uid="{00000000-0005-0000-0000-000056970000}"/>
    <cellStyle name="Normal 5 2 2 2 8 2" xfId="38758" xr:uid="{00000000-0005-0000-0000-000057970000}"/>
    <cellStyle name="Normal 5 2 2 2 8 2 2" xfId="38759" xr:uid="{00000000-0005-0000-0000-000058970000}"/>
    <cellStyle name="Normal 5 2 2 2 8 2 2 2" xfId="38760" xr:uid="{00000000-0005-0000-0000-000059970000}"/>
    <cellStyle name="Normal 5 2 2 2 8 2 2 2 2" xfId="38761" xr:uid="{00000000-0005-0000-0000-00005A970000}"/>
    <cellStyle name="Normal 5 2 2 2 8 2 2 3" xfId="38762" xr:uid="{00000000-0005-0000-0000-00005B970000}"/>
    <cellStyle name="Normal 5 2 2 2 8 2 2 3 2" xfId="38763" xr:uid="{00000000-0005-0000-0000-00005C970000}"/>
    <cellStyle name="Normal 5 2 2 2 8 2 2 3 2 2" xfId="38764" xr:uid="{00000000-0005-0000-0000-00005D970000}"/>
    <cellStyle name="Normal 5 2 2 2 8 2 2 3 3" xfId="38765" xr:uid="{00000000-0005-0000-0000-00005E970000}"/>
    <cellStyle name="Normal 5 2 2 2 8 2 2 4" xfId="38766" xr:uid="{00000000-0005-0000-0000-00005F970000}"/>
    <cellStyle name="Normal 5 2 2 2 8 2 3" xfId="38767" xr:uid="{00000000-0005-0000-0000-000060970000}"/>
    <cellStyle name="Normal 5 2 2 2 8 2 3 2" xfId="38768" xr:uid="{00000000-0005-0000-0000-000061970000}"/>
    <cellStyle name="Normal 5 2 2 2 8 2 4" xfId="38769" xr:uid="{00000000-0005-0000-0000-000062970000}"/>
    <cellStyle name="Normal 5 2 2 2 8 2 4 2" xfId="38770" xr:uid="{00000000-0005-0000-0000-000063970000}"/>
    <cellStyle name="Normal 5 2 2 2 8 2 4 2 2" xfId="38771" xr:uid="{00000000-0005-0000-0000-000064970000}"/>
    <cellStyle name="Normal 5 2 2 2 8 2 4 3" xfId="38772" xr:uid="{00000000-0005-0000-0000-000065970000}"/>
    <cellStyle name="Normal 5 2 2 2 8 2 5" xfId="38773" xr:uid="{00000000-0005-0000-0000-000066970000}"/>
    <cellStyle name="Normal 5 2 2 2 8 3" xfId="38774" xr:uid="{00000000-0005-0000-0000-000067970000}"/>
    <cellStyle name="Normal 5 2 2 2 8 3 2" xfId="38775" xr:uid="{00000000-0005-0000-0000-000068970000}"/>
    <cellStyle name="Normal 5 2 2 2 8 3 2 2" xfId="38776" xr:uid="{00000000-0005-0000-0000-000069970000}"/>
    <cellStyle name="Normal 5 2 2 2 8 3 3" xfId="38777" xr:uid="{00000000-0005-0000-0000-00006A970000}"/>
    <cellStyle name="Normal 5 2 2 2 8 3 3 2" xfId="38778" xr:uid="{00000000-0005-0000-0000-00006B970000}"/>
    <cellStyle name="Normal 5 2 2 2 8 3 3 2 2" xfId="38779" xr:uid="{00000000-0005-0000-0000-00006C970000}"/>
    <cellStyle name="Normal 5 2 2 2 8 3 3 3" xfId="38780" xr:uid="{00000000-0005-0000-0000-00006D970000}"/>
    <cellStyle name="Normal 5 2 2 2 8 3 4" xfId="38781" xr:uid="{00000000-0005-0000-0000-00006E970000}"/>
    <cellStyle name="Normal 5 2 2 2 8 4" xfId="38782" xr:uid="{00000000-0005-0000-0000-00006F970000}"/>
    <cellStyle name="Normal 5 2 2 2 8 4 2" xfId="38783" xr:uid="{00000000-0005-0000-0000-000070970000}"/>
    <cellStyle name="Normal 5 2 2 2 8 4 2 2" xfId="38784" xr:uid="{00000000-0005-0000-0000-000071970000}"/>
    <cellStyle name="Normal 5 2 2 2 8 4 3" xfId="38785" xr:uid="{00000000-0005-0000-0000-000072970000}"/>
    <cellStyle name="Normal 5 2 2 2 8 4 3 2" xfId="38786" xr:uid="{00000000-0005-0000-0000-000073970000}"/>
    <cellStyle name="Normal 5 2 2 2 8 4 3 2 2" xfId="38787" xr:uid="{00000000-0005-0000-0000-000074970000}"/>
    <cellStyle name="Normal 5 2 2 2 8 4 3 3" xfId="38788" xr:uid="{00000000-0005-0000-0000-000075970000}"/>
    <cellStyle name="Normal 5 2 2 2 8 4 4" xfId="38789" xr:uid="{00000000-0005-0000-0000-000076970000}"/>
    <cellStyle name="Normal 5 2 2 2 8 5" xfId="38790" xr:uid="{00000000-0005-0000-0000-000077970000}"/>
    <cellStyle name="Normal 5 2 2 2 8 5 2" xfId="38791" xr:uid="{00000000-0005-0000-0000-000078970000}"/>
    <cellStyle name="Normal 5 2 2 2 8 6" xfId="38792" xr:uid="{00000000-0005-0000-0000-000079970000}"/>
    <cellStyle name="Normal 5 2 2 2 8 6 2" xfId="38793" xr:uid="{00000000-0005-0000-0000-00007A970000}"/>
    <cellStyle name="Normal 5 2 2 2 8 6 2 2" xfId="38794" xr:uid="{00000000-0005-0000-0000-00007B970000}"/>
    <cellStyle name="Normal 5 2 2 2 8 6 3" xfId="38795" xr:uid="{00000000-0005-0000-0000-00007C970000}"/>
    <cellStyle name="Normal 5 2 2 2 8 7" xfId="38796" xr:uid="{00000000-0005-0000-0000-00007D970000}"/>
    <cellStyle name="Normal 5 2 2 2 8 7 2" xfId="38797" xr:uid="{00000000-0005-0000-0000-00007E970000}"/>
    <cellStyle name="Normal 5 2 2 2 8 8" xfId="38798" xr:uid="{00000000-0005-0000-0000-00007F970000}"/>
    <cellStyle name="Normal 5 2 2 2 9" xfId="38799" xr:uid="{00000000-0005-0000-0000-000080970000}"/>
    <cellStyle name="Normal 5 2 2 2 9 2" xfId="38800" xr:uid="{00000000-0005-0000-0000-000081970000}"/>
    <cellStyle name="Normal 5 2 2 2 9 2 2" xfId="38801" xr:uid="{00000000-0005-0000-0000-000082970000}"/>
    <cellStyle name="Normal 5 2 2 2 9 2 2 2" xfId="38802" xr:uid="{00000000-0005-0000-0000-000083970000}"/>
    <cellStyle name="Normal 5 2 2 2 9 2 2 2 2" xfId="38803" xr:uid="{00000000-0005-0000-0000-000084970000}"/>
    <cellStyle name="Normal 5 2 2 2 9 2 2 3" xfId="38804" xr:uid="{00000000-0005-0000-0000-000085970000}"/>
    <cellStyle name="Normal 5 2 2 2 9 2 2 3 2" xfId="38805" xr:uid="{00000000-0005-0000-0000-000086970000}"/>
    <cellStyle name="Normal 5 2 2 2 9 2 2 3 2 2" xfId="38806" xr:uid="{00000000-0005-0000-0000-000087970000}"/>
    <cellStyle name="Normal 5 2 2 2 9 2 2 3 3" xfId="38807" xr:uid="{00000000-0005-0000-0000-000088970000}"/>
    <cellStyle name="Normal 5 2 2 2 9 2 2 4" xfId="38808" xr:uid="{00000000-0005-0000-0000-000089970000}"/>
    <cellStyle name="Normal 5 2 2 2 9 2 3" xfId="38809" xr:uid="{00000000-0005-0000-0000-00008A970000}"/>
    <cellStyle name="Normal 5 2 2 2 9 2 3 2" xfId="38810" xr:uid="{00000000-0005-0000-0000-00008B970000}"/>
    <cellStyle name="Normal 5 2 2 2 9 2 4" xfId="38811" xr:uid="{00000000-0005-0000-0000-00008C970000}"/>
    <cellStyle name="Normal 5 2 2 2 9 2 4 2" xfId="38812" xr:uid="{00000000-0005-0000-0000-00008D970000}"/>
    <cellStyle name="Normal 5 2 2 2 9 2 4 2 2" xfId="38813" xr:uid="{00000000-0005-0000-0000-00008E970000}"/>
    <cellStyle name="Normal 5 2 2 2 9 2 4 3" xfId="38814" xr:uid="{00000000-0005-0000-0000-00008F970000}"/>
    <cellStyle name="Normal 5 2 2 2 9 2 5" xfId="38815" xr:uid="{00000000-0005-0000-0000-000090970000}"/>
    <cellStyle name="Normal 5 2 2 2 9 3" xfId="38816" xr:uid="{00000000-0005-0000-0000-000091970000}"/>
    <cellStyle name="Normal 5 2 2 2 9 3 2" xfId="38817" xr:uid="{00000000-0005-0000-0000-000092970000}"/>
    <cellStyle name="Normal 5 2 2 2 9 3 2 2" xfId="38818" xr:uid="{00000000-0005-0000-0000-000093970000}"/>
    <cellStyle name="Normal 5 2 2 2 9 3 3" xfId="38819" xr:uid="{00000000-0005-0000-0000-000094970000}"/>
    <cellStyle name="Normal 5 2 2 2 9 3 3 2" xfId="38820" xr:uid="{00000000-0005-0000-0000-000095970000}"/>
    <cellStyle name="Normal 5 2 2 2 9 3 3 2 2" xfId="38821" xr:uid="{00000000-0005-0000-0000-000096970000}"/>
    <cellStyle name="Normal 5 2 2 2 9 3 3 3" xfId="38822" xr:uid="{00000000-0005-0000-0000-000097970000}"/>
    <cellStyle name="Normal 5 2 2 2 9 3 4" xfId="38823" xr:uid="{00000000-0005-0000-0000-000098970000}"/>
    <cellStyle name="Normal 5 2 2 2 9 4" xfId="38824" xr:uid="{00000000-0005-0000-0000-000099970000}"/>
    <cellStyle name="Normal 5 2 2 2 9 4 2" xfId="38825" xr:uid="{00000000-0005-0000-0000-00009A970000}"/>
    <cellStyle name="Normal 5 2 2 2 9 5" xfId="38826" xr:uid="{00000000-0005-0000-0000-00009B970000}"/>
    <cellStyle name="Normal 5 2 2 2 9 5 2" xfId="38827" xr:uid="{00000000-0005-0000-0000-00009C970000}"/>
    <cellStyle name="Normal 5 2 2 2 9 5 2 2" xfId="38828" xr:uid="{00000000-0005-0000-0000-00009D970000}"/>
    <cellStyle name="Normal 5 2 2 2 9 5 3" xfId="38829" xr:uid="{00000000-0005-0000-0000-00009E970000}"/>
    <cellStyle name="Normal 5 2 2 2 9 6" xfId="38830" xr:uid="{00000000-0005-0000-0000-00009F970000}"/>
    <cellStyle name="Normal 5 2 2 2_T-straight with PEDs adjustor" xfId="38831" xr:uid="{00000000-0005-0000-0000-0000A0970000}"/>
    <cellStyle name="Normal 5 2 2 20" xfId="38832" xr:uid="{00000000-0005-0000-0000-0000A1970000}"/>
    <cellStyle name="Normal 5 2 2 3" xfId="38833" xr:uid="{00000000-0005-0000-0000-0000A2970000}"/>
    <cellStyle name="Normal 5 2 2 3 10" xfId="38834" xr:uid="{00000000-0005-0000-0000-0000A3970000}"/>
    <cellStyle name="Normal 5 2 2 3 10 2" xfId="38835" xr:uid="{00000000-0005-0000-0000-0000A4970000}"/>
    <cellStyle name="Normal 5 2 2 3 10 2 2" xfId="38836" xr:uid="{00000000-0005-0000-0000-0000A5970000}"/>
    <cellStyle name="Normal 5 2 2 3 10 3" xfId="38837" xr:uid="{00000000-0005-0000-0000-0000A6970000}"/>
    <cellStyle name="Normal 5 2 2 3 10 3 2" xfId="38838" xr:uid="{00000000-0005-0000-0000-0000A7970000}"/>
    <cellStyle name="Normal 5 2 2 3 10 3 2 2" xfId="38839" xr:uid="{00000000-0005-0000-0000-0000A8970000}"/>
    <cellStyle name="Normal 5 2 2 3 10 3 3" xfId="38840" xr:uid="{00000000-0005-0000-0000-0000A9970000}"/>
    <cellStyle name="Normal 5 2 2 3 10 4" xfId="38841" xr:uid="{00000000-0005-0000-0000-0000AA970000}"/>
    <cellStyle name="Normal 5 2 2 3 11" xfId="38842" xr:uid="{00000000-0005-0000-0000-0000AB970000}"/>
    <cellStyle name="Normal 5 2 2 3 11 2" xfId="38843" xr:uid="{00000000-0005-0000-0000-0000AC970000}"/>
    <cellStyle name="Normal 5 2 2 3 11 2 2" xfId="38844" xr:uid="{00000000-0005-0000-0000-0000AD970000}"/>
    <cellStyle name="Normal 5 2 2 3 11 3" xfId="38845" xr:uid="{00000000-0005-0000-0000-0000AE970000}"/>
    <cellStyle name="Normal 5 2 2 3 11 3 2" xfId="38846" xr:uid="{00000000-0005-0000-0000-0000AF970000}"/>
    <cellStyle name="Normal 5 2 2 3 11 3 2 2" xfId="38847" xr:uid="{00000000-0005-0000-0000-0000B0970000}"/>
    <cellStyle name="Normal 5 2 2 3 11 3 3" xfId="38848" xr:uid="{00000000-0005-0000-0000-0000B1970000}"/>
    <cellStyle name="Normal 5 2 2 3 11 4" xfId="38849" xr:uid="{00000000-0005-0000-0000-0000B2970000}"/>
    <cellStyle name="Normal 5 2 2 3 12" xfId="38850" xr:uid="{00000000-0005-0000-0000-0000B3970000}"/>
    <cellStyle name="Normal 5 2 2 3 12 2" xfId="38851" xr:uid="{00000000-0005-0000-0000-0000B4970000}"/>
    <cellStyle name="Normal 5 2 2 3 12 2 2" xfId="38852" xr:uid="{00000000-0005-0000-0000-0000B5970000}"/>
    <cellStyle name="Normal 5 2 2 3 12 3" xfId="38853" xr:uid="{00000000-0005-0000-0000-0000B6970000}"/>
    <cellStyle name="Normal 5 2 2 3 12 3 2" xfId="38854" xr:uid="{00000000-0005-0000-0000-0000B7970000}"/>
    <cellStyle name="Normal 5 2 2 3 12 3 2 2" xfId="38855" xr:uid="{00000000-0005-0000-0000-0000B8970000}"/>
    <cellStyle name="Normal 5 2 2 3 12 3 3" xfId="38856" xr:uid="{00000000-0005-0000-0000-0000B9970000}"/>
    <cellStyle name="Normal 5 2 2 3 12 4" xfId="38857" xr:uid="{00000000-0005-0000-0000-0000BA970000}"/>
    <cellStyle name="Normal 5 2 2 3 13" xfId="38858" xr:uid="{00000000-0005-0000-0000-0000BB970000}"/>
    <cellStyle name="Normal 5 2 2 3 13 2" xfId="38859" xr:uid="{00000000-0005-0000-0000-0000BC970000}"/>
    <cellStyle name="Normal 5 2 2 3 13 2 2" xfId="38860" xr:uid="{00000000-0005-0000-0000-0000BD970000}"/>
    <cellStyle name="Normal 5 2 2 3 13 3" xfId="38861" xr:uid="{00000000-0005-0000-0000-0000BE970000}"/>
    <cellStyle name="Normal 5 2 2 3 14" xfId="38862" xr:uid="{00000000-0005-0000-0000-0000BF970000}"/>
    <cellStyle name="Normal 5 2 2 3 14 2" xfId="38863" xr:uid="{00000000-0005-0000-0000-0000C0970000}"/>
    <cellStyle name="Normal 5 2 2 3 15" xfId="38864" xr:uid="{00000000-0005-0000-0000-0000C1970000}"/>
    <cellStyle name="Normal 5 2 2 3 15 2" xfId="38865" xr:uid="{00000000-0005-0000-0000-0000C2970000}"/>
    <cellStyle name="Normal 5 2 2 3 16" xfId="38866" xr:uid="{00000000-0005-0000-0000-0000C3970000}"/>
    <cellStyle name="Normal 5 2 2 3 17" xfId="38867" xr:uid="{00000000-0005-0000-0000-0000C4970000}"/>
    <cellStyle name="Normal 5 2 2 3 2" xfId="38868" xr:uid="{00000000-0005-0000-0000-0000C5970000}"/>
    <cellStyle name="Normal 5 2 2 3 2 10" xfId="38869" xr:uid="{00000000-0005-0000-0000-0000C6970000}"/>
    <cellStyle name="Normal 5 2 2 3 2 11" xfId="38870" xr:uid="{00000000-0005-0000-0000-0000C7970000}"/>
    <cellStyle name="Normal 5 2 2 3 2 2" xfId="38871" xr:uid="{00000000-0005-0000-0000-0000C8970000}"/>
    <cellStyle name="Normal 5 2 2 3 2 2 10" xfId="38872" xr:uid="{00000000-0005-0000-0000-0000C9970000}"/>
    <cellStyle name="Normal 5 2 2 3 2 2 2" xfId="38873" xr:uid="{00000000-0005-0000-0000-0000CA970000}"/>
    <cellStyle name="Normal 5 2 2 3 2 2 2 2" xfId="38874" xr:uid="{00000000-0005-0000-0000-0000CB970000}"/>
    <cellStyle name="Normal 5 2 2 3 2 2 2 2 2" xfId="38875" xr:uid="{00000000-0005-0000-0000-0000CC970000}"/>
    <cellStyle name="Normal 5 2 2 3 2 2 2 2 2 2" xfId="38876" xr:uid="{00000000-0005-0000-0000-0000CD970000}"/>
    <cellStyle name="Normal 5 2 2 3 2 2 2 2 2 2 2" xfId="38877" xr:uid="{00000000-0005-0000-0000-0000CE970000}"/>
    <cellStyle name="Normal 5 2 2 3 2 2 2 2 2 3" xfId="38878" xr:uid="{00000000-0005-0000-0000-0000CF970000}"/>
    <cellStyle name="Normal 5 2 2 3 2 2 2 2 2 3 2" xfId="38879" xr:uid="{00000000-0005-0000-0000-0000D0970000}"/>
    <cellStyle name="Normal 5 2 2 3 2 2 2 2 2 3 2 2" xfId="38880" xr:uid="{00000000-0005-0000-0000-0000D1970000}"/>
    <cellStyle name="Normal 5 2 2 3 2 2 2 2 2 3 3" xfId="38881" xr:uid="{00000000-0005-0000-0000-0000D2970000}"/>
    <cellStyle name="Normal 5 2 2 3 2 2 2 2 2 4" xfId="38882" xr:uid="{00000000-0005-0000-0000-0000D3970000}"/>
    <cellStyle name="Normal 5 2 2 3 2 2 2 2 3" xfId="38883" xr:uid="{00000000-0005-0000-0000-0000D4970000}"/>
    <cellStyle name="Normal 5 2 2 3 2 2 2 2 3 2" xfId="38884" xr:uid="{00000000-0005-0000-0000-0000D5970000}"/>
    <cellStyle name="Normal 5 2 2 3 2 2 2 2 4" xfId="38885" xr:uid="{00000000-0005-0000-0000-0000D6970000}"/>
    <cellStyle name="Normal 5 2 2 3 2 2 2 2 4 2" xfId="38886" xr:uid="{00000000-0005-0000-0000-0000D7970000}"/>
    <cellStyle name="Normal 5 2 2 3 2 2 2 2 4 2 2" xfId="38887" xr:uid="{00000000-0005-0000-0000-0000D8970000}"/>
    <cellStyle name="Normal 5 2 2 3 2 2 2 2 4 3" xfId="38888" xr:uid="{00000000-0005-0000-0000-0000D9970000}"/>
    <cellStyle name="Normal 5 2 2 3 2 2 2 2 5" xfId="38889" xr:uid="{00000000-0005-0000-0000-0000DA970000}"/>
    <cellStyle name="Normal 5 2 2 3 2 2 2 3" xfId="38890" xr:uid="{00000000-0005-0000-0000-0000DB970000}"/>
    <cellStyle name="Normal 5 2 2 3 2 2 2 3 2" xfId="38891" xr:uid="{00000000-0005-0000-0000-0000DC970000}"/>
    <cellStyle name="Normal 5 2 2 3 2 2 2 3 2 2" xfId="38892" xr:uid="{00000000-0005-0000-0000-0000DD970000}"/>
    <cellStyle name="Normal 5 2 2 3 2 2 2 3 3" xfId="38893" xr:uid="{00000000-0005-0000-0000-0000DE970000}"/>
    <cellStyle name="Normal 5 2 2 3 2 2 2 3 3 2" xfId="38894" xr:uid="{00000000-0005-0000-0000-0000DF970000}"/>
    <cellStyle name="Normal 5 2 2 3 2 2 2 3 3 2 2" xfId="38895" xr:uid="{00000000-0005-0000-0000-0000E0970000}"/>
    <cellStyle name="Normal 5 2 2 3 2 2 2 3 3 3" xfId="38896" xr:uid="{00000000-0005-0000-0000-0000E1970000}"/>
    <cellStyle name="Normal 5 2 2 3 2 2 2 3 4" xfId="38897" xr:uid="{00000000-0005-0000-0000-0000E2970000}"/>
    <cellStyle name="Normal 5 2 2 3 2 2 2 4" xfId="38898" xr:uid="{00000000-0005-0000-0000-0000E3970000}"/>
    <cellStyle name="Normal 5 2 2 3 2 2 2 4 2" xfId="38899" xr:uid="{00000000-0005-0000-0000-0000E4970000}"/>
    <cellStyle name="Normal 5 2 2 3 2 2 2 4 2 2" xfId="38900" xr:uid="{00000000-0005-0000-0000-0000E5970000}"/>
    <cellStyle name="Normal 5 2 2 3 2 2 2 4 3" xfId="38901" xr:uid="{00000000-0005-0000-0000-0000E6970000}"/>
    <cellStyle name="Normal 5 2 2 3 2 2 2 4 3 2" xfId="38902" xr:uid="{00000000-0005-0000-0000-0000E7970000}"/>
    <cellStyle name="Normal 5 2 2 3 2 2 2 4 3 2 2" xfId="38903" xr:uid="{00000000-0005-0000-0000-0000E8970000}"/>
    <cellStyle name="Normal 5 2 2 3 2 2 2 4 3 3" xfId="38904" xr:uid="{00000000-0005-0000-0000-0000E9970000}"/>
    <cellStyle name="Normal 5 2 2 3 2 2 2 4 4" xfId="38905" xr:uid="{00000000-0005-0000-0000-0000EA970000}"/>
    <cellStyle name="Normal 5 2 2 3 2 2 2 5" xfId="38906" xr:uid="{00000000-0005-0000-0000-0000EB970000}"/>
    <cellStyle name="Normal 5 2 2 3 2 2 2 5 2" xfId="38907" xr:uid="{00000000-0005-0000-0000-0000EC970000}"/>
    <cellStyle name="Normal 5 2 2 3 2 2 2 6" xfId="38908" xr:uid="{00000000-0005-0000-0000-0000ED970000}"/>
    <cellStyle name="Normal 5 2 2 3 2 2 2 6 2" xfId="38909" xr:uid="{00000000-0005-0000-0000-0000EE970000}"/>
    <cellStyle name="Normal 5 2 2 3 2 2 2 6 2 2" xfId="38910" xr:uid="{00000000-0005-0000-0000-0000EF970000}"/>
    <cellStyle name="Normal 5 2 2 3 2 2 2 6 3" xfId="38911" xr:uid="{00000000-0005-0000-0000-0000F0970000}"/>
    <cellStyle name="Normal 5 2 2 3 2 2 2 7" xfId="38912" xr:uid="{00000000-0005-0000-0000-0000F1970000}"/>
    <cellStyle name="Normal 5 2 2 3 2 2 2 7 2" xfId="38913" xr:uid="{00000000-0005-0000-0000-0000F2970000}"/>
    <cellStyle name="Normal 5 2 2 3 2 2 2 8" xfId="38914" xr:uid="{00000000-0005-0000-0000-0000F3970000}"/>
    <cellStyle name="Normal 5 2 2 3 2 2 3" xfId="38915" xr:uid="{00000000-0005-0000-0000-0000F4970000}"/>
    <cellStyle name="Normal 5 2 2 3 2 2 3 2" xfId="38916" xr:uid="{00000000-0005-0000-0000-0000F5970000}"/>
    <cellStyle name="Normal 5 2 2 3 2 2 3 2 2" xfId="38917" xr:uid="{00000000-0005-0000-0000-0000F6970000}"/>
    <cellStyle name="Normal 5 2 2 3 2 2 3 2 2 2" xfId="38918" xr:uid="{00000000-0005-0000-0000-0000F7970000}"/>
    <cellStyle name="Normal 5 2 2 3 2 2 3 2 3" xfId="38919" xr:uid="{00000000-0005-0000-0000-0000F8970000}"/>
    <cellStyle name="Normal 5 2 2 3 2 2 3 2 3 2" xfId="38920" xr:uid="{00000000-0005-0000-0000-0000F9970000}"/>
    <cellStyle name="Normal 5 2 2 3 2 2 3 2 3 2 2" xfId="38921" xr:uid="{00000000-0005-0000-0000-0000FA970000}"/>
    <cellStyle name="Normal 5 2 2 3 2 2 3 2 3 3" xfId="38922" xr:uid="{00000000-0005-0000-0000-0000FB970000}"/>
    <cellStyle name="Normal 5 2 2 3 2 2 3 2 4" xfId="38923" xr:uid="{00000000-0005-0000-0000-0000FC970000}"/>
    <cellStyle name="Normal 5 2 2 3 2 2 3 3" xfId="38924" xr:uid="{00000000-0005-0000-0000-0000FD970000}"/>
    <cellStyle name="Normal 5 2 2 3 2 2 3 3 2" xfId="38925" xr:uid="{00000000-0005-0000-0000-0000FE970000}"/>
    <cellStyle name="Normal 5 2 2 3 2 2 3 4" xfId="38926" xr:uid="{00000000-0005-0000-0000-0000FF970000}"/>
    <cellStyle name="Normal 5 2 2 3 2 2 3 4 2" xfId="38927" xr:uid="{00000000-0005-0000-0000-000000980000}"/>
    <cellStyle name="Normal 5 2 2 3 2 2 3 4 2 2" xfId="38928" xr:uid="{00000000-0005-0000-0000-000001980000}"/>
    <cellStyle name="Normal 5 2 2 3 2 2 3 4 3" xfId="38929" xr:uid="{00000000-0005-0000-0000-000002980000}"/>
    <cellStyle name="Normal 5 2 2 3 2 2 3 5" xfId="38930" xr:uid="{00000000-0005-0000-0000-000003980000}"/>
    <cellStyle name="Normal 5 2 2 3 2 2 4" xfId="38931" xr:uid="{00000000-0005-0000-0000-000004980000}"/>
    <cellStyle name="Normal 5 2 2 3 2 2 4 2" xfId="38932" xr:uid="{00000000-0005-0000-0000-000005980000}"/>
    <cellStyle name="Normal 5 2 2 3 2 2 4 2 2" xfId="38933" xr:uid="{00000000-0005-0000-0000-000006980000}"/>
    <cellStyle name="Normal 5 2 2 3 2 2 4 3" xfId="38934" xr:uid="{00000000-0005-0000-0000-000007980000}"/>
    <cellStyle name="Normal 5 2 2 3 2 2 4 3 2" xfId="38935" xr:uid="{00000000-0005-0000-0000-000008980000}"/>
    <cellStyle name="Normal 5 2 2 3 2 2 4 3 2 2" xfId="38936" xr:uid="{00000000-0005-0000-0000-000009980000}"/>
    <cellStyle name="Normal 5 2 2 3 2 2 4 3 3" xfId="38937" xr:uid="{00000000-0005-0000-0000-00000A980000}"/>
    <cellStyle name="Normal 5 2 2 3 2 2 4 4" xfId="38938" xr:uid="{00000000-0005-0000-0000-00000B980000}"/>
    <cellStyle name="Normal 5 2 2 3 2 2 5" xfId="38939" xr:uid="{00000000-0005-0000-0000-00000C980000}"/>
    <cellStyle name="Normal 5 2 2 3 2 2 5 2" xfId="38940" xr:uid="{00000000-0005-0000-0000-00000D980000}"/>
    <cellStyle name="Normal 5 2 2 3 2 2 5 2 2" xfId="38941" xr:uid="{00000000-0005-0000-0000-00000E980000}"/>
    <cellStyle name="Normal 5 2 2 3 2 2 5 3" xfId="38942" xr:uid="{00000000-0005-0000-0000-00000F980000}"/>
    <cellStyle name="Normal 5 2 2 3 2 2 5 3 2" xfId="38943" xr:uid="{00000000-0005-0000-0000-000010980000}"/>
    <cellStyle name="Normal 5 2 2 3 2 2 5 3 2 2" xfId="38944" xr:uid="{00000000-0005-0000-0000-000011980000}"/>
    <cellStyle name="Normal 5 2 2 3 2 2 5 3 3" xfId="38945" xr:uid="{00000000-0005-0000-0000-000012980000}"/>
    <cellStyle name="Normal 5 2 2 3 2 2 5 4" xfId="38946" xr:uid="{00000000-0005-0000-0000-000013980000}"/>
    <cellStyle name="Normal 5 2 2 3 2 2 6" xfId="38947" xr:uid="{00000000-0005-0000-0000-000014980000}"/>
    <cellStyle name="Normal 5 2 2 3 2 2 6 2" xfId="38948" xr:uid="{00000000-0005-0000-0000-000015980000}"/>
    <cellStyle name="Normal 5 2 2 3 2 2 7" xfId="38949" xr:uid="{00000000-0005-0000-0000-000016980000}"/>
    <cellStyle name="Normal 5 2 2 3 2 2 7 2" xfId="38950" xr:uid="{00000000-0005-0000-0000-000017980000}"/>
    <cellStyle name="Normal 5 2 2 3 2 2 7 2 2" xfId="38951" xr:uid="{00000000-0005-0000-0000-000018980000}"/>
    <cellStyle name="Normal 5 2 2 3 2 2 7 3" xfId="38952" xr:uid="{00000000-0005-0000-0000-000019980000}"/>
    <cellStyle name="Normal 5 2 2 3 2 2 8" xfId="38953" xr:uid="{00000000-0005-0000-0000-00001A980000}"/>
    <cellStyle name="Normal 5 2 2 3 2 2 8 2" xfId="38954" xr:uid="{00000000-0005-0000-0000-00001B980000}"/>
    <cellStyle name="Normal 5 2 2 3 2 2 9" xfId="38955" xr:uid="{00000000-0005-0000-0000-00001C980000}"/>
    <cellStyle name="Normal 5 2 2 3 2 3" xfId="38956" xr:uid="{00000000-0005-0000-0000-00001D980000}"/>
    <cellStyle name="Normal 5 2 2 3 2 3 2" xfId="38957" xr:uid="{00000000-0005-0000-0000-00001E980000}"/>
    <cellStyle name="Normal 5 2 2 3 2 3 2 2" xfId="38958" xr:uid="{00000000-0005-0000-0000-00001F980000}"/>
    <cellStyle name="Normal 5 2 2 3 2 3 2 2 2" xfId="38959" xr:uid="{00000000-0005-0000-0000-000020980000}"/>
    <cellStyle name="Normal 5 2 2 3 2 3 2 2 2 2" xfId="38960" xr:uid="{00000000-0005-0000-0000-000021980000}"/>
    <cellStyle name="Normal 5 2 2 3 2 3 2 2 3" xfId="38961" xr:uid="{00000000-0005-0000-0000-000022980000}"/>
    <cellStyle name="Normal 5 2 2 3 2 3 2 2 3 2" xfId="38962" xr:uid="{00000000-0005-0000-0000-000023980000}"/>
    <cellStyle name="Normal 5 2 2 3 2 3 2 2 3 2 2" xfId="38963" xr:uid="{00000000-0005-0000-0000-000024980000}"/>
    <cellStyle name="Normal 5 2 2 3 2 3 2 2 3 3" xfId="38964" xr:uid="{00000000-0005-0000-0000-000025980000}"/>
    <cellStyle name="Normal 5 2 2 3 2 3 2 2 4" xfId="38965" xr:uid="{00000000-0005-0000-0000-000026980000}"/>
    <cellStyle name="Normal 5 2 2 3 2 3 2 3" xfId="38966" xr:uid="{00000000-0005-0000-0000-000027980000}"/>
    <cellStyle name="Normal 5 2 2 3 2 3 2 3 2" xfId="38967" xr:uid="{00000000-0005-0000-0000-000028980000}"/>
    <cellStyle name="Normal 5 2 2 3 2 3 2 4" xfId="38968" xr:uid="{00000000-0005-0000-0000-000029980000}"/>
    <cellStyle name="Normal 5 2 2 3 2 3 2 4 2" xfId="38969" xr:uid="{00000000-0005-0000-0000-00002A980000}"/>
    <cellStyle name="Normal 5 2 2 3 2 3 2 4 2 2" xfId="38970" xr:uid="{00000000-0005-0000-0000-00002B980000}"/>
    <cellStyle name="Normal 5 2 2 3 2 3 2 4 3" xfId="38971" xr:uid="{00000000-0005-0000-0000-00002C980000}"/>
    <cellStyle name="Normal 5 2 2 3 2 3 2 5" xfId="38972" xr:uid="{00000000-0005-0000-0000-00002D980000}"/>
    <cellStyle name="Normal 5 2 2 3 2 3 3" xfId="38973" xr:uid="{00000000-0005-0000-0000-00002E980000}"/>
    <cellStyle name="Normal 5 2 2 3 2 3 3 2" xfId="38974" xr:uid="{00000000-0005-0000-0000-00002F980000}"/>
    <cellStyle name="Normal 5 2 2 3 2 3 3 2 2" xfId="38975" xr:uid="{00000000-0005-0000-0000-000030980000}"/>
    <cellStyle name="Normal 5 2 2 3 2 3 3 3" xfId="38976" xr:uid="{00000000-0005-0000-0000-000031980000}"/>
    <cellStyle name="Normal 5 2 2 3 2 3 3 3 2" xfId="38977" xr:uid="{00000000-0005-0000-0000-000032980000}"/>
    <cellStyle name="Normal 5 2 2 3 2 3 3 3 2 2" xfId="38978" xr:uid="{00000000-0005-0000-0000-000033980000}"/>
    <cellStyle name="Normal 5 2 2 3 2 3 3 3 3" xfId="38979" xr:uid="{00000000-0005-0000-0000-000034980000}"/>
    <cellStyle name="Normal 5 2 2 3 2 3 3 4" xfId="38980" xr:uid="{00000000-0005-0000-0000-000035980000}"/>
    <cellStyle name="Normal 5 2 2 3 2 3 4" xfId="38981" xr:uid="{00000000-0005-0000-0000-000036980000}"/>
    <cellStyle name="Normal 5 2 2 3 2 3 4 2" xfId="38982" xr:uid="{00000000-0005-0000-0000-000037980000}"/>
    <cellStyle name="Normal 5 2 2 3 2 3 4 2 2" xfId="38983" xr:uid="{00000000-0005-0000-0000-000038980000}"/>
    <cellStyle name="Normal 5 2 2 3 2 3 4 3" xfId="38984" xr:uid="{00000000-0005-0000-0000-000039980000}"/>
    <cellStyle name="Normal 5 2 2 3 2 3 4 3 2" xfId="38985" xr:uid="{00000000-0005-0000-0000-00003A980000}"/>
    <cellStyle name="Normal 5 2 2 3 2 3 4 3 2 2" xfId="38986" xr:uid="{00000000-0005-0000-0000-00003B980000}"/>
    <cellStyle name="Normal 5 2 2 3 2 3 4 3 3" xfId="38987" xr:uid="{00000000-0005-0000-0000-00003C980000}"/>
    <cellStyle name="Normal 5 2 2 3 2 3 4 4" xfId="38988" xr:uid="{00000000-0005-0000-0000-00003D980000}"/>
    <cellStyle name="Normal 5 2 2 3 2 3 5" xfId="38989" xr:uid="{00000000-0005-0000-0000-00003E980000}"/>
    <cellStyle name="Normal 5 2 2 3 2 3 5 2" xfId="38990" xr:uid="{00000000-0005-0000-0000-00003F980000}"/>
    <cellStyle name="Normal 5 2 2 3 2 3 6" xfId="38991" xr:uid="{00000000-0005-0000-0000-000040980000}"/>
    <cellStyle name="Normal 5 2 2 3 2 3 6 2" xfId="38992" xr:uid="{00000000-0005-0000-0000-000041980000}"/>
    <cellStyle name="Normal 5 2 2 3 2 3 6 2 2" xfId="38993" xr:uid="{00000000-0005-0000-0000-000042980000}"/>
    <cellStyle name="Normal 5 2 2 3 2 3 6 3" xfId="38994" xr:uid="{00000000-0005-0000-0000-000043980000}"/>
    <cellStyle name="Normal 5 2 2 3 2 3 7" xfId="38995" xr:uid="{00000000-0005-0000-0000-000044980000}"/>
    <cellStyle name="Normal 5 2 2 3 2 3 7 2" xfId="38996" xr:uid="{00000000-0005-0000-0000-000045980000}"/>
    <cellStyle name="Normal 5 2 2 3 2 3 8" xfId="38997" xr:uid="{00000000-0005-0000-0000-000046980000}"/>
    <cellStyle name="Normal 5 2 2 3 2 4" xfId="38998" xr:uid="{00000000-0005-0000-0000-000047980000}"/>
    <cellStyle name="Normal 5 2 2 3 2 4 2" xfId="38999" xr:uid="{00000000-0005-0000-0000-000048980000}"/>
    <cellStyle name="Normal 5 2 2 3 2 4 2 2" xfId="39000" xr:uid="{00000000-0005-0000-0000-000049980000}"/>
    <cellStyle name="Normal 5 2 2 3 2 4 2 2 2" xfId="39001" xr:uid="{00000000-0005-0000-0000-00004A980000}"/>
    <cellStyle name="Normal 5 2 2 3 2 4 2 3" xfId="39002" xr:uid="{00000000-0005-0000-0000-00004B980000}"/>
    <cellStyle name="Normal 5 2 2 3 2 4 2 3 2" xfId="39003" xr:uid="{00000000-0005-0000-0000-00004C980000}"/>
    <cellStyle name="Normal 5 2 2 3 2 4 2 3 2 2" xfId="39004" xr:uid="{00000000-0005-0000-0000-00004D980000}"/>
    <cellStyle name="Normal 5 2 2 3 2 4 2 3 3" xfId="39005" xr:uid="{00000000-0005-0000-0000-00004E980000}"/>
    <cellStyle name="Normal 5 2 2 3 2 4 2 4" xfId="39006" xr:uid="{00000000-0005-0000-0000-00004F980000}"/>
    <cellStyle name="Normal 5 2 2 3 2 4 3" xfId="39007" xr:uid="{00000000-0005-0000-0000-000050980000}"/>
    <cellStyle name="Normal 5 2 2 3 2 4 3 2" xfId="39008" xr:uid="{00000000-0005-0000-0000-000051980000}"/>
    <cellStyle name="Normal 5 2 2 3 2 4 4" xfId="39009" xr:uid="{00000000-0005-0000-0000-000052980000}"/>
    <cellStyle name="Normal 5 2 2 3 2 4 4 2" xfId="39010" xr:uid="{00000000-0005-0000-0000-000053980000}"/>
    <cellStyle name="Normal 5 2 2 3 2 4 4 2 2" xfId="39011" xr:uid="{00000000-0005-0000-0000-000054980000}"/>
    <cellStyle name="Normal 5 2 2 3 2 4 4 3" xfId="39012" xr:uid="{00000000-0005-0000-0000-000055980000}"/>
    <cellStyle name="Normal 5 2 2 3 2 4 5" xfId="39013" xr:uid="{00000000-0005-0000-0000-000056980000}"/>
    <cellStyle name="Normal 5 2 2 3 2 5" xfId="39014" xr:uid="{00000000-0005-0000-0000-000057980000}"/>
    <cellStyle name="Normal 5 2 2 3 2 5 2" xfId="39015" xr:uid="{00000000-0005-0000-0000-000058980000}"/>
    <cellStyle name="Normal 5 2 2 3 2 5 2 2" xfId="39016" xr:uid="{00000000-0005-0000-0000-000059980000}"/>
    <cellStyle name="Normal 5 2 2 3 2 5 3" xfId="39017" xr:uid="{00000000-0005-0000-0000-00005A980000}"/>
    <cellStyle name="Normal 5 2 2 3 2 5 3 2" xfId="39018" xr:uid="{00000000-0005-0000-0000-00005B980000}"/>
    <cellStyle name="Normal 5 2 2 3 2 5 3 2 2" xfId="39019" xr:uid="{00000000-0005-0000-0000-00005C980000}"/>
    <cellStyle name="Normal 5 2 2 3 2 5 3 3" xfId="39020" xr:uid="{00000000-0005-0000-0000-00005D980000}"/>
    <cellStyle name="Normal 5 2 2 3 2 5 4" xfId="39021" xr:uid="{00000000-0005-0000-0000-00005E980000}"/>
    <cellStyle name="Normal 5 2 2 3 2 6" xfId="39022" xr:uid="{00000000-0005-0000-0000-00005F980000}"/>
    <cellStyle name="Normal 5 2 2 3 2 6 2" xfId="39023" xr:uid="{00000000-0005-0000-0000-000060980000}"/>
    <cellStyle name="Normal 5 2 2 3 2 6 2 2" xfId="39024" xr:uid="{00000000-0005-0000-0000-000061980000}"/>
    <cellStyle name="Normal 5 2 2 3 2 6 3" xfId="39025" xr:uid="{00000000-0005-0000-0000-000062980000}"/>
    <cellStyle name="Normal 5 2 2 3 2 6 3 2" xfId="39026" xr:uid="{00000000-0005-0000-0000-000063980000}"/>
    <cellStyle name="Normal 5 2 2 3 2 6 3 2 2" xfId="39027" xr:uid="{00000000-0005-0000-0000-000064980000}"/>
    <cellStyle name="Normal 5 2 2 3 2 6 3 3" xfId="39028" xr:uid="{00000000-0005-0000-0000-000065980000}"/>
    <cellStyle name="Normal 5 2 2 3 2 6 4" xfId="39029" xr:uid="{00000000-0005-0000-0000-000066980000}"/>
    <cellStyle name="Normal 5 2 2 3 2 7" xfId="39030" xr:uid="{00000000-0005-0000-0000-000067980000}"/>
    <cellStyle name="Normal 5 2 2 3 2 7 2" xfId="39031" xr:uid="{00000000-0005-0000-0000-000068980000}"/>
    <cellStyle name="Normal 5 2 2 3 2 8" xfId="39032" xr:uid="{00000000-0005-0000-0000-000069980000}"/>
    <cellStyle name="Normal 5 2 2 3 2 8 2" xfId="39033" xr:uid="{00000000-0005-0000-0000-00006A980000}"/>
    <cellStyle name="Normal 5 2 2 3 2 8 2 2" xfId="39034" xr:uid="{00000000-0005-0000-0000-00006B980000}"/>
    <cellStyle name="Normal 5 2 2 3 2 8 3" xfId="39035" xr:uid="{00000000-0005-0000-0000-00006C980000}"/>
    <cellStyle name="Normal 5 2 2 3 2 9" xfId="39036" xr:uid="{00000000-0005-0000-0000-00006D980000}"/>
    <cellStyle name="Normal 5 2 2 3 2 9 2" xfId="39037" xr:uid="{00000000-0005-0000-0000-00006E980000}"/>
    <cellStyle name="Normal 5 2 2 3 3" xfId="39038" xr:uid="{00000000-0005-0000-0000-00006F980000}"/>
    <cellStyle name="Normal 5 2 2 3 3 10" xfId="39039" xr:uid="{00000000-0005-0000-0000-000070980000}"/>
    <cellStyle name="Normal 5 2 2 3 3 11" xfId="39040" xr:uid="{00000000-0005-0000-0000-000071980000}"/>
    <cellStyle name="Normal 5 2 2 3 3 2" xfId="39041" xr:uid="{00000000-0005-0000-0000-000072980000}"/>
    <cellStyle name="Normal 5 2 2 3 3 2 10" xfId="39042" xr:uid="{00000000-0005-0000-0000-000073980000}"/>
    <cellStyle name="Normal 5 2 2 3 3 2 2" xfId="39043" xr:uid="{00000000-0005-0000-0000-000074980000}"/>
    <cellStyle name="Normal 5 2 2 3 3 2 2 2" xfId="39044" xr:uid="{00000000-0005-0000-0000-000075980000}"/>
    <cellStyle name="Normal 5 2 2 3 3 2 2 2 2" xfId="39045" xr:uid="{00000000-0005-0000-0000-000076980000}"/>
    <cellStyle name="Normal 5 2 2 3 3 2 2 2 2 2" xfId="39046" xr:uid="{00000000-0005-0000-0000-000077980000}"/>
    <cellStyle name="Normal 5 2 2 3 3 2 2 2 2 2 2" xfId="39047" xr:uid="{00000000-0005-0000-0000-000078980000}"/>
    <cellStyle name="Normal 5 2 2 3 3 2 2 2 2 3" xfId="39048" xr:uid="{00000000-0005-0000-0000-000079980000}"/>
    <cellStyle name="Normal 5 2 2 3 3 2 2 2 2 3 2" xfId="39049" xr:uid="{00000000-0005-0000-0000-00007A980000}"/>
    <cellStyle name="Normal 5 2 2 3 3 2 2 2 2 3 2 2" xfId="39050" xr:uid="{00000000-0005-0000-0000-00007B980000}"/>
    <cellStyle name="Normal 5 2 2 3 3 2 2 2 2 3 3" xfId="39051" xr:uid="{00000000-0005-0000-0000-00007C980000}"/>
    <cellStyle name="Normal 5 2 2 3 3 2 2 2 2 4" xfId="39052" xr:uid="{00000000-0005-0000-0000-00007D980000}"/>
    <cellStyle name="Normal 5 2 2 3 3 2 2 2 3" xfId="39053" xr:uid="{00000000-0005-0000-0000-00007E980000}"/>
    <cellStyle name="Normal 5 2 2 3 3 2 2 2 3 2" xfId="39054" xr:uid="{00000000-0005-0000-0000-00007F980000}"/>
    <cellStyle name="Normal 5 2 2 3 3 2 2 2 4" xfId="39055" xr:uid="{00000000-0005-0000-0000-000080980000}"/>
    <cellStyle name="Normal 5 2 2 3 3 2 2 2 4 2" xfId="39056" xr:uid="{00000000-0005-0000-0000-000081980000}"/>
    <cellStyle name="Normal 5 2 2 3 3 2 2 2 4 2 2" xfId="39057" xr:uid="{00000000-0005-0000-0000-000082980000}"/>
    <cellStyle name="Normal 5 2 2 3 3 2 2 2 4 3" xfId="39058" xr:uid="{00000000-0005-0000-0000-000083980000}"/>
    <cellStyle name="Normal 5 2 2 3 3 2 2 2 5" xfId="39059" xr:uid="{00000000-0005-0000-0000-000084980000}"/>
    <cellStyle name="Normal 5 2 2 3 3 2 2 3" xfId="39060" xr:uid="{00000000-0005-0000-0000-000085980000}"/>
    <cellStyle name="Normal 5 2 2 3 3 2 2 3 2" xfId="39061" xr:uid="{00000000-0005-0000-0000-000086980000}"/>
    <cellStyle name="Normal 5 2 2 3 3 2 2 3 2 2" xfId="39062" xr:uid="{00000000-0005-0000-0000-000087980000}"/>
    <cellStyle name="Normal 5 2 2 3 3 2 2 3 3" xfId="39063" xr:uid="{00000000-0005-0000-0000-000088980000}"/>
    <cellStyle name="Normal 5 2 2 3 3 2 2 3 3 2" xfId="39064" xr:uid="{00000000-0005-0000-0000-000089980000}"/>
    <cellStyle name="Normal 5 2 2 3 3 2 2 3 3 2 2" xfId="39065" xr:uid="{00000000-0005-0000-0000-00008A980000}"/>
    <cellStyle name="Normal 5 2 2 3 3 2 2 3 3 3" xfId="39066" xr:uid="{00000000-0005-0000-0000-00008B980000}"/>
    <cellStyle name="Normal 5 2 2 3 3 2 2 3 4" xfId="39067" xr:uid="{00000000-0005-0000-0000-00008C980000}"/>
    <cellStyle name="Normal 5 2 2 3 3 2 2 4" xfId="39068" xr:uid="{00000000-0005-0000-0000-00008D980000}"/>
    <cellStyle name="Normal 5 2 2 3 3 2 2 4 2" xfId="39069" xr:uid="{00000000-0005-0000-0000-00008E980000}"/>
    <cellStyle name="Normal 5 2 2 3 3 2 2 4 2 2" xfId="39070" xr:uid="{00000000-0005-0000-0000-00008F980000}"/>
    <cellStyle name="Normal 5 2 2 3 3 2 2 4 3" xfId="39071" xr:uid="{00000000-0005-0000-0000-000090980000}"/>
    <cellStyle name="Normal 5 2 2 3 3 2 2 4 3 2" xfId="39072" xr:uid="{00000000-0005-0000-0000-000091980000}"/>
    <cellStyle name="Normal 5 2 2 3 3 2 2 4 3 2 2" xfId="39073" xr:uid="{00000000-0005-0000-0000-000092980000}"/>
    <cellStyle name="Normal 5 2 2 3 3 2 2 4 3 3" xfId="39074" xr:uid="{00000000-0005-0000-0000-000093980000}"/>
    <cellStyle name="Normal 5 2 2 3 3 2 2 4 4" xfId="39075" xr:uid="{00000000-0005-0000-0000-000094980000}"/>
    <cellStyle name="Normal 5 2 2 3 3 2 2 5" xfId="39076" xr:uid="{00000000-0005-0000-0000-000095980000}"/>
    <cellStyle name="Normal 5 2 2 3 3 2 2 5 2" xfId="39077" xr:uid="{00000000-0005-0000-0000-000096980000}"/>
    <cellStyle name="Normal 5 2 2 3 3 2 2 6" xfId="39078" xr:uid="{00000000-0005-0000-0000-000097980000}"/>
    <cellStyle name="Normal 5 2 2 3 3 2 2 6 2" xfId="39079" xr:uid="{00000000-0005-0000-0000-000098980000}"/>
    <cellStyle name="Normal 5 2 2 3 3 2 2 6 2 2" xfId="39080" xr:uid="{00000000-0005-0000-0000-000099980000}"/>
    <cellStyle name="Normal 5 2 2 3 3 2 2 6 3" xfId="39081" xr:uid="{00000000-0005-0000-0000-00009A980000}"/>
    <cellStyle name="Normal 5 2 2 3 3 2 2 7" xfId="39082" xr:uid="{00000000-0005-0000-0000-00009B980000}"/>
    <cellStyle name="Normal 5 2 2 3 3 2 2 7 2" xfId="39083" xr:uid="{00000000-0005-0000-0000-00009C980000}"/>
    <cellStyle name="Normal 5 2 2 3 3 2 2 8" xfId="39084" xr:uid="{00000000-0005-0000-0000-00009D980000}"/>
    <cellStyle name="Normal 5 2 2 3 3 2 3" xfId="39085" xr:uid="{00000000-0005-0000-0000-00009E980000}"/>
    <cellStyle name="Normal 5 2 2 3 3 2 3 2" xfId="39086" xr:uid="{00000000-0005-0000-0000-00009F980000}"/>
    <cellStyle name="Normal 5 2 2 3 3 2 3 2 2" xfId="39087" xr:uid="{00000000-0005-0000-0000-0000A0980000}"/>
    <cellStyle name="Normal 5 2 2 3 3 2 3 2 2 2" xfId="39088" xr:uid="{00000000-0005-0000-0000-0000A1980000}"/>
    <cellStyle name="Normal 5 2 2 3 3 2 3 2 3" xfId="39089" xr:uid="{00000000-0005-0000-0000-0000A2980000}"/>
    <cellStyle name="Normal 5 2 2 3 3 2 3 2 3 2" xfId="39090" xr:uid="{00000000-0005-0000-0000-0000A3980000}"/>
    <cellStyle name="Normal 5 2 2 3 3 2 3 2 3 2 2" xfId="39091" xr:uid="{00000000-0005-0000-0000-0000A4980000}"/>
    <cellStyle name="Normal 5 2 2 3 3 2 3 2 3 3" xfId="39092" xr:uid="{00000000-0005-0000-0000-0000A5980000}"/>
    <cellStyle name="Normal 5 2 2 3 3 2 3 2 4" xfId="39093" xr:uid="{00000000-0005-0000-0000-0000A6980000}"/>
    <cellStyle name="Normal 5 2 2 3 3 2 3 3" xfId="39094" xr:uid="{00000000-0005-0000-0000-0000A7980000}"/>
    <cellStyle name="Normal 5 2 2 3 3 2 3 3 2" xfId="39095" xr:uid="{00000000-0005-0000-0000-0000A8980000}"/>
    <cellStyle name="Normal 5 2 2 3 3 2 3 4" xfId="39096" xr:uid="{00000000-0005-0000-0000-0000A9980000}"/>
    <cellStyle name="Normal 5 2 2 3 3 2 3 4 2" xfId="39097" xr:uid="{00000000-0005-0000-0000-0000AA980000}"/>
    <cellStyle name="Normal 5 2 2 3 3 2 3 4 2 2" xfId="39098" xr:uid="{00000000-0005-0000-0000-0000AB980000}"/>
    <cellStyle name="Normal 5 2 2 3 3 2 3 4 3" xfId="39099" xr:uid="{00000000-0005-0000-0000-0000AC980000}"/>
    <cellStyle name="Normal 5 2 2 3 3 2 3 5" xfId="39100" xr:uid="{00000000-0005-0000-0000-0000AD980000}"/>
    <cellStyle name="Normal 5 2 2 3 3 2 4" xfId="39101" xr:uid="{00000000-0005-0000-0000-0000AE980000}"/>
    <cellStyle name="Normal 5 2 2 3 3 2 4 2" xfId="39102" xr:uid="{00000000-0005-0000-0000-0000AF980000}"/>
    <cellStyle name="Normal 5 2 2 3 3 2 4 2 2" xfId="39103" xr:uid="{00000000-0005-0000-0000-0000B0980000}"/>
    <cellStyle name="Normal 5 2 2 3 3 2 4 3" xfId="39104" xr:uid="{00000000-0005-0000-0000-0000B1980000}"/>
    <cellStyle name="Normal 5 2 2 3 3 2 4 3 2" xfId="39105" xr:uid="{00000000-0005-0000-0000-0000B2980000}"/>
    <cellStyle name="Normal 5 2 2 3 3 2 4 3 2 2" xfId="39106" xr:uid="{00000000-0005-0000-0000-0000B3980000}"/>
    <cellStyle name="Normal 5 2 2 3 3 2 4 3 3" xfId="39107" xr:uid="{00000000-0005-0000-0000-0000B4980000}"/>
    <cellStyle name="Normal 5 2 2 3 3 2 4 4" xfId="39108" xr:uid="{00000000-0005-0000-0000-0000B5980000}"/>
    <cellStyle name="Normal 5 2 2 3 3 2 5" xfId="39109" xr:uid="{00000000-0005-0000-0000-0000B6980000}"/>
    <cellStyle name="Normal 5 2 2 3 3 2 5 2" xfId="39110" xr:uid="{00000000-0005-0000-0000-0000B7980000}"/>
    <cellStyle name="Normal 5 2 2 3 3 2 5 2 2" xfId="39111" xr:uid="{00000000-0005-0000-0000-0000B8980000}"/>
    <cellStyle name="Normal 5 2 2 3 3 2 5 3" xfId="39112" xr:uid="{00000000-0005-0000-0000-0000B9980000}"/>
    <cellStyle name="Normal 5 2 2 3 3 2 5 3 2" xfId="39113" xr:uid="{00000000-0005-0000-0000-0000BA980000}"/>
    <cellStyle name="Normal 5 2 2 3 3 2 5 3 2 2" xfId="39114" xr:uid="{00000000-0005-0000-0000-0000BB980000}"/>
    <cellStyle name="Normal 5 2 2 3 3 2 5 3 3" xfId="39115" xr:uid="{00000000-0005-0000-0000-0000BC980000}"/>
    <cellStyle name="Normal 5 2 2 3 3 2 5 4" xfId="39116" xr:uid="{00000000-0005-0000-0000-0000BD980000}"/>
    <cellStyle name="Normal 5 2 2 3 3 2 6" xfId="39117" xr:uid="{00000000-0005-0000-0000-0000BE980000}"/>
    <cellStyle name="Normal 5 2 2 3 3 2 6 2" xfId="39118" xr:uid="{00000000-0005-0000-0000-0000BF980000}"/>
    <cellStyle name="Normal 5 2 2 3 3 2 7" xfId="39119" xr:uid="{00000000-0005-0000-0000-0000C0980000}"/>
    <cellStyle name="Normal 5 2 2 3 3 2 7 2" xfId="39120" xr:uid="{00000000-0005-0000-0000-0000C1980000}"/>
    <cellStyle name="Normal 5 2 2 3 3 2 7 2 2" xfId="39121" xr:uid="{00000000-0005-0000-0000-0000C2980000}"/>
    <cellStyle name="Normal 5 2 2 3 3 2 7 3" xfId="39122" xr:uid="{00000000-0005-0000-0000-0000C3980000}"/>
    <cellStyle name="Normal 5 2 2 3 3 2 8" xfId="39123" xr:uid="{00000000-0005-0000-0000-0000C4980000}"/>
    <cellStyle name="Normal 5 2 2 3 3 2 8 2" xfId="39124" xr:uid="{00000000-0005-0000-0000-0000C5980000}"/>
    <cellStyle name="Normal 5 2 2 3 3 2 9" xfId="39125" xr:uid="{00000000-0005-0000-0000-0000C6980000}"/>
    <cellStyle name="Normal 5 2 2 3 3 3" xfId="39126" xr:uid="{00000000-0005-0000-0000-0000C7980000}"/>
    <cellStyle name="Normal 5 2 2 3 3 3 2" xfId="39127" xr:uid="{00000000-0005-0000-0000-0000C8980000}"/>
    <cellStyle name="Normal 5 2 2 3 3 3 2 2" xfId="39128" xr:uid="{00000000-0005-0000-0000-0000C9980000}"/>
    <cellStyle name="Normal 5 2 2 3 3 3 2 2 2" xfId="39129" xr:uid="{00000000-0005-0000-0000-0000CA980000}"/>
    <cellStyle name="Normal 5 2 2 3 3 3 2 2 2 2" xfId="39130" xr:uid="{00000000-0005-0000-0000-0000CB980000}"/>
    <cellStyle name="Normal 5 2 2 3 3 3 2 2 3" xfId="39131" xr:uid="{00000000-0005-0000-0000-0000CC980000}"/>
    <cellStyle name="Normal 5 2 2 3 3 3 2 2 3 2" xfId="39132" xr:uid="{00000000-0005-0000-0000-0000CD980000}"/>
    <cellStyle name="Normal 5 2 2 3 3 3 2 2 3 2 2" xfId="39133" xr:uid="{00000000-0005-0000-0000-0000CE980000}"/>
    <cellStyle name="Normal 5 2 2 3 3 3 2 2 3 3" xfId="39134" xr:uid="{00000000-0005-0000-0000-0000CF980000}"/>
    <cellStyle name="Normal 5 2 2 3 3 3 2 2 4" xfId="39135" xr:uid="{00000000-0005-0000-0000-0000D0980000}"/>
    <cellStyle name="Normal 5 2 2 3 3 3 2 3" xfId="39136" xr:uid="{00000000-0005-0000-0000-0000D1980000}"/>
    <cellStyle name="Normal 5 2 2 3 3 3 2 3 2" xfId="39137" xr:uid="{00000000-0005-0000-0000-0000D2980000}"/>
    <cellStyle name="Normal 5 2 2 3 3 3 2 4" xfId="39138" xr:uid="{00000000-0005-0000-0000-0000D3980000}"/>
    <cellStyle name="Normal 5 2 2 3 3 3 2 4 2" xfId="39139" xr:uid="{00000000-0005-0000-0000-0000D4980000}"/>
    <cellStyle name="Normal 5 2 2 3 3 3 2 4 2 2" xfId="39140" xr:uid="{00000000-0005-0000-0000-0000D5980000}"/>
    <cellStyle name="Normal 5 2 2 3 3 3 2 4 3" xfId="39141" xr:uid="{00000000-0005-0000-0000-0000D6980000}"/>
    <cellStyle name="Normal 5 2 2 3 3 3 2 5" xfId="39142" xr:uid="{00000000-0005-0000-0000-0000D7980000}"/>
    <cellStyle name="Normal 5 2 2 3 3 3 3" xfId="39143" xr:uid="{00000000-0005-0000-0000-0000D8980000}"/>
    <cellStyle name="Normal 5 2 2 3 3 3 3 2" xfId="39144" xr:uid="{00000000-0005-0000-0000-0000D9980000}"/>
    <cellStyle name="Normal 5 2 2 3 3 3 3 2 2" xfId="39145" xr:uid="{00000000-0005-0000-0000-0000DA980000}"/>
    <cellStyle name="Normal 5 2 2 3 3 3 3 3" xfId="39146" xr:uid="{00000000-0005-0000-0000-0000DB980000}"/>
    <cellStyle name="Normal 5 2 2 3 3 3 3 3 2" xfId="39147" xr:uid="{00000000-0005-0000-0000-0000DC980000}"/>
    <cellStyle name="Normal 5 2 2 3 3 3 3 3 2 2" xfId="39148" xr:uid="{00000000-0005-0000-0000-0000DD980000}"/>
    <cellStyle name="Normal 5 2 2 3 3 3 3 3 3" xfId="39149" xr:uid="{00000000-0005-0000-0000-0000DE980000}"/>
    <cellStyle name="Normal 5 2 2 3 3 3 3 4" xfId="39150" xr:uid="{00000000-0005-0000-0000-0000DF980000}"/>
    <cellStyle name="Normal 5 2 2 3 3 3 4" xfId="39151" xr:uid="{00000000-0005-0000-0000-0000E0980000}"/>
    <cellStyle name="Normal 5 2 2 3 3 3 4 2" xfId="39152" xr:uid="{00000000-0005-0000-0000-0000E1980000}"/>
    <cellStyle name="Normal 5 2 2 3 3 3 4 2 2" xfId="39153" xr:uid="{00000000-0005-0000-0000-0000E2980000}"/>
    <cellStyle name="Normal 5 2 2 3 3 3 4 3" xfId="39154" xr:uid="{00000000-0005-0000-0000-0000E3980000}"/>
    <cellStyle name="Normal 5 2 2 3 3 3 4 3 2" xfId="39155" xr:uid="{00000000-0005-0000-0000-0000E4980000}"/>
    <cellStyle name="Normal 5 2 2 3 3 3 4 3 2 2" xfId="39156" xr:uid="{00000000-0005-0000-0000-0000E5980000}"/>
    <cellStyle name="Normal 5 2 2 3 3 3 4 3 3" xfId="39157" xr:uid="{00000000-0005-0000-0000-0000E6980000}"/>
    <cellStyle name="Normal 5 2 2 3 3 3 4 4" xfId="39158" xr:uid="{00000000-0005-0000-0000-0000E7980000}"/>
    <cellStyle name="Normal 5 2 2 3 3 3 5" xfId="39159" xr:uid="{00000000-0005-0000-0000-0000E8980000}"/>
    <cellStyle name="Normal 5 2 2 3 3 3 5 2" xfId="39160" xr:uid="{00000000-0005-0000-0000-0000E9980000}"/>
    <cellStyle name="Normal 5 2 2 3 3 3 6" xfId="39161" xr:uid="{00000000-0005-0000-0000-0000EA980000}"/>
    <cellStyle name="Normal 5 2 2 3 3 3 6 2" xfId="39162" xr:uid="{00000000-0005-0000-0000-0000EB980000}"/>
    <cellStyle name="Normal 5 2 2 3 3 3 6 2 2" xfId="39163" xr:uid="{00000000-0005-0000-0000-0000EC980000}"/>
    <cellStyle name="Normal 5 2 2 3 3 3 6 3" xfId="39164" xr:uid="{00000000-0005-0000-0000-0000ED980000}"/>
    <cellStyle name="Normal 5 2 2 3 3 3 7" xfId="39165" xr:uid="{00000000-0005-0000-0000-0000EE980000}"/>
    <cellStyle name="Normal 5 2 2 3 3 3 7 2" xfId="39166" xr:uid="{00000000-0005-0000-0000-0000EF980000}"/>
    <cellStyle name="Normal 5 2 2 3 3 3 8" xfId="39167" xr:uid="{00000000-0005-0000-0000-0000F0980000}"/>
    <cellStyle name="Normal 5 2 2 3 3 4" xfId="39168" xr:uid="{00000000-0005-0000-0000-0000F1980000}"/>
    <cellStyle name="Normal 5 2 2 3 3 4 2" xfId="39169" xr:uid="{00000000-0005-0000-0000-0000F2980000}"/>
    <cellStyle name="Normal 5 2 2 3 3 4 2 2" xfId="39170" xr:uid="{00000000-0005-0000-0000-0000F3980000}"/>
    <cellStyle name="Normal 5 2 2 3 3 4 2 2 2" xfId="39171" xr:uid="{00000000-0005-0000-0000-0000F4980000}"/>
    <cellStyle name="Normal 5 2 2 3 3 4 2 3" xfId="39172" xr:uid="{00000000-0005-0000-0000-0000F5980000}"/>
    <cellStyle name="Normal 5 2 2 3 3 4 2 3 2" xfId="39173" xr:uid="{00000000-0005-0000-0000-0000F6980000}"/>
    <cellStyle name="Normal 5 2 2 3 3 4 2 3 2 2" xfId="39174" xr:uid="{00000000-0005-0000-0000-0000F7980000}"/>
    <cellStyle name="Normal 5 2 2 3 3 4 2 3 3" xfId="39175" xr:uid="{00000000-0005-0000-0000-0000F8980000}"/>
    <cellStyle name="Normal 5 2 2 3 3 4 2 4" xfId="39176" xr:uid="{00000000-0005-0000-0000-0000F9980000}"/>
    <cellStyle name="Normal 5 2 2 3 3 4 3" xfId="39177" xr:uid="{00000000-0005-0000-0000-0000FA980000}"/>
    <cellStyle name="Normal 5 2 2 3 3 4 3 2" xfId="39178" xr:uid="{00000000-0005-0000-0000-0000FB980000}"/>
    <cellStyle name="Normal 5 2 2 3 3 4 4" xfId="39179" xr:uid="{00000000-0005-0000-0000-0000FC980000}"/>
    <cellStyle name="Normal 5 2 2 3 3 4 4 2" xfId="39180" xr:uid="{00000000-0005-0000-0000-0000FD980000}"/>
    <cellStyle name="Normal 5 2 2 3 3 4 4 2 2" xfId="39181" xr:uid="{00000000-0005-0000-0000-0000FE980000}"/>
    <cellStyle name="Normal 5 2 2 3 3 4 4 3" xfId="39182" xr:uid="{00000000-0005-0000-0000-0000FF980000}"/>
    <cellStyle name="Normal 5 2 2 3 3 4 5" xfId="39183" xr:uid="{00000000-0005-0000-0000-000000990000}"/>
    <cellStyle name="Normal 5 2 2 3 3 5" xfId="39184" xr:uid="{00000000-0005-0000-0000-000001990000}"/>
    <cellStyle name="Normal 5 2 2 3 3 5 2" xfId="39185" xr:uid="{00000000-0005-0000-0000-000002990000}"/>
    <cellStyle name="Normal 5 2 2 3 3 5 2 2" xfId="39186" xr:uid="{00000000-0005-0000-0000-000003990000}"/>
    <cellStyle name="Normal 5 2 2 3 3 5 3" xfId="39187" xr:uid="{00000000-0005-0000-0000-000004990000}"/>
    <cellStyle name="Normal 5 2 2 3 3 5 3 2" xfId="39188" xr:uid="{00000000-0005-0000-0000-000005990000}"/>
    <cellStyle name="Normal 5 2 2 3 3 5 3 2 2" xfId="39189" xr:uid="{00000000-0005-0000-0000-000006990000}"/>
    <cellStyle name="Normal 5 2 2 3 3 5 3 3" xfId="39190" xr:uid="{00000000-0005-0000-0000-000007990000}"/>
    <cellStyle name="Normal 5 2 2 3 3 5 4" xfId="39191" xr:uid="{00000000-0005-0000-0000-000008990000}"/>
    <cellStyle name="Normal 5 2 2 3 3 6" xfId="39192" xr:uid="{00000000-0005-0000-0000-000009990000}"/>
    <cellStyle name="Normal 5 2 2 3 3 6 2" xfId="39193" xr:uid="{00000000-0005-0000-0000-00000A990000}"/>
    <cellStyle name="Normal 5 2 2 3 3 6 2 2" xfId="39194" xr:uid="{00000000-0005-0000-0000-00000B990000}"/>
    <cellStyle name="Normal 5 2 2 3 3 6 3" xfId="39195" xr:uid="{00000000-0005-0000-0000-00000C990000}"/>
    <cellStyle name="Normal 5 2 2 3 3 6 3 2" xfId="39196" xr:uid="{00000000-0005-0000-0000-00000D990000}"/>
    <cellStyle name="Normal 5 2 2 3 3 6 3 2 2" xfId="39197" xr:uid="{00000000-0005-0000-0000-00000E990000}"/>
    <cellStyle name="Normal 5 2 2 3 3 6 3 3" xfId="39198" xr:uid="{00000000-0005-0000-0000-00000F990000}"/>
    <cellStyle name="Normal 5 2 2 3 3 6 4" xfId="39199" xr:uid="{00000000-0005-0000-0000-000010990000}"/>
    <cellStyle name="Normal 5 2 2 3 3 7" xfId="39200" xr:uid="{00000000-0005-0000-0000-000011990000}"/>
    <cellStyle name="Normal 5 2 2 3 3 7 2" xfId="39201" xr:uid="{00000000-0005-0000-0000-000012990000}"/>
    <cellStyle name="Normal 5 2 2 3 3 8" xfId="39202" xr:uid="{00000000-0005-0000-0000-000013990000}"/>
    <cellStyle name="Normal 5 2 2 3 3 8 2" xfId="39203" xr:uid="{00000000-0005-0000-0000-000014990000}"/>
    <cellStyle name="Normal 5 2 2 3 3 8 2 2" xfId="39204" xr:uid="{00000000-0005-0000-0000-000015990000}"/>
    <cellStyle name="Normal 5 2 2 3 3 8 3" xfId="39205" xr:uid="{00000000-0005-0000-0000-000016990000}"/>
    <cellStyle name="Normal 5 2 2 3 3 9" xfId="39206" xr:uid="{00000000-0005-0000-0000-000017990000}"/>
    <cellStyle name="Normal 5 2 2 3 3 9 2" xfId="39207" xr:uid="{00000000-0005-0000-0000-000018990000}"/>
    <cellStyle name="Normal 5 2 2 3 4" xfId="39208" xr:uid="{00000000-0005-0000-0000-000019990000}"/>
    <cellStyle name="Normal 5 2 2 3 4 10" xfId="39209" xr:uid="{00000000-0005-0000-0000-00001A990000}"/>
    <cellStyle name="Normal 5 2 2 3 4 11" xfId="39210" xr:uid="{00000000-0005-0000-0000-00001B990000}"/>
    <cellStyle name="Normal 5 2 2 3 4 2" xfId="39211" xr:uid="{00000000-0005-0000-0000-00001C990000}"/>
    <cellStyle name="Normal 5 2 2 3 4 2 2" xfId="39212" xr:uid="{00000000-0005-0000-0000-00001D990000}"/>
    <cellStyle name="Normal 5 2 2 3 4 2 2 2" xfId="39213" xr:uid="{00000000-0005-0000-0000-00001E990000}"/>
    <cellStyle name="Normal 5 2 2 3 4 2 2 2 2" xfId="39214" xr:uid="{00000000-0005-0000-0000-00001F990000}"/>
    <cellStyle name="Normal 5 2 2 3 4 2 2 2 2 2" xfId="39215" xr:uid="{00000000-0005-0000-0000-000020990000}"/>
    <cellStyle name="Normal 5 2 2 3 4 2 2 2 2 2 2" xfId="39216" xr:uid="{00000000-0005-0000-0000-000021990000}"/>
    <cellStyle name="Normal 5 2 2 3 4 2 2 2 2 3" xfId="39217" xr:uid="{00000000-0005-0000-0000-000022990000}"/>
    <cellStyle name="Normal 5 2 2 3 4 2 2 2 2 3 2" xfId="39218" xr:uid="{00000000-0005-0000-0000-000023990000}"/>
    <cellStyle name="Normal 5 2 2 3 4 2 2 2 2 3 2 2" xfId="39219" xr:uid="{00000000-0005-0000-0000-000024990000}"/>
    <cellStyle name="Normal 5 2 2 3 4 2 2 2 2 3 3" xfId="39220" xr:uid="{00000000-0005-0000-0000-000025990000}"/>
    <cellStyle name="Normal 5 2 2 3 4 2 2 2 2 4" xfId="39221" xr:uid="{00000000-0005-0000-0000-000026990000}"/>
    <cellStyle name="Normal 5 2 2 3 4 2 2 2 3" xfId="39222" xr:uid="{00000000-0005-0000-0000-000027990000}"/>
    <cellStyle name="Normal 5 2 2 3 4 2 2 2 3 2" xfId="39223" xr:uid="{00000000-0005-0000-0000-000028990000}"/>
    <cellStyle name="Normal 5 2 2 3 4 2 2 2 4" xfId="39224" xr:uid="{00000000-0005-0000-0000-000029990000}"/>
    <cellStyle name="Normal 5 2 2 3 4 2 2 2 4 2" xfId="39225" xr:uid="{00000000-0005-0000-0000-00002A990000}"/>
    <cellStyle name="Normal 5 2 2 3 4 2 2 2 4 2 2" xfId="39226" xr:uid="{00000000-0005-0000-0000-00002B990000}"/>
    <cellStyle name="Normal 5 2 2 3 4 2 2 2 4 3" xfId="39227" xr:uid="{00000000-0005-0000-0000-00002C990000}"/>
    <cellStyle name="Normal 5 2 2 3 4 2 2 2 5" xfId="39228" xr:uid="{00000000-0005-0000-0000-00002D990000}"/>
    <cellStyle name="Normal 5 2 2 3 4 2 2 3" xfId="39229" xr:uid="{00000000-0005-0000-0000-00002E990000}"/>
    <cellStyle name="Normal 5 2 2 3 4 2 2 3 2" xfId="39230" xr:uid="{00000000-0005-0000-0000-00002F990000}"/>
    <cellStyle name="Normal 5 2 2 3 4 2 2 3 2 2" xfId="39231" xr:uid="{00000000-0005-0000-0000-000030990000}"/>
    <cellStyle name="Normal 5 2 2 3 4 2 2 3 3" xfId="39232" xr:uid="{00000000-0005-0000-0000-000031990000}"/>
    <cellStyle name="Normal 5 2 2 3 4 2 2 3 3 2" xfId="39233" xr:uid="{00000000-0005-0000-0000-000032990000}"/>
    <cellStyle name="Normal 5 2 2 3 4 2 2 3 3 2 2" xfId="39234" xr:uid="{00000000-0005-0000-0000-000033990000}"/>
    <cellStyle name="Normal 5 2 2 3 4 2 2 3 3 3" xfId="39235" xr:uid="{00000000-0005-0000-0000-000034990000}"/>
    <cellStyle name="Normal 5 2 2 3 4 2 2 3 4" xfId="39236" xr:uid="{00000000-0005-0000-0000-000035990000}"/>
    <cellStyle name="Normal 5 2 2 3 4 2 2 4" xfId="39237" xr:uid="{00000000-0005-0000-0000-000036990000}"/>
    <cellStyle name="Normal 5 2 2 3 4 2 2 4 2" xfId="39238" xr:uid="{00000000-0005-0000-0000-000037990000}"/>
    <cellStyle name="Normal 5 2 2 3 4 2 2 4 2 2" xfId="39239" xr:uid="{00000000-0005-0000-0000-000038990000}"/>
    <cellStyle name="Normal 5 2 2 3 4 2 2 4 3" xfId="39240" xr:uid="{00000000-0005-0000-0000-000039990000}"/>
    <cellStyle name="Normal 5 2 2 3 4 2 2 4 3 2" xfId="39241" xr:uid="{00000000-0005-0000-0000-00003A990000}"/>
    <cellStyle name="Normal 5 2 2 3 4 2 2 4 3 2 2" xfId="39242" xr:uid="{00000000-0005-0000-0000-00003B990000}"/>
    <cellStyle name="Normal 5 2 2 3 4 2 2 4 3 3" xfId="39243" xr:uid="{00000000-0005-0000-0000-00003C990000}"/>
    <cellStyle name="Normal 5 2 2 3 4 2 2 4 4" xfId="39244" xr:uid="{00000000-0005-0000-0000-00003D990000}"/>
    <cellStyle name="Normal 5 2 2 3 4 2 2 5" xfId="39245" xr:uid="{00000000-0005-0000-0000-00003E990000}"/>
    <cellStyle name="Normal 5 2 2 3 4 2 2 5 2" xfId="39246" xr:uid="{00000000-0005-0000-0000-00003F990000}"/>
    <cellStyle name="Normal 5 2 2 3 4 2 2 6" xfId="39247" xr:uid="{00000000-0005-0000-0000-000040990000}"/>
    <cellStyle name="Normal 5 2 2 3 4 2 2 6 2" xfId="39248" xr:uid="{00000000-0005-0000-0000-000041990000}"/>
    <cellStyle name="Normal 5 2 2 3 4 2 2 6 2 2" xfId="39249" xr:uid="{00000000-0005-0000-0000-000042990000}"/>
    <cellStyle name="Normal 5 2 2 3 4 2 2 6 3" xfId="39250" xr:uid="{00000000-0005-0000-0000-000043990000}"/>
    <cellStyle name="Normal 5 2 2 3 4 2 2 7" xfId="39251" xr:uid="{00000000-0005-0000-0000-000044990000}"/>
    <cellStyle name="Normal 5 2 2 3 4 2 2 7 2" xfId="39252" xr:uid="{00000000-0005-0000-0000-000045990000}"/>
    <cellStyle name="Normal 5 2 2 3 4 2 2 8" xfId="39253" xr:uid="{00000000-0005-0000-0000-000046990000}"/>
    <cellStyle name="Normal 5 2 2 3 4 2 3" xfId="39254" xr:uid="{00000000-0005-0000-0000-000047990000}"/>
    <cellStyle name="Normal 5 2 2 3 4 2 3 2" xfId="39255" xr:uid="{00000000-0005-0000-0000-000048990000}"/>
    <cellStyle name="Normal 5 2 2 3 4 2 3 2 2" xfId="39256" xr:uid="{00000000-0005-0000-0000-000049990000}"/>
    <cellStyle name="Normal 5 2 2 3 4 2 3 2 2 2" xfId="39257" xr:uid="{00000000-0005-0000-0000-00004A990000}"/>
    <cellStyle name="Normal 5 2 2 3 4 2 3 2 3" xfId="39258" xr:uid="{00000000-0005-0000-0000-00004B990000}"/>
    <cellStyle name="Normal 5 2 2 3 4 2 3 2 3 2" xfId="39259" xr:uid="{00000000-0005-0000-0000-00004C990000}"/>
    <cellStyle name="Normal 5 2 2 3 4 2 3 2 3 2 2" xfId="39260" xr:uid="{00000000-0005-0000-0000-00004D990000}"/>
    <cellStyle name="Normal 5 2 2 3 4 2 3 2 3 3" xfId="39261" xr:uid="{00000000-0005-0000-0000-00004E990000}"/>
    <cellStyle name="Normal 5 2 2 3 4 2 3 2 4" xfId="39262" xr:uid="{00000000-0005-0000-0000-00004F990000}"/>
    <cellStyle name="Normal 5 2 2 3 4 2 3 3" xfId="39263" xr:uid="{00000000-0005-0000-0000-000050990000}"/>
    <cellStyle name="Normal 5 2 2 3 4 2 3 3 2" xfId="39264" xr:uid="{00000000-0005-0000-0000-000051990000}"/>
    <cellStyle name="Normal 5 2 2 3 4 2 3 4" xfId="39265" xr:uid="{00000000-0005-0000-0000-000052990000}"/>
    <cellStyle name="Normal 5 2 2 3 4 2 3 4 2" xfId="39266" xr:uid="{00000000-0005-0000-0000-000053990000}"/>
    <cellStyle name="Normal 5 2 2 3 4 2 3 4 2 2" xfId="39267" xr:uid="{00000000-0005-0000-0000-000054990000}"/>
    <cellStyle name="Normal 5 2 2 3 4 2 3 4 3" xfId="39268" xr:uid="{00000000-0005-0000-0000-000055990000}"/>
    <cellStyle name="Normal 5 2 2 3 4 2 3 5" xfId="39269" xr:uid="{00000000-0005-0000-0000-000056990000}"/>
    <cellStyle name="Normal 5 2 2 3 4 2 4" xfId="39270" xr:uid="{00000000-0005-0000-0000-000057990000}"/>
    <cellStyle name="Normal 5 2 2 3 4 2 4 2" xfId="39271" xr:uid="{00000000-0005-0000-0000-000058990000}"/>
    <cellStyle name="Normal 5 2 2 3 4 2 4 2 2" xfId="39272" xr:uid="{00000000-0005-0000-0000-000059990000}"/>
    <cellStyle name="Normal 5 2 2 3 4 2 4 3" xfId="39273" xr:uid="{00000000-0005-0000-0000-00005A990000}"/>
    <cellStyle name="Normal 5 2 2 3 4 2 4 3 2" xfId="39274" xr:uid="{00000000-0005-0000-0000-00005B990000}"/>
    <cellStyle name="Normal 5 2 2 3 4 2 4 3 2 2" xfId="39275" xr:uid="{00000000-0005-0000-0000-00005C990000}"/>
    <cellStyle name="Normal 5 2 2 3 4 2 4 3 3" xfId="39276" xr:uid="{00000000-0005-0000-0000-00005D990000}"/>
    <cellStyle name="Normal 5 2 2 3 4 2 4 4" xfId="39277" xr:uid="{00000000-0005-0000-0000-00005E990000}"/>
    <cellStyle name="Normal 5 2 2 3 4 2 5" xfId="39278" xr:uid="{00000000-0005-0000-0000-00005F990000}"/>
    <cellStyle name="Normal 5 2 2 3 4 2 5 2" xfId="39279" xr:uid="{00000000-0005-0000-0000-000060990000}"/>
    <cellStyle name="Normal 5 2 2 3 4 2 5 2 2" xfId="39280" xr:uid="{00000000-0005-0000-0000-000061990000}"/>
    <cellStyle name="Normal 5 2 2 3 4 2 5 3" xfId="39281" xr:uid="{00000000-0005-0000-0000-000062990000}"/>
    <cellStyle name="Normal 5 2 2 3 4 2 5 3 2" xfId="39282" xr:uid="{00000000-0005-0000-0000-000063990000}"/>
    <cellStyle name="Normal 5 2 2 3 4 2 5 3 2 2" xfId="39283" xr:uid="{00000000-0005-0000-0000-000064990000}"/>
    <cellStyle name="Normal 5 2 2 3 4 2 5 3 3" xfId="39284" xr:uid="{00000000-0005-0000-0000-000065990000}"/>
    <cellStyle name="Normal 5 2 2 3 4 2 5 4" xfId="39285" xr:uid="{00000000-0005-0000-0000-000066990000}"/>
    <cellStyle name="Normal 5 2 2 3 4 2 6" xfId="39286" xr:uid="{00000000-0005-0000-0000-000067990000}"/>
    <cellStyle name="Normal 5 2 2 3 4 2 6 2" xfId="39287" xr:uid="{00000000-0005-0000-0000-000068990000}"/>
    <cellStyle name="Normal 5 2 2 3 4 2 7" xfId="39288" xr:uid="{00000000-0005-0000-0000-000069990000}"/>
    <cellStyle name="Normal 5 2 2 3 4 2 7 2" xfId="39289" xr:uid="{00000000-0005-0000-0000-00006A990000}"/>
    <cellStyle name="Normal 5 2 2 3 4 2 7 2 2" xfId="39290" xr:uid="{00000000-0005-0000-0000-00006B990000}"/>
    <cellStyle name="Normal 5 2 2 3 4 2 7 3" xfId="39291" xr:uid="{00000000-0005-0000-0000-00006C990000}"/>
    <cellStyle name="Normal 5 2 2 3 4 2 8" xfId="39292" xr:uid="{00000000-0005-0000-0000-00006D990000}"/>
    <cellStyle name="Normal 5 2 2 3 4 2 8 2" xfId="39293" xr:uid="{00000000-0005-0000-0000-00006E990000}"/>
    <cellStyle name="Normal 5 2 2 3 4 2 9" xfId="39294" xr:uid="{00000000-0005-0000-0000-00006F990000}"/>
    <cellStyle name="Normal 5 2 2 3 4 3" xfId="39295" xr:uid="{00000000-0005-0000-0000-000070990000}"/>
    <cellStyle name="Normal 5 2 2 3 4 3 2" xfId="39296" xr:uid="{00000000-0005-0000-0000-000071990000}"/>
    <cellStyle name="Normal 5 2 2 3 4 3 2 2" xfId="39297" xr:uid="{00000000-0005-0000-0000-000072990000}"/>
    <cellStyle name="Normal 5 2 2 3 4 3 2 2 2" xfId="39298" xr:uid="{00000000-0005-0000-0000-000073990000}"/>
    <cellStyle name="Normal 5 2 2 3 4 3 2 2 2 2" xfId="39299" xr:uid="{00000000-0005-0000-0000-000074990000}"/>
    <cellStyle name="Normal 5 2 2 3 4 3 2 2 3" xfId="39300" xr:uid="{00000000-0005-0000-0000-000075990000}"/>
    <cellStyle name="Normal 5 2 2 3 4 3 2 2 3 2" xfId="39301" xr:uid="{00000000-0005-0000-0000-000076990000}"/>
    <cellStyle name="Normal 5 2 2 3 4 3 2 2 3 2 2" xfId="39302" xr:uid="{00000000-0005-0000-0000-000077990000}"/>
    <cellStyle name="Normal 5 2 2 3 4 3 2 2 3 3" xfId="39303" xr:uid="{00000000-0005-0000-0000-000078990000}"/>
    <cellStyle name="Normal 5 2 2 3 4 3 2 2 4" xfId="39304" xr:uid="{00000000-0005-0000-0000-000079990000}"/>
    <cellStyle name="Normal 5 2 2 3 4 3 2 3" xfId="39305" xr:uid="{00000000-0005-0000-0000-00007A990000}"/>
    <cellStyle name="Normal 5 2 2 3 4 3 2 3 2" xfId="39306" xr:uid="{00000000-0005-0000-0000-00007B990000}"/>
    <cellStyle name="Normal 5 2 2 3 4 3 2 4" xfId="39307" xr:uid="{00000000-0005-0000-0000-00007C990000}"/>
    <cellStyle name="Normal 5 2 2 3 4 3 2 4 2" xfId="39308" xr:uid="{00000000-0005-0000-0000-00007D990000}"/>
    <cellStyle name="Normal 5 2 2 3 4 3 2 4 2 2" xfId="39309" xr:uid="{00000000-0005-0000-0000-00007E990000}"/>
    <cellStyle name="Normal 5 2 2 3 4 3 2 4 3" xfId="39310" xr:uid="{00000000-0005-0000-0000-00007F990000}"/>
    <cellStyle name="Normal 5 2 2 3 4 3 2 5" xfId="39311" xr:uid="{00000000-0005-0000-0000-000080990000}"/>
    <cellStyle name="Normal 5 2 2 3 4 3 3" xfId="39312" xr:uid="{00000000-0005-0000-0000-000081990000}"/>
    <cellStyle name="Normal 5 2 2 3 4 3 3 2" xfId="39313" xr:uid="{00000000-0005-0000-0000-000082990000}"/>
    <cellStyle name="Normal 5 2 2 3 4 3 3 2 2" xfId="39314" xr:uid="{00000000-0005-0000-0000-000083990000}"/>
    <cellStyle name="Normal 5 2 2 3 4 3 3 3" xfId="39315" xr:uid="{00000000-0005-0000-0000-000084990000}"/>
    <cellStyle name="Normal 5 2 2 3 4 3 3 3 2" xfId="39316" xr:uid="{00000000-0005-0000-0000-000085990000}"/>
    <cellStyle name="Normal 5 2 2 3 4 3 3 3 2 2" xfId="39317" xr:uid="{00000000-0005-0000-0000-000086990000}"/>
    <cellStyle name="Normal 5 2 2 3 4 3 3 3 3" xfId="39318" xr:uid="{00000000-0005-0000-0000-000087990000}"/>
    <cellStyle name="Normal 5 2 2 3 4 3 3 4" xfId="39319" xr:uid="{00000000-0005-0000-0000-000088990000}"/>
    <cellStyle name="Normal 5 2 2 3 4 3 4" xfId="39320" xr:uid="{00000000-0005-0000-0000-000089990000}"/>
    <cellStyle name="Normal 5 2 2 3 4 3 4 2" xfId="39321" xr:uid="{00000000-0005-0000-0000-00008A990000}"/>
    <cellStyle name="Normal 5 2 2 3 4 3 4 2 2" xfId="39322" xr:uid="{00000000-0005-0000-0000-00008B990000}"/>
    <cellStyle name="Normal 5 2 2 3 4 3 4 3" xfId="39323" xr:uid="{00000000-0005-0000-0000-00008C990000}"/>
    <cellStyle name="Normal 5 2 2 3 4 3 4 3 2" xfId="39324" xr:uid="{00000000-0005-0000-0000-00008D990000}"/>
    <cellStyle name="Normal 5 2 2 3 4 3 4 3 2 2" xfId="39325" xr:uid="{00000000-0005-0000-0000-00008E990000}"/>
    <cellStyle name="Normal 5 2 2 3 4 3 4 3 3" xfId="39326" xr:uid="{00000000-0005-0000-0000-00008F990000}"/>
    <cellStyle name="Normal 5 2 2 3 4 3 4 4" xfId="39327" xr:uid="{00000000-0005-0000-0000-000090990000}"/>
    <cellStyle name="Normal 5 2 2 3 4 3 5" xfId="39328" xr:uid="{00000000-0005-0000-0000-000091990000}"/>
    <cellStyle name="Normal 5 2 2 3 4 3 5 2" xfId="39329" xr:uid="{00000000-0005-0000-0000-000092990000}"/>
    <cellStyle name="Normal 5 2 2 3 4 3 6" xfId="39330" xr:uid="{00000000-0005-0000-0000-000093990000}"/>
    <cellStyle name="Normal 5 2 2 3 4 3 6 2" xfId="39331" xr:uid="{00000000-0005-0000-0000-000094990000}"/>
    <cellStyle name="Normal 5 2 2 3 4 3 6 2 2" xfId="39332" xr:uid="{00000000-0005-0000-0000-000095990000}"/>
    <cellStyle name="Normal 5 2 2 3 4 3 6 3" xfId="39333" xr:uid="{00000000-0005-0000-0000-000096990000}"/>
    <cellStyle name="Normal 5 2 2 3 4 3 7" xfId="39334" xr:uid="{00000000-0005-0000-0000-000097990000}"/>
    <cellStyle name="Normal 5 2 2 3 4 3 7 2" xfId="39335" xr:uid="{00000000-0005-0000-0000-000098990000}"/>
    <cellStyle name="Normal 5 2 2 3 4 3 8" xfId="39336" xr:uid="{00000000-0005-0000-0000-000099990000}"/>
    <cellStyle name="Normal 5 2 2 3 4 4" xfId="39337" xr:uid="{00000000-0005-0000-0000-00009A990000}"/>
    <cellStyle name="Normal 5 2 2 3 4 4 2" xfId="39338" xr:uid="{00000000-0005-0000-0000-00009B990000}"/>
    <cellStyle name="Normal 5 2 2 3 4 4 2 2" xfId="39339" xr:uid="{00000000-0005-0000-0000-00009C990000}"/>
    <cellStyle name="Normal 5 2 2 3 4 4 2 2 2" xfId="39340" xr:uid="{00000000-0005-0000-0000-00009D990000}"/>
    <cellStyle name="Normal 5 2 2 3 4 4 2 3" xfId="39341" xr:uid="{00000000-0005-0000-0000-00009E990000}"/>
    <cellStyle name="Normal 5 2 2 3 4 4 2 3 2" xfId="39342" xr:uid="{00000000-0005-0000-0000-00009F990000}"/>
    <cellStyle name="Normal 5 2 2 3 4 4 2 3 2 2" xfId="39343" xr:uid="{00000000-0005-0000-0000-0000A0990000}"/>
    <cellStyle name="Normal 5 2 2 3 4 4 2 3 3" xfId="39344" xr:uid="{00000000-0005-0000-0000-0000A1990000}"/>
    <cellStyle name="Normal 5 2 2 3 4 4 2 4" xfId="39345" xr:uid="{00000000-0005-0000-0000-0000A2990000}"/>
    <cellStyle name="Normal 5 2 2 3 4 4 3" xfId="39346" xr:uid="{00000000-0005-0000-0000-0000A3990000}"/>
    <cellStyle name="Normal 5 2 2 3 4 4 3 2" xfId="39347" xr:uid="{00000000-0005-0000-0000-0000A4990000}"/>
    <cellStyle name="Normal 5 2 2 3 4 4 4" xfId="39348" xr:uid="{00000000-0005-0000-0000-0000A5990000}"/>
    <cellStyle name="Normal 5 2 2 3 4 4 4 2" xfId="39349" xr:uid="{00000000-0005-0000-0000-0000A6990000}"/>
    <cellStyle name="Normal 5 2 2 3 4 4 4 2 2" xfId="39350" xr:uid="{00000000-0005-0000-0000-0000A7990000}"/>
    <cellStyle name="Normal 5 2 2 3 4 4 4 3" xfId="39351" xr:uid="{00000000-0005-0000-0000-0000A8990000}"/>
    <cellStyle name="Normal 5 2 2 3 4 4 5" xfId="39352" xr:uid="{00000000-0005-0000-0000-0000A9990000}"/>
    <cellStyle name="Normal 5 2 2 3 4 5" xfId="39353" xr:uid="{00000000-0005-0000-0000-0000AA990000}"/>
    <cellStyle name="Normal 5 2 2 3 4 5 2" xfId="39354" xr:uid="{00000000-0005-0000-0000-0000AB990000}"/>
    <cellStyle name="Normal 5 2 2 3 4 5 2 2" xfId="39355" xr:uid="{00000000-0005-0000-0000-0000AC990000}"/>
    <cellStyle name="Normal 5 2 2 3 4 5 3" xfId="39356" xr:uid="{00000000-0005-0000-0000-0000AD990000}"/>
    <cellStyle name="Normal 5 2 2 3 4 5 3 2" xfId="39357" xr:uid="{00000000-0005-0000-0000-0000AE990000}"/>
    <cellStyle name="Normal 5 2 2 3 4 5 3 2 2" xfId="39358" xr:uid="{00000000-0005-0000-0000-0000AF990000}"/>
    <cellStyle name="Normal 5 2 2 3 4 5 3 3" xfId="39359" xr:uid="{00000000-0005-0000-0000-0000B0990000}"/>
    <cellStyle name="Normal 5 2 2 3 4 5 4" xfId="39360" xr:uid="{00000000-0005-0000-0000-0000B1990000}"/>
    <cellStyle name="Normal 5 2 2 3 4 6" xfId="39361" xr:uid="{00000000-0005-0000-0000-0000B2990000}"/>
    <cellStyle name="Normal 5 2 2 3 4 6 2" xfId="39362" xr:uid="{00000000-0005-0000-0000-0000B3990000}"/>
    <cellStyle name="Normal 5 2 2 3 4 6 2 2" xfId="39363" xr:uid="{00000000-0005-0000-0000-0000B4990000}"/>
    <cellStyle name="Normal 5 2 2 3 4 6 3" xfId="39364" xr:uid="{00000000-0005-0000-0000-0000B5990000}"/>
    <cellStyle name="Normal 5 2 2 3 4 6 3 2" xfId="39365" xr:uid="{00000000-0005-0000-0000-0000B6990000}"/>
    <cellStyle name="Normal 5 2 2 3 4 6 3 2 2" xfId="39366" xr:uid="{00000000-0005-0000-0000-0000B7990000}"/>
    <cellStyle name="Normal 5 2 2 3 4 6 3 3" xfId="39367" xr:uid="{00000000-0005-0000-0000-0000B8990000}"/>
    <cellStyle name="Normal 5 2 2 3 4 6 4" xfId="39368" xr:uid="{00000000-0005-0000-0000-0000B9990000}"/>
    <cellStyle name="Normal 5 2 2 3 4 7" xfId="39369" xr:uid="{00000000-0005-0000-0000-0000BA990000}"/>
    <cellStyle name="Normal 5 2 2 3 4 7 2" xfId="39370" xr:uid="{00000000-0005-0000-0000-0000BB990000}"/>
    <cellStyle name="Normal 5 2 2 3 4 8" xfId="39371" xr:uid="{00000000-0005-0000-0000-0000BC990000}"/>
    <cellStyle name="Normal 5 2 2 3 4 8 2" xfId="39372" xr:uid="{00000000-0005-0000-0000-0000BD990000}"/>
    <cellStyle name="Normal 5 2 2 3 4 8 2 2" xfId="39373" xr:uid="{00000000-0005-0000-0000-0000BE990000}"/>
    <cellStyle name="Normal 5 2 2 3 4 8 3" xfId="39374" xr:uid="{00000000-0005-0000-0000-0000BF990000}"/>
    <cellStyle name="Normal 5 2 2 3 4 9" xfId="39375" xr:uid="{00000000-0005-0000-0000-0000C0990000}"/>
    <cellStyle name="Normal 5 2 2 3 4 9 2" xfId="39376" xr:uid="{00000000-0005-0000-0000-0000C1990000}"/>
    <cellStyle name="Normal 5 2 2 3 5" xfId="39377" xr:uid="{00000000-0005-0000-0000-0000C2990000}"/>
    <cellStyle name="Normal 5 2 2 3 5 2" xfId="39378" xr:uid="{00000000-0005-0000-0000-0000C3990000}"/>
    <cellStyle name="Normal 5 2 2 3 5 2 2" xfId="39379" xr:uid="{00000000-0005-0000-0000-0000C4990000}"/>
    <cellStyle name="Normal 5 2 2 3 5 2 2 2" xfId="39380" xr:uid="{00000000-0005-0000-0000-0000C5990000}"/>
    <cellStyle name="Normal 5 2 2 3 5 2 2 2 2" xfId="39381" xr:uid="{00000000-0005-0000-0000-0000C6990000}"/>
    <cellStyle name="Normal 5 2 2 3 5 2 2 2 2 2" xfId="39382" xr:uid="{00000000-0005-0000-0000-0000C7990000}"/>
    <cellStyle name="Normal 5 2 2 3 5 2 2 2 3" xfId="39383" xr:uid="{00000000-0005-0000-0000-0000C8990000}"/>
    <cellStyle name="Normal 5 2 2 3 5 2 2 2 3 2" xfId="39384" xr:uid="{00000000-0005-0000-0000-0000C9990000}"/>
    <cellStyle name="Normal 5 2 2 3 5 2 2 2 3 2 2" xfId="39385" xr:uid="{00000000-0005-0000-0000-0000CA990000}"/>
    <cellStyle name="Normal 5 2 2 3 5 2 2 2 3 3" xfId="39386" xr:uid="{00000000-0005-0000-0000-0000CB990000}"/>
    <cellStyle name="Normal 5 2 2 3 5 2 2 2 4" xfId="39387" xr:uid="{00000000-0005-0000-0000-0000CC990000}"/>
    <cellStyle name="Normal 5 2 2 3 5 2 2 3" xfId="39388" xr:uid="{00000000-0005-0000-0000-0000CD990000}"/>
    <cellStyle name="Normal 5 2 2 3 5 2 2 3 2" xfId="39389" xr:uid="{00000000-0005-0000-0000-0000CE990000}"/>
    <cellStyle name="Normal 5 2 2 3 5 2 2 4" xfId="39390" xr:uid="{00000000-0005-0000-0000-0000CF990000}"/>
    <cellStyle name="Normal 5 2 2 3 5 2 2 4 2" xfId="39391" xr:uid="{00000000-0005-0000-0000-0000D0990000}"/>
    <cellStyle name="Normal 5 2 2 3 5 2 2 4 2 2" xfId="39392" xr:uid="{00000000-0005-0000-0000-0000D1990000}"/>
    <cellStyle name="Normal 5 2 2 3 5 2 2 4 3" xfId="39393" xr:uid="{00000000-0005-0000-0000-0000D2990000}"/>
    <cellStyle name="Normal 5 2 2 3 5 2 2 5" xfId="39394" xr:uid="{00000000-0005-0000-0000-0000D3990000}"/>
    <cellStyle name="Normal 5 2 2 3 5 2 3" xfId="39395" xr:uid="{00000000-0005-0000-0000-0000D4990000}"/>
    <cellStyle name="Normal 5 2 2 3 5 2 3 2" xfId="39396" xr:uid="{00000000-0005-0000-0000-0000D5990000}"/>
    <cellStyle name="Normal 5 2 2 3 5 2 3 2 2" xfId="39397" xr:uid="{00000000-0005-0000-0000-0000D6990000}"/>
    <cellStyle name="Normal 5 2 2 3 5 2 3 3" xfId="39398" xr:uid="{00000000-0005-0000-0000-0000D7990000}"/>
    <cellStyle name="Normal 5 2 2 3 5 2 3 3 2" xfId="39399" xr:uid="{00000000-0005-0000-0000-0000D8990000}"/>
    <cellStyle name="Normal 5 2 2 3 5 2 3 3 2 2" xfId="39400" xr:uid="{00000000-0005-0000-0000-0000D9990000}"/>
    <cellStyle name="Normal 5 2 2 3 5 2 3 3 3" xfId="39401" xr:uid="{00000000-0005-0000-0000-0000DA990000}"/>
    <cellStyle name="Normal 5 2 2 3 5 2 3 4" xfId="39402" xr:uid="{00000000-0005-0000-0000-0000DB990000}"/>
    <cellStyle name="Normal 5 2 2 3 5 2 4" xfId="39403" xr:uid="{00000000-0005-0000-0000-0000DC990000}"/>
    <cellStyle name="Normal 5 2 2 3 5 2 4 2" xfId="39404" xr:uid="{00000000-0005-0000-0000-0000DD990000}"/>
    <cellStyle name="Normal 5 2 2 3 5 2 4 2 2" xfId="39405" xr:uid="{00000000-0005-0000-0000-0000DE990000}"/>
    <cellStyle name="Normal 5 2 2 3 5 2 4 3" xfId="39406" xr:uid="{00000000-0005-0000-0000-0000DF990000}"/>
    <cellStyle name="Normal 5 2 2 3 5 2 4 3 2" xfId="39407" xr:uid="{00000000-0005-0000-0000-0000E0990000}"/>
    <cellStyle name="Normal 5 2 2 3 5 2 4 3 2 2" xfId="39408" xr:uid="{00000000-0005-0000-0000-0000E1990000}"/>
    <cellStyle name="Normal 5 2 2 3 5 2 4 3 3" xfId="39409" xr:uid="{00000000-0005-0000-0000-0000E2990000}"/>
    <cellStyle name="Normal 5 2 2 3 5 2 4 4" xfId="39410" xr:uid="{00000000-0005-0000-0000-0000E3990000}"/>
    <cellStyle name="Normal 5 2 2 3 5 2 5" xfId="39411" xr:uid="{00000000-0005-0000-0000-0000E4990000}"/>
    <cellStyle name="Normal 5 2 2 3 5 2 5 2" xfId="39412" xr:uid="{00000000-0005-0000-0000-0000E5990000}"/>
    <cellStyle name="Normal 5 2 2 3 5 2 6" xfId="39413" xr:uid="{00000000-0005-0000-0000-0000E6990000}"/>
    <cellStyle name="Normal 5 2 2 3 5 2 6 2" xfId="39414" xr:uid="{00000000-0005-0000-0000-0000E7990000}"/>
    <cellStyle name="Normal 5 2 2 3 5 2 6 2 2" xfId="39415" xr:uid="{00000000-0005-0000-0000-0000E8990000}"/>
    <cellStyle name="Normal 5 2 2 3 5 2 6 3" xfId="39416" xr:uid="{00000000-0005-0000-0000-0000E9990000}"/>
    <cellStyle name="Normal 5 2 2 3 5 2 7" xfId="39417" xr:uid="{00000000-0005-0000-0000-0000EA990000}"/>
    <cellStyle name="Normal 5 2 2 3 5 2 7 2" xfId="39418" xr:uid="{00000000-0005-0000-0000-0000EB990000}"/>
    <cellStyle name="Normal 5 2 2 3 5 2 8" xfId="39419" xr:uid="{00000000-0005-0000-0000-0000EC990000}"/>
    <cellStyle name="Normal 5 2 2 3 5 3" xfId="39420" xr:uid="{00000000-0005-0000-0000-0000ED990000}"/>
    <cellStyle name="Normal 5 2 2 3 5 3 2" xfId="39421" xr:uid="{00000000-0005-0000-0000-0000EE990000}"/>
    <cellStyle name="Normal 5 2 2 3 5 3 2 2" xfId="39422" xr:uid="{00000000-0005-0000-0000-0000EF990000}"/>
    <cellStyle name="Normal 5 2 2 3 5 3 2 2 2" xfId="39423" xr:uid="{00000000-0005-0000-0000-0000F0990000}"/>
    <cellStyle name="Normal 5 2 2 3 5 3 2 3" xfId="39424" xr:uid="{00000000-0005-0000-0000-0000F1990000}"/>
    <cellStyle name="Normal 5 2 2 3 5 3 2 3 2" xfId="39425" xr:uid="{00000000-0005-0000-0000-0000F2990000}"/>
    <cellStyle name="Normal 5 2 2 3 5 3 2 3 2 2" xfId="39426" xr:uid="{00000000-0005-0000-0000-0000F3990000}"/>
    <cellStyle name="Normal 5 2 2 3 5 3 2 3 3" xfId="39427" xr:uid="{00000000-0005-0000-0000-0000F4990000}"/>
    <cellStyle name="Normal 5 2 2 3 5 3 2 4" xfId="39428" xr:uid="{00000000-0005-0000-0000-0000F5990000}"/>
    <cellStyle name="Normal 5 2 2 3 5 3 3" xfId="39429" xr:uid="{00000000-0005-0000-0000-0000F6990000}"/>
    <cellStyle name="Normal 5 2 2 3 5 3 3 2" xfId="39430" xr:uid="{00000000-0005-0000-0000-0000F7990000}"/>
    <cellStyle name="Normal 5 2 2 3 5 3 4" xfId="39431" xr:uid="{00000000-0005-0000-0000-0000F8990000}"/>
    <cellStyle name="Normal 5 2 2 3 5 3 4 2" xfId="39432" xr:uid="{00000000-0005-0000-0000-0000F9990000}"/>
    <cellStyle name="Normal 5 2 2 3 5 3 4 2 2" xfId="39433" xr:uid="{00000000-0005-0000-0000-0000FA990000}"/>
    <cellStyle name="Normal 5 2 2 3 5 3 4 3" xfId="39434" xr:uid="{00000000-0005-0000-0000-0000FB990000}"/>
    <cellStyle name="Normal 5 2 2 3 5 3 5" xfId="39435" xr:uid="{00000000-0005-0000-0000-0000FC990000}"/>
    <cellStyle name="Normal 5 2 2 3 5 4" xfId="39436" xr:uid="{00000000-0005-0000-0000-0000FD990000}"/>
    <cellStyle name="Normal 5 2 2 3 5 4 2" xfId="39437" xr:uid="{00000000-0005-0000-0000-0000FE990000}"/>
    <cellStyle name="Normal 5 2 2 3 5 4 2 2" xfId="39438" xr:uid="{00000000-0005-0000-0000-0000FF990000}"/>
    <cellStyle name="Normal 5 2 2 3 5 4 3" xfId="39439" xr:uid="{00000000-0005-0000-0000-0000009A0000}"/>
    <cellStyle name="Normal 5 2 2 3 5 4 3 2" xfId="39440" xr:uid="{00000000-0005-0000-0000-0000019A0000}"/>
    <cellStyle name="Normal 5 2 2 3 5 4 3 2 2" xfId="39441" xr:uid="{00000000-0005-0000-0000-0000029A0000}"/>
    <cellStyle name="Normal 5 2 2 3 5 4 3 3" xfId="39442" xr:uid="{00000000-0005-0000-0000-0000039A0000}"/>
    <cellStyle name="Normal 5 2 2 3 5 4 4" xfId="39443" xr:uid="{00000000-0005-0000-0000-0000049A0000}"/>
    <cellStyle name="Normal 5 2 2 3 5 5" xfId="39444" xr:uid="{00000000-0005-0000-0000-0000059A0000}"/>
    <cellStyle name="Normal 5 2 2 3 5 5 2" xfId="39445" xr:uid="{00000000-0005-0000-0000-0000069A0000}"/>
    <cellStyle name="Normal 5 2 2 3 5 5 2 2" xfId="39446" xr:uid="{00000000-0005-0000-0000-0000079A0000}"/>
    <cellStyle name="Normal 5 2 2 3 5 5 3" xfId="39447" xr:uid="{00000000-0005-0000-0000-0000089A0000}"/>
    <cellStyle name="Normal 5 2 2 3 5 5 3 2" xfId="39448" xr:uid="{00000000-0005-0000-0000-0000099A0000}"/>
    <cellStyle name="Normal 5 2 2 3 5 5 3 2 2" xfId="39449" xr:uid="{00000000-0005-0000-0000-00000A9A0000}"/>
    <cellStyle name="Normal 5 2 2 3 5 5 3 3" xfId="39450" xr:uid="{00000000-0005-0000-0000-00000B9A0000}"/>
    <cellStyle name="Normal 5 2 2 3 5 5 4" xfId="39451" xr:uid="{00000000-0005-0000-0000-00000C9A0000}"/>
    <cellStyle name="Normal 5 2 2 3 5 6" xfId="39452" xr:uid="{00000000-0005-0000-0000-00000D9A0000}"/>
    <cellStyle name="Normal 5 2 2 3 5 6 2" xfId="39453" xr:uid="{00000000-0005-0000-0000-00000E9A0000}"/>
    <cellStyle name="Normal 5 2 2 3 5 7" xfId="39454" xr:uid="{00000000-0005-0000-0000-00000F9A0000}"/>
    <cellStyle name="Normal 5 2 2 3 5 7 2" xfId="39455" xr:uid="{00000000-0005-0000-0000-0000109A0000}"/>
    <cellStyle name="Normal 5 2 2 3 5 7 2 2" xfId="39456" xr:uid="{00000000-0005-0000-0000-0000119A0000}"/>
    <cellStyle name="Normal 5 2 2 3 5 7 3" xfId="39457" xr:uid="{00000000-0005-0000-0000-0000129A0000}"/>
    <cellStyle name="Normal 5 2 2 3 5 8" xfId="39458" xr:uid="{00000000-0005-0000-0000-0000139A0000}"/>
    <cellStyle name="Normal 5 2 2 3 5 8 2" xfId="39459" xr:uid="{00000000-0005-0000-0000-0000149A0000}"/>
    <cellStyle name="Normal 5 2 2 3 5 9" xfId="39460" xr:uid="{00000000-0005-0000-0000-0000159A0000}"/>
    <cellStyle name="Normal 5 2 2 3 6" xfId="39461" xr:uid="{00000000-0005-0000-0000-0000169A0000}"/>
    <cellStyle name="Normal 5 2 2 3 6 2" xfId="39462" xr:uid="{00000000-0005-0000-0000-0000179A0000}"/>
    <cellStyle name="Normal 5 2 2 3 6 2 2" xfId="39463" xr:uid="{00000000-0005-0000-0000-0000189A0000}"/>
    <cellStyle name="Normal 5 2 2 3 6 2 2 2" xfId="39464" xr:uid="{00000000-0005-0000-0000-0000199A0000}"/>
    <cellStyle name="Normal 5 2 2 3 6 2 2 2 2" xfId="39465" xr:uid="{00000000-0005-0000-0000-00001A9A0000}"/>
    <cellStyle name="Normal 5 2 2 3 6 2 2 3" xfId="39466" xr:uid="{00000000-0005-0000-0000-00001B9A0000}"/>
    <cellStyle name="Normal 5 2 2 3 6 2 2 3 2" xfId="39467" xr:uid="{00000000-0005-0000-0000-00001C9A0000}"/>
    <cellStyle name="Normal 5 2 2 3 6 2 2 3 2 2" xfId="39468" xr:uid="{00000000-0005-0000-0000-00001D9A0000}"/>
    <cellStyle name="Normal 5 2 2 3 6 2 2 3 3" xfId="39469" xr:uid="{00000000-0005-0000-0000-00001E9A0000}"/>
    <cellStyle name="Normal 5 2 2 3 6 2 2 4" xfId="39470" xr:uid="{00000000-0005-0000-0000-00001F9A0000}"/>
    <cellStyle name="Normal 5 2 2 3 6 2 3" xfId="39471" xr:uid="{00000000-0005-0000-0000-0000209A0000}"/>
    <cellStyle name="Normal 5 2 2 3 6 2 3 2" xfId="39472" xr:uid="{00000000-0005-0000-0000-0000219A0000}"/>
    <cellStyle name="Normal 5 2 2 3 6 2 4" xfId="39473" xr:uid="{00000000-0005-0000-0000-0000229A0000}"/>
    <cellStyle name="Normal 5 2 2 3 6 2 4 2" xfId="39474" xr:uid="{00000000-0005-0000-0000-0000239A0000}"/>
    <cellStyle name="Normal 5 2 2 3 6 2 4 2 2" xfId="39475" xr:uid="{00000000-0005-0000-0000-0000249A0000}"/>
    <cellStyle name="Normal 5 2 2 3 6 2 4 3" xfId="39476" xr:uid="{00000000-0005-0000-0000-0000259A0000}"/>
    <cellStyle name="Normal 5 2 2 3 6 2 5" xfId="39477" xr:uid="{00000000-0005-0000-0000-0000269A0000}"/>
    <cellStyle name="Normal 5 2 2 3 6 3" xfId="39478" xr:uid="{00000000-0005-0000-0000-0000279A0000}"/>
    <cellStyle name="Normal 5 2 2 3 6 3 2" xfId="39479" xr:uid="{00000000-0005-0000-0000-0000289A0000}"/>
    <cellStyle name="Normal 5 2 2 3 6 3 2 2" xfId="39480" xr:uid="{00000000-0005-0000-0000-0000299A0000}"/>
    <cellStyle name="Normal 5 2 2 3 6 3 3" xfId="39481" xr:uid="{00000000-0005-0000-0000-00002A9A0000}"/>
    <cellStyle name="Normal 5 2 2 3 6 3 3 2" xfId="39482" xr:uid="{00000000-0005-0000-0000-00002B9A0000}"/>
    <cellStyle name="Normal 5 2 2 3 6 3 3 2 2" xfId="39483" xr:uid="{00000000-0005-0000-0000-00002C9A0000}"/>
    <cellStyle name="Normal 5 2 2 3 6 3 3 3" xfId="39484" xr:uid="{00000000-0005-0000-0000-00002D9A0000}"/>
    <cellStyle name="Normal 5 2 2 3 6 3 4" xfId="39485" xr:uid="{00000000-0005-0000-0000-00002E9A0000}"/>
    <cellStyle name="Normal 5 2 2 3 6 4" xfId="39486" xr:uid="{00000000-0005-0000-0000-00002F9A0000}"/>
    <cellStyle name="Normal 5 2 2 3 6 4 2" xfId="39487" xr:uid="{00000000-0005-0000-0000-0000309A0000}"/>
    <cellStyle name="Normal 5 2 2 3 6 4 2 2" xfId="39488" xr:uid="{00000000-0005-0000-0000-0000319A0000}"/>
    <cellStyle name="Normal 5 2 2 3 6 4 3" xfId="39489" xr:uid="{00000000-0005-0000-0000-0000329A0000}"/>
    <cellStyle name="Normal 5 2 2 3 6 4 3 2" xfId="39490" xr:uid="{00000000-0005-0000-0000-0000339A0000}"/>
    <cellStyle name="Normal 5 2 2 3 6 4 3 2 2" xfId="39491" xr:uid="{00000000-0005-0000-0000-0000349A0000}"/>
    <cellStyle name="Normal 5 2 2 3 6 4 3 3" xfId="39492" xr:uid="{00000000-0005-0000-0000-0000359A0000}"/>
    <cellStyle name="Normal 5 2 2 3 6 4 4" xfId="39493" xr:uid="{00000000-0005-0000-0000-0000369A0000}"/>
    <cellStyle name="Normal 5 2 2 3 6 5" xfId="39494" xr:uid="{00000000-0005-0000-0000-0000379A0000}"/>
    <cellStyle name="Normal 5 2 2 3 6 5 2" xfId="39495" xr:uid="{00000000-0005-0000-0000-0000389A0000}"/>
    <cellStyle name="Normal 5 2 2 3 6 6" xfId="39496" xr:uid="{00000000-0005-0000-0000-0000399A0000}"/>
    <cellStyle name="Normal 5 2 2 3 6 6 2" xfId="39497" xr:uid="{00000000-0005-0000-0000-00003A9A0000}"/>
    <cellStyle name="Normal 5 2 2 3 6 6 2 2" xfId="39498" xr:uid="{00000000-0005-0000-0000-00003B9A0000}"/>
    <cellStyle name="Normal 5 2 2 3 6 6 3" xfId="39499" xr:uid="{00000000-0005-0000-0000-00003C9A0000}"/>
    <cellStyle name="Normal 5 2 2 3 6 7" xfId="39500" xr:uid="{00000000-0005-0000-0000-00003D9A0000}"/>
    <cellStyle name="Normal 5 2 2 3 6 7 2" xfId="39501" xr:uid="{00000000-0005-0000-0000-00003E9A0000}"/>
    <cellStyle name="Normal 5 2 2 3 6 8" xfId="39502" xr:uid="{00000000-0005-0000-0000-00003F9A0000}"/>
    <cellStyle name="Normal 5 2 2 3 7" xfId="39503" xr:uid="{00000000-0005-0000-0000-0000409A0000}"/>
    <cellStyle name="Normal 5 2 2 3 7 2" xfId="39504" xr:uid="{00000000-0005-0000-0000-0000419A0000}"/>
    <cellStyle name="Normal 5 2 2 3 7 2 2" xfId="39505" xr:uid="{00000000-0005-0000-0000-0000429A0000}"/>
    <cellStyle name="Normal 5 2 2 3 7 2 2 2" xfId="39506" xr:uid="{00000000-0005-0000-0000-0000439A0000}"/>
    <cellStyle name="Normal 5 2 2 3 7 2 2 2 2" xfId="39507" xr:uid="{00000000-0005-0000-0000-0000449A0000}"/>
    <cellStyle name="Normal 5 2 2 3 7 2 2 3" xfId="39508" xr:uid="{00000000-0005-0000-0000-0000459A0000}"/>
    <cellStyle name="Normal 5 2 2 3 7 2 2 3 2" xfId="39509" xr:uid="{00000000-0005-0000-0000-0000469A0000}"/>
    <cellStyle name="Normal 5 2 2 3 7 2 2 3 2 2" xfId="39510" xr:uid="{00000000-0005-0000-0000-0000479A0000}"/>
    <cellStyle name="Normal 5 2 2 3 7 2 2 3 3" xfId="39511" xr:uid="{00000000-0005-0000-0000-0000489A0000}"/>
    <cellStyle name="Normal 5 2 2 3 7 2 2 4" xfId="39512" xr:uid="{00000000-0005-0000-0000-0000499A0000}"/>
    <cellStyle name="Normal 5 2 2 3 7 2 3" xfId="39513" xr:uid="{00000000-0005-0000-0000-00004A9A0000}"/>
    <cellStyle name="Normal 5 2 2 3 7 2 3 2" xfId="39514" xr:uid="{00000000-0005-0000-0000-00004B9A0000}"/>
    <cellStyle name="Normal 5 2 2 3 7 2 4" xfId="39515" xr:uid="{00000000-0005-0000-0000-00004C9A0000}"/>
    <cellStyle name="Normal 5 2 2 3 7 2 4 2" xfId="39516" xr:uid="{00000000-0005-0000-0000-00004D9A0000}"/>
    <cellStyle name="Normal 5 2 2 3 7 2 4 2 2" xfId="39517" xr:uid="{00000000-0005-0000-0000-00004E9A0000}"/>
    <cellStyle name="Normal 5 2 2 3 7 2 4 3" xfId="39518" xr:uid="{00000000-0005-0000-0000-00004F9A0000}"/>
    <cellStyle name="Normal 5 2 2 3 7 2 5" xfId="39519" xr:uid="{00000000-0005-0000-0000-0000509A0000}"/>
    <cellStyle name="Normal 5 2 2 3 7 3" xfId="39520" xr:uid="{00000000-0005-0000-0000-0000519A0000}"/>
    <cellStyle name="Normal 5 2 2 3 7 3 2" xfId="39521" xr:uid="{00000000-0005-0000-0000-0000529A0000}"/>
    <cellStyle name="Normal 5 2 2 3 7 3 2 2" xfId="39522" xr:uid="{00000000-0005-0000-0000-0000539A0000}"/>
    <cellStyle name="Normal 5 2 2 3 7 3 3" xfId="39523" xr:uid="{00000000-0005-0000-0000-0000549A0000}"/>
    <cellStyle name="Normal 5 2 2 3 7 3 3 2" xfId="39524" xr:uid="{00000000-0005-0000-0000-0000559A0000}"/>
    <cellStyle name="Normal 5 2 2 3 7 3 3 2 2" xfId="39525" xr:uid="{00000000-0005-0000-0000-0000569A0000}"/>
    <cellStyle name="Normal 5 2 2 3 7 3 3 3" xfId="39526" xr:uid="{00000000-0005-0000-0000-0000579A0000}"/>
    <cellStyle name="Normal 5 2 2 3 7 3 4" xfId="39527" xr:uid="{00000000-0005-0000-0000-0000589A0000}"/>
    <cellStyle name="Normal 5 2 2 3 7 4" xfId="39528" xr:uid="{00000000-0005-0000-0000-0000599A0000}"/>
    <cellStyle name="Normal 5 2 2 3 7 4 2" xfId="39529" xr:uid="{00000000-0005-0000-0000-00005A9A0000}"/>
    <cellStyle name="Normal 5 2 2 3 7 5" xfId="39530" xr:uid="{00000000-0005-0000-0000-00005B9A0000}"/>
    <cellStyle name="Normal 5 2 2 3 7 5 2" xfId="39531" xr:uid="{00000000-0005-0000-0000-00005C9A0000}"/>
    <cellStyle name="Normal 5 2 2 3 7 5 2 2" xfId="39532" xr:uid="{00000000-0005-0000-0000-00005D9A0000}"/>
    <cellStyle name="Normal 5 2 2 3 7 5 3" xfId="39533" xr:uid="{00000000-0005-0000-0000-00005E9A0000}"/>
    <cellStyle name="Normal 5 2 2 3 7 6" xfId="39534" xr:uid="{00000000-0005-0000-0000-00005F9A0000}"/>
    <cellStyle name="Normal 5 2 2 3 8" xfId="39535" xr:uid="{00000000-0005-0000-0000-0000609A0000}"/>
    <cellStyle name="Normal 5 2 2 3 8 2" xfId="39536" xr:uid="{00000000-0005-0000-0000-0000619A0000}"/>
    <cellStyle name="Normal 5 2 2 3 8 2 2" xfId="39537" xr:uid="{00000000-0005-0000-0000-0000629A0000}"/>
    <cellStyle name="Normal 5 2 2 3 8 2 2 2" xfId="39538" xr:uid="{00000000-0005-0000-0000-0000639A0000}"/>
    <cellStyle name="Normal 5 2 2 3 8 2 2 2 2" xfId="39539" xr:uid="{00000000-0005-0000-0000-0000649A0000}"/>
    <cellStyle name="Normal 5 2 2 3 8 2 2 3" xfId="39540" xr:uid="{00000000-0005-0000-0000-0000659A0000}"/>
    <cellStyle name="Normal 5 2 2 3 8 2 2 3 2" xfId="39541" xr:uid="{00000000-0005-0000-0000-0000669A0000}"/>
    <cellStyle name="Normal 5 2 2 3 8 2 2 3 2 2" xfId="39542" xr:uid="{00000000-0005-0000-0000-0000679A0000}"/>
    <cellStyle name="Normal 5 2 2 3 8 2 2 3 3" xfId="39543" xr:uid="{00000000-0005-0000-0000-0000689A0000}"/>
    <cellStyle name="Normal 5 2 2 3 8 2 2 4" xfId="39544" xr:uid="{00000000-0005-0000-0000-0000699A0000}"/>
    <cellStyle name="Normal 5 2 2 3 8 2 3" xfId="39545" xr:uid="{00000000-0005-0000-0000-00006A9A0000}"/>
    <cellStyle name="Normal 5 2 2 3 8 2 3 2" xfId="39546" xr:uid="{00000000-0005-0000-0000-00006B9A0000}"/>
    <cellStyle name="Normal 5 2 2 3 8 2 4" xfId="39547" xr:uid="{00000000-0005-0000-0000-00006C9A0000}"/>
    <cellStyle name="Normal 5 2 2 3 8 2 4 2" xfId="39548" xr:uid="{00000000-0005-0000-0000-00006D9A0000}"/>
    <cellStyle name="Normal 5 2 2 3 8 2 4 2 2" xfId="39549" xr:uid="{00000000-0005-0000-0000-00006E9A0000}"/>
    <cellStyle name="Normal 5 2 2 3 8 2 4 3" xfId="39550" xr:uid="{00000000-0005-0000-0000-00006F9A0000}"/>
    <cellStyle name="Normal 5 2 2 3 8 2 5" xfId="39551" xr:uid="{00000000-0005-0000-0000-0000709A0000}"/>
    <cellStyle name="Normal 5 2 2 3 8 3" xfId="39552" xr:uid="{00000000-0005-0000-0000-0000719A0000}"/>
    <cellStyle name="Normal 5 2 2 3 8 3 2" xfId="39553" xr:uid="{00000000-0005-0000-0000-0000729A0000}"/>
    <cellStyle name="Normal 5 2 2 3 8 3 2 2" xfId="39554" xr:uid="{00000000-0005-0000-0000-0000739A0000}"/>
    <cellStyle name="Normal 5 2 2 3 8 3 3" xfId="39555" xr:uid="{00000000-0005-0000-0000-0000749A0000}"/>
    <cellStyle name="Normal 5 2 2 3 8 3 3 2" xfId="39556" xr:uid="{00000000-0005-0000-0000-0000759A0000}"/>
    <cellStyle name="Normal 5 2 2 3 8 3 3 2 2" xfId="39557" xr:uid="{00000000-0005-0000-0000-0000769A0000}"/>
    <cellStyle name="Normal 5 2 2 3 8 3 3 3" xfId="39558" xr:uid="{00000000-0005-0000-0000-0000779A0000}"/>
    <cellStyle name="Normal 5 2 2 3 8 3 4" xfId="39559" xr:uid="{00000000-0005-0000-0000-0000789A0000}"/>
    <cellStyle name="Normal 5 2 2 3 8 4" xfId="39560" xr:uid="{00000000-0005-0000-0000-0000799A0000}"/>
    <cellStyle name="Normal 5 2 2 3 8 4 2" xfId="39561" xr:uid="{00000000-0005-0000-0000-00007A9A0000}"/>
    <cellStyle name="Normal 5 2 2 3 8 5" xfId="39562" xr:uid="{00000000-0005-0000-0000-00007B9A0000}"/>
    <cellStyle name="Normal 5 2 2 3 8 5 2" xfId="39563" xr:uid="{00000000-0005-0000-0000-00007C9A0000}"/>
    <cellStyle name="Normal 5 2 2 3 8 5 2 2" xfId="39564" xr:uid="{00000000-0005-0000-0000-00007D9A0000}"/>
    <cellStyle name="Normal 5 2 2 3 8 5 3" xfId="39565" xr:uid="{00000000-0005-0000-0000-00007E9A0000}"/>
    <cellStyle name="Normal 5 2 2 3 8 6" xfId="39566" xr:uid="{00000000-0005-0000-0000-00007F9A0000}"/>
    <cellStyle name="Normal 5 2 2 3 9" xfId="39567" xr:uid="{00000000-0005-0000-0000-0000809A0000}"/>
    <cellStyle name="Normal 5 2 2 3 9 2" xfId="39568" xr:uid="{00000000-0005-0000-0000-0000819A0000}"/>
    <cellStyle name="Normal 5 2 2 3 9 2 2" xfId="39569" xr:uid="{00000000-0005-0000-0000-0000829A0000}"/>
    <cellStyle name="Normal 5 2 2 3 9 2 2 2" xfId="39570" xr:uid="{00000000-0005-0000-0000-0000839A0000}"/>
    <cellStyle name="Normal 5 2 2 3 9 2 3" xfId="39571" xr:uid="{00000000-0005-0000-0000-0000849A0000}"/>
    <cellStyle name="Normal 5 2 2 3 9 2 3 2" xfId="39572" xr:uid="{00000000-0005-0000-0000-0000859A0000}"/>
    <cellStyle name="Normal 5 2 2 3 9 2 3 2 2" xfId="39573" xr:uid="{00000000-0005-0000-0000-0000869A0000}"/>
    <cellStyle name="Normal 5 2 2 3 9 2 3 3" xfId="39574" xr:uid="{00000000-0005-0000-0000-0000879A0000}"/>
    <cellStyle name="Normal 5 2 2 3 9 2 4" xfId="39575" xr:uid="{00000000-0005-0000-0000-0000889A0000}"/>
    <cellStyle name="Normal 5 2 2 3 9 3" xfId="39576" xr:uid="{00000000-0005-0000-0000-0000899A0000}"/>
    <cellStyle name="Normal 5 2 2 3 9 3 2" xfId="39577" xr:uid="{00000000-0005-0000-0000-00008A9A0000}"/>
    <cellStyle name="Normal 5 2 2 3 9 4" xfId="39578" xr:uid="{00000000-0005-0000-0000-00008B9A0000}"/>
    <cellStyle name="Normal 5 2 2 3 9 4 2" xfId="39579" xr:uid="{00000000-0005-0000-0000-00008C9A0000}"/>
    <cellStyle name="Normal 5 2 2 3 9 4 2 2" xfId="39580" xr:uid="{00000000-0005-0000-0000-00008D9A0000}"/>
    <cellStyle name="Normal 5 2 2 3 9 4 3" xfId="39581" xr:uid="{00000000-0005-0000-0000-00008E9A0000}"/>
    <cellStyle name="Normal 5 2 2 3 9 5" xfId="39582" xr:uid="{00000000-0005-0000-0000-00008F9A0000}"/>
    <cellStyle name="Normal 5 2 2 3_T-straight with PEDs adjustor" xfId="39583" xr:uid="{00000000-0005-0000-0000-0000909A0000}"/>
    <cellStyle name="Normal 5 2 2 4" xfId="39584" xr:uid="{00000000-0005-0000-0000-0000919A0000}"/>
    <cellStyle name="Normal 5 2 2 4 10" xfId="39585" xr:uid="{00000000-0005-0000-0000-0000929A0000}"/>
    <cellStyle name="Normal 5 2 2 4 11" xfId="39586" xr:uid="{00000000-0005-0000-0000-0000939A0000}"/>
    <cellStyle name="Normal 5 2 2 4 2" xfId="39587" xr:uid="{00000000-0005-0000-0000-0000949A0000}"/>
    <cellStyle name="Normal 5 2 2 4 2 10" xfId="39588" xr:uid="{00000000-0005-0000-0000-0000959A0000}"/>
    <cellStyle name="Normal 5 2 2 4 2 2" xfId="39589" xr:uid="{00000000-0005-0000-0000-0000969A0000}"/>
    <cellStyle name="Normal 5 2 2 4 2 2 2" xfId="39590" xr:uid="{00000000-0005-0000-0000-0000979A0000}"/>
    <cellStyle name="Normal 5 2 2 4 2 2 2 2" xfId="39591" xr:uid="{00000000-0005-0000-0000-0000989A0000}"/>
    <cellStyle name="Normal 5 2 2 4 2 2 2 2 2" xfId="39592" xr:uid="{00000000-0005-0000-0000-0000999A0000}"/>
    <cellStyle name="Normal 5 2 2 4 2 2 2 2 2 2" xfId="39593" xr:uid="{00000000-0005-0000-0000-00009A9A0000}"/>
    <cellStyle name="Normal 5 2 2 4 2 2 2 2 3" xfId="39594" xr:uid="{00000000-0005-0000-0000-00009B9A0000}"/>
    <cellStyle name="Normal 5 2 2 4 2 2 2 2 3 2" xfId="39595" xr:uid="{00000000-0005-0000-0000-00009C9A0000}"/>
    <cellStyle name="Normal 5 2 2 4 2 2 2 2 3 2 2" xfId="39596" xr:uid="{00000000-0005-0000-0000-00009D9A0000}"/>
    <cellStyle name="Normal 5 2 2 4 2 2 2 2 3 3" xfId="39597" xr:uid="{00000000-0005-0000-0000-00009E9A0000}"/>
    <cellStyle name="Normal 5 2 2 4 2 2 2 2 4" xfId="39598" xr:uid="{00000000-0005-0000-0000-00009F9A0000}"/>
    <cellStyle name="Normal 5 2 2 4 2 2 2 3" xfId="39599" xr:uid="{00000000-0005-0000-0000-0000A09A0000}"/>
    <cellStyle name="Normal 5 2 2 4 2 2 2 3 2" xfId="39600" xr:uid="{00000000-0005-0000-0000-0000A19A0000}"/>
    <cellStyle name="Normal 5 2 2 4 2 2 2 4" xfId="39601" xr:uid="{00000000-0005-0000-0000-0000A29A0000}"/>
    <cellStyle name="Normal 5 2 2 4 2 2 2 4 2" xfId="39602" xr:uid="{00000000-0005-0000-0000-0000A39A0000}"/>
    <cellStyle name="Normal 5 2 2 4 2 2 2 4 2 2" xfId="39603" xr:uid="{00000000-0005-0000-0000-0000A49A0000}"/>
    <cellStyle name="Normal 5 2 2 4 2 2 2 4 3" xfId="39604" xr:uid="{00000000-0005-0000-0000-0000A59A0000}"/>
    <cellStyle name="Normal 5 2 2 4 2 2 2 5" xfId="39605" xr:uid="{00000000-0005-0000-0000-0000A69A0000}"/>
    <cellStyle name="Normal 5 2 2 4 2 2 3" xfId="39606" xr:uid="{00000000-0005-0000-0000-0000A79A0000}"/>
    <cellStyle name="Normal 5 2 2 4 2 2 3 2" xfId="39607" xr:uid="{00000000-0005-0000-0000-0000A89A0000}"/>
    <cellStyle name="Normal 5 2 2 4 2 2 3 2 2" xfId="39608" xr:uid="{00000000-0005-0000-0000-0000A99A0000}"/>
    <cellStyle name="Normal 5 2 2 4 2 2 3 3" xfId="39609" xr:uid="{00000000-0005-0000-0000-0000AA9A0000}"/>
    <cellStyle name="Normal 5 2 2 4 2 2 3 3 2" xfId="39610" xr:uid="{00000000-0005-0000-0000-0000AB9A0000}"/>
    <cellStyle name="Normal 5 2 2 4 2 2 3 3 2 2" xfId="39611" xr:uid="{00000000-0005-0000-0000-0000AC9A0000}"/>
    <cellStyle name="Normal 5 2 2 4 2 2 3 3 3" xfId="39612" xr:uid="{00000000-0005-0000-0000-0000AD9A0000}"/>
    <cellStyle name="Normal 5 2 2 4 2 2 3 4" xfId="39613" xr:uid="{00000000-0005-0000-0000-0000AE9A0000}"/>
    <cellStyle name="Normal 5 2 2 4 2 2 4" xfId="39614" xr:uid="{00000000-0005-0000-0000-0000AF9A0000}"/>
    <cellStyle name="Normal 5 2 2 4 2 2 4 2" xfId="39615" xr:uid="{00000000-0005-0000-0000-0000B09A0000}"/>
    <cellStyle name="Normal 5 2 2 4 2 2 4 2 2" xfId="39616" xr:uid="{00000000-0005-0000-0000-0000B19A0000}"/>
    <cellStyle name="Normal 5 2 2 4 2 2 4 3" xfId="39617" xr:uid="{00000000-0005-0000-0000-0000B29A0000}"/>
    <cellStyle name="Normal 5 2 2 4 2 2 4 3 2" xfId="39618" xr:uid="{00000000-0005-0000-0000-0000B39A0000}"/>
    <cellStyle name="Normal 5 2 2 4 2 2 4 3 2 2" xfId="39619" xr:uid="{00000000-0005-0000-0000-0000B49A0000}"/>
    <cellStyle name="Normal 5 2 2 4 2 2 4 3 3" xfId="39620" xr:uid="{00000000-0005-0000-0000-0000B59A0000}"/>
    <cellStyle name="Normal 5 2 2 4 2 2 4 4" xfId="39621" xr:uid="{00000000-0005-0000-0000-0000B69A0000}"/>
    <cellStyle name="Normal 5 2 2 4 2 2 5" xfId="39622" xr:uid="{00000000-0005-0000-0000-0000B79A0000}"/>
    <cellStyle name="Normal 5 2 2 4 2 2 5 2" xfId="39623" xr:uid="{00000000-0005-0000-0000-0000B89A0000}"/>
    <cellStyle name="Normal 5 2 2 4 2 2 6" xfId="39624" xr:uid="{00000000-0005-0000-0000-0000B99A0000}"/>
    <cellStyle name="Normal 5 2 2 4 2 2 6 2" xfId="39625" xr:uid="{00000000-0005-0000-0000-0000BA9A0000}"/>
    <cellStyle name="Normal 5 2 2 4 2 2 6 2 2" xfId="39626" xr:uid="{00000000-0005-0000-0000-0000BB9A0000}"/>
    <cellStyle name="Normal 5 2 2 4 2 2 6 3" xfId="39627" xr:uid="{00000000-0005-0000-0000-0000BC9A0000}"/>
    <cellStyle name="Normal 5 2 2 4 2 2 7" xfId="39628" xr:uid="{00000000-0005-0000-0000-0000BD9A0000}"/>
    <cellStyle name="Normal 5 2 2 4 2 2 7 2" xfId="39629" xr:uid="{00000000-0005-0000-0000-0000BE9A0000}"/>
    <cellStyle name="Normal 5 2 2 4 2 2 8" xfId="39630" xr:uid="{00000000-0005-0000-0000-0000BF9A0000}"/>
    <cellStyle name="Normal 5 2 2 4 2 3" xfId="39631" xr:uid="{00000000-0005-0000-0000-0000C09A0000}"/>
    <cellStyle name="Normal 5 2 2 4 2 3 2" xfId="39632" xr:uid="{00000000-0005-0000-0000-0000C19A0000}"/>
    <cellStyle name="Normal 5 2 2 4 2 3 2 2" xfId="39633" xr:uid="{00000000-0005-0000-0000-0000C29A0000}"/>
    <cellStyle name="Normal 5 2 2 4 2 3 2 2 2" xfId="39634" xr:uid="{00000000-0005-0000-0000-0000C39A0000}"/>
    <cellStyle name="Normal 5 2 2 4 2 3 2 3" xfId="39635" xr:uid="{00000000-0005-0000-0000-0000C49A0000}"/>
    <cellStyle name="Normal 5 2 2 4 2 3 2 3 2" xfId="39636" xr:uid="{00000000-0005-0000-0000-0000C59A0000}"/>
    <cellStyle name="Normal 5 2 2 4 2 3 2 3 2 2" xfId="39637" xr:uid="{00000000-0005-0000-0000-0000C69A0000}"/>
    <cellStyle name="Normal 5 2 2 4 2 3 2 3 3" xfId="39638" xr:uid="{00000000-0005-0000-0000-0000C79A0000}"/>
    <cellStyle name="Normal 5 2 2 4 2 3 2 4" xfId="39639" xr:uid="{00000000-0005-0000-0000-0000C89A0000}"/>
    <cellStyle name="Normal 5 2 2 4 2 3 3" xfId="39640" xr:uid="{00000000-0005-0000-0000-0000C99A0000}"/>
    <cellStyle name="Normal 5 2 2 4 2 3 3 2" xfId="39641" xr:uid="{00000000-0005-0000-0000-0000CA9A0000}"/>
    <cellStyle name="Normal 5 2 2 4 2 3 4" xfId="39642" xr:uid="{00000000-0005-0000-0000-0000CB9A0000}"/>
    <cellStyle name="Normal 5 2 2 4 2 3 4 2" xfId="39643" xr:uid="{00000000-0005-0000-0000-0000CC9A0000}"/>
    <cellStyle name="Normal 5 2 2 4 2 3 4 2 2" xfId="39644" xr:uid="{00000000-0005-0000-0000-0000CD9A0000}"/>
    <cellStyle name="Normal 5 2 2 4 2 3 4 3" xfId="39645" xr:uid="{00000000-0005-0000-0000-0000CE9A0000}"/>
    <cellStyle name="Normal 5 2 2 4 2 3 5" xfId="39646" xr:uid="{00000000-0005-0000-0000-0000CF9A0000}"/>
    <cellStyle name="Normal 5 2 2 4 2 4" xfId="39647" xr:uid="{00000000-0005-0000-0000-0000D09A0000}"/>
    <cellStyle name="Normal 5 2 2 4 2 4 2" xfId="39648" xr:uid="{00000000-0005-0000-0000-0000D19A0000}"/>
    <cellStyle name="Normal 5 2 2 4 2 4 2 2" xfId="39649" xr:uid="{00000000-0005-0000-0000-0000D29A0000}"/>
    <cellStyle name="Normal 5 2 2 4 2 4 3" xfId="39650" xr:uid="{00000000-0005-0000-0000-0000D39A0000}"/>
    <cellStyle name="Normal 5 2 2 4 2 4 3 2" xfId="39651" xr:uid="{00000000-0005-0000-0000-0000D49A0000}"/>
    <cellStyle name="Normal 5 2 2 4 2 4 3 2 2" xfId="39652" xr:uid="{00000000-0005-0000-0000-0000D59A0000}"/>
    <cellStyle name="Normal 5 2 2 4 2 4 3 3" xfId="39653" xr:uid="{00000000-0005-0000-0000-0000D69A0000}"/>
    <cellStyle name="Normal 5 2 2 4 2 4 4" xfId="39654" xr:uid="{00000000-0005-0000-0000-0000D79A0000}"/>
    <cellStyle name="Normal 5 2 2 4 2 5" xfId="39655" xr:uid="{00000000-0005-0000-0000-0000D89A0000}"/>
    <cellStyle name="Normal 5 2 2 4 2 5 2" xfId="39656" xr:uid="{00000000-0005-0000-0000-0000D99A0000}"/>
    <cellStyle name="Normal 5 2 2 4 2 5 2 2" xfId="39657" xr:uid="{00000000-0005-0000-0000-0000DA9A0000}"/>
    <cellStyle name="Normal 5 2 2 4 2 5 3" xfId="39658" xr:uid="{00000000-0005-0000-0000-0000DB9A0000}"/>
    <cellStyle name="Normal 5 2 2 4 2 5 3 2" xfId="39659" xr:uid="{00000000-0005-0000-0000-0000DC9A0000}"/>
    <cellStyle name="Normal 5 2 2 4 2 5 3 2 2" xfId="39660" xr:uid="{00000000-0005-0000-0000-0000DD9A0000}"/>
    <cellStyle name="Normal 5 2 2 4 2 5 3 3" xfId="39661" xr:uid="{00000000-0005-0000-0000-0000DE9A0000}"/>
    <cellStyle name="Normal 5 2 2 4 2 5 4" xfId="39662" xr:uid="{00000000-0005-0000-0000-0000DF9A0000}"/>
    <cellStyle name="Normal 5 2 2 4 2 6" xfId="39663" xr:uid="{00000000-0005-0000-0000-0000E09A0000}"/>
    <cellStyle name="Normal 5 2 2 4 2 6 2" xfId="39664" xr:uid="{00000000-0005-0000-0000-0000E19A0000}"/>
    <cellStyle name="Normal 5 2 2 4 2 7" xfId="39665" xr:uid="{00000000-0005-0000-0000-0000E29A0000}"/>
    <cellStyle name="Normal 5 2 2 4 2 7 2" xfId="39666" xr:uid="{00000000-0005-0000-0000-0000E39A0000}"/>
    <cellStyle name="Normal 5 2 2 4 2 7 2 2" xfId="39667" xr:uid="{00000000-0005-0000-0000-0000E49A0000}"/>
    <cellStyle name="Normal 5 2 2 4 2 7 3" xfId="39668" xr:uid="{00000000-0005-0000-0000-0000E59A0000}"/>
    <cellStyle name="Normal 5 2 2 4 2 8" xfId="39669" xr:uid="{00000000-0005-0000-0000-0000E69A0000}"/>
    <cellStyle name="Normal 5 2 2 4 2 8 2" xfId="39670" xr:uid="{00000000-0005-0000-0000-0000E79A0000}"/>
    <cellStyle name="Normal 5 2 2 4 2 9" xfId="39671" xr:uid="{00000000-0005-0000-0000-0000E89A0000}"/>
    <cellStyle name="Normal 5 2 2 4 3" xfId="39672" xr:uid="{00000000-0005-0000-0000-0000E99A0000}"/>
    <cellStyle name="Normal 5 2 2 4 3 2" xfId="39673" xr:uid="{00000000-0005-0000-0000-0000EA9A0000}"/>
    <cellStyle name="Normal 5 2 2 4 3 2 2" xfId="39674" xr:uid="{00000000-0005-0000-0000-0000EB9A0000}"/>
    <cellStyle name="Normal 5 2 2 4 3 2 2 2" xfId="39675" xr:uid="{00000000-0005-0000-0000-0000EC9A0000}"/>
    <cellStyle name="Normal 5 2 2 4 3 2 2 2 2" xfId="39676" xr:uid="{00000000-0005-0000-0000-0000ED9A0000}"/>
    <cellStyle name="Normal 5 2 2 4 3 2 2 3" xfId="39677" xr:uid="{00000000-0005-0000-0000-0000EE9A0000}"/>
    <cellStyle name="Normal 5 2 2 4 3 2 2 3 2" xfId="39678" xr:uid="{00000000-0005-0000-0000-0000EF9A0000}"/>
    <cellStyle name="Normal 5 2 2 4 3 2 2 3 2 2" xfId="39679" xr:uid="{00000000-0005-0000-0000-0000F09A0000}"/>
    <cellStyle name="Normal 5 2 2 4 3 2 2 3 3" xfId="39680" xr:uid="{00000000-0005-0000-0000-0000F19A0000}"/>
    <cellStyle name="Normal 5 2 2 4 3 2 2 4" xfId="39681" xr:uid="{00000000-0005-0000-0000-0000F29A0000}"/>
    <cellStyle name="Normal 5 2 2 4 3 2 3" xfId="39682" xr:uid="{00000000-0005-0000-0000-0000F39A0000}"/>
    <cellStyle name="Normal 5 2 2 4 3 2 3 2" xfId="39683" xr:uid="{00000000-0005-0000-0000-0000F49A0000}"/>
    <cellStyle name="Normal 5 2 2 4 3 2 4" xfId="39684" xr:uid="{00000000-0005-0000-0000-0000F59A0000}"/>
    <cellStyle name="Normal 5 2 2 4 3 2 4 2" xfId="39685" xr:uid="{00000000-0005-0000-0000-0000F69A0000}"/>
    <cellStyle name="Normal 5 2 2 4 3 2 4 2 2" xfId="39686" xr:uid="{00000000-0005-0000-0000-0000F79A0000}"/>
    <cellStyle name="Normal 5 2 2 4 3 2 4 3" xfId="39687" xr:uid="{00000000-0005-0000-0000-0000F89A0000}"/>
    <cellStyle name="Normal 5 2 2 4 3 2 5" xfId="39688" xr:uid="{00000000-0005-0000-0000-0000F99A0000}"/>
    <cellStyle name="Normal 5 2 2 4 3 3" xfId="39689" xr:uid="{00000000-0005-0000-0000-0000FA9A0000}"/>
    <cellStyle name="Normal 5 2 2 4 3 3 2" xfId="39690" xr:uid="{00000000-0005-0000-0000-0000FB9A0000}"/>
    <cellStyle name="Normal 5 2 2 4 3 3 2 2" xfId="39691" xr:uid="{00000000-0005-0000-0000-0000FC9A0000}"/>
    <cellStyle name="Normal 5 2 2 4 3 3 3" xfId="39692" xr:uid="{00000000-0005-0000-0000-0000FD9A0000}"/>
    <cellStyle name="Normal 5 2 2 4 3 3 3 2" xfId="39693" xr:uid="{00000000-0005-0000-0000-0000FE9A0000}"/>
    <cellStyle name="Normal 5 2 2 4 3 3 3 2 2" xfId="39694" xr:uid="{00000000-0005-0000-0000-0000FF9A0000}"/>
    <cellStyle name="Normal 5 2 2 4 3 3 3 3" xfId="39695" xr:uid="{00000000-0005-0000-0000-0000009B0000}"/>
    <cellStyle name="Normal 5 2 2 4 3 3 4" xfId="39696" xr:uid="{00000000-0005-0000-0000-0000019B0000}"/>
    <cellStyle name="Normal 5 2 2 4 3 4" xfId="39697" xr:uid="{00000000-0005-0000-0000-0000029B0000}"/>
    <cellStyle name="Normal 5 2 2 4 3 4 2" xfId="39698" xr:uid="{00000000-0005-0000-0000-0000039B0000}"/>
    <cellStyle name="Normal 5 2 2 4 3 4 2 2" xfId="39699" xr:uid="{00000000-0005-0000-0000-0000049B0000}"/>
    <cellStyle name="Normal 5 2 2 4 3 4 3" xfId="39700" xr:uid="{00000000-0005-0000-0000-0000059B0000}"/>
    <cellStyle name="Normal 5 2 2 4 3 4 3 2" xfId="39701" xr:uid="{00000000-0005-0000-0000-0000069B0000}"/>
    <cellStyle name="Normal 5 2 2 4 3 4 3 2 2" xfId="39702" xr:uid="{00000000-0005-0000-0000-0000079B0000}"/>
    <cellStyle name="Normal 5 2 2 4 3 4 3 3" xfId="39703" xr:uid="{00000000-0005-0000-0000-0000089B0000}"/>
    <cellStyle name="Normal 5 2 2 4 3 4 4" xfId="39704" xr:uid="{00000000-0005-0000-0000-0000099B0000}"/>
    <cellStyle name="Normal 5 2 2 4 3 5" xfId="39705" xr:uid="{00000000-0005-0000-0000-00000A9B0000}"/>
    <cellStyle name="Normal 5 2 2 4 3 5 2" xfId="39706" xr:uid="{00000000-0005-0000-0000-00000B9B0000}"/>
    <cellStyle name="Normal 5 2 2 4 3 6" xfId="39707" xr:uid="{00000000-0005-0000-0000-00000C9B0000}"/>
    <cellStyle name="Normal 5 2 2 4 3 6 2" xfId="39708" xr:uid="{00000000-0005-0000-0000-00000D9B0000}"/>
    <cellStyle name="Normal 5 2 2 4 3 6 2 2" xfId="39709" xr:uid="{00000000-0005-0000-0000-00000E9B0000}"/>
    <cellStyle name="Normal 5 2 2 4 3 6 3" xfId="39710" xr:uid="{00000000-0005-0000-0000-00000F9B0000}"/>
    <cellStyle name="Normal 5 2 2 4 3 7" xfId="39711" xr:uid="{00000000-0005-0000-0000-0000109B0000}"/>
    <cellStyle name="Normal 5 2 2 4 3 7 2" xfId="39712" xr:uid="{00000000-0005-0000-0000-0000119B0000}"/>
    <cellStyle name="Normal 5 2 2 4 3 8" xfId="39713" xr:uid="{00000000-0005-0000-0000-0000129B0000}"/>
    <cellStyle name="Normal 5 2 2 4 4" xfId="39714" xr:uid="{00000000-0005-0000-0000-0000139B0000}"/>
    <cellStyle name="Normal 5 2 2 4 4 2" xfId="39715" xr:uid="{00000000-0005-0000-0000-0000149B0000}"/>
    <cellStyle name="Normal 5 2 2 4 4 2 2" xfId="39716" xr:uid="{00000000-0005-0000-0000-0000159B0000}"/>
    <cellStyle name="Normal 5 2 2 4 4 2 2 2" xfId="39717" xr:uid="{00000000-0005-0000-0000-0000169B0000}"/>
    <cellStyle name="Normal 5 2 2 4 4 2 3" xfId="39718" xr:uid="{00000000-0005-0000-0000-0000179B0000}"/>
    <cellStyle name="Normal 5 2 2 4 4 2 3 2" xfId="39719" xr:uid="{00000000-0005-0000-0000-0000189B0000}"/>
    <cellStyle name="Normal 5 2 2 4 4 2 3 2 2" xfId="39720" xr:uid="{00000000-0005-0000-0000-0000199B0000}"/>
    <cellStyle name="Normal 5 2 2 4 4 2 3 3" xfId="39721" xr:uid="{00000000-0005-0000-0000-00001A9B0000}"/>
    <cellStyle name="Normal 5 2 2 4 4 2 4" xfId="39722" xr:uid="{00000000-0005-0000-0000-00001B9B0000}"/>
    <cellStyle name="Normal 5 2 2 4 4 3" xfId="39723" xr:uid="{00000000-0005-0000-0000-00001C9B0000}"/>
    <cellStyle name="Normal 5 2 2 4 4 3 2" xfId="39724" xr:uid="{00000000-0005-0000-0000-00001D9B0000}"/>
    <cellStyle name="Normal 5 2 2 4 4 4" xfId="39725" xr:uid="{00000000-0005-0000-0000-00001E9B0000}"/>
    <cellStyle name="Normal 5 2 2 4 4 4 2" xfId="39726" xr:uid="{00000000-0005-0000-0000-00001F9B0000}"/>
    <cellStyle name="Normal 5 2 2 4 4 4 2 2" xfId="39727" xr:uid="{00000000-0005-0000-0000-0000209B0000}"/>
    <cellStyle name="Normal 5 2 2 4 4 4 3" xfId="39728" xr:uid="{00000000-0005-0000-0000-0000219B0000}"/>
    <cellStyle name="Normal 5 2 2 4 4 5" xfId="39729" xr:uid="{00000000-0005-0000-0000-0000229B0000}"/>
    <cellStyle name="Normal 5 2 2 4 5" xfId="39730" xr:uid="{00000000-0005-0000-0000-0000239B0000}"/>
    <cellStyle name="Normal 5 2 2 4 5 2" xfId="39731" xr:uid="{00000000-0005-0000-0000-0000249B0000}"/>
    <cellStyle name="Normal 5 2 2 4 5 2 2" xfId="39732" xr:uid="{00000000-0005-0000-0000-0000259B0000}"/>
    <cellStyle name="Normal 5 2 2 4 5 3" xfId="39733" xr:uid="{00000000-0005-0000-0000-0000269B0000}"/>
    <cellStyle name="Normal 5 2 2 4 5 3 2" xfId="39734" xr:uid="{00000000-0005-0000-0000-0000279B0000}"/>
    <cellStyle name="Normal 5 2 2 4 5 3 2 2" xfId="39735" xr:uid="{00000000-0005-0000-0000-0000289B0000}"/>
    <cellStyle name="Normal 5 2 2 4 5 3 3" xfId="39736" xr:uid="{00000000-0005-0000-0000-0000299B0000}"/>
    <cellStyle name="Normal 5 2 2 4 5 4" xfId="39737" xr:uid="{00000000-0005-0000-0000-00002A9B0000}"/>
    <cellStyle name="Normal 5 2 2 4 6" xfId="39738" xr:uid="{00000000-0005-0000-0000-00002B9B0000}"/>
    <cellStyle name="Normal 5 2 2 4 6 2" xfId="39739" xr:uid="{00000000-0005-0000-0000-00002C9B0000}"/>
    <cellStyle name="Normal 5 2 2 4 6 2 2" xfId="39740" xr:uid="{00000000-0005-0000-0000-00002D9B0000}"/>
    <cellStyle name="Normal 5 2 2 4 6 3" xfId="39741" xr:uid="{00000000-0005-0000-0000-00002E9B0000}"/>
    <cellStyle name="Normal 5 2 2 4 6 3 2" xfId="39742" xr:uid="{00000000-0005-0000-0000-00002F9B0000}"/>
    <cellStyle name="Normal 5 2 2 4 6 3 2 2" xfId="39743" xr:uid="{00000000-0005-0000-0000-0000309B0000}"/>
    <cellStyle name="Normal 5 2 2 4 6 3 3" xfId="39744" xr:uid="{00000000-0005-0000-0000-0000319B0000}"/>
    <cellStyle name="Normal 5 2 2 4 6 4" xfId="39745" xr:uid="{00000000-0005-0000-0000-0000329B0000}"/>
    <cellStyle name="Normal 5 2 2 4 7" xfId="39746" xr:uid="{00000000-0005-0000-0000-0000339B0000}"/>
    <cellStyle name="Normal 5 2 2 4 7 2" xfId="39747" xr:uid="{00000000-0005-0000-0000-0000349B0000}"/>
    <cellStyle name="Normal 5 2 2 4 8" xfId="39748" xr:uid="{00000000-0005-0000-0000-0000359B0000}"/>
    <cellStyle name="Normal 5 2 2 4 8 2" xfId="39749" xr:uid="{00000000-0005-0000-0000-0000369B0000}"/>
    <cellStyle name="Normal 5 2 2 4 8 2 2" xfId="39750" xr:uid="{00000000-0005-0000-0000-0000379B0000}"/>
    <cellStyle name="Normal 5 2 2 4 8 3" xfId="39751" xr:uid="{00000000-0005-0000-0000-0000389B0000}"/>
    <cellStyle name="Normal 5 2 2 4 9" xfId="39752" xr:uid="{00000000-0005-0000-0000-0000399B0000}"/>
    <cellStyle name="Normal 5 2 2 4 9 2" xfId="39753" xr:uid="{00000000-0005-0000-0000-00003A9B0000}"/>
    <cellStyle name="Normal 5 2 2 5" xfId="39754" xr:uid="{00000000-0005-0000-0000-00003B9B0000}"/>
    <cellStyle name="Normal 5 2 2 5 10" xfId="39755" xr:uid="{00000000-0005-0000-0000-00003C9B0000}"/>
    <cellStyle name="Normal 5 2 2 5 11" xfId="39756" xr:uid="{00000000-0005-0000-0000-00003D9B0000}"/>
    <cellStyle name="Normal 5 2 2 5 2" xfId="39757" xr:uid="{00000000-0005-0000-0000-00003E9B0000}"/>
    <cellStyle name="Normal 5 2 2 5 2 10" xfId="39758" xr:uid="{00000000-0005-0000-0000-00003F9B0000}"/>
    <cellStyle name="Normal 5 2 2 5 2 2" xfId="39759" xr:uid="{00000000-0005-0000-0000-0000409B0000}"/>
    <cellStyle name="Normal 5 2 2 5 2 2 2" xfId="39760" xr:uid="{00000000-0005-0000-0000-0000419B0000}"/>
    <cellStyle name="Normal 5 2 2 5 2 2 2 2" xfId="39761" xr:uid="{00000000-0005-0000-0000-0000429B0000}"/>
    <cellStyle name="Normal 5 2 2 5 2 2 2 2 2" xfId="39762" xr:uid="{00000000-0005-0000-0000-0000439B0000}"/>
    <cellStyle name="Normal 5 2 2 5 2 2 2 2 2 2" xfId="39763" xr:uid="{00000000-0005-0000-0000-0000449B0000}"/>
    <cellStyle name="Normal 5 2 2 5 2 2 2 2 3" xfId="39764" xr:uid="{00000000-0005-0000-0000-0000459B0000}"/>
    <cellStyle name="Normal 5 2 2 5 2 2 2 2 3 2" xfId="39765" xr:uid="{00000000-0005-0000-0000-0000469B0000}"/>
    <cellStyle name="Normal 5 2 2 5 2 2 2 2 3 2 2" xfId="39766" xr:uid="{00000000-0005-0000-0000-0000479B0000}"/>
    <cellStyle name="Normal 5 2 2 5 2 2 2 2 3 3" xfId="39767" xr:uid="{00000000-0005-0000-0000-0000489B0000}"/>
    <cellStyle name="Normal 5 2 2 5 2 2 2 2 4" xfId="39768" xr:uid="{00000000-0005-0000-0000-0000499B0000}"/>
    <cellStyle name="Normal 5 2 2 5 2 2 2 3" xfId="39769" xr:uid="{00000000-0005-0000-0000-00004A9B0000}"/>
    <cellStyle name="Normal 5 2 2 5 2 2 2 3 2" xfId="39770" xr:uid="{00000000-0005-0000-0000-00004B9B0000}"/>
    <cellStyle name="Normal 5 2 2 5 2 2 2 4" xfId="39771" xr:uid="{00000000-0005-0000-0000-00004C9B0000}"/>
    <cellStyle name="Normal 5 2 2 5 2 2 2 4 2" xfId="39772" xr:uid="{00000000-0005-0000-0000-00004D9B0000}"/>
    <cellStyle name="Normal 5 2 2 5 2 2 2 4 2 2" xfId="39773" xr:uid="{00000000-0005-0000-0000-00004E9B0000}"/>
    <cellStyle name="Normal 5 2 2 5 2 2 2 4 3" xfId="39774" xr:uid="{00000000-0005-0000-0000-00004F9B0000}"/>
    <cellStyle name="Normal 5 2 2 5 2 2 2 5" xfId="39775" xr:uid="{00000000-0005-0000-0000-0000509B0000}"/>
    <cellStyle name="Normal 5 2 2 5 2 2 3" xfId="39776" xr:uid="{00000000-0005-0000-0000-0000519B0000}"/>
    <cellStyle name="Normal 5 2 2 5 2 2 3 2" xfId="39777" xr:uid="{00000000-0005-0000-0000-0000529B0000}"/>
    <cellStyle name="Normal 5 2 2 5 2 2 3 2 2" xfId="39778" xr:uid="{00000000-0005-0000-0000-0000539B0000}"/>
    <cellStyle name="Normal 5 2 2 5 2 2 3 3" xfId="39779" xr:uid="{00000000-0005-0000-0000-0000549B0000}"/>
    <cellStyle name="Normal 5 2 2 5 2 2 3 3 2" xfId="39780" xr:uid="{00000000-0005-0000-0000-0000559B0000}"/>
    <cellStyle name="Normal 5 2 2 5 2 2 3 3 2 2" xfId="39781" xr:uid="{00000000-0005-0000-0000-0000569B0000}"/>
    <cellStyle name="Normal 5 2 2 5 2 2 3 3 3" xfId="39782" xr:uid="{00000000-0005-0000-0000-0000579B0000}"/>
    <cellStyle name="Normal 5 2 2 5 2 2 3 4" xfId="39783" xr:uid="{00000000-0005-0000-0000-0000589B0000}"/>
    <cellStyle name="Normal 5 2 2 5 2 2 4" xfId="39784" xr:uid="{00000000-0005-0000-0000-0000599B0000}"/>
    <cellStyle name="Normal 5 2 2 5 2 2 4 2" xfId="39785" xr:uid="{00000000-0005-0000-0000-00005A9B0000}"/>
    <cellStyle name="Normal 5 2 2 5 2 2 4 2 2" xfId="39786" xr:uid="{00000000-0005-0000-0000-00005B9B0000}"/>
    <cellStyle name="Normal 5 2 2 5 2 2 4 3" xfId="39787" xr:uid="{00000000-0005-0000-0000-00005C9B0000}"/>
    <cellStyle name="Normal 5 2 2 5 2 2 4 3 2" xfId="39788" xr:uid="{00000000-0005-0000-0000-00005D9B0000}"/>
    <cellStyle name="Normal 5 2 2 5 2 2 4 3 2 2" xfId="39789" xr:uid="{00000000-0005-0000-0000-00005E9B0000}"/>
    <cellStyle name="Normal 5 2 2 5 2 2 4 3 3" xfId="39790" xr:uid="{00000000-0005-0000-0000-00005F9B0000}"/>
    <cellStyle name="Normal 5 2 2 5 2 2 4 4" xfId="39791" xr:uid="{00000000-0005-0000-0000-0000609B0000}"/>
    <cellStyle name="Normal 5 2 2 5 2 2 5" xfId="39792" xr:uid="{00000000-0005-0000-0000-0000619B0000}"/>
    <cellStyle name="Normal 5 2 2 5 2 2 5 2" xfId="39793" xr:uid="{00000000-0005-0000-0000-0000629B0000}"/>
    <cellStyle name="Normal 5 2 2 5 2 2 6" xfId="39794" xr:uid="{00000000-0005-0000-0000-0000639B0000}"/>
    <cellStyle name="Normal 5 2 2 5 2 2 6 2" xfId="39795" xr:uid="{00000000-0005-0000-0000-0000649B0000}"/>
    <cellStyle name="Normal 5 2 2 5 2 2 6 2 2" xfId="39796" xr:uid="{00000000-0005-0000-0000-0000659B0000}"/>
    <cellStyle name="Normal 5 2 2 5 2 2 6 3" xfId="39797" xr:uid="{00000000-0005-0000-0000-0000669B0000}"/>
    <cellStyle name="Normal 5 2 2 5 2 2 7" xfId="39798" xr:uid="{00000000-0005-0000-0000-0000679B0000}"/>
    <cellStyle name="Normal 5 2 2 5 2 2 7 2" xfId="39799" xr:uid="{00000000-0005-0000-0000-0000689B0000}"/>
    <cellStyle name="Normal 5 2 2 5 2 2 8" xfId="39800" xr:uid="{00000000-0005-0000-0000-0000699B0000}"/>
    <cellStyle name="Normal 5 2 2 5 2 3" xfId="39801" xr:uid="{00000000-0005-0000-0000-00006A9B0000}"/>
    <cellStyle name="Normal 5 2 2 5 2 3 2" xfId="39802" xr:uid="{00000000-0005-0000-0000-00006B9B0000}"/>
    <cellStyle name="Normal 5 2 2 5 2 3 2 2" xfId="39803" xr:uid="{00000000-0005-0000-0000-00006C9B0000}"/>
    <cellStyle name="Normal 5 2 2 5 2 3 2 2 2" xfId="39804" xr:uid="{00000000-0005-0000-0000-00006D9B0000}"/>
    <cellStyle name="Normal 5 2 2 5 2 3 2 3" xfId="39805" xr:uid="{00000000-0005-0000-0000-00006E9B0000}"/>
    <cellStyle name="Normal 5 2 2 5 2 3 2 3 2" xfId="39806" xr:uid="{00000000-0005-0000-0000-00006F9B0000}"/>
    <cellStyle name="Normal 5 2 2 5 2 3 2 3 2 2" xfId="39807" xr:uid="{00000000-0005-0000-0000-0000709B0000}"/>
    <cellStyle name="Normal 5 2 2 5 2 3 2 3 3" xfId="39808" xr:uid="{00000000-0005-0000-0000-0000719B0000}"/>
    <cellStyle name="Normal 5 2 2 5 2 3 2 4" xfId="39809" xr:uid="{00000000-0005-0000-0000-0000729B0000}"/>
    <cellStyle name="Normal 5 2 2 5 2 3 3" xfId="39810" xr:uid="{00000000-0005-0000-0000-0000739B0000}"/>
    <cellStyle name="Normal 5 2 2 5 2 3 3 2" xfId="39811" xr:uid="{00000000-0005-0000-0000-0000749B0000}"/>
    <cellStyle name="Normal 5 2 2 5 2 3 4" xfId="39812" xr:uid="{00000000-0005-0000-0000-0000759B0000}"/>
    <cellStyle name="Normal 5 2 2 5 2 3 4 2" xfId="39813" xr:uid="{00000000-0005-0000-0000-0000769B0000}"/>
    <cellStyle name="Normal 5 2 2 5 2 3 4 2 2" xfId="39814" xr:uid="{00000000-0005-0000-0000-0000779B0000}"/>
    <cellStyle name="Normal 5 2 2 5 2 3 4 3" xfId="39815" xr:uid="{00000000-0005-0000-0000-0000789B0000}"/>
    <cellStyle name="Normal 5 2 2 5 2 3 5" xfId="39816" xr:uid="{00000000-0005-0000-0000-0000799B0000}"/>
    <cellStyle name="Normal 5 2 2 5 2 4" xfId="39817" xr:uid="{00000000-0005-0000-0000-00007A9B0000}"/>
    <cellStyle name="Normal 5 2 2 5 2 4 2" xfId="39818" xr:uid="{00000000-0005-0000-0000-00007B9B0000}"/>
    <cellStyle name="Normal 5 2 2 5 2 4 2 2" xfId="39819" xr:uid="{00000000-0005-0000-0000-00007C9B0000}"/>
    <cellStyle name="Normal 5 2 2 5 2 4 3" xfId="39820" xr:uid="{00000000-0005-0000-0000-00007D9B0000}"/>
    <cellStyle name="Normal 5 2 2 5 2 4 3 2" xfId="39821" xr:uid="{00000000-0005-0000-0000-00007E9B0000}"/>
    <cellStyle name="Normal 5 2 2 5 2 4 3 2 2" xfId="39822" xr:uid="{00000000-0005-0000-0000-00007F9B0000}"/>
    <cellStyle name="Normal 5 2 2 5 2 4 3 3" xfId="39823" xr:uid="{00000000-0005-0000-0000-0000809B0000}"/>
    <cellStyle name="Normal 5 2 2 5 2 4 4" xfId="39824" xr:uid="{00000000-0005-0000-0000-0000819B0000}"/>
    <cellStyle name="Normal 5 2 2 5 2 5" xfId="39825" xr:uid="{00000000-0005-0000-0000-0000829B0000}"/>
    <cellStyle name="Normal 5 2 2 5 2 5 2" xfId="39826" xr:uid="{00000000-0005-0000-0000-0000839B0000}"/>
    <cellStyle name="Normal 5 2 2 5 2 5 2 2" xfId="39827" xr:uid="{00000000-0005-0000-0000-0000849B0000}"/>
    <cellStyle name="Normal 5 2 2 5 2 5 3" xfId="39828" xr:uid="{00000000-0005-0000-0000-0000859B0000}"/>
    <cellStyle name="Normal 5 2 2 5 2 5 3 2" xfId="39829" xr:uid="{00000000-0005-0000-0000-0000869B0000}"/>
    <cellStyle name="Normal 5 2 2 5 2 5 3 2 2" xfId="39830" xr:uid="{00000000-0005-0000-0000-0000879B0000}"/>
    <cellStyle name="Normal 5 2 2 5 2 5 3 3" xfId="39831" xr:uid="{00000000-0005-0000-0000-0000889B0000}"/>
    <cellStyle name="Normal 5 2 2 5 2 5 4" xfId="39832" xr:uid="{00000000-0005-0000-0000-0000899B0000}"/>
    <cellStyle name="Normal 5 2 2 5 2 6" xfId="39833" xr:uid="{00000000-0005-0000-0000-00008A9B0000}"/>
    <cellStyle name="Normal 5 2 2 5 2 6 2" xfId="39834" xr:uid="{00000000-0005-0000-0000-00008B9B0000}"/>
    <cellStyle name="Normal 5 2 2 5 2 7" xfId="39835" xr:uid="{00000000-0005-0000-0000-00008C9B0000}"/>
    <cellStyle name="Normal 5 2 2 5 2 7 2" xfId="39836" xr:uid="{00000000-0005-0000-0000-00008D9B0000}"/>
    <cellStyle name="Normal 5 2 2 5 2 7 2 2" xfId="39837" xr:uid="{00000000-0005-0000-0000-00008E9B0000}"/>
    <cellStyle name="Normal 5 2 2 5 2 7 3" xfId="39838" xr:uid="{00000000-0005-0000-0000-00008F9B0000}"/>
    <cellStyle name="Normal 5 2 2 5 2 8" xfId="39839" xr:uid="{00000000-0005-0000-0000-0000909B0000}"/>
    <cellStyle name="Normal 5 2 2 5 2 8 2" xfId="39840" xr:uid="{00000000-0005-0000-0000-0000919B0000}"/>
    <cellStyle name="Normal 5 2 2 5 2 9" xfId="39841" xr:uid="{00000000-0005-0000-0000-0000929B0000}"/>
    <cellStyle name="Normal 5 2 2 5 3" xfId="39842" xr:uid="{00000000-0005-0000-0000-0000939B0000}"/>
    <cellStyle name="Normal 5 2 2 5 3 2" xfId="39843" xr:uid="{00000000-0005-0000-0000-0000949B0000}"/>
    <cellStyle name="Normal 5 2 2 5 3 2 2" xfId="39844" xr:uid="{00000000-0005-0000-0000-0000959B0000}"/>
    <cellStyle name="Normal 5 2 2 5 3 2 2 2" xfId="39845" xr:uid="{00000000-0005-0000-0000-0000969B0000}"/>
    <cellStyle name="Normal 5 2 2 5 3 2 2 2 2" xfId="39846" xr:uid="{00000000-0005-0000-0000-0000979B0000}"/>
    <cellStyle name="Normal 5 2 2 5 3 2 2 3" xfId="39847" xr:uid="{00000000-0005-0000-0000-0000989B0000}"/>
    <cellStyle name="Normal 5 2 2 5 3 2 2 3 2" xfId="39848" xr:uid="{00000000-0005-0000-0000-0000999B0000}"/>
    <cellStyle name="Normal 5 2 2 5 3 2 2 3 2 2" xfId="39849" xr:uid="{00000000-0005-0000-0000-00009A9B0000}"/>
    <cellStyle name="Normal 5 2 2 5 3 2 2 3 3" xfId="39850" xr:uid="{00000000-0005-0000-0000-00009B9B0000}"/>
    <cellStyle name="Normal 5 2 2 5 3 2 2 4" xfId="39851" xr:uid="{00000000-0005-0000-0000-00009C9B0000}"/>
    <cellStyle name="Normal 5 2 2 5 3 2 3" xfId="39852" xr:uid="{00000000-0005-0000-0000-00009D9B0000}"/>
    <cellStyle name="Normal 5 2 2 5 3 2 3 2" xfId="39853" xr:uid="{00000000-0005-0000-0000-00009E9B0000}"/>
    <cellStyle name="Normal 5 2 2 5 3 2 4" xfId="39854" xr:uid="{00000000-0005-0000-0000-00009F9B0000}"/>
    <cellStyle name="Normal 5 2 2 5 3 2 4 2" xfId="39855" xr:uid="{00000000-0005-0000-0000-0000A09B0000}"/>
    <cellStyle name="Normal 5 2 2 5 3 2 4 2 2" xfId="39856" xr:uid="{00000000-0005-0000-0000-0000A19B0000}"/>
    <cellStyle name="Normal 5 2 2 5 3 2 4 3" xfId="39857" xr:uid="{00000000-0005-0000-0000-0000A29B0000}"/>
    <cellStyle name="Normal 5 2 2 5 3 2 5" xfId="39858" xr:uid="{00000000-0005-0000-0000-0000A39B0000}"/>
    <cellStyle name="Normal 5 2 2 5 3 3" xfId="39859" xr:uid="{00000000-0005-0000-0000-0000A49B0000}"/>
    <cellStyle name="Normal 5 2 2 5 3 3 2" xfId="39860" xr:uid="{00000000-0005-0000-0000-0000A59B0000}"/>
    <cellStyle name="Normal 5 2 2 5 3 3 2 2" xfId="39861" xr:uid="{00000000-0005-0000-0000-0000A69B0000}"/>
    <cellStyle name="Normal 5 2 2 5 3 3 3" xfId="39862" xr:uid="{00000000-0005-0000-0000-0000A79B0000}"/>
    <cellStyle name="Normal 5 2 2 5 3 3 3 2" xfId="39863" xr:uid="{00000000-0005-0000-0000-0000A89B0000}"/>
    <cellStyle name="Normal 5 2 2 5 3 3 3 2 2" xfId="39864" xr:uid="{00000000-0005-0000-0000-0000A99B0000}"/>
    <cellStyle name="Normal 5 2 2 5 3 3 3 3" xfId="39865" xr:uid="{00000000-0005-0000-0000-0000AA9B0000}"/>
    <cellStyle name="Normal 5 2 2 5 3 3 4" xfId="39866" xr:uid="{00000000-0005-0000-0000-0000AB9B0000}"/>
    <cellStyle name="Normal 5 2 2 5 3 4" xfId="39867" xr:uid="{00000000-0005-0000-0000-0000AC9B0000}"/>
    <cellStyle name="Normal 5 2 2 5 3 4 2" xfId="39868" xr:uid="{00000000-0005-0000-0000-0000AD9B0000}"/>
    <cellStyle name="Normal 5 2 2 5 3 4 2 2" xfId="39869" xr:uid="{00000000-0005-0000-0000-0000AE9B0000}"/>
    <cellStyle name="Normal 5 2 2 5 3 4 3" xfId="39870" xr:uid="{00000000-0005-0000-0000-0000AF9B0000}"/>
    <cellStyle name="Normal 5 2 2 5 3 4 3 2" xfId="39871" xr:uid="{00000000-0005-0000-0000-0000B09B0000}"/>
    <cellStyle name="Normal 5 2 2 5 3 4 3 2 2" xfId="39872" xr:uid="{00000000-0005-0000-0000-0000B19B0000}"/>
    <cellStyle name="Normal 5 2 2 5 3 4 3 3" xfId="39873" xr:uid="{00000000-0005-0000-0000-0000B29B0000}"/>
    <cellStyle name="Normal 5 2 2 5 3 4 4" xfId="39874" xr:uid="{00000000-0005-0000-0000-0000B39B0000}"/>
    <cellStyle name="Normal 5 2 2 5 3 5" xfId="39875" xr:uid="{00000000-0005-0000-0000-0000B49B0000}"/>
    <cellStyle name="Normal 5 2 2 5 3 5 2" xfId="39876" xr:uid="{00000000-0005-0000-0000-0000B59B0000}"/>
    <cellStyle name="Normal 5 2 2 5 3 6" xfId="39877" xr:uid="{00000000-0005-0000-0000-0000B69B0000}"/>
    <cellStyle name="Normal 5 2 2 5 3 6 2" xfId="39878" xr:uid="{00000000-0005-0000-0000-0000B79B0000}"/>
    <cellStyle name="Normal 5 2 2 5 3 6 2 2" xfId="39879" xr:uid="{00000000-0005-0000-0000-0000B89B0000}"/>
    <cellStyle name="Normal 5 2 2 5 3 6 3" xfId="39880" xr:uid="{00000000-0005-0000-0000-0000B99B0000}"/>
    <cellStyle name="Normal 5 2 2 5 3 7" xfId="39881" xr:uid="{00000000-0005-0000-0000-0000BA9B0000}"/>
    <cellStyle name="Normal 5 2 2 5 3 7 2" xfId="39882" xr:uid="{00000000-0005-0000-0000-0000BB9B0000}"/>
    <cellStyle name="Normal 5 2 2 5 3 8" xfId="39883" xr:uid="{00000000-0005-0000-0000-0000BC9B0000}"/>
    <cellStyle name="Normal 5 2 2 5 4" xfId="39884" xr:uid="{00000000-0005-0000-0000-0000BD9B0000}"/>
    <cellStyle name="Normal 5 2 2 5 4 2" xfId="39885" xr:uid="{00000000-0005-0000-0000-0000BE9B0000}"/>
    <cellStyle name="Normal 5 2 2 5 4 2 2" xfId="39886" xr:uid="{00000000-0005-0000-0000-0000BF9B0000}"/>
    <cellStyle name="Normal 5 2 2 5 4 2 2 2" xfId="39887" xr:uid="{00000000-0005-0000-0000-0000C09B0000}"/>
    <cellStyle name="Normal 5 2 2 5 4 2 3" xfId="39888" xr:uid="{00000000-0005-0000-0000-0000C19B0000}"/>
    <cellStyle name="Normal 5 2 2 5 4 2 3 2" xfId="39889" xr:uid="{00000000-0005-0000-0000-0000C29B0000}"/>
    <cellStyle name="Normal 5 2 2 5 4 2 3 2 2" xfId="39890" xr:uid="{00000000-0005-0000-0000-0000C39B0000}"/>
    <cellStyle name="Normal 5 2 2 5 4 2 3 3" xfId="39891" xr:uid="{00000000-0005-0000-0000-0000C49B0000}"/>
    <cellStyle name="Normal 5 2 2 5 4 2 4" xfId="39892" xr:uid="{00000000-0005-0000-0000-0000C59B0000}"/>
    <cellStyle name="Normal 5 2 2 5 4 3" xfId="39893" xr:uid="{00000000-0005-0000-0000-0000C69B0000}"/>
    <cellStyle name="Normal 5 2 2 5 4 3 2" xfId="39894" xr:uid="{00000000-0005-0000-0000-0000C79B0000}"/>
    <cellStyle name="Normal 5 2 2 5 4 4" xfId="39895" xr:uid="{00000000-0005-0000-0000-0000C89B0000}"/>
    <cellStyle name="Normal 5 2 2 5 4 4 2" xfId="39896" xr:uid="{00000000-0005-0000-0000-0000C99B0000}"/>
    <cellStyle name="Normal 5 2 2 5 4 4 2 2" xfId="39897" xr:uid="{00000000-0005-0000-0000-0000CA9B0000}"/>
    <cellStyle name="Normal 5 2 2 5 4 4 3" xfId="39898" xr:uid="{00000000-0005-0000-0000-0000CB9B0000}"/>
    <cellStyle name="Normal 5 2 2 5 4 5" xfId="39899" xr:uid="{00000000-0005-0000-0000-0000CC9B0000}"/>
    <cellStyle name="Normal 5 2 2 5 5" xfId="39900" xr:uid="{00000000-0005-0000-0000-0000CD9B0000}"/>
    <cellStyle name="Normal 5 2 2 5 5 2" xfId="39901" xr:uid="{00000000-0005-0000-0000-0000CE9B0000}"/>
    <cellStyle name="Normal 5 2 2 5 5 2 2" xfId="39902" xr:uid="{00000000-0005-0000-0000-0000CF9B0000}"/>
    <cellStyle name="Normal 5 2 2 5 5 3" xfId="39903" xr:uid="{00000000-0005-0000-0000-0000D09B0000}"/>
    <cellStyle name="Normal 5 2 2 5 5 3 2" xfId="39904" xr:uid="{00000000-0005-0000-0000-0000D19B0000}"/>
    <cellStyle name="Normal 5 2 2 5 5 3 2 2" xfId="39905" xr:uid="{00000000-0005-0000-0000-0000D29B0000}"/>
    <cellStyle name="Normal 5 2 2 5 5 3 3" xfId="39906" xr:uid="{00000000-0005-0000-0000-0000D39B0000}"/>
    <cellStyle name="Normal 5 2 2 5 5 4" xfId="39907" xr:uid="{00000000-0005-0000-0000-0000D49B0000}"/>
    <cellStyle name="Normal 5 2 2 5 6" xfId="39908" xr:uid="{00000000-0005-0000-0000-0000D59B0000}"/>
    <cellStyle name="Normal 5 2 2 5 6 2" xfId="39909" xr:uid="{00000000-0005-0000-0000-0000D69B0000}"/>
    <cellStyle name="Normal 5 2 2 5 6 2 2" xfId="39910" xr:uid="{00000000-0005-0000-0000-0000D79B0000}"/>
    <cellStyle name="Normal 5 2 2 5 6 3" xfId="39911" xr:uid="{00000000-0005-0000-0000-0000D89B0000}"/>
    <cellStyle name="Normal 5 2 2 5 6 3 2" xfId="39912" xr:uid="{00000000-0005-0000-0000-0000D99B0000}"/>
    <cellStyle name="Normal 5 2 2 5 6 3 2 2" xfId="39913" xr:uid="{00000000-0005-0000-0000-0000DA9B0000}"/>
    <cellStyle name="Normal 5 2 2 5 6 3 3" xfId="39914" xr:uid="{00000000-0005-0000-0000-0000DB9B0000}"/>
    <cellStyle name="Normal 5 2 2 5 6 4" xfId="39915" xr:uid="{00000000-0005-0000-0000-0000DC9B0000}"/>
    <cellStyle name="Normal 5 2 2 5 7" xfId="39916" xr:uid="{00000000-0005-0000-0000-0000DD9B0000}"/>
    <cellStyle name="Normal 5 2 2 5 7 2" xfId="39917" xr:uid="{00000000-0005-0000-0000-0000DE9B0000}"/>
    <cellStyle name="Normal 5 2 2 5 8" xfId="39918" xr:uid="{00000000-0005-0000-0000-0000DF9B0000}"/>
    <cellStyle name="Normal 5 2 2 5 8 2" xfId="39919" xr:uid="{00000000-0005-0000-0000-0000E09B0000}"/>
    <cellStyle name="Normal 5 2 2 5 8 2 2" xfId="39920" xr:uid="{00000000-0005-0000-0000-0000E19B0000}"/>
    <cellStyle name="Normal 5 2 2 5 8 3" xfId="39921" xr:uid="{00000000-0005-0000-0000-0000E29B0000}"/>
    <cellStyle name="Normal 5 2 2 5 9" xfId="39922" xr:uid="{00000000-0005-0000-0000-0000E39B0000}"/>
    <cellStyle name="Normal 5 2 2 5 9 2" xfId="39923" xr:uid="{00000000-0005-0000-0000-0000E49B0000}"/>
    <cellStyle name="Normal 5 2 2 6" xfId="39924" xr:uid="{00000000-0005-0000-0000-0000E59B0000}"/>
    <cellStyle name="Normal 5 2 2 6 10" xfId="39925" xr:uid="{00000000-0005-0000-0000-0000E69B0000}"/>
    <cellStyle name="Normal 5 2 2 6 11" xfId="39926" xr:uid="{00000000-0005-0000-0000-0000E79B0000}"/>
    <cellStyle name="Normal 5 2 2 6 2" xfId="39927" xr:uid="{00000000-0005-0000-0000-0000E89B0000}"/>
    <cellStyle name="Normal 5 2 2 6 2 2" xfId="39928" xr:uid="{00000000-0005-0000-0000-0000E99B0000}"/>
    <cellStyle name="Normal 5 2 2 6 2 2 2" xfId="39929" xr:uid="{00000000-0005-0000-0000-0000EA9B0000}"/>
    <cellStyle name="Normal 5 2 2 6 2 2 2 2" xfId="39930" xr:uid="{00000000-0005-0000-0000-0000EB9B0000}"/>
    <cellStyle name="Normal 5 2 2 6 2 2 2 2 2" xfId="39931" xr:uid="{00000000-0005-0000-0000-0000EC9B0000}"/>
    <cellStyle name="Normal 5 2 2 6 2 2 2 2 2 2" xfId="39932" xr:uid="{00000000-0005-0000-0000-0000ED9B0000}"/>
    <cellStyle name="Normal 5 2 2 6 2 2 2 2 3" xfId="39933" xr:uid="{00000000-0005-0000-0000-0000EE9B0000}"/>
    <cellStyle name="Normal 5 2 2 6 2 2 2 2 3 2" xfId="39934" xr:uid="{00000000-0005-0000-0000-0000EF9B0000}"/>
    <cellStyle name="Normal 5 2 2 6 2 2 2 2 3 2 2" xfId="39935" xr:uid="{00000000-0005-0000-0000-0000F09B0000}"/>
    <cellStyle name="Normal 5 2 2 6 2 2 2 2 3 3" xfId="39936" xr:uid="{00000000-0005-0000-0000-0000F19B0000}"/>
    <cellStyle name="Normal 5 2 2 6 2 2 2 2 4" xfId="39937" xr:uid="{00000000-0005-0000-0000-0000F29B0000}"/>
    <cellStyle name="Normal 5 2 2 6 2 2 2 3" xfId="39938" xr:uid="{00000000-0005-0000-0000-0000F39B0000}"/>
    <cellStyle name="Normal 5 2 2 6 2 2 2 3 2" xfId="39939" xr:uid="{00000000-0005-0000-0000-0000F49B0000}"/>
    <cellStyle name="Normal 5 2 2 6 2 2 2 4" xfId="39940" xr:uid="{00000000-0005-0000-0000-0000F59B0000}"/>
    <cellStyle name="Normal 5 2 2 6 2 2 2 4 2" xfId="39941" xr:uid="{00000000-0005-0000-0000-0000F69B0000}"/>
    <cellStyle name="Normal 5 2 2 6 2 2 2 4 2 2" xfId="39942" xr:uid="{00000000-0005-0000-0000-0000F79B0000}"/>
    <cellStyle name="Normal 5 2 2 6 2 2 2 4 3" xfId="39943" xr:uid="{00000000-0005-0000-0000-0000F89B0000}"/>
    <cellStyle name="Normal 5 2 2 6 2 2 2 5" xfId="39944" xr:uid="{00000000-0005-0000-0000-0000F99B0000}"/>
    <cellStyle name="Normal 5 2 2 6 2 2 3" xfId="39945" xr:uid="{00000000-0005-0000-0000-0000FA9B0000}"/>
    <cellStyle name="Normal 5 2 2 6 2 2 3 2" xfId="39946" xr:uid="{00000000-0005-0000-0000-0000FB9B0000}"/>
    <cellStyle name="Normal 5 2 2 6 2 2 3 2 2" xfId="39947" xr:uid="{00000000-0005-0000-0000-0000FC9B0000}"/>
    <cellStyle name="Normal 5 2 2 6 2 2 3 3" xfId="39948" xr:uid="{00000000-0005-0000-0000-0000FD9B0000}"/>
    <cellStyle name="Normal 5 2 2 6 2 2 3 3 2" xfId="39949" xr:uid="{00000000-0005-0000-0000-0000FE9B0000}"/>
    <cellStyle name="Normal 5 2 2 6 2 2 3 3 2 2" xfId="39950" xr:uid="{00000000-0005-0000-0000-0000FF9B0000}"/>
    <cellStyle name="Normal 5 2 2 6 2 2 3 3 3" xfId="39951" xr:uid="{00000000-0005-0000-0000-0000009C0000}"/>
    <cellStyle name="Normal 5 2 2 6 2 2 3 4" xfId="39952" xr:uid="{00000000-0005-0000-0000-0000019C0000}"/>
    <cellStyle name="Normal 5 2 2 6 2 2 4" xfId="39953" xr:uid="{00000000-0005-0000-0000-0000029C0000}"/>
    <cellStyle name="Normal 5 2 2 6 2 2 4 2" xfId="39954" xr:uid="{00000000-0005-0000-0000-0000039C0000}"/>
    <cellStyle name="Normal 5 2 2 6 2 2 4 2 2" xfId="39955" xr:uid="{00000000-0005-0000-0000-0000049C0000}"/>
    <cellStyle name="Normal 5 2 2 6 2 2 4 3" xfId="39956" xr:uid="{00000000-0005-0000-0000-0000059C0000}"/>
    <cellStyle name="Normal 5 2 2 6 2 2 4 3 2" xfId="39957" xr:uid="{00000000-0005-0000-0000-0000069C0000}"/>
    <cellStyle name="Normal 5 2 2 6 2 2 4 3 2 2" xfId="39958" xr:uid="{00000000-0005-0000-0000-0000079C0000}"/>
    <cellStyle name="Normal 5 2 2 6 2 2 4 3 3" xfId="39959" xr:uid="{00000000-0005-0000-0000-0000089C0000}"/>
    <cellStyle name="Normal 5 2 2 6 2 2 4 4" xfId="39960" xr:uid="{00000000-0005-0000-0000-0000099C0000}"/>
    <cellStyle name="Normal 5 2 2 6 2 2 5" xfId="39961" xr:uid="{00000000-0005-0000-0000-00000A9C0000}"/>
    <cellStyle name="Normal 5 2 2 6 2 2 5 2" xfId="39962" xr:uid="{00000000-0005-0000-0000-00000B9C0000}"/>
    <cellStyle name="Normal 5 2 2 6 2 2 6" xfId="39963" xr:uid="{00000000-0005-0000-0000-00000C9C0000}"/>
    <cellStyle name="Normal 5 2 2 6 2 2 6 2" xfId="39964" xr:uid="{00000000-0005-0000-0000-00000D9C0000}"/>
    <cellStyle name="Normal 5 2 2 6 2 2 6 2 2" xfId="39965" xr:uid="{00000000-0005-0000-0000-00000E9C0000}"/>
    <cellStyle name="Normal 5 2 2 6 2 2 6 3" xfId="39966" xr:uid="{00000000-0005-0000-0000-00000F9C0000}"/>
    <cellStyle name="Normal 5 2 2 6 2 2 7" xfId="39967" xr:uid="{00000000-0005-0000-0000-0000109C0000}"/>
    <cellStyle name="Normal 5 2 2 6 2 2 7 2" xfId="39968" xr:uid="{00000000-0005-0000-0000-0000119C0000}"/>
    <cellStyle name="Normal 5 2 2 6 2 2 8" xfId="39969" xr:uid="{00000000-0005-0000-0000-0000129C0000}"/>
    <cellStyle name="Normal 5 2 2 6 2 3" xfId="39970" xr:uid="{00000000-0005-0000-0000-0000139C0000}"/>
    <cellStyle name="Normal 5 2 2 6 2 3 2" xfId="39971" xr:uid="{00000000-0005-0000-0000-0000149C0000}"/>
    <cellStyle name="Normal 5 2 2 6 2 3 2 2" xfId="39972" xr:uid="{00000000-0005-0000-0000-0000159C0000}"/>
    <cellStyle name="Normal 5 2 2 6 2 3 2 2 2" xfId="39973" xr:uid="{00000000-0005-0000-0000-0000169C0000}"/>
    <cellStyle name="Normal 5 2 2 6 2 3 2 3" xfId="39974" xr:uid="{00000000-0005-0000-0000-0000179C0000}"/>
    <cellStyle name="Normal 5 2 2 6 2 3 2 3 2" xfId="39975" xr:uid="{00000000-0005-0000-0000-0000189C0000}"/>
    <cellStyle name="Normal 5 2 2 6 2 3 2 3 2 2" xfId="39976" xr:uid="{00000000-0005-0000-0000-0000199C0000}"/>
    <cellStyle name="Normal 5 2 2 6 2 3 2 3 3" xfId="39977" xr:uid="{00000000-0005-0000-0000-00001A9C0000}"/>
    <cellStyle name="Normal 5 2 2 6 2 3 2 4" xfId="39978" xr:uid="{00000000-0005-0000-0000-00001B9C0000}"/>
    <cellStyle name="Normal 5 2 2 6 2 3 3" xfId="39979" xr:uid="{00000000-0005-0000-0000-00001C9C0000}"/>
    <cellStyle name="Normal 5 2 2 6 2 3 3 2" xfId="39980" xr:uid="{00000000-0005-0000-0000-00001D9C0000}"/>
    <cellStyle name="Normal 5 2 2 6 2 3 4" xfId="39981" xr:uid="{00000000-0005-0000-0000-00001E9C0000}"/>
    <cellStyle name="Normal 5 2 2 6 2 3 4 2" xfId="39982" xr:uid="{00000000-0005-0000-0000-00001F9C0000}"/>
    <cellStyle name="Normal 5 2 2 6 2 3 4 2 2" xfId="39983" xr:uid="{00000000-0005-0000-0000-0000209C0000}"/>
    <cellStyle name="Normal 5 2 2 6 2 3 4 3" xfId="39984" xr:uid="{00000000-0005-0000-0000-0000219C0000}"/>
    <cellStyle name="Normal 5 2 2 6 2 3 5" xfId="39985" xr:uid="{00000000-0005-0000-0000-0000229C0000}"/>
    <cellStyle name="Normal 5 2 2 6 2 4" xfId="39986" xr:uid="{00000000-0005-0000-0000-0000239C0000}"/>
    <cellStyle name="Normal 5 2 2 6 2 4 2" xfId="39987" xr:uid="{00000000-0005-0000-0000-0000249C0000}"/>
    <cellStyle name="Normal 5 2 2 6 2 4 2 2" xfId="39988" xr:uid="{00000000-0005-0000-0000-0000259C0000}"/>
    <cellStyle name="Normal 5 2 2 6 2 4 3" xfId="39989" xr:uid="{00000000-0005-0000-0000-0000269C0000}"/>
    <cellStyle name="Normal 5 2 2 6 2 4 3 2" xfId="39990" xr:uid="{00000000-0005-0000-0000-0000279C0000}"/>
    <cellStyle name="Normal 5 2 2 6 2 4 3 2 2" xfId="39991" xr:uid="{00000000-0005-0000-0000-0000289C0000}"/>
    <cellStyle name="Normal 5 2 2 6 2 4 3 3" xfId="39992" xr:uid="{00000000-0005-0000-0000-0000299C0000}"/>
    <cellStyle name="Normal 5 2 2 6 2 4 4" xfId="39993" xr:uid="{00000000-0005-0000-0000-00002A9C0000}"/>
    <cellStyle name="Normal 5 2 2 6 2 5" xfId="39994" xr:uid="{00000000-0005-0000-0000-00002B9C0000}"/>
    <cellStyle name="Normal 5 2 2 6 2 5 2" xfId="39995" xr:uid="{00000000-0005-0000-0000-00002C9C0000}"/>
    <cellStyle name="Normal 5 2 2 6 2 5 2 2" xfId="39996" xr:uid="{00000000-0005-0000-0000-00002D9C0000}"/>
    <cellStyle name="Normal 5 2 2 6 2 5 3" xfId="39997" xr:uid="{00000000-0005-0000-0000-00002E9C0000}"/>
    <cellStyle name="Normal 5 2 2 6 2 5 3 2" xfId="39998" xr:uid="{00000000-0005-0000-0000-00002F9C0000}"/>
    <cellStyle name="Normal 5 2 2 6 2 5 3 2 2" xfId="39999" xr:uid="{00000000-0005-0000-0000-0000309C0000}"/>
    <cellStyle name="Normal 5 2 2 6 2 5 3 3" xfId="40000" xr:uid="{00000000-0005-0000-0000-0000319C0000}"/>
    <cellStyle name="Normal 5 2 2 6 2 5 4" xfId="40001" xr:uid="{00000000-0005-0000-0000-0000329C0000}"/>
    <cellStyle name="Normal 5 2 2 6 2 6" xfId="40002" xr:uid="{00000000-0005-0000-0000-0000339C0000}"/>
    <cellStyle name="Normal 5 2 2 6 2 6 2" xfId="40003" xr:uid="{00000000-0005-0000-0000-0000349C0000}"/>
    <cellStyle name="Normal 5 2 2 6 2 7" xfId="40004" xr:uid="{00000000-0005-0000-0000-0000359C0000}"/>
    <cellStyle name="Normal 5 2 2 6 2 7 2" xfId="40005" xr:uid="{00000000-0005-0000-0000-0000369C0000}"/>
    <cellStyle name="Normal 5 2 2 6 2 7 2 2" xfId="40006" xr:uid="{00000000-0005-0000-0000-0000379C0000}"/>
    <cellStyle name="Normal 5 2 2 6 2 7 3" xfId="40007" xr:uid="{00000000-0005-0000-0000-0000389C0000}"/>
    <cellStyle name="Normal 5 2 2 6 2 8" xfId="40008" xr:uid="{00000000-0005-0000-0000-0000399C0000}"/>
    <cellStyle name="Normal 5 2 2 6 2 8 2" xfId="40009" xr:uid="{00000000-0005-0000-0000-00003A9C0000}"/>
    <cellStyle name="Normal 5 2 2 6 2 9" xfId="40010" xr:uid="{00000000-0005-0000-0000-00003B9C0000}"/>
    <cellStyle name="Normal 5 2 2 6 3" xfId="40011" xr:uid="{00000000-0005-0000-0000-00003C9C0000}"/>
    <cellStyle name="Normal 5 2 2 6 3 2" xfId="40012" xr:uid="{00000000-0005-0000-0000-00003D9C0000}"/>
    <cellStyle name="Normal 5 2 2 6 3 2 2" xfId="40013" xr:uid="{00000000-0005-0000-0000-00003E9C0000}"/>
    <cellStyle name="Normal 5 2 2 6 3 2 2 2" xfId="40014" xr:uid="{00000000-0005-0000-0000-00003F9C0000}"/>
    <cellStyle name="Normal 5 2 2 6 3 2 2 2 2" xfId="40015" xr:uid="{00000000-0005-0000-0000-0000409C0000}"/>
    <cellStyle name="Normal 5 2 2 6 3 2 2 3" xfId="40016" xr:uid="{00000000-0005-0000-0000-0000419C0000}"/>
    <cellStyle name="Normal 5 2 2 6 3 2 2 3 2" xfId="40017" xr:uid="{00000000-0005-0000-0000-0000429C0000}"/>
    <cellStyle name="Normal 5 2 2 6 3 2 2 3 2 2" xfId="40018" xr:uid="{00000000-0005-0000-0000-0000439C0000}"/>
    <cellStyle name="Normal 5 2 2 6 3 2 2 3 3" xfId="40019" xr:uid="{00000000-0005-0000-0000-0000449C0000}"/>
    <cellStyle name="Normal 5 2 2 6 3 2 2 4" xfId="40020" xr:uid="{00000000-0005-0000-0000-0000459C0000}"/>
    <cellStyle name="Normal 5 2 2 6 3 2 3" xfId="40021" xr:uid="{00000000-0005-0000-0000-0000469C0000}"/>
    <cellStyle name="Normal 5 2 2 6 3 2 3 2" xfId="40022" xr:uid="{00000000-0005-0000-0000-0000479C0000}"/>
    <cellStyle name="Normal 5 2 2 6 3 2 4" xfId="40023" xr:uid="{00000000-0005-0000-0000-0000489C0000}"/>
    <cellStyle name="Normal 5 2 2 6 3 2 4 2" xfId="40024" xr:uid="{00000000-0005-0000-0000-0000499C0000}"/>
    <cellStyle name="Normal 5 2 2 6 3 2 4 2 2" xfId="40025" xr:uid="{00000000-0005-0000-0000-00004A9C0000}"/>
    <cellStyle name="Normal 5 2 2 6 3 2 4 3" xfId="40026" xr:uid="{00000000-0005-0000-0000-00004B9C0000}"/>
    <cellStyle name="Normal 5 2 2 6 3 2 5" xfId="40027" xr:uid="{00000000-0005-0000-0000-00004C9C0000}"/>
    <cellStyle name="Normal 5 2 2 6 3 3" xfId="40028" xr:uid="{00000000-0005-0000-0000-00004D9C0000}"/>
    <cellStyle name="Normal 5 2 2 6 3 3 2" xfId="40029" xr:uid="{00000000-0005-0000-0000-00004E9C0000}"/>
    <cellStyle name="Normal 5 2 2 6 3 3 2 2" xfId="40030" xr:uid="{00000000-0005-0000-0000-00004F9C0000}"/>
    <cellStyle name="Normal 5 2 2 6 3 3 3" xfId="40031" xr:uid="{00000000-0005-0000-0000-0000509C0000}"/>
    <cellStyle name="Normal 5 2 2 6 3 3 3 2" xfId="40032" xr:uid="{00000000-0005-0000-0000-0000519C0000}"/>
    <cellStyle name="Normal 5 2 2 6 3 3 3 2 2" xfId="40033" xr:uid="{00000000-0005-0000-0000-0000529C0000}"/>
    <cellStyle name="Normal 5 2 2 6 3 3 3 3" xfId="40034" xr:uid="{00000000-0005-0000-0000-0000539C0000}"/>
    <cellStyle name="Normal 5 2 2 6 3 3 4" xfId="40035" xr:uid="{00000000-0005-0000-0000-0000549C0000}"/>
    <cellStyle name="Normal 5 2 2 6 3 4" xfId="40036" xr:uid="{00000000-0005-0000-0000-0000559C0000}"/>
    <cellStyle name="Normal 5 2 2 6 3 4 2" xfId="40037" xr:uid="{00000000-0005-0000-0000-0000569C0000}"/>
    <cellStyle name="Normal 5 2 2 6 3 4 2 2" xfId="40038" xr:uid="{00000000-0005-0000-0000-0000579C0000}"/>
    <cellStyle name="Normal 5 2 2 6 3 4 3" xfId="40039" xr:uid="{00000000-0005-0000-0000-0000589C0000}"/>
    <cellStyle name="Normal 5 2 2 6 3 4 3 2" xfId="40040" xr:uid="{00000000-0005-0000-0000-0000599C0000}"/>
    <cellStyle name="Normal 5 2 2 6 3 4 3 2 2" xfId="40041" xr:uid="{00000000-0005-0000-0000-00005A9C0000}"/>
    <cellStyle name="Normal 5 2 2 6 3 4 3 3" xfId="40042" xr:uid="{00000000-0005-0000-0000-00005B9C0000}"/>
    <cellStyle name="Normal 5 2 2 6 3 4 4" xfId="40043" xr:uid="{00000000-0005-0000-0000-00005C9C0000}"/>
    <cellStyle name="Normal 5 2 2 6 3 5" xfId="40044" xr:uid="{00000000-0005-0000-0000-00005D9C0000}"/>
    <cellStyle name="Normal 5 2 2 6 3 5 2" xfId="40045" xr:uid="{00000000-0005-0000-0000-00005E9C0000}"/>
    <cellStyle name="Normal 5 2 2 6 3 6" xfId="40046" xr:uid="{00000000-0005-0000-0000-00005F9C0000}"/>
    <cellStyle name="Normal 5 2 2 6 3 6 2" xfId="40047" xr:uid="{00000000-0005-0000-0000-0000609C0000}"/>
    <cellStyle name="Normal 5 2 2 6 3 6 2 2" xfId="40048" xr:uid="{00000000-0005-0000-0000-0000619C0000}"/>
    <cellStyle name="Normal 5 2 2 6 3 6 3" xfId="40049" xr:uid="{00000000-0005-0000-0000-0000629C0000}"/>
    <cellStyle name="Normal 5 2 2 6 3 7" xfId="40050" xr:uid="{00000000-0005-0000-0000-0000639C0000}"/>
    <cellStyle name="Normal 5 2 2 6 3 7 2" xfId="40051" xr:uid="{00000000-0005-0000-0000-0000649C0000}"/>
    <cellStyle name="Normal 5 2 2 6 3 8" xfId="40052" xr:uid="{00000000-0005-0000-0000-0000659C0000}"/>
    <cellStyle name="Normal 5 2 2 6 4" xfId="40053" xr:uid="{00000000-0005-0000-0000-0000669C0000}"/>
    <cellStyle name="Normal 5 2 2 6 4 2" xfId="40054" xr:uid="{00000000-0005-0000-0000-0000679C0000}"/>
    <cellStyle name="Normal 5 2 2 6 4 2 2" xfId="40055" xr:uid="{00000000-0005-0000-0000-0000689C0000}"/>
    <cellStyle name="Normal 5 2 2 6 4 2 2 2" xfId="40056" xr:uid="{00000000-0005-0000-0000-0000699C0000}"/>
    <cellStyle name="Normal 5 2 2 6 4 2 3" xfId="40057" xr:uid="{00000000-0005-0000-0000-00006A9C0000}"/>
    <cellStyle name="Normal 5 2 2 6 4 2 3 2" xfId="40058" xr:uid="{00000000-0005-0000-0000-00006B9C0000}"/>
    <cellStyle name="Normal 5 2 2 6 4 2 3 2 2" xfId="40059" xr:uid="{00000000-0005-0000-0000-00006C9C0000}"/>
    <cellStyle name="Normal 5 2 2 6 4 2 3 3" xfId="40060" xr:uid="{00000000-0005-0000-0000-00006D9C0000}"/>
    <cellStyle name="Normal 5 2 2 6 4 2 4" xfId="40061" xr:uid="{00000000-0005-0000-0000-00006E9C0000}"/>
    <cellStyle name="Normal 5 2 2 6 4 3" xfId="40062" xr:uid="{00000000-0005-0000-0000-00006F9C0000}"/>
    <cellStyle name="Normal 5 2 2 6 4 3 2" xfId="40063" xr:uid="{00000000-0005-0000-0000-0000709C0000}"/>
    <cellStyle name="Normal 5 2 2 6 4 4" xfId="40064" xr:uid="{00000000-0005-0000-0000-0000719C0000}"/>
    <cellStyle name="Normal 5 2 2 6 4 4 2" xfId="40065" xr:uid="{00000000-0005-0000-0000-0000729C0000}"/>
    <cellStyle name="Normal 5 2 2 6 4 4 2 2" xfId="40066" xr:uid="{00000000-0005-0000-0000-0000739C0000}"/>
    <cellStyle name="Normal 5 2 2 6 4 4 3" xfId="40067" xr:uid="{00000000-0005-0000-0000-0000749C0000}"/>
    <cellStyle name="Normal 5 2 2 6 4 5" xfId="40068" xr:uid="{00000000-0005-0000-0000-0000759C0000}"/>
    <cellStyle name="Normal 5 2 2 6 5" xfId="40069" xr:uid="{00000000-0005-0000-0000-0000769C0000}"/>
    <cellStyle name="Normal 5 2 2 6 5 2" xfId="40070" xr:uid="{00000000-0005-0000-0000-0000779C0000}"/>
    <cellStyle name="Normal 5 2 2 6 5 2 2" xfId="40071" xr:uid="{00000000-0005-0000-0000-0000789C0000}"/>
    <cellStyle name="Normal 5 2 2 6 5 3" xfId="40072" xr:uid="{00000000-0005-0000-0000-0000799C0000}"/>
    <cellStyle name="Normal 5 2 2 6 5 3 2" xfId="40073" xr:uid="{00000000-0005-0000-0000-00007A9C0000}"/>
    <cellStyle name="Normal 5 2 2 6 5 3 2 2" xfId="40074" xr:uid="{00000000-0005-0000-0000-00007B9C0000}"/>
    <cellStyle name="Normal 5 2 2 6 5 3 3" xfId="40075" xr:uid="{00000000-0005-0000-0000-00007C9C0000}"/>
    <cellStyle name="Normal 5 2 2 6 5 4" xfId="40076" xr:uid="{00000000-0005-0000-0000-00007D9C0000}"/>
    <cellStyle name="Normal 5 2 2 6 6" xfId="40077" xr:uid="{00000000-0005-0000-0000-00007E9C0000}"/>
    <cellStyle name="Normal 5 2 2 6 6 2" xfId="40078" xr:uid="{00000000-0005-0000-0000-00007F9C0000}"/>
    <cellStyle name="Normal 5 2 2 6 6 2 2" xfId="40079" xr:uid="{00000000-0005-0000-0000-0000809C0000}"/>
    <cellStyle name="Normal 5 2 2 6 6 3" xfId="40080" xr:uid="{00000000-0005-0000-0000-0000819C0000}"/>
    <cellStyle name="Normal 5 2 2 6 6 3 2" xfId="40081" xr:uid="{00000000-0005-0000-0000-0000829C0000}"/>
    <cellStyle name="Normal 5 2 2 6 6 3 2 2" xfId="40082" xr:uid="{00000000-0005-0000-0000-0000839C0000}"/>
    <cellStyle name="Normal 5 2 2 6 6 3 3" xfId="40083" xr:uid="{00000000-0005-0000-0000-0000849C0000}"/>
    <cellStyle name="Normal 5 2 2 6 6 4" xfId="40084" xr:uid="{00000000-0005-0000-0000-0000859C0000}"/>
    <cellStyle name="Normal 5 2 2 6 7" xfId="40085" xr:uid="{00000000-0005-0000-0000-0000869C0000}"/>
    <cellStyle name="Normal 5 2 2 6 7 2" xfId="40086" xr:uid="{00000000-0005-0000-0000-0000879C0000}"/>
    <cellStyle name="Normal 5 2 2 6 8" xfId="40087" xr:uid="{00000000-0005-0000-0000-0000889C0000}"/>
    <cellStyle name="Normal 5 2 2 6 8 2" xfId="40088" xr:uid="{00000000-0005-0000-0000-0000899C0000}"/>
    <cellStyle name="Normal 5 2 2 6 8 2 2" xfId="40089" xr:uid="{00000000-0005-0000-0000-00008A9C0000}"/>
    <cellStyle name="Normal 5 2 2 6 8 3" xfId="40090" xr:uid="{00000000-0005-0000-0000-00008B9C0000}"/>
    <cellStyle name="Normal 5 2 2 6 9" xfId="40091" xr:uid="{00000000-0005-0000-0000-00008C9C0000}"/>
    <cellStyle name="Normal 5 2 2 6 9 2" xfId="40092" xr:uid="{00000000-0005-0000-0000-00008D9C0000}"/>
    <cellStyle name="Normal 5 2 2 7" xfId="40093" xr:uid="{00000000-0005-0000-0000-00008E9C0000}"/>
    <cellStyle name="Normal 5 2 2 7 2" xfId="40094" xr:uid="{00000000-0005-0000-0000-00008F9C0000}"/>
    <cellStyle name="Normal 5 2 2 7 2 2" xfId="40095" xr:uid="{00000000-0005-0000-0000-0000909C0000}"/>
    <cellStyle name="Normal 5 2 2 7 2 2 2" xfId="40096" xr:uid="{00000000-0005-0000-0000-0000919C0000}"/>
    <cellStyle name="Normal 5 2 2 7 2 2 2 2" xfId="40097" xr:uid="{00000000-0005-0000-0000-0000929C0000}"/>
    <cellStyle name="Normal 5 2 2 7 2 2 2 2 2" xfId="40098" xr:uid="{00000000-0005-0000-0000-0000939C0000}"/>
    <cellStyle name="Normal 5 2 2 7 2 2 2 3" xfId="40099" xr:uid="{00000000-0005-0000-0000-0000949C0000}"/>
    <cellStyle name="Normal 5 2 2 7 2 2 2 3 2" xfId="40100" xr:uid="{00000000-0005-0000-0000-0000959C0000}"/>
    <cellStyle name="Normal 5 2 2 7 2 2 2 3 2 2" xfId="40101" xr:uid="{00000000-0005-0000-0000-0000969C0000}"/>
    <cellStyle name="Normal 5 2 2 7 2 2 2 3 3" xfId="40102" xr:uid="{00000000-0005-0000-0000-0000979C0000}"/>
    <cellStyle name="Normal 5 2 2 7 2 2 2 4" xfId="40103" xr:uid="{00000000-0005-0000-0000-0000989C0000}"/>
    <cellStyle name="Normal 5 2 2 7 2 2 3" xfId="40104" xr:uid="{00000000-0005-0000-0000-0000999C0000}"/>
    <cellStyle name="Normal 5 2 2 7 2 2 3 2" xfId="40105" xr:uid="{00000000-0005-0000-0000-00009A9C0000}"/>
    <cellStyle name="Normal 5 2 2 7 2 2 4" xfId="40106" xr:uid="{00000000-0005-0000-0000-00009B9C0000}"/>
    <cellStyle name="Normal 5 2 2 7 2 2 4 2" xfId="40107" xr:uid="{00000000-0005-0000-0000-00009C9C0000}"/>
    <cellStyle name="Normal 5 2 2 7 2 2 4 2 2" xfId="40108" xr:uid="{00000000-0005-0000-0000-00009D9C0000}"/>
    <cellStyle name="Normal 5 2 2 7 2 2 4 3" xfId="40109" xr:uid="{00000000-0005-0000-0000-00009E9C0000}"/>
    <cellStyle name="Normal 5 2 2 7 2 2 5" xfId="40110" xr:uid="{00000000-0005-0000-0000-00009F9C0000}"/>
    <cellStyle name="Normal 5 2 2 7 2 3" xfId="40111" xr:uid="{00000000-0005-0000-0000-0000A09C0000}"/>
    <cellStyle name="Normal 5 2 2 7 2 3 2" xfId="40112" xr:uid="{00000000-0005-0000-0000-0000A19C0000}"/>
    <cellStyle name="Normal 5 2 2 7 2 3 2 2" xfId="40113" xr:uid="{00000000-0005-0000-0000-0000A29C0000}"/>
    <cellStyle name="Normal 5 2 2 7 2 3 3" xfId="40114" xr:uid="{00000000-0005-0000-0000-0000A39C0000}"/>
    <cellStyle name="Normal 5 2 2 7 2 3 3 2" xfId="40115" xr:uid="{00000000-0005-0000-0000-0000A49C0000}"/>
    <cellStyle name="Normal 5 2 2 7 2 3 3 2 2" xfId="40116" xr:uid="{00000000-0005-0000-0000-0000A59C0000}"/>
    <cellStyle name="Normal 5 2 2 7 2 3 3 3" xfId="40117" xr:uid="{00000000-0005-0000-0000-0000A69C0000}"/>
    <cellStyle name="Normal 5 2 2 7 2 3 4" xfId="40118" xr:uid="{00000000-0005-0000-0000-0000A79C0000}"/>
    <cellStyle name="Normal 5 2 2 7 2 4" xfId="40119" xr:uid="{00000000-0005-0000-0000-0000A89C0000}"/>
    <cellStyle name="Normal 5 2 2 7 2 4 2" xfId="40120" xr:uid="{00000000-0005-0000-0000-0000A99C0000}"/>
    <cellStyle name="Normal 5 2 2 7 2 4 2 2" xfId="40121" xr:uid="{00000000-0005-0000-0000-0000AA9C0000}"/>
    <cellStyle name="Normal 5 2 2 7 2 4 3" xfId="40122" xr:uid="{00000000-0005-0000-0000-0000AB9C0000}"/>
    <cellStyle name="Normal 5 2 2 7 2 4 3 2" xfId="40123" xr:uid="{00000000-0005-0000-0000-0000AC9C0000}"/>
    <cellStyle name="Normal 5 2 2 7 2 4 3 2 2" xfId="40124" xr:uid="{00000000-0005-0000-0000-0000AD9C0000}"/>
    <cellStyle name="Normal 5 2 2 7 2 4 3 3" xfId="40125" xr:uid="{00000000-0005-0000-0000-0000AE9C0000}"/>
    <cellStyle name="Normal 5 2 2 7 2 4 4" xfId="40126" xr:uid="{00000000-0005-0000-0000-0000AF9C0000}"/>
    <cellStyle name="Normal 5 2 2 7 2 5" xfId="40127" xr:uid="{00000000-0005-0000-0000-0000B09C0000}"/>
    <cellStyle name="Normal 5 2 2 7 2 5 2" xfId="40128" xr:uid="{00000000-0005-0000-0000-0000B19C0000}"/>
    <cellStyle name="Normal 5 2 2 7 2 6" xfId="40129" xr:uid="{00000000-0005-0000-0000-0000B29C0000}"/>
    <cellStyle name="Normal 5 2 2 7 2 6 2" xfId="40130" xr:uid="{00000000-0005-0000-0000-0000B39C0000}"/>
    <cellStyle name="Normal 5 2 2 7 2 6 2 2" xfId="40131" xr:uid="{00000000-0005-0000-0000-0000B49C0000}"/>
    <cellStyle name="Normal 5 2 2 7 2 6 3" xfId="40132" xr:uid="{00000000-0005-0000-0000-0000B59C0000}"/>
    <cellStyle name="Normal 5 2 2 7 2 7" xfId="40133" xr:uid="{00000000-0005-0000-0000-0000B69C0000}"/>
    <cellStyle name="Normal 5 2 2 7 2 7 2" xfId="40134" xr:uid="{00000000-0005-0000-0000-0000B79C0000}"/>
    <cellStyle name="Normal 5 2 2 7 2 8" xfId="40135" xr:uid="{00000000-0005-0000-0000-0000B89C0000}"/>
    <cellStyle name="Normal 5 2 2 7 3" xfId="40136" xr:uid="{00000000-0005-0000-0000-0000B99C0000}"/>
    <cellStyle name="Normal 5 2 2 7 3 2" xfId="40137" xr:uid="{00000000-0005-0000-0000-0000BA9C0000}"/>
    <cellStyle name="Normal 5 2 2 7 3 2 2" xfId="40138" xr:uid="{00000000-0005-0000-0000-0000BB9C0000}"/>
    <cellStyle name="Normal 5 2 2 7 3 2 2 2" xfId="40139" xr:uid="{00000000-0005-0000-0000-0000BC9C0000}"/>
    <cellStyle name="Normal 5 2 2 7 3 2 3" xfId="40140" xr:uid="{00000000-0005-0000-0000-0000BD9C0000}"/>
    <cellStyle name="Normal 5 2 2 7 3 2 3 2" xfId="40141" xr:uid="{00000000-0005-0000-0000-0000BE9C0000}"/>
    <cellStyle name="Normal 5 2 2 7 3 2 3 2 2" xfId="40142" xr:uid="{00000000-0005-0000-0000-0000BF9C0000}"/>
    <cellStyle name="Normal 5 2 2 7 3 2 3 3" xfId="40143" xr:uid="{00000000-0005-0000-0000-0000C09C0000}"/>
    <cellStyle name="Normal 5 2 2 7 3 2 4" xfId="40144" xr:uid="{00000000-0005-0000-0000-0000C19C0000}"/>
    <cellStyle name="Normal 5 2 2 7 3 3" xfId="40145" xr:uid="{00000000-0005-0000-0000-0000C29C0000}"/>
    <cellStyle name="Normal 5 2 2 7 3 3 2" xfId="40146" xr:uid="{00000000-0005-0000-0000-0000C39C0000}"/>
    <cellStyle name="Normal 5 2 2 7 3 4" xfId="40147" xr:uid="{00000000-0005-0000-0000-0000C49C0000}"/>
    <cellStyle name="Normal 5 2 2 7 3 4 2" xfId="40148" xr:uid="{00000000-0005-0000-0000-0000C59C0000}"/>
    <cellStyle name="Normal 5 2 2 7 3 4 2 2" xfId="40149" xr:uid="{00000000-0005-0000-0000-0000C69C0000}"/>
    <cellStyle name="Normal 5 2 2 7 3 4 3" xfId="40150" xr:uid="{00000000-0005-0000-0000-0000C79C0000}"/>
    <cellStyle name="Normal 5 2 2 7 3 5" xfId="40151" xr:uid="{00000000-0005-0000-0000-0000C89C0000}"/>
    <cellStyle name="Normal 5 2 2 7 4" xfId="40152" xr:uid="{00000000-0005-0000-0000-0000C99C0000}"/>
    <cellStyle name="Normal 5 2 2 7 4 2" xfId="40153" xr:uid="{00000000-0005-0000-0000-0000CA9C0000}"/>
    <cellStyle name="Normal 5 2 2 7 4 2 2" xfId="40154" xr:uid="{00000000-0005-0000-0000-0000CB9C0000}"/>
    <cellStyle name="Normal 5 2 2 7 4 3" xfId="40155" xr:uid="{00000000-0005-0000-0000-0000CC9C0000}"/>
    <cellStyle name="Normal 5 2 2 7 4 3 2" xfId="40156" xr:uid="{00000000-0005-0000-0000-0000CD9C0000}"/>
    <cellStyle name="Normal 5 2 2 7 4 3 2 2" xfId="40157" xr:uid="{00000000-0005-0000-0000-0000CE9C0000}"/>
    <cellStyle name="Normal 5 2 2 7 4 3 3" xfId="40158" xr:uid="{00000000-0005-0000-0000-0000CF9C0000}"/>
    <cellStyle name="Normal 5 2 2 7 4 4" xfId="40159" xr:uid="{00000000-0005-0000-0000-0000D09C0000}"/>
    <cellStyle name="Normal 5 2 2 7 5" xfId="40160" xr:uid="{00000000-0005-0000-0000-0000D19C0000}"/>
    <cellStyle name="Normal 5 2 2 7 5 2" xfId="40161" xr:uid="{00000000-0005-0000-0000-0000D29C0000}"/>
    <cellStyle name="Normal 5 2 2 7 5 2 2" xfId="40162" xr:uid="{00000000-0005-0000-0000-0000D39C0000}"/>
    <cellStyle name="Normal 5 2 2 7 5 3" xfId="40163" xr:uid="{00000000-0005-0000-0000-0000D49C0000}"/>
    <cellStyle name="Normal 5 2 2 7 5 3 2" xfId="40164" xr:uid="{00000000-0005-0000-0000-0000D59C0000}"/>
    <cellStyle name="Normal 5 2 2 7 5 3 2 2" xfId="40165" xr:uid="{00000000-0005-0000-0000-0000D69C0000}"/>
    <cellStyle name="Normal 5 2 2 7 5 3 3" xfId="40166" xr:uid="{00000000-0005-0000-0000-0000D79C0000}"/>
    <cellStyle name="Normal 5 2 2 7 5 4" xfId="40167" xr:uid="{00000000-0005-0000-0000-0000D89C0000}"/>
    <cellStyle name="Normal 5 2 2 7 6" xfId="40168" xr:uid="{00000000-0005-0000-0000-0000D99C0000}"/>
    <cellStyle name="Normal 5 2 2 7 6 2" xfId="40169" xr:uid="{00000000-0005-0000-0000-0000DA9C0000}"/>
    <cellStyle name="Normal 5 2 2 7 7" xfId="40170" xr:uid="{00000000-0005-0000-0000-0000DB9C0000}"/>
    <cellStyle name="Normal 5 2 2 7 7 2" xfId="40171" xr:uid="{00000000-0005-0000-0000-0000DC9C0000}"/>
    <cellStyle name="Normal 5 2 2 7 7 2 2" xfId="40172" xr:uid="{00000000-0005-0000-0000-0000DD9C0000}"/>
    <cellStyle name="Normal 5 2 2 7 7 3" xfId="40173" xr:uid="{00000000-0005-0000-0000-0000DE9C0000}"/>
    <cellStyle name="Normal 5 2 2 7 8" xfId="40174" xr:uid="{00000000-0005-0000-0000-0000DF9C0000}"/>
    <cellStyle name="Normal 5 2 2 7 8 2" xfId="40175" xr:uid="{00000000-0005-0000-0000-0000E09C0000}"/>
    <cellStyle name="Normal 5 2 2 7 9" xfId="40176" xr:uid="{00000000-0005-0000-0000-0000E19C0000}"/>
    <cellStyle name="Normal 5 2 2 8" xfId="40177" xr:uid="{00000000-0005-0000-0000-0000E29C0000}"/>
    <cellStyle name="Normal 5 2 2 8 2" xfId="40178" xr:uid="{00000000-0005-0000-0000-0000E39C0000}"/>
    <cellStyle name="Normal 5 2 2 8 2 2" xfId="40179" xr:uid="{00000000-0005-0000-0000-0000E49C0000}"/>
    <cellStyle name="Normal 5 2 2 8 2 2 2" xfId="40180" xr:uid="{00000000-0005-0000-0000-0000E59C0000}"/>
    <cellStyle name="Normal 5 2 2 8 2 2 2 2" xfId="40181" xr:uid="{00000000-0005-0000-0000-0000E69C0000}"/>
    <cellStyle name="Normal 5 2 2 8 2 2 3" xfId="40182" xr:uid="{00000000-0005-0000-0000-0000E79C0000}"/>
    <cellStyle name="Normal 5 2 2 8 2 2 3 2" xfId="40183" xr:uid="{00000000-0005-0000-0000-0000E89C0000}"/>
    <cellStyle name="Normal 5 2 2 8 2 2 3 2 2" xfId="40184" xr:uid="{00000000-0005-0000-0000-0000E99C0000}"/>
    <cellStyle name="Normal 5 2 2 8 2 2 3 3" xfId="40185" xr:uid="{00000000-0005-0000-0000-0000EA9C0000}"/>
    <cellStyle name="Normal 5 2 2 8 2 2 4" xfId="40186" xr:uid="{00000000-0005-0000-0000-0000EB9C0000}"/>
    <cellStyle name="Normal 5 2 2 8 2 3" xfId="40187" xr:uid="{00000000-0005-0000-0000-0000EC9C0000}"/>
    <cellStyle name="Normal 5 2 2 8 2 3 2" xfId="40188" xr:uid="{00000000-0005-0000-0000-0000ED9C0000}"/>
    <cellStyle name="Normal 5 2 2 8 2 4" xfId="40189" xr:uid="{00000000-0005-0000-0000-0000EE9C0000}"/>
    <cellStyle name="Normal 5 2 2 8 2 4 2" xfId="40190" xr:uid="{00000000-0005-0000-0000-0000EF9C0000}"/>
    <cellStyle name="Normal 5 2 2 8 2 4 2 2" xfId="40191" xr:uid="{00000000-0005-0000-0000-0000F09C0000}"/>
    <cellStyle name="Normal 5 2 2 8 2 4 3" xfId="40192" xr:uid="{00000000-0005-0000-0000-0000F19C0000}"/>
    <cellStyle name="Normal 5 2 2 8 2 5" xfId="40193" xr:uid="{00000000-0005-0000-0000-0000F29C0000}"/>
    <cellStyle name="Normal 5 2 2 8 3" xfId="40194" xr:uid="{00000000-0005-0000-0000-0000F39C0000}"/>
    <cellStyle name="Normal 5 2 2 8 3 2" xfId="40195" xr:uid="{00000000-0005-0000-0000-0000F49C0000}"/>
    <cellStyle name="Normal 5 2 2 8 3 2 2" xfId="40196" xr:uid="{00000000-0005-0000-0000-0000F59C0000}"/>
    <cellStyle name="Normal 5 2 2 8 3 3" xfId="40197" xr:uid="{00000000-0005-0000-0000-0000F69C0000}"/>
    <cellStyle name="Normal 5 2 2 8 3 3 2" xfId="40198" xr:uid="{00000000-0005-0000-0000-0000F79C0000}"/>
    <cellStyle name="Normal 5 2 2 8 3 3 2 2" xfId="40199" xr:uid="{00000000-0005-0000-0000-0000F89C0000}"/>
    <cellStyle name="Normal 5 2 2 8 3 3 3" xfId="40200" xr:uid="{00000000-0005-0000-0000-0000F99C0000}"/>
    <cellStyle name="Normal 5 2 2 8 3 4" xfId="40201" xr:uid="{00000000-0005-0000-0000-0000FA9C0000}"/>
    <cellStyle name="Normal 5 2 2 8 4" xfId="40202" xr:uid="{00000000-0005-0000-0000-0000FB9C0000}"/>
    <cellStyle name="Normal 5 2 2 8 4 2" xfId="40203" xr:uid="{00000000-0005-0000-0000-0000FC9C0000}"/>
    <cellStyle name="Normal 5 2 2 8 4 2 2" xfId="40204" xr:uid="{00000000-0005-0000-0000-0000FD9C0000}"/>
    <cellStyle name="Normal 5 2 2 8 4 3" xfId="40205" xr:uid="{00000000-0005-0000-0000-0000FE9C0000}"/>
    <cellStyle name="Normal 5 2 2 8 4 3 2" xfId="40206" xr:uid="{00000000-0005-0000-0000-0000FF9C0000}"/>
    <cellStyle name="Normal 5 2 2 8 4 3 2 2" xfId="40207" xr:uid="{00000000-0005-0000-0000-0000009D0000}"/>
    <cellStyle name="Normal 5 2 2 8 4 3 3" xfId="40208" xr:uid="{00000000-0005-0000-0000-0000019D0000}"/>
    <cellStyle name="Normal 5 2 2 8 4 4" xfId="40209" xr:uid="{00000000-0005-0000-0000-0000029D0000}"/>
    <cellStyle name="Normal 5 2 2 8 5" xfId="40210" xr:uid="{00000000-0005-0000-0000-0000039D0000}"/>
    <cellStyle name="Normal 5 2 2 8 5 2" xfId="40211" xr:uid="{00000000-0005-0000-0000-0000049D0000}"/>
    <cellStyle name="Normal 5 2 2 8 6" xfId="40212" xr:uid="{00000000-0005-0000-0000-0000059D0000}"/>
    <cellStyle name="Normal 5 2 2 8 6 2" xfId="40213" xr:uid="{00000000-0005-0000-0000-0000069D0000}"/>
    <cellStyle name="Normal 5 2 2 8 6 2 2" xfId="40214" xr:uid="{00000000-0005-0000-0000-0000079D0000}"/>
    <cellStyle name="Normal 5 2 2 8 6 3" xfId="40215" xr:uid="{00000000-0005-0000-0000-0000089D0000}"/>
    <cellStyle name="Normal 5 2 2 8 7" xfId="40216" xr:uid="{00000000-0005-0000-0000-0000099D0000}"/>
    <cellStyle name="Normal 5 2 2 8 7 2" xfId="40217" xr:uid="{00000000-0005-0000-0000-00000A9D0000}"/>
    <cellStyle name="Normal 5 2 2 8 8" xfId="40218" xr:uid="{00000000-0005-0000-0000-00000B9D0000}"/>
    <cellStyle name="Normal 5 2 2 9" xfId="40219" xr:uid="{00000000-0005-0000-0000-00000C9D0000}"/>
    <cellStyle name="Normal 5 2 2 9 2" xfId="40220" xr:uid="{00000000-0005-0000-0000-00000D9D0000}"/>
    <cellStyle name="Normal 5 2 2 9 2 2" xfId="40221" xr:uid="{00000000-0005-0000-0000-00000E9D0000}"/>
    <cellStyle name="Normal 5 2 2 9 2 2 2" xfId="40222" xr:uid="{00000000-0005-0000-0000-00000F9D0000}"/>
    <cellStyle name="Normal 5 2 2 9 2 2 2 2" xfId="40223" xr:uid="{00000000-0005-0000-0000-0000109D0000}"/>
    <cellStyle name="Normal 5 2 2 9 2 2 3" xfId="40224" xr:uid="{00000000-0005-0000-0000-0000119D0000}"/>
    <cellStyle name="Normal 5 2 2 9 2 2 3 2" xfId="40225" xr:uid="{00000000-0005-0000-0000-0000129D0000}"/>
    <cellStyle name="Normal 5 2 2 9 2 2 3 2 2" xfId="40226" xr:uid="{00000000-0005-0000-0000-0000139D0000}"/>
    <cellStyle name="Normal 5 2 2 9 2 2 3 3" xfId="40227" xr:uid="{00000000-0005-0000-0000-0000149D0000}"/>
    <cellStyle name="Normal 5 2 2 9 2 2 4" xfId="40228" xr:uid="{00000000-0005-0000-0000-0000159D0000}"/>
    <cellStyle name="Normal 5 2 2 9 2 3" xfId="40229" xr:uid="{00000000-0005-0000-0000-0000169D0000}"/>
    <cellStyle name="Normal 5 2 2 9 2 3 2" xfId="40230" xr:uid="{00000000-0005-0000-0000-0000179D0000}"/>
    <cellStyle name="Normal 5 2 2 9 2 4" xfId="40231" xr:uid="{00000000-0005-0000-0000-0000189D0000}"/>
    <cellStyle name="Normal 5 2 2 9 2 4 2" xfId="40232" xr:uid="{00000000-0005-0000-0000-0000199D0000}"/>
    <cellStyle name="Normal 5 2 2 9 2 4 2 2" xfId="40233" xr:uid="{00000000-0005-0000-0000-00001A9D0000}"/>
    <cellStyle name="Normal 5 2 2 9 2 4 3" xfId="40234" xr:uid="{00000000-0005-0000-0000-00001B9D0000}"/>
    <cellStyle name="Normal 5 2 2 9 2 5" xfId="40235" xr:uid="{00000000-0005-0000-0000-00001C9D0000}"/>
    <cellStyle name="Normal 5 2 2 9 3" xfId="40236" xr:uid="{00000000-0005-0000-0000-00001D9D0000}"/>
    <cellStyle name="Normal 5 2 2 9 3 2" xfId="40237" xr:uid="{00000000-0005-0000-0000-00001E9D0000}"/>
    <cellStyle name="Normal 5 2 2 9 3 2 2" xfId="40238" xr:uid="{00000000-0005-0000-0000-00001F9D0000}"/>
    <cellStyle name="Normal 5 2 2 9 3 3" xfId="40239" xr:uid="{00000000-0005-0000-0000-0000209D0000}"/>
    <cellStyle name="Normal 5 2 2 9 3 3 2" xfId="40240" xr:uid="{00000000-0005-0000-0000-0000219D0000}"/>
    <cellStyle name="Normal 5 2 2 9 3 3 2 2" xfId="40241" xr:uid="{00000000-0005-0000-0000-0000229D0000}"/>
    <cellStyle name="Normal 5 2 2 9 3 3 3" xfId="40242" xr:uid="{00000000-0005-0000-0000-0000239D0000}"/>
    <cellStyle name="Normal 5 2 2 9 3 4" xfId="40243" xr:uid="{00000000-0005-0000-0000-0000249D0000}"/>
    <cellStyle name="Normal 5 2 2 9 4" xfId="40244" xr:uid="{00000000-0005-0000-0000-0000259D0000}"/>
    <cellStyle name="Normal 5 2 2 9 4 2" xfId="40245" xr:uid="{00000000-0005-0000-0000-0000269D0000}"/>
    <cellStyle name="Normal 5 2 2 9 4 2 2" xfId="40246" xr:uid="{00000000-0005-0000-0000-0000279D0000}"/>
    <cellStyle name="Normal 5 2 2 9 4 3" xfId="40247" xr:uid="{00000000-0005-0000-0000-0000289D0000}"/>
    <cellStyle name="Normal 5 2 2 9 4 3 2" xfId="40248" xr:uid="{00000000-0005-0000-0000-0000299D0000}"/>
    <cellStyle name="Normal 5 2 2 9 4 3 2 2" xfId="40249" xr:uid="{00000000-0005-0000-0000-00002A9D0000}"/>
    <cellStyle name="Normal 5 2 2 9 4 3 3" xfId="40250" xr:uid="{00000000-0005-0000-0000-00002B9D0000}"/>
    <cellStyle name="Normal 5 2 2 9 4 4" xfId="40251" xr:uid="{00000000-0005-0000-0000-00002C9D0000}"/>
    <cellStyle name="Normal 5 2 2 9 5" xfId="40252" xr:uid="{00000000-0005-0000-0000-00002D9D0000}"/>
    <cellStyle name="Normal 5 2 2 9 5 2" xfId="40253" xr:uid="{00000000-0005-0000-0000-00002E9D0000}"/>
    <cellStyle name="Normal 5 2 2 9 6" xfId="40254" xr:uid="{00000000-0005-0000-0000-00002F9D0000}"/>
    <cellStyle name="Normal 5 2 2 9 6 2" xfId="40255" xr:uid="{00000000-0005-0000-0000-0000309D0000}"/>
    <cellStyle name="Normal 5 2 2 9 6 2 2" xfId="40256" xr:uid="{00000000-0005-0000-0000-0000319D0000}"/>
    <cellStyle name="Normal 5 2 2 9 6 3" xfId="40257" xr:uid="{00000000-0005-0000-0000-0000329D0000}"/>
    <cellStyle name="Normal 5 2 2 9 7" xfId="40258" xr:uid="{00000000-0005-0000-0000-0000339D0000}"/>
    <cellStyle name="Normal 5 2 2 9 7 2" xfId="40259" xr:uid="{00000000-0005-0000-0000-0000349D0000}"/>
    <cellStyle name="Normal 5 2 2 9 8" xfId="40260" xr:uid="{00000000-0005-0000-0000-0000359D0000}"/>
    <cellStyle name="Normal 5 2 2_Sheet1" xfId="40261" xr:uid="{00000000-0005-0000-0000-0000369D0000}"/>
    <cellStyle name="Normal 5 2 20" xfId="40262" xr:uid="{00000000-0005-0000-0000-0000379D0000}"/>
    <cellStyle name="Normal 5 2 21" xfId="40263" xr:uid="{00000000-0005-0000-0000-0000389D0000}"/>
    <cellStyle name="Normal 5 2 3" xfId="40264" xr:uid="{00000000-0005-0000-0000-0000399D0000}"/>
    <cellStyle name="Normal 5 2 3 10" xfId="40265" xr:uid="{00000000-0005-0000-0000-00003A9D0000}"/>
    <cellStyle name="Normal 5 2 3 10 2" xfId="40266" xr:uid="{00000000-0005-0000-0000-00003B9D0000}"/>
    <cellStyle name="Normal 5 2 3 10 2 2" xfId="40267" xr:uid="{00000000-0005-0000-0000-00003C9D0000}"/>
    <cellStyle name="Normal 5 2 3 10 2 2 2" xfId="40268" xr:uid="{00000000-0005-0000-0000-00003D9D0000}"/>
    <cellStyle name="Normal 5 2 3 10 2 2 2 2" xfId="40269" xr:uid="{00000000-0005-0000-0000-00003E9D0000}"/>
    <cellStyle name="Normal 5 2 3 10 2 2 3" xfId="40270" xr:uid="{00000000-0005-0000-0000-00003F9D0000}"/>
    <cellStyle name="Normal 5 2 3 10 2 2 3 2" xfId="40271" xr:uid="{00000000-0005-0000-0000-0000409D0000}"/>
    <cellStyle name="Normal 5 2 3 10 2 2 3 2 2" xfId="40272" xr:uid="{00000000-0005-0000-0000-0000419D0000}"/>
    <cellStyle name="Normal 5 2 3 10 2 2 3 3" xfId="40273" xr:uid="{00000000-0005-0000-0000-0000429D0000}"/>
    <cellStyle name="Normal 5 2 3 10 2 2 4" xfId="40274" xr:uid="{00000000-0005-0000-0000-0000439D0000}"/>
    <cellStyle name="Normal 5 2 3 10 2 3" xfId="40275" xr:uid="{00000000-0005-0000-0000-0000449D0000}"/>
    <cellStyle name="Normal 5 2 3 10 2 3 2" xfId="40276" xr:uid="{00000000-0005-0000-0000-0000459D0000}"/>
    <cellStyle name="Normal 5 2 3 10 2 4" xfId="40277" xr:uid="{00000000-0005-0000-0000-0000469D0000}"/>
    <cellStyle name="Normal 5 2 3 10 2 4 2" xfId="40278" xr:uid="{00000000-0005-0000-0000-0000479D0000}"/>
    <cellStyle name="Normal 5 2 3 10 2 4 2 2" xfId="40279" xr:uid="{00000000-0005-0000-0000-0000489D0000}"/>
    <cellStyle name="Normal 5 2 3 10 2 4 3" xfId="40280" xr:uid="{00000000-0005-0000-0000-0000499D0000}"/>
    <cellStyle name="Normal 5 2 3 10 2 5" xfId="40281" xr:uid="{00000000-0005-0000-0000-00004A9D0000}"/>
    <cellStyle name="Normal 5 2 3 10 3" xfId="40282" xr:uid="{00000000-0005-0000-0000-00004B9D0000}"/>
    <cellStyle name="Normal 5 2 3 10 3 2" xfId="40283" xr:uid="{00000000-0005-0000-0000-00004C9D0000}"/>
    <cellStyle name="Normal 5 2 3 10 3 2 2" xfId="40284" xr:uid="{00000000-0005-0000-0000-00004D9D0000}"/>
    <cellStyle name="Normal 5 2 3 10 3 3" xfId="40285" xr:uid="{00000000-0005-0000-0000-00004E9D0000}"/>
    <cellStyle name="Normal 5 2 3 10 3 3 2" xfId="40286" xr:uid="{00000000-0005-0000-0000-00004F9D0000}"/>
    <cellStyle name="Normal 5 2 3 10 3 3 2 2" xfId="40287" xr:uid="{00000000-0005-0000-0000-0000509D0000}"/>
    <cellStyle name="Normal 5 2 3 10 3 3 3" xfId="40288" xr:uid="{00000000-0005-0000-0000-0000519D0000}"/>
    <cellStyle name="Normal 5 2 3 10 3 4" xfId="40289" xr:uid="{00000000-0005-0000-0000-0000529D0000}"/>
    <cellStyle name="Normal 5 2 3 10 4" xfId="40290" xr:uid="{00000000-0005-0000-0000-0000539D0000}"/>
    <cellStyle name="Normal 5 2 3 10 4 2" xfId="40291" xr:uid="{00000000-0005-0000-0000-0000549D0000}"/>
    <cellStyle name="Normal 5 2 3 10 5" xfId="40292" xr:uid="{00000000-0005-0000-0000-0000559D0000}"/>
    <cellStyle name="Normal 5 2 3 10 5 2" xfId="40293" xr:uid="{00000000-0005-0000-0000-0000569D0000}"/>
    <cellStyle name="Normal 5 2 3 10 5 2 2" xfId="40294" xr:uid="{00000000-0005-0000-0000-0000579D0000}"/>
    <cellStyle name="Normal 5 2 3 10 5 3" xfId="40295" xr:uid="{00000000-0005-0000-0000-0000589D0000}"/>
    <cellStyle name="Normal 5 2 3 10 6" xfId="40296" xr:uid="{00000000-0005-0000-0000-0000599D0000}"/>
    <cellStyle name="Normal 5 2 3 11" xfId="40297" xr:uid="{00000000-0005-0000-0000-00005A9D0000}"/>
    <cellStyle name="Normal 5 2 3 11 2" xfId="40298" xr:uid="{00000000-0005-0000-0000-00005B9D0000}"/>
    <cellStyle name="Normal 5 2 3 11 2 2" xfId="40299" xr:uid="{00000000-0005-0000-0000-00005C9D0000}"/>
    <cellStyle name="Normal 5 2 3 11 2 2 2" xfId="40300" xr:uid="{00000000-0005-0000-0000-00005D9D0000}"/>
    <cellStyle name="Normal 5 2 3 11 2 3" xfId="40301" xr:uid="{00000000-0005-0000-0000-00005E9D0000}"/>
    <cellStyle name="Normal 5 2 3 11 2 3 2" xfId="40302" xr:uid="{00000000-0005-0000-0000-00005F9D0000}"/>
    <cellStyle name="Normal 5 2 3 11 2 3 2 2" xfId="40303" xr:uid="{00000000-0005-0000-0000-0000609D0000}"/>
    <cellStyle name="Normal 5 2 3 11 2 3 3" xfId="40304" xr:uid="{00000000-0005-0000-0000-0000619D0000}"/>
    <cellStyle name="Normal 5 2 3 11 2 4" xfId="40305" xr:uid="{00000000-0005-0000-0000-0000629D0000}"/>
    <cellStyle name="Normal 5 2 3 11 3" xfId="40306" xr:uid="{00000000-0005-0000-0000-0000639D0000}"/>
    <cellStyle name="Normal 5 2 3 11 3 2" xfId="40307" xr:uid="{00000000-0005-0000-0000-0000649D0000}"/>
    <cellStyle name="Normal 5 2 3 11 4" xfId="40308" xr:uid="{00000000-0005-0000-0000-0000659D0000}"/>
    <cellStyle name="Normal 5 2 3 11 4 2" xfId="40309" xr:uid="{00000000-0005-0000-0000-0000669D0000}"/>
    <cellStyle name="Normal 5 2 3 11 4 2 2" xfId="40310" xr:uid="{00000000-0005-0000-0000-0000679D0000}"/>
    <cellStyle name="Normal 5 2 3 11 4 3" xfId="40311" xr:uid="{00000000-0005-0000-0000-0000689D0000}"/>
    <cellStyle name="Normal 5 2 3 11 5" xfId="40312" xr:uid="{00000000-0005-0000-0000-0000699D0000}"/>
    <cellStyle name="Normal 5 2 3 12" xfId="40313" xr:uid="{00000000-0005-0000-0000-00006A9D0000}"/>
    <cellStyle name="Normal 5 2 3 12 2" xfId="40314" xr:uid="{00000000-0005-0000-0000-00006B9D0000}"/>
    <cellStyle name="Normal 5 2 3 12 2 2" xfId="40315" xr:uid="{00000000-0005-0000-0000-00006C9D0000}"/>
    <cellStyle name="Normal 5 2 3 12 3" xfId="40316" xr:uid="{00000000-0005-0000-0000-00006D9D0000}"/>
    <cellStyle name="Normal 5 2 3 12 3 2" xfId="40317" xr:uid="{00000000-0005-0000-0000-00006E9D0000}"/>
    <cellStyle name="Normal 5 2 3 12 3 2 2" xfId="40318" xr:uid="{00000000-0005-0000-0000-00006F9D0000}"/>
    <cellStyle name="Normal 5 2 3 12 3 3" xfId="40319" xr:uid="{00000000-0005-0000-0000-0000709D0000}"/>
    <cellStyle name="Normal 5 2 3 12 4" xfId="40320" xr:uid="{00000000-0005-0000-0000-0000719D0000}"/>
    <cellStyle name="Normal 5 2 3 13" xfId="40321" xr:uid="{00000000-0005-0000-0000-0000729D0000}"/>
    <cellStyle name="Normal 5 2 3 13 2" xfId="40322" xr:uid="{00000000-0005-0000-0000-0000739D0000}"/>
    <cellStyle name="Normal 5 2 3 13 2 2" xfId="40323" xr:uid="{00000000-0005-0000-0000-0000749D0000}"/>
    <cellStyle name="Normal 5 2 3 13 3" xfId="40324" xr:uid="{00000000-0005-0000-0000-0000759D0000}"/>
    <cellStyle name="Normal 5 2 3 13 3 2" xfId="40325" xr:uid="{00000000-0005-0000-0000-0000769D0000}"/>
    <cellStyle name="Normal 5 2 3 13 3 2 2" xfId="40326" xr:uid="{00000000-0005-0000-0000-0000779D0000}"/>
    <cellStyle name="Normal 5 2 3 13 3 3" xfId="40327" xr:uid="{00000000-0005-0000-0000-0000789D0000}"/>
    <cellStyle name="Normal 5 2 3 13 4" xfId="40328" xr:uid="{00000000-0005-0000-0000-0000799D0000}"/>
    <cellStyle name="Normal 5 2 3 14" xfId="40329" xr:uid="{00000000-0005-0000-0000-00007A9D0000}"/>
    <cellStyle name="Normal 5 2 3 14 2" xfId="40330" xr:uid="{00000000-0005-0000-0000-00007B9D0000}"/>
    <cellStyle name="Normal 5 2 3 14 2 2" xfId="40331" xr:uid="{00000000-0005-0000-0000-00007C9D0000}"/>
    <cellStyle name="Normal 5 2 3 14 3" xfId="40332" xr:uid="{00000000-0005-0000-0000-00007D9D0000}"/>
    <cellStyle name="Normal 5 2 3 14 3 2" xfId="40333" xr:uid="{00000000-0005-0000-0000-00007E9D0000}"/>
    <cellStyle name="Normal 5 2 3 14 3 2 2" xfId="40334" xr:uid="{00000000-0005-0000-0000-00007F9D0000}"/>
    <cellStyle name="Normal 5 2 3 14 3 3" xfId="40335" xr:uid="{00000000-0005-0000-0000-0000809D0000}"/>
    <cellStyle name="Normal 5 2 3 14 4" xfId="40336" xr:uid="{00000000-0005-0000-0000-0000819D0000}"/>
    <cellStyle name="Normal 5 2 3 15" xfId="40337" xr:uid="{00000000-0005-0000-0000-0000829D0000}"/>
    <cellStyle name="Normal 5 2 3 15 2" xfId="40338" xr:uid="{00000000-0005-0000-0000-0000839D0000}"/>
    <cellStyle name="Normal 5 2 3 15 2 2" xfId="40339" xr:uid="{00000000-0005-0000-0000-0000849D0000}"/>
    <cellStyle name="Normal 5 2 3 15 3" xfId="40340" xr:uid="{00000000-0005-0000-0000-0000859D0000}"/>
    <cellStyle name="Normal 5 2 3 16" xfId="40341" xr:uid="{00000000-0005-0000-0000-0000869D0000}"/>
    <cellStyle name="Normal 5 2 3 16 2" xfId="40342" xr:uid="{00000000-0005-0000-0000-0000879D0000}"/>
    <cellStyle name="Normal 5 2 3 17" xfId="40343" xr:uid="{00000000-0005-0000-0000-0000889D0000}"/>
    <cellStyle name="Normal 5 2 3 17 2" xfId="40344" xr:uid="{00000000-0005-0000-0000-0000899D0000}"/>
    <cellStyle name="Normal 5 2 3 18" xfId="40345" xr:uid="{00000000-0005-0000-0000-00008A9D0000}"/>
    <cellStyle name="Normal 5 2 3 19" xfId="40346" xr:uid="{00000000-0005-0000-0000-00008B9D0000}"/>
    <cellStyle name="Normal 5 2 3 2" xfId="40347" xr:uid="{00000000-0005-0000-0000-00008C9D0000}"/>
    <cellStyle name="Normal 5 2 3 2 10" xfId="40348" xr:uid="{00000000-0005-0000-0000-00008D9D0000}"/>
    <cellStyle name="Normal 5 2 3 2 10 2" xfId="40349" xr:uid="{00000000-0005-0000-0000-00008E9D0000}"/>
    <cellStyle name="Normal 5 2 3 2 10 2 2" xfId="40350" xr:uid="{00000000-0005-0000-0000-00008F9D0000}"/>
    <cellStyle name="Normal 5 2 3 2 10 3" xfId="40351" xr:uid="{00000000-0005-0000-0000-0000909D0000}"/>
    <cellStyle name="Normal 5 2 3 2 10 3 2" xfId="40352" xr:uid="{00000000-0005-0000-0000-0000919D0000}"/>
    <cellStyle name="Normal 5 2 3 2 10 3 2 2" xfId="40353" xr:uid="{00000000-0005-0000-0000-0000929D0000}"/>
    <cellStyle name="Normal 5 2 3 2 10 3 3" xfId="40354" xr:uid="{00000000-0005-0000-0000-0000939D0000}"/>
    <cellStyle name="Normal 5 2 3 2 10 4" xfId="40355" xr:uid="{00000000-0005-0000-0000-0000949D0000}"/>
    <cellStyle name="Normal 5 2 3 2 11" xfId="40356" xr:uid="{00000000-0005-0000-0000-0000959D0000}"/>
    <cellStyle name="Normal 5 2 3 2 11 2" xfId="40357" xr:uid="{00000000-0005-0000-0000-0000969D0000}"/>
    <cellStyle name="Normal 5 2 3 2 11 2 2" xfId="40358" xr:uid="{00000000-0005-0000-0000-0000979D0000}"/>
    <cellStyle name="Normal 5 2 3 2 11 3" xfId="40359" xr:uid="{00000000-0005-0000-0000-0000989D0000}"/>
    <cellStyle name="Normal 5 2 3 2 11 3 2" xfId="40360" xr:uid="{00000000-0005-0000-0000-0000999D0000}"/>
    <cellStyle name="Normal 5 2 3 2 11 3 2 2" xfId="40361" xr:uid="{00000000-0005-0000-0000-00009A9D0000}"/>
    <cellStyle name="Normal 5 2 3 2 11 3 3" xfId="40362" xr:uid="{00000000-0005-0000-0000-00009B9D0000}"/>
    <cellStyle name="Normal 5 2 3 2 11 4" xfId="40363" xr:uid="{00000000-0005-0000-0000-00009C9D0000}"/>
    <cellStyle name="Normal 5 2 3 2 12" xfId="40364" xr:uid="{00000000-0005-0000-0000-00009D9D0000}"/>
    <cellStyle name="Normal 5 2 3 2 12 2" xfId="40365" xr:uid="{00000000-0005-0000-0000-00009E9D0000}"/>
    <cellStyle name="Normal 5 2 3 2 12 2 2" xfId="40366" xr:uid="{00000000-0005-0000-0000-00009F9D0000}"/>
    <cellStyle name="Normal 5 2 3 2 12 3" xfId="40367" xr:uid="{00000000-0005-0000-0000-0000A09D0000}"/>
    <cellStyle name="Normal 5 2 3 2 12 3 2" xfId="40368" xr:uid="{00000000-0005-0000-0000-0000A19D0000}"/>
    <cellStyle name="Normal 5 2 3 2 12 3 2 2" xfId="40369" xr:uid="{00000000-0005-0000-0000-0000A29D0000}"/>
    <cellStyle name="Normal 5 2 3 2 12 3 3" xfId="40370" xr:uid="{00000000-0005-0000-0000-0000A39D0000}"/>
    <cellStyle name="Normal 5 2 3 2 12 4" xfId="40371" xr:uid="{00000000-0005-0000-0000-0000A49D0000}"/>
    <cellStyle name="Normal 5 2 3 2 13" xfId="40372" xr:uid="{00000000-0005-0000-0000-0000A59D0000}"/>
    <cellStyle name="Normal 5 2 3 2 13 2" xfId="40373" xr:uid="{00000000-0005-0000-0000-0000A69D0000}"/>
    <cellStyle name="Normal 5 2 3 2 13 2 2" xfId="40374" xr:uid="{00000000-0005-0000-0000-0000A79D0000}"/>
    <cellStyle name="Normal 5 2 3 2 13 3" xfId="40375" xr:uid="{00000000-0005-0000-0000-0000A89D0000}"/>
    <cellStyle name="Normal 5 2 3 2 14" xfId="40376" xr:uid="{00000000-0005-0000-0000-0000A99D0000}"/>
    <cellStyle name="Normal 5 2 3 2 14 2" xfId="40377" xr:uid="{00000000-0005-0000-0000-0000AA9D0000}"/>
    <cellStyle name="Normal 5 2 3 2 15" xfId="40378" xr:uid="{00000000-0005-0000-0000-0000AB9D0000}"/>
    <cellStyle name="Normal 5 2 3 2 15 2" xfId="40379" xr:uid="{00000000-0005-0000-0000-0000AC9D0000}"/>
    <cellStyle name="Normal 5 2 3 2 16" xfId="40380" xr:uid="{00000000-0005-0000-0000-0000AD9D0000}"/>
    <cellStyle name="Normal 5 2 3 2 17" xfId="40381" xr:uid="{00000000-0005-0000-0000-0000AE9D0000}"/>
    <cellStyle name="Normal 5 2 3 2 2" xfId="40382" xr:uid="{00000000-0005-0000-0000-0000AF9D0000}"/>
    <cellStyle name="Normal 5 2 3 2 2 10" xfId="40383" xr:uid="{00000000-0005-0000-0000-0000B09D0000}"/>
    <cellStyle name="Normal 5 2 3 2 2 11" xfId="40384" xr:uid="{00000000-0005-0000-0000-0000B19D0000}"/>
    <cellStyle name="Normal 5 2 3 2 2 2" xfId="40385" xr:uid="{00000000-0005-0000-0000-0000B29D0000}"/>
    <cellStyle name="Normal 5 2 3 2 2 2 10" xfId="40386" xr:uid="{00000000-0005-0000-0000-0000B39D0000}"/>
    <cellStyle name="Normal 5 2 3 2 2 2 2" xfId="40387" xr:uid="{00000000-0005-0000-0000-0000B49D0000}"/>
    <cellStyle name="Normal 5 2 3 2 2 2 2 2" xfId="40388" xr:uid="{00000000-0005-0000-0000-0000B59D0000}"/>
    <cellStyle name="Normal 5 2 3 2 2 2 2 2 2" xfId="40389" xr:uid="{00000000-0005-0000-0000-0000B69D0000}"/>
    <cellStyle name="Normal 5 2 3 2 2 2 2 2 2 2" xfId="40390" xr:uid="{00000000-0005-0000-0000-0000B79D0000}"/>
    <cellStyle name="Normal 5 2 3 2 2 2 2 2 2 2 2" xfId="40391" xr:uid="{00000000-0005-0000-0000-0000B89D0000}"/>
    <cellStyle name="Normal 5 2 3 2 2 2 2 2 2 3" xfId="40392" xr:uid="{00000000-0005-0000-0000-0000B99D0000}"/>
    <cellStyle name="Normal 5 2 3 2 2 2 2 2 2 3 2" xfId="40393" xr:uid="{00000000-0005-0000-0000-0000BA9D0000}"/>
    <cellStyle name="Normal 5 2 3 2 2 2 2 2 2 3 2 2" xfId="40394" xr:uid="{00000000-0005-0000-0000-0000BB9D0000}"/>
    <cellStyle name="Normal 5 2 3 2 2 2 2 2 2 3 3" xfId="40395" xr:uid="{00000000-0005-0000-0000-0000BC9D0000}"/>
    <cellStyle name="Normal 5 2 3 2 2 2 2 2 2 4" xfId="40396" xr:uid="{00000000-0005-0000-0000-0000BD9D0000}"/>
    <cellStyle name="Normal 5 2 3 2 2 2 2 2 3" xfId="40397" xr:uid="{00000000-0005-0000-0000-0000BE9D0000}"/>
    <cellStyle name="Normal 5 2 3 2 2 2 2 2 3 2" xfId="40398" xr:uid="{00000000-0005-0000-0000-0000BF9D0000}"/>
    <cellStyle name="Normal 5 2 3 2 2 2 2 2 4" xfId="40399" xr:uid="{00000000-0005-0000-0000-0000C09D0000}"/>
    <cellStyle name="Normal 5 2 3 2 2 2 2 2 4 2" xfId="40400" xr:uid="{00000000-0005-0000-0000-0000C19D0000}"/>
    <cellStyle name="Normal 5 2 3 2 2 2 2 2 4 2 2" xfId="40401" xr:uid="{00000000-0005-0000-0000-0000C29D0000}"/>
    <cellStyle name="Normal 5 2 3 2 2 2 2 2 4 3" xfId="40402" xr:uid="{00000000-0005-0000-0000-0000C39D0000}"/>
    <cellStyle name="Normal 5 2 3 2 2 2 2 2 5" xfId="40403" xr:uid="{00000000-0005-0000-0000-0000C49D0000}"/>
    <cellStyle name="Normal 5 2 3 2 2 2 2 3" xfId="40404" xr:uid="{00000000-0005-0000-0000-0000C59D0000}"/>
    <cellStyle name="Normal 5 2 3 2 2 2 2 3 2" xfId="40405" xr:uid="{00000000-0005-0000-0000-0000C69D0000}"/>
    <cellStyle name="Normal 5 2 3 2 2 2 2 3 2 2" xfId="40406" xr:uid="{00000000-0005-0000-0000-0000C79D0000}"/>
    <cellStyle name="Normal 5 2 3 2 2 2 2 3 3" xfId="40407" xr:uid="{00000000-0005-0000-0000-0000C89D0000}"/>
    <cellStyle name="Normal 5 2 3 2 2 2 2 3 3 2" xfId="40408" xr:uid="{00000000-0005-0000-0000-0000C99D0000}"/>
    <cellStyle name="Normal 5 2 3 2 2 2 2 3 3 2 2" xfId="40409" xr:uid="{00000000-0005-0000-0000-0000CA9D0000}"/>
    <cellStyle name="Normal 5 2 3 2 2 2 2 3 3 3" xfId="40410" xr:uid="{00000000-0005-0000-0000-0000CB9D0000}"/>
    <cellStyle name="Normal 5 2 3 2 2 2 2 3 4" xfId="40411" xr:uid="{00000000-0005-0000-0000-0000CC9D0000}"/>
    <cellStyle name="Normal 5 2 3 2 2 2 2 4" xfId="40412" xr:uid="{00000000-0005-0000-0000-0000CD9D0000}"/>
    <cellStyle name="Normal 5 2 3 2 2 2 2 4 2" xfId="40413" xr:uid="{00000000-0005-0000-0000-0000CE9D0000}"/>
    <cellStyle name="Normal 5 2 3 2 2 2 2 4 2 2" xfId="40414" xr:uid="{00000000-0005-0000-0000-0000CF9D0000}"/>
    <cellStyle name="Normal 5 2 3 2 2 2 2 4 3" xfId="40415" xr:uid="{00000000-0005-0000-0000-0000D09D0000}"/>
    <cellStyle name="Normal 5 2 3 2 2 2 2 4 3 2" xfId="40416" xr:uid="{00000000-0005-0000-0000-0000D19D0000}"/>
    <cellStyle name="Normal 5 2 3 2 2 2 2 4 3 2 2" xfId="40417" xr:uid="{00000000-0005-0000-0000-0000D29D0000}"/>
    <cellStyle name="Normal 5 2 3 2 2 2 2 4 3 3" xfId="40418" xr:uid="{00000000-0005-0000-0000-0000D39D0000}"/>
    <cellStyle name="Normal 5 2 3 2 2 2 2 4 4" xfId="40419" xr:uid="{00000000-0005-0000-0000-0000D49D0000}"/>
    <cellStyle name="Normal 5 2 3 2 2 2 2 5" xfId="40420" xr:uid="{00000000-0005-0000-0000-0000D59D0000}"/>
    <cellStyle name="Normal 5 2 3 2 2 2 2 5 2" xfId="40421" xr:uid="{00000000-0005-0000-0000-0000D69D0000}"/>
    <cellStyle name="Normal 5 2 3 2 2 2 2 6" xfId="40422" xr:uid="{00000000-0005-0000-0000-0000D79D0000}"/>
    <cellStyle name="Normal 5 2 3 2 2 2 2 6 2" xfId="40423" xr:uid="{00000000-0005-0000-0000-0000D89D0000}"/>
    <cellStyle name="Normal 5 2 3 2 2 2 2 6 2 2" xfId="40424" xr:uid="{00000000-0005-0000-0000-0000D99D0000}"/>
    <cellStyle name="Normal 5 2 3 2 2 2 2 6 3" xfId="40425" xr:uid="{00000000-0005-0000-0000-0000DA9D0000}"/>
    <cellStyle name="Normal 5 2 3 2 2 2 2 7" xfId="40426" xr:uid="{00000000-0005-0000-0000-0000DB9D0000}"/>
    <cellStyle name="Normal 5 2 3 2 2 2 2 7 2" xfId="40427" xr:uid="{00000000-0005-0000-0000-0000DC9D0000}"/>
    <cellStyle name="Normal 5 2 3 2 2 2 2 8" xfId="40428" xr:uid="{00000000-0005-0000-0000-0000DD9D0000}"/>
    <cellStyle name="Normal 5 2 3 2 2 2 3" xfId="40429" xr:uid="{00000000-0005-0000-0000-0000DE9D0000}"/>
    <cellStyle name="Normal 5 2 3 2 2 2 3 2" xfId="40430" xr:uid="{00000000-0005-0000-0000-0000DF9D0000}"/>
    <cellStyle name="Normal 5 2 3 2 2 2 3 2 2" xfId="40431" xr:uid="{00000000-0005-0000-0000-0000E09D0000}"/>
    <cellStyle name="Normal 5 2 3 2 2 2 3 2 2 2" xfId="40432" xr:uid="{00000000-0005-0000-0000-0000E19D0000}"/>
    <cellStyle name="Normal 5 2 3 2 2 2 3 2 3" xfId="40433" xr:uid="{00000000-0005-0000-0000-0000E29D0000}"/>
    <cellStyle name="Normal 5 2 3 2 2 2 3 2 3 2" xfId="40434" xr:uid="{00000000-0005-0000-0000-0000E39D0000}"/>
    <cellStyle name="Normal 5 2 3 2 2 2 3 2 3 2 2" xfId="40435" xr:uid="{00000000-0005-0000-0000-0000E49D0000}"/>
    <cellStyle name="Normal 5 2 3 2 2 2 3 2 3 3" xfId="40436" xr:uid="{00000000-0005-0000-0000-0000E59D0000}"/>
    <cellStyle name="Normal 5 2 3 2 2 2 3 2 4" xfId="40437" xr:uid="{00000000-0005-0000-0000-0000E69D0000}"/>
    <cellStyle name="Normal 5 2 3 2 2 2 3 3" xfId="40438" xr:uid="{00000000-0005-0000-0000-0000E79D0000}"/>
    <cellStyle name="Normal 5 2 3 2 2 2 3 3 2" xfId="40439" xr:uid="{00000000-0005-0000-0000-0000E89D0000}"/>
    <cellStyle name="Normal 5 2 3 2 2 2 3 4" xfId="40440" xr:uid="{00000000-0005-0000-0000-0000E99D0000}"/>
    <cellStyle name="Normal 5 2 3 2 2 2 3 4 2" xfId="40441" xr:uid="{00000000-0005-0000-0000-0000EA9D0000}"/>
    <cellStyle name="Normal 5 2 3 2 2 2 3 4 2 2" xfId="40442" xr:uid="{00000000-0005-0000-0000-0000EB9D0000}"/>
    <cellStyle name="Normal 5 2 3 2 2 2 3 4 3" xfId="40443" xr:uid="{00000000-0005-0000-0000-0000EC9D0000}"/>
    <cellStyle name="Normal 5 2 3 2 2 2 3 5" xfId="40444" xr:uid="{00000000-0005-0000-0000-0000ED9D0000}"/>
    <cellStyle name="Normal 5 2 3 2 2 2 4" xfId="40445" xr:uid="{00000000-0005-0000-0000-0000EE9D0000}"/>
    <cellStyle name="Normal 5 2 3 2 2 2 4 2" xfId="40446" xr:uid="{00000000-0005-0000-0000-0000EF9D0000}"/>
    <cellStyle name="Normal 5 2 3 2 2 2 4 2 2" xfId="40447" xr:uid="{00000000-0005-0000-0000-0000F09D0000}"/>
    <cellStyle name="Normal 5 2 3 2 2 2 4 3" xfId="40448" xr:uid="{00000000-0005-0000-0000-0000F19D0000}"/>
    <cellStyle name="Normal 5 2 3 2 2 2 4 3 2" xfId="40449" xr:uid="{00000000-0005-0000-0000-0000F29D0000}"/>
    <cellStyle name="Normal 5 2 3 2 2 2 4 3 2 2" xfId="40450" xr:uid="{00000000-0005-0000-0000-0000F39D0000}"/>
    <cellStyle name="Normal 5 2 3 2 2 2 4 3 3" xfId="40451" xr:uid="{00000000-0005-0000-0000-0000F49D0000}"/>
    <cellStyle name="Normal 5 2 3 2 2 2 4 4" xfId="40452" xr:uid="{00000000-0005-0000-0000-0000F59D0000}"/>
    <cellStyle name="Normal 5 2 3 2 2 2 5" xfId="40453" xr:uid="{00000000-0005-0000-0000-0000F69D0000}"/>
    <cellStyle name="Normal 5 2 3 2 2 2 5 2" xfId="40454" xr:uid="{00000000-0005-0000-0000-0000F79D0000}"/>
    <cellStyle name="Normal 5 2 3 2 2 2 5 2 2" xfId="40455" xr:uid="{00000000-0005-0000-0000-0000F89D0000}"/>
    <cellStyle name="Normal 5 2 3 2 2 2 5 3" xfId="40456" xr:uid="{00000000-0005-0000-0000-0000F99D0000}"/>
    <cellStyle name="Normal 5 2 3 2 2 2 5 3 2" xfId="40457" xr:uid="{00000000-0005-0000-0000-0000FA9D0000}"/>
    <cellStyle name="Normal 5 2 3 2 2 2 5 3 2 2" xfId="40458" xr:uid="{00000000-0005-0000-0000-0000FB9D0000}"/>
    <cellStyle name="Normal 5 2 3 2 2 2 5 3 3" xfId="40459" xr:uid="{00000000-0005-0000-0000-0000FC9D0000}"/>
    <cellStyle name="Normal 5 2 3 2 2 2 5 4" xfId="40460" xr:uid="{00000000-0005-0000-0000-0000FD9D0000}"/>
    <cellStyle name="Normal 5 2 3 2 2 2 6" xfId="40461" xr:uid="{00000000-0005-0000-0000-0000FE9D0000}"/>
    <cellStyle name="Normal 5 2 3 2 2 2 6 2" xfId="40462" xr:uid="{00000000-0005-0000-0000-0000FF9D0000}"/>
    <cellStyle name="Normal 5 2 3 2 2 2 7" xfId="40463" xr:uid="{00000000-0005-0000-0000-0000009E0000}"/>
    <cellStyle name="Normal 5 2 3 2 2 2 7 2" xfId="40464" xr:uid="{00000000-0005-0000-0000-0000019E0000}"/>
    <cellStyle name="Normal 5 2 3 2 2 2 7 2 2" xfId="40465" xr:uid="{00000000-0005-0000-0000-0000029E0000}"/>
    <cellStyle name="Normal 5 2 3 2 2 2 7 3" xfId="40466" xr:uid="{00000000-0005-0000-0000-0000039E0000}"/>
    <cellStyle name="Normal 5 2 3 2 2 2 8" xfId="40467" xr:uid="{00000000-0005-0000-0000-0000049E0000}"/>
    <cellStyle name="Normal 5 2 3 2 2 2 8 2" xfId="40468" xr:uid="{00000000-0005-0000-0000-0000059E0000}"/>
    <cellStyle name="Normal 5 2 3 2 2 2 9" xfId="40469" xr:uid="{00000000-0005-0000-0000-0000069E0000}"/>
    <cellStyle name="Normal 5 2 3 2 2 3" xfId="40470" xr:uid="{00000000-0005-0000-0000-0000079E0000}"/>
    <cellStyle name="Normal 5 2 3 2 2 3 2" xfId="40471" xr:uid="{00000000-0005-0000-0000-0000089E0000}"/>
    <cellStyle name="Normal 5 2 3 2 2 3 2 2" xfId="40472" xr:uid="{00000000-0005-0000-0000-0000099E0000}"/>
    <cellStyle name="Normal 5 2 3 2 2 3 2 2 2" xfId="40473" xr:uid="{00000000-0005-0000-0000-00000A9E0000}"/>
    <cellStyle name="Normal 5 2 3 2 2 3 2 2 2 2" xfId="40474" xr:uid="{00000000-0005-0000-0000-00000B9E0000}"/>
    <cellStyle name="Normal 5 2 3 2 2 3 2 2 3" xfId="40475" xr:uid="{00000000-0005-0000-0000-00000C9E0000}"/>
    <cellStyle name="Normal 5 2 3 2 2 3 2 2 3 2" xfId="40476" xr:uid="{00000000-0005-0000-0000-00000D9E0000}"/>
    <cellStyle name="Normal 5 2 3 2 2 3 2 2 3 2 2" xfId="40477" xr:uid="{00000000-0005-0000-0000-00000E9E0000}"/>
    <cellStyle name="Normal 5 2 3 2 2 3 2 2 3 3" xfId="40478" xr:uid="{00000000-0005-0000-0000-00000F9E0000}"/>
    <cellStyle name="Normal 5 2 3 2 2 3 2 2 4" xfId="40479" xr:uid="{00000000-0005-0000-0000-0000109E0000}"/>
    <cellStyle name="Normal 5 2 3 2 2 3 2 3" xfId="40480" xr:uid="{00000000-0005-0000-0000-0000119E0000}"/>
    <cellStyle name="Normal 5 2 3 2 2 3 2 3 2" xfId="40481" xr:uid="{00000000-0005-0000-0000-0000129E0000}"/>
    <cellStyle name="Normal 5 2 3 2 2 3 2 4" xfId="40482" xr:uid="{00000000-0005-0000-0000-0000139E0000}"/>
    <cellStyle name="Normal 5 2 3 2 2 3 2 4 2" xfId="40483" xr:uid="{00000000-0005-0000-0000-0000149E0000}"/>
    <cellStyle name="Normal 5 2 3 2 2 3 2 4 2 2" xfId="40484" xr:uid="{00000000-0005-0000-0000-0000159E0000}"/>
    <cellStyle name="Normal 5 2 3 2 2 3 2 4 3" xfId="40485" xr:uid="{00000000-0005-0000-0000-0000169E0000}"/>
    <cellStyle name="Normal 5 2 3 2 2 3 2 5" xfId="40486" xr:uid="{00000000-0005-0000-0000-0000179E0000}"/>
    <cellStyle name="Normal 5 2 3 2 2 3 3" xfId="40487" xr:uid="{00000000-0005-0000-0000-0000189E0000}"/>
    <cellStyle name="Normal 5 2 3 2 2 3 3 2" xfId="40488" xr:uid="{00000000-0005-0000-0000-0000199E0000}"/>
    <cellStyle name="Normal 5 2 3 2 2 3 3 2 2" xfId="40489" xr:uid="{00000000-0005-0000-0000-00001A9E0000}"/>
    <cellStyle name="Normal 5 2 3 2 2 3 3 3" xfId="40490" xr:uid="{00000000-0005-0000-0000-00001B9E0000}"/>
    <cellStyle name="Normal 5 2 3 2 2 3 3 3 2" xfId="40491" xr:uid="{00000000-0005-0000-0000-00001C9E0000}"/>
    <cellStyle name="Normal 5 2 3 2 2 3 3 3 2 2" xfId="40492" xr:uid="{00000000-0005-0000-0000-00001D9E0000}"/>
    <cellStyle name="Normal 5 2 3 2 2 3 3 3 3" xfId="40493" xr:uid="{00000000-0005-0000-0000-00001E9E0000}"/>
    <cellStyle name="Normal 5 2 3 2 2 3 3 4" xfId="40494" xr:uid="{00000000-0005-0000-0000-00001F9E0000}"/>
    <cellStyle name="Normal 5 2 3 2 2 3 4" xfId="40495" xr:uid="{00000000-0005-0000-0000-0000209E0000}"/>
    <cellStyle name="Normal 5 2 3 2 2 3 4 2" xfId="40496" xr:uid="{00000000-0005-0000-0000-0000219E0000}"/>
    <cellStyle name="Normal 5 2 3 2 2 3 4 2 2" xfId="40497" xr:uid="{00000000-0005-0000-0000-0000229E0000}"/>
    <cellStyle name="Normal 5 2 3 2 2 3 4 3" xfId="40498" xr:uid="{00000000-0005-0000-0000-0000239E0000}"/>
    <cellStyle name="Normal 5 2 3 2 2 3 4 3 2" xfId="40499" xr:uid="{00000000-0005-0000-0000-0000249E0000}"/>
    <cellStyle name="Normal 5 2 3 2 2 3 4 3 2 2" xfId="40500" xr:uid="{00000000-0005-0000-0000-0000259E0000}"/>
    <cellStyle name="Normal 5 2 3 2 2 3 4 3 3" xfId="40501" xr:uid="{00000000-0005-0000-0000-0000269E0000}"/>
    <cellStyle name="Normal 5 2 3 2 2 3 4 4" xfId="40502" xr:uid="{00000000-0005-0000-0000-0000279E0000}"/>
    <cellStyle name="Normal 5 2 3 2 2 3 5" xfId="40503" xr:uid="{00000000-0005-0000-0000-0000289E0000}"/>
    <cellStyle name="Normal 5 2 3 2 2 3 5 2" xfId="40504" xr:uid="{00000000-0005-0000-0000-0000299E0000}"/>
    <cellStyle name="Normal 5 2 3 2 2 3 6" xfId="40505" xr:uid="{00000000-0005-0000-0000-00002A9E0000}"/>
    <cellStyle name="Normal 5 2 3 2 2 3 6 2" xfId="40506" xr:uid="{00000000-0005-0000-0000-00002B9E0000}"/>
    <cellStyle name="Normal 5 2 3 2 2 3 6 2 2" xfId="40507" xr:uid="{00000000-0005-0000-0000-00002C9E0000}"/>
    <cellStyle name="Normal 5 2 3 2 2 3 6 3" xfId="40508" xr:uid="{00000000-0005-0000-0000-00002D9E0000}"/>
    <cellStyle name="Normal 5 2 3 2 2 3 7" xfId="40509" xr:uid="{00000000-0005-0000-0000-00002E9E0000}"/>
    <cellStyle name="Normal 5 2 3 2 2 3 7 2" xfId="40510" xr:uid="{00000000-0005-0000-0000-00002F9E0000}"/>
    <cellStyle name="Normal 5 2 3 2 2 3 8" xfId="40511" xr:uid="{00000000-0005-0000-0000-0000309E0000}"/>
    <cellStyle name="Normal 5 2 3 2 2 4" xfId="40512" xr:uid="{00000000-0005-0000-0000-0000319E0000}"/>
    <cellStyle name="Normal 5 2 3 2 2 4 2" xfId="40513" xr:uid="{00000000-0005-0000-0000-0000329E0000}"/>
    <cellStyle name="Normal 5 2 3 2 2 4 2 2" xfId="40514" xr:uid="{00000000-0005-0000-0000-0000339E0000}"/>
    <cellStyle name="Normal 5 2 3 2 2 4 2 2 2" xfId="40515" xr:uid="{00000000-0005-0000-0000-0000349E0000}"/>
    <cellStyle name="Normal 5 2 3 2 2 4 2 3" xfId="40516" xr:uid="{00000000-0005-0000-0000-0000359E0000}"/>
    <cellStyle name="Normal 5 2 3 2 2 4 2 3 2" xfId="40517" xr:uid="{00000000-0005-0000-0000-0000369E0000}"/>
    <cellStyle name="Normal 5 2 3 2 2 4 2 3 2 2" xfId="40518" xr:uid="{00000000-0005-0000-0000-0000379E0000}"/>
    <cellStyle name="Normal 5 2 3 2 2 4 2 3 3" xfId="40519" xr:uid="{00000000-0005-0000-0000-0000389E0000}"/>
    <cellStyle name="Normal 5 2 3 2 2 4 2 4" xfId="40520" xr:uid="{00000000-0005-0000-0000-0000399E0000}"/>
    <cellStyle name="Normal 5 2 3 2 2 4 3" xfId="40521" xr:uid="{00000000-0005-0000-0000-00003A9E0000}"/>
    <cellStyle name="Normal 5 2 3 2 2 4 3 2" xfId="40522" xr:uid="{00000000-0005-0000-0000-00003B9E0000}"/>
    <cellStyle name="Normal 5 2 3 2 2 4 4" xfId="40523" xr:uid="{00000000-0005-0000-0000-00003C9E0000}"/>
    <cellStyle name="Normal 5 2 3 2 2 4 4 2" xfId="40524" xr:uid="{00000000-0005-0000-0000-00003D9E0000}"/>
    <cellStyle name="Normal 5 2 3 2 2 4 4 2 2" xfId="40525" xr:uid="{00000000-0005-0000-0000-00003E9E0000}"/>
    <cellStyle name="Normal 5 2 3 2 2 4 4 3" xfId="40526" xr:uid="{00000000-0005-0000-0000-00003F9E0000}"/>
    <cellStyle name="Normal 5 2 3 2 2 4 5" xfId="40527" xr:uid="{00000000-0005-0000-0000-0000409E0000}"/>
    <cellStyle name="Normal 5 2 3 2 2 5" xfId="40528" xr:uid="{00000000-0005-0000-0000-0000419E0000}"/>
    <cellStyle name="Normal 5 2 3 2 2 5 2" xfId="40529" xr:uid="{00000000-0005-0000-0000-0000429E0000}"/>
    <cellStyle name="Normal 5 2 3 2 2 5 2 2" xfId="40530" xr:uid="{00000000-0005-0000-0000-0000439E0000}"/>
    <cellStyle name="Normal 5 2 3 2 2 5 3" xfId="40531" xr:uid="{00000000-0005-0000-0000-0000449E0000}"/>
    <cellStyle name="Normal 5 2 3 2 2 5 3 2" xfId="40532" xr:uid="{00000000-0005-0000-0000-0000459E0000}"/>
    <cellStyle name="Normal 5 2 3 2 2 5 3 2 2" xfId="40533" xr:uid="{00000000-0005-0000-0000-0000469E0000}"/>
    <cellStyle name="Normal 5 2 3 2 2 5 3 3" xfId="40534" xr:uid="{00000000-0005-0000-0000-0000479E0000}"/>
    <cellStyle name="Normal 5 2 3 2 2 5 4" xfId="40535" xr:uid="{00000000-0005-0000-0000-0000489E0000}"/>
    <cellStyle name="Normal 5 2 3 2 2 6" xfId="40536" xr:uid="{00000000-0005-0000-0000-0000499E0000}"/>
    <cellStyle name="Normal 5 2 3 2 2 6 2" xfId="40537" xr:uid="{00000000-0005-0000-0000-00004A9E0000}"/>
    <cellStyle name="Normal 5 2 3 2 2 6 2 2" xfId="40538" xr:uid="{00000000-0005-0000-0000-00004B9E0000}"/>
    <cellStyle name="Normal 5 2 3 2 2 6 3" xfId="40539" xr:uid="{00000000-0005-0000-0000-00004C9E0000}"/>
    <cellStyle name="Normal 5 2 3 2 2 6 3 2" xfId="40540" xr:uid="{00000000-0005-0000-0000-00004D9E0000}"/>
    <cellStyle name="Normal 5 2 3 2 2 6 3 2 2" xfId="40541" xr:uid="{00000000-0005-0000-0000-00004E9E0000}"/>
    <cellStyle name="Normal 5 2 3 2 2 6 3 3" xfId="40542" xr:uid="{00000000-0005-0000-0000-00004F9E0000}"/>
    <cellStyle name="Normal 5 2 3 2 2 6 4" xfId="40543" xr:uid="{00000000-0005-0000-0000-0000509E0000}"/>
    <cellStyle name="Normal 5 2 3 2 2 7" xfId="40544" xr:uid="{00000000-0005-0000-0000-0000519E0000}"/>
    <cellStyle name="Normal 5 2 3 2 2 7 2" xfId="40545" xr:uid="{00000000-0005-0000-0000-0000529E0000}"/>
    <cellStyle name="Normal 5 2 3 2 2 8" xfId="40546" xr:uid="{00000000-0005-0000-0000-0000539E0000}"/>
    <cellStyle name="Normal 5 2 3 2 2 8 2" xfId="40547" xr:uid="{00000000-0005-0000-0000-0000549E0000}"/>
    <cellStyle name="Normal 5 2 3 2 2 8 2 2" xfId="40548" xr:uid="{00000000-0005-0000-0000-0000559E0000}"/>
    <cellStyle name="Normal 5 2 3 2 2 8 3" xfId="40549" xr:uid="{00000000-0005-0000-0000-0000569E0000}"/>
    <cellStyle name="Normal 5 2 3 2 2 9" xfId="40550" xr:uid="{00000000-0005-0000-0000-0000579E0000}"/>
    <cellStyle name="Normal 5 2 3 2 2 9 2" xfId="40551" xr:uid="{00000000-0005-0000-0000-0000589E0000}"/>
    <cellStyle name="Normal 5 2 3 2 3" xfId="40552" xr:uid="{00000000-0005-0000-0000-0000599E0000}"/>
    <cellStyle name="Normal 5 2 3 2 3 10" xfId="40553" xr:uid="{00000000-0005-0000-0000-00005A9E0000}"/>
    <cellStyle name="Normal 5 2 3 2 3 11" xfId="40554" xr:uid="{00000000-0005-0000-0000-00005B9E0000}"/>
    <cellStyle name="Normal 5 2 3 2 3 2" xfId="40555" xr:uid="{00000000-0005-0000-0000-00005C9E0000}"/>
    <cellStyle name="Normal 5 2 3 2 3 2 10" xfId="40556" xr:uid="{00000000-0005-0000-0000-00005D9E0000}"/>
    <cellStyle name="Normal 5 2 3 2 3 2 2" xfId="40557" xr:uid="{00000000-0005-0000-0000-00005E9E0000}"/>
    <cellStyle name="Normal 5 2 3 2 3 2 2 2" xfId="40558" xr:uid="{00000000-0005-0000-0000-00005F9E0000}"/>
    <cellStyle name="Normal 5 2 3 2 3 2 2 2 2" xfId="40559" xr:uid="{00000000-0005-0000-0000-0000609E0000}"/>
    <cellStyle name="Normal 5 2 3 2 3 2 2 2 2 2" xfId="40560" xr:uid="{00000000-0005-0000-0000-0000619E0000}"/>
    <cellStyle name="Normal 5 2 3 2 3 2 2 2 2 2 2" xfId="40561" xr:uid="{00000000-0005-0000-0000-0000629E0000}"/>
    <cellStyle name="Normal 5 2 3 2 3 2 2 2 2 3" xfId="40562" xr:uid="{00000000-0005-0000-0000-0000639E0000}"/>
    <cellStyle name="Normal 5 2 3 2 3 2 2 2 2 3 2" xfId="40563" xr:uid="{00000000-0005-0000-0000-0000649E0000}"/>
    <cellStyle name="Normal 5 2 3 2 3 2 2 2 2 3 2 2" xfId="40564" xr:uid="{00000000-0005-0000-0000-0000659E0000}"/>
    <cellStyle name="Normal 5 2 3 2 3 2 2 2 2 3 3" xfId="40565" xr:uid="{00000000-0005-0000-0000-0000669E0000}"/>
    <cellStyle name="Normal 5 2 3 2 3 2 2 2 2 4" xfId="40566" xr:uid="{00000000-0005-0000-0000-0000679E0000}"/>
    <cellStyle name="Normal 5 2 3 2 3 2 2 2 3" xfId="40567" xr:uid="{00000000-0005-0000-0000-0000689E0000}"/>
    <cellStyle name="Normal 5 2 3 2 3 2 2 2 3 2" xfId="40568" xr:uid="{00000000-0005-0000-0000-0000699E0000}"/>
    <cellStyle name="Normal 5 2 3 2 3 2 2 2 4" xfId="40569" xr:uid="{00000000-0005-0000-0000-00006A9E0000}"/>
    <cellStyle name="Normal 5 2 3 2 3 2 2 2 4 2" xfId="40570" xr:uid="{00000000-0005-0000-0000-00006B9E0000}"/>
    <cellStyle name="Normal 5 2 3 2 3 2 2 2 4 2 2" xfId="40571" xr:uid="{00000000-0005-0000-0000-00006C9E0000}"/>
    <cellStyle name="Normal 5 2 3 2 3 2 2 2 4 3" xfId="40572" xr:uid="{00000000-0005-0000-0000-00006D9E0000}"/>
    <cellStyle name="Normal 5 2 3 2 3 2 2 2 5" xfId="40573" xr:uid="{00000000-0005-0000-0000-00006E9E0000}"/>
    <cellStyle name="Normal 5 2 3 2 3 2 2 3" xfId="40574" xr:uid="{00000000-0005-0000-0000-00006F9E0000}"/>
    <cellStyle name="Normal 5 2 3 2 3 2 2 3 2" xfId="40575" xr:uid="{00000000-0005-0000-0000-0000709E0000}"/>
    <cellStyle name="Normal 5 2 3 2 3 2 2 3 2 2" xfId="40576" xr:uid="{00000000-0005-0000-0000-0000719E0000}"/>
    <cellStyle name="Normal 5 2 3 2 3 2 2 3 3" xfId="40577" xr:uid="{00000000-0005-0000-0000-0000729E0000}"/>
    <cellStyle name="Normal 5 2 3 2 3 2 2 3 3 2" xfId="40578" xr:uid="{00000000-0005-0000-0000-0000739E0000}"/>
    <cellStyle name="Normal 5 2 3 2 3 2 2 3 3 2 2" xfId="40579" xr:uid="{00000000-0005-0000-0000-0000749E0000}"/>
    <cellStyle name="Normal 5 2 3 2 3 2 2 3 3 3" xfId="40580" xr:uid="{00000000-0005-0000-0000-0000759E0000}"/>
    <cellStyle name="Normal 5 2 3 2 3 2 2 3 4" xfId="40581" xr:uid="{00000000-0005-0000-0000-0000769E0000}"/>
    <cellStyle name="Normal 5 2 3 2 3 2 2 4" xfId="40582" xr:uid="{00000000-0005-0000-0000-0000779E0000}"/>
    <cellStyle name="Normal 5 2 3 2 3 2 2 4 2" xfId="40583" xr:uid="{00000000-0005-0000-0000-0000789E0000}"/>
    <cellStyle name="Normal 5 2 3 2 3 2 2 4 2 2" xfId="40584" xr:uid="{00000000-0005-0000-0000-0000799E0000}"/>
    <cellStyle name="Normal 5 2 3 2 3 2 2 4 3" xfId="40585" xr:uid="{00000000-0005-0000-0000-00007A9E0000}"/>
    <cellStyle name="Normal 5 2 3 2 3 2 2 4 3 2" xfId="40586" xr:uid="{00000000-0005-0000-0000-00007B9E0000}"/>
    <cellStyle name="Normal 5 2 3 2 3 2 2 4 3 2 2" xfId="40587" xr:uid="{00000000-0005-0000-0000-00007C9E0000}"/>
    <cellStyle name="Normal 5 2 3 2 3 2 2 4 3 3" xfId="40588" xr:uid="{00000000-0005-0000-0000-00007D9E0000}"/>
    <cellStyle name="Normal 5 2 3 2 3 2 2 4 4" xfId="40589" xr:uid="{00000000-0005-0000-0000-00007E9E0000}"/>
    <cellStyle name="Normal 5 2 3 2 3 2 2 5" xfId="40590" xr:uid="{00000000-0005-0000-0000-00007F9E0000}"/>
    <cellStyle name="Normal 5 2 3 2 3 2 2 5 2" xfId="40591" xr:uid="{00000000-0005-0000-0000-0000809E0000}"/>
    <cellStyle name="Normal 5 2 3 2 3 2 2 6" xfId="40592" xr:uid="{00000000-0005-0000-0000-0000819E0000}"/>
    <cellStyle name="Normal 5 2 3 2 3 2 2 6 2" xfId="40593" xr:uid="{00000000-0005-0000-0000-0000829E0000}"/>
    <cellStyle name="Normal 5 2 3 2 3 2 2 6 2 2" xfId="40594" xr:uid="{00000000-0005-0000-0000-0000839E0000}"/>
    <cellStyle name="Normal 5 2 3 2 3 2 2 6 3" xfId="40595" xr:uid="{00000000-0005-0000-0000-0000849E0000}"/>
    <cellStyle name="Normal 5 2 3 2 3 2 2 7" xfId="40596" xr:uid="{00000000-0005-0000-0000-0000859E0000}"/>
    <cellStyle name="Normal 5 2 3 2 3 2 2 7 2" xfId="40597" xr:uid="{00000000-0005-0000-0000-0000869E0000}"/>
    <cellStyle name="Normal 5 2 3 2 3 2 2 8" xfId="40598" xr:uid="{00000000-0005-0000-0000-0000879E0000}"/>
    <cellStyle name="Normal 5 2 3 2 3 2 3" xfId="40599" xr:uid="{00000000-0005-0000-0000-0000889E0000}"/>
    <cellStyle name="Normal 5 2 3 2 3 2 3 2" xfId="40600" xr:uid="{00000000-0005-0000-0000-0000899E0000}"/>
    <cellStyle name="Normal 5 2 3 2 3 2 3 2 2" xfId="40601" xr:uid="{00000000-0005-0000-0000-00008A9E0000}"/>
    <cellStyle name="Normal 5 2 3 2 3 2 3 2 2 2" xfId="40602" xr:uid="{00000000-0005-0000-0000-00008B9E0000}"/>
    <cellStyle name="Normal 5 2 3 2 3 2 3 2 3" xfId="40603" xr:uid="{00000000-0005-0000-0000-00008C9E0000}"/>
    <cellStyle name="Normal 5 2 3 2 3 2 3 2 3 2" xfId="40604" xr:uid="{00000000-0005-0000-0000-00008D9E0000}"/>
    <cellStyle name="Normal 5 2 3 2 3 2 3 2 3 2 2" xfId="40605" xr:uid="{00000000-0005-0000-0000-00008E9E0000}"/>
    <cellStyle name="Normal 5 2 3 2 3 2 3 2 3 3" xfId="40606" xr:uid="{00000000-0005-0000-0000-00008F9E0000}"/>
    <cellStyle name="Normal 5 2 3 2 3 2 3 2 4" xfId="40607" xr:uid="{00000000-0005-0000-0000-0000909E0000}"/>
    <cellStyle name="Normal 5 2 3 2 3 2 3 3" xfId="40608" xr:uid="{00000000-0005-0000-0000-0000919E0000}"/>
    <cellStyle name="Normal 5 2 3 2 3 2 3 3 2" xfId="40609" xr:uid="{00000000-0005-0000-0000-0000929E0000}"/>
    <cellStyle name="Normal 5 2 3 2 3 2 3 4" xfId="40610" xr:uid="{00000000-0005-0000-0000-0000939E0000}"/>
    <cellStyle name="Normal 5 2 3 2 3 2 3 4 2" xfId="40611" xr:uid="{00000000-0005-0000-0000-0000949E0000}"/>
    <cellStyle name="Normal 5 2 3 2 3 2 3 4 2 2" xfId="40612" xr:uid="{00000000-0005-0000-0000-0000959E0000}"/>
    <cellStyle name="Normal 5 2 3 2 3 2 3 4 3" xfId="40613" xr:uid="{00000000-0005-0000-0000-0000969E0000}"/>
    <cellStyle name="Normal 5 2 3 2 3 2 3 5" xfId="40614" xr:uid="{00000000-0005-0000-0000-0000979E0000}"/>
    <cellStyle name="Normal 5 2 3 2 3 2 4" xfId="40615" xr:uid="{00000000-0005-0000-0000-0000989E0000}"/>
    <cellStyle name="Normal 5 2 3 2 3 2 4 2" xfId="40616" xr:uid="{00000000-0005-0000-0000-0000999E0000}"/>
    <cellStyle name="Normal 5 2 3 2 3 2 4 2 2" xfId="40617" xr:uid="{00000000-0005-0000-0000-00009A9E0000}"/>
    <cellStyle name="Normal 5 2 3 2 3 2 4 3" xfId="40618" xr:uid="{00000000-0005-0000-0000-00009B9E0000}"/>
    <cellStyle name="Normal 5 2 3 2 3 2 4 3 2" xfId="40619" xr:uid="{00000000-0005-0000-0000-00009C9E0000}"/>
    <cellStyle name="Normal 5 2 3 2 3 2 4 3 2 2" xfId="40620" xr:uid="{00000000-0005-0000-0000-00009D9E0000}"/>
    <cellStyle name="Normal 5 2 3 2 3 2 4 3 3" xfId="40621" xr:uid="{00000000-0005-0000-0000-00009E9E0000}"/>
    <cellStyle name="Normal 5 2 3 2 3 2 4 4" xfId="40622" xr:uid="{00000000-0005-0000-0000-00009F9E0000}"/>
    <cellStyle name="Normal 5 2 3 2 3 2 5" xfId="40623" xr:uid="{00000000-0005-0000-0000-0000A09E0000}"/>
    <cellStyle name="Normal 5 2 3 2 3 2 5 2" xfId="40624" xr:uid="{00000000-0005-0000-0000-0000A19E0000}"/>
    <cellStyle name="Normal 5 2 3 2 3 2 5 2 2" xfId="40625" xr:uid="{00000000-0005-0000-0000-0000A29E0000}"/>
    <cellStyle name="Normal 5 2 3 2 3 2 5 3" xfId="40626" xr:uid="{00000000-0005-0000-0000-0000A39E0000}"/>
    <cellStyle name="Normal 5 2 3 2 3 2 5 3 2" xfId="40627" xr:uid="{00000000-0005-0000-0000-0000A49E0000}"/>
    <cellStyle name="Normal 5 2 3 2 3 2 5 3 2 2" xfId="40628" xr:uid="{00000000-0005-0000-0000-0000A59E0000}"/>
    <cellStyle name="Normal 5 2 3 2 3 2 5 3 3" xfId="40629" xr:uid="{00000000-0005-0000-0000-0000A69E0000}"/>
    <cellStyle name="Normal 5 2 3 2 3 2 5 4" xfId="40630" xr:uid="{00000000-0005-0000-0000-0000A79E0000}"/>
    <cellStyle name="Normal 5 2 3 2 3 2 6" xfId="40631" xr:uid="{00000000-0005-0000-0000-0000A89E0000}"/>
    <cellStyle name="Normal 5 2 3 2 3 2 6 2" xfId="40632" xr:uid="{00000000-0005-0000-0000-0000A99E0000}"/>
    <cellStyle name="Normal 5 2 3 2 3 2 7" xfId="40633" xr:uid="{00000000-0005-0000-0000-0000AA9E0000}"/>
    <cellStyle name="Normal 5 2 3 2 3 2 7 2" xfId="40634" xr:uid="{00000000-0005-0000-0000-0000AB9E0000}"/>
    <cellStyle name="Normal 5 2 3 2 3 2 7 2 2" xfId="40635" xr:uid="{00000000-0005-0000-0000-0000AC9E0000}"/>
    <cellStyle name="Normal 5 2 3 2 3 2 7 3" xfId="40636" xr:uid="{00000000-0005-0000-0000-0000AD9E0000}"/>
    <cellStyle name="Normal 5 2 3 2 3 2 8" xfId="40637" xr:uid="{00000000-0005-0000-0000-0000AE9E0000}"/>
    <cellStyle name="Normal 5 2 3 2 3 2 8 2" xfId="40638" xr:uid="{00000000-0005-0000-0000-0000AF9E0000}"/>
    <cellStyle name="Normal 5 2 3 2 3 2 9" xfId="40639" xr:uid="{00000000-0005-0000-0000-0000B09E0000}"/>
    <cellStyle name="Normal 5 2 3 2 3 3" xfId="40640" xr:uid="{00000000-0005-0000-0000-0000B19E0000}"/>
    <cellStyle name="Normal 5 2 3 2 3 3 2" xfId="40641" xr:uid="{00000000-0005-0000-0000-0000B29E0000}"/>
    <cellStyle name="Normal 5 2 3 2 3 3 2 2" xfId="40642" xr:uid="{00000000-0005-0000-0000-0000B39E0000}"/>
    <cellStyle name="Normal 5 2 3 2 3 3 2 2 2" xfId="40643" xr:uid="{00000000-0005-0000-0000-0000B49E0000}"/>
    <cellStyle name="Normal 5 2 3 2 3 3 2 2 2 2" xfId="40644" xr:uid="{00000000-0005-0000-0000-0000B59E0000}"/>
    <cellStyle name="Normal 5 2 3 2 3 3 2 2 3" xfId="40645" xr:uid="{00000000-0005-0000-0000-0000B69E0000}"/>
    <cellStyle name="Normal 5 2 3 2 3 3 2 2 3 2" xfId="40646" xr:uid="{00000000-0005-0000-0000-0000B79E0000}"/>
    <cellStyle name="Normal 5 2 3 2 3 3 2 2 3 2 2" xfId="40647" xr:uid="{00000000-0005-0000-0000-0000B89E0000}"/>
    <cellStyle name="Normal 5 2 3 2 3 3 2 2 3 3" xfId="40648" xr:uid="{00000000-0005-0000-0000-0000B99E0000}"/>
    <cellStyle name="Normal 5 2 3 2 3 3 2 2 4" xfId="40649" xr:uid="{00000000-0005-0000-0000-0000BA9E0000}"/>
    <cellStyle name="Normal 5 2 3 2 3 3 2 3" xfId="40650" xr:uid="{00000000-0005-0000-0000-0000BB9E0000}"/>
    <cellStyle name="Normal 5 2 3 2 3 3 2 3 2" xfId="40651" xr:uid="{00000000-0005-0000-0000-0000BC9E0000}"/>
    <cellStyle name="Normal 5 2 3 2 3 3 2 4" xfId="40652" xr:uid="{00000000-0005-0000-0000-0000BD9E0000}"/>
    <cellStyle name="Normal 5 2 3 2 3 3 2 4 2" xfId="40653" xr:uid="{00000000-0005-0000-0000-0000BE9E0000}"/>
    <cellStyle name="Normal 5 2 3 2 3 3 2 4 2 2" xfId="40654" xr:uid="{00000000-0005-0000-0000-0000BF9E0000}"/>
    <cellStyle name="Normal 5 2 3 2 3 3 2 4 3" xfId="40655" xr:uid="{00000000-0005-0000-0000-0000C09E0000}"/>
    <cellStyle name="Normal 5 2 3 2 3 3 2 5" xfId="40656" xr:uid="{00000000-0005-0000-0000-0000C19E0000}"/>
    <cellStyle name="Normal 5 2 3 2 3 3 3" xfId="40657" xr:uid="{00000000-0005-0000-0000-0000C29E0000}"/>
    <cellStyle name="Normal 5 2 3 2 3 3 3 2" xfId="40658" xr:uid="{00000000-0005-0000-0000-0000C39E0000}"/>
    <cellStyle name="Normal 5 2 3 2 3 3 3 2 2" xfId="40659" xr:uid="{00000000-0005-0000-0000-0000C49E0000}"/>
    <cellStyle name="Normal 5 2 3 2 3 3 3 3" xfId="40660" xr:uid="{00000000-0005-0000-0000-0000C59E0000}"/>
    <cellStyle name="Normal 5 2 3 2 3 3 3 3 2" xfId="40661" xr:uid="{00000000-0005-0000-0000-0000C69E0000}"/>
    <cellStyle name="Normal 5 2 3 2 3 3 3 3 2 2" xfId="40662" xr:uid="{00000000-0005-0000-0000-0000C79E0000}"/>
    <cellStyle name="Normal 5 2 3 2 3 3 3 3 3" xfId="40663" xr:uid="{00000000-0005-0000-0000-0000C89E0000}"/>
    <cellStyle name="Normal 5 2 3 2 3 3 3 4" xfId="40664" xr:uid="{00000000-0005-0000-0000-0000C99E0000}"/>
    <cellStyle name="Normal 5 2 3 2 3 3 4" xfId="40665" xr:uid="{00000000-0005-0000-0000-0000CA9E0000}"/>
    <cellStyle name="Normal 5 2 3 2 3 3 4 2" xfId="40666" xr:uid="{00000000-0005-0000-0000-0000CB9E0000}"/>
    <cellStyle name="Normal 5 2 3 2 3 3 4 2 2" xfId="40667" xr:uid="{00000000-0005-0000-0000-0000CC9E0000}"/>
    <cellStyle name="Normal 5 2 3 2 3 3 4 3" xfId="40668" xr:uid="{00000000-0005-0000-0000-0000CD9E0000}"/>
    <cellStyle name="Normal 5 2 3 2 3 3 4 3 2" xfId="40669" xr:uid="{00000000-0005-0000-0000-0000CE9E0000}"/>
    <cellStyle name="Normal 5 2 3 2 3 3 4 3 2 2" xfId="40670" xr:uid="{00000000-0005-0000-0000-0000CF9E0000}"/>
    <cellStyle name="Normal 5 2 3 2 3 3 4 3 3" xfId="40671" xr:uid="{00000000-0005-0000-0000-0000D09E0000}"/>
    <cellStyle name="Normal 5 2 3 2 3 3 4 4" xfId="40672" xr:uid="{00000000-0005-0000-0000-0000D19E0000}"/>
    <cellStyle name="Normal 5 2 3 2 3 3 5" xfId="40673" xr:uid="{00000000-0005-0000-0000-0000D29E0000}"/>
    <cellStyle name="Normal 5 2 3 2 3 3 5 2" xfId="40674" xr:uid="{00000000-0005-0000-0000-0000D39E0000}"/>
    <cellStyle name="Normal 5 2 3 2 3 3 6" xfId="40675" xr:uid="{00000000-0005-0000-0000-0000D49E0000}"/>
    <cellStyle name="Normal 5 2 3 2 3 3 6 2" xfId="40676" xr:uid="{00000000-0005-0000-0000-0000D59E0000}"/>
    <cellStyle name="Normal 5 2 3 2 3 3 6 2 2" xfId="40677" xr:uid="{00000000-0005-0000-0000-0000D69E0000}"/>
    <cellStyle name="Normal 5 2 3 2 3 3 6 3" xfId="40678" xr:uid="{00000000-0005-0000-0000-0000D79E0000}"/>
    <cellStyle name="Normal 5 2 3 2 3 3 7" xfId="40679" xr:uid="{00000000-0005-0000-0000-0000D89E0000}"/>
    <cellStyle name="Normal 5 2 3 2 3 3 7 2" xfId="40680" xr:uid="{00000000-0005-0000-0000-0000D99E0000}"/>
    <cellStyle name="Normal 5 2 3 2 3 3 8" xfId="40681" xr:uid="{00000000-0005-0000-0000-0000DA9E0000}"/>
    <cellStyle name="Normal 5 2 3 2 3 4" xfId="40682" xr:uid="{00000000-0005-0000-0000-0000DB9E0000}"/>
    <cellStyle name="Normal 5 2 3 2 3 4 2" xfId="40683" xr:uid="{00000000-0005-0000-0000-0000DC9E0000}"/>
    <cellStyle name="Normal 5 2 3 2 3 4 2 2" xfId="40684" xr:uid="{00000000-0005-0000-0000-0000DD9E0000}"/>
    <cellStyle name="Normal 5 2 3 2 3 4 2 2 2" xfId="40685" xr:uid="{00000000-0005-0000-0000-0000DE9E0000}"/>
    <cellStyle name="Normal 5 2 3 2 3 4 2 3" xfId="40686" xr:uid="{00000000-0005-0000-0000-0000DF9E0000}"/>
    <cellStyle name="Normal 5 2 3 2 3 4 2 3 2" xfId="40687" xr:uid="{00000000-0005-0000-0000-0000E09E0000}"/>
    <cellStyle name="Normal 5 2 3 2 3 4 2 3 2 2" xfId="40688" xr:uid="{00000000-0005-0000-0000-0000E19E0000}"/>
    <cellStyle name="Normal 5 2 3 2 3 4 2 3 3" xfId="40689" xr:uid="{00000000-0005-0000-0000-0000E29E0000}"/>
    <cellStyle name="Normal 5 2 3 2 3 4 2 4" xfId="40690" xr:uid="{00000000-0005-0000-0000-0000E39E0000}"/>
    <cellStyle name="Normal 5 2 3 2 3 4 3" xfId="40691" xr:uid="{00000000-0005-0000-0000-0000E49E0000}"/>
    <cellStyle name="Normal 5 2 3 2 3 4 3 2" xfId="40692" xr:uid="{00000000-0005-0000-0000-0000E59E0000}"/>
    <cellStyle name="Normal 5 2 3 2 3 4 4" xfId="40693" xr:uid="{00000000-0005-0000-0000-0000E69E0000}"/>
    <cellStyle name="Normal 5 2 3 2 3 4 4 2" xfId="40694" xr:uid="{00000000-0005-0000-0000-0000E79E0000}"/>
    <cellStyle name="Normal 5 2 3 2 3 4 4 2 2" xfId="40695" xr:uid="{00000000-0005-0000-0000-0000E89E0000}"/>
    <cellStyle name="Normal 5 2 3 2 3 4 4 3" xfId="40696" xr:uid="{00000000-0005-0000-0000-0000E99E0000}"/>
    <cellStyle name="Normal 5 2 3 2 3 4 5" xfId="40697" xr:uid="{00000000-0005-0000-0000-0000EA9E0000}"/>
    <cellStyle name="Normal 5 2 3 2 3 5" xfId="40698" xr:uid="{00000000-0005-0000-0000-0000EB9E0000}"/>
    <cellStyle name="Normal 5 2 3 2 3 5 2" xfId="40699" xr:uid="{00000000-0005-0000-0000-0000EC9E0000}"/>
    <cellStyle name="Normal 5 2 3 2 3 5 2 2" xfId="40700" xr:uid="{00000000-0005-0000-0000-0000ED9E0000}"/>
    <cellStyle name="Normal 5 2 3 2 3 5 3" xfId="40701" xr:uid="{00000000-0005-0000-0000-0000EE9E0000}"/>
    <cellStyle name="Normal 5 2 3 2 3 5 3 2" xfId="40702" xr:uid="{00000000-0005-0000-0000-0000EF9E0000}"/>
    <cellStyle name="Normal 5 2 3 2 3 5 3 2 2" xfId="40703" xr:uid="{00000000-0005-0000-0000-0000F09E0000}"/>
    <cellStyle name="Normal 5 2 3 2 3 5 3 3" xfId="40704" xr:uid="{00000000-0005-0000-0000-0000F19E0000}"/>
    <cellStyle name="Normal 5 2 3 2 3 5 4" xfId="40705" xr:uid="{00000000-0005-0000-0000-0000F29E0000}"/>
    <cellStyle name="Normal 5 2 3 2 3 6" xfId="40706" xr:uid="{00000000-0005-0000-0000-0000F39E0000}"/>
    <cellStyle name="Normal 5 2 3 2 3 6 2" xfId="40707" xr:uid="{00000000-0005-0000-0000-0000F49E0000}"/>
    <cellStyle name="Normal 5 2 3 2 3 6 2 2" xfId="40708" xr:uid="{00000000-0005-0000-0000-0000F59E0000}"/>
    <cellStyle name="Normal 5 2 3 2 3 6 3" xfId="40709" xr:uid="{00000000-0005-0000-0000-0000F69E0000}"/>
    <cellStyle name="Normal 5 2 3 2 3 6 3 2" xfId="40710" xr:uid="{00000000-0005-0000-0000-0000F79E0000}"/>
    <cellStyle name="Normal 5 2 3 2 3 6 3 2 2" xfId="40711" xr:uid="{00000000-0005-0000-0000-0000F89E0000}"/>
    <cellStyle name="Normal 5 2 3 2 3 6 3 3" xfId="40712" xr:uid="{00000000-0005-0000-0000-0000F99E0000}"/>
    <cellStyle name="Normal 5 2 3 2 3 6 4" xfId="40713" xr:uid="{00000000-0005-0000-0000-0000FA9E0000}"/>
    <cellStyle name="Normal 5 2 3 2 3 7" xfId="40714" xr:uid="{00000000-0005-0000-0000-0000FB9E0000}"/>
    <cellStyle name="Normal 5 2 3 2 3 7 2" xfId="40715" xr:uid="{00000000-0005-0000-0000-0000FC9E0000}"/>
    <cellStyle name="Normal 5 2 3 2 3 8" xfId="40716" xr:uid="{00000000-0005-0000-0000-0000FD9E0000}"/>
    <cellStyle name="Normal 5 2 3 2 3 8 2" xfId="40717" xr:uid="{00000000-0005-0000-0000-0000FE9E0000}"/>
    <cellStyle name="Normal 5 2 3 2 3 8 2 2" xfId="40718" xr:uid="{00000000-0005-0000-0000-0000FF9E0000}"/>
    <cellStyle name="Normal 5 2 3 2 3 8 3" xfId="40719" xr:uid="{00000000-0005-0000-0000-0000009F0000}"/>
    <cellStyle name="Normal 5 2 3 2 3 9" xfId="40720" xr:uid="{00000000-0005-0000-0000-0000019F0000}"/>
    <cellStyle name="Normal 5 2 3 2 3 9 2" xfId="40721" xr:uid="{00000000-0005-0000-0000-0000029F0000}"/>
    <cellStyle name="Normal 5 2 3 2 4" xfId="40722" xr:uid="{00000000-0005-0000-0000-0000039F0000}"/>
    <cellStyle name="Normal 5 2 3 2 4 10" xfId="40723" xr:uid="{00000000-0005-0000-0000-0000049F0000}"/>
    <cellStyle name="Normal 5 2 3 2 4 11" xfId="40724" xr:uid="{00000000-0005-0000-0000-0000059F0000}"/>
    <cellStyle name="Normal 5 2 3 2 4 2" xfId="40725" xr:uid="{00000000-0005-0000-0000-0000069F0000}"/>
    <cellStyle name="Normal 5 2 3 2 4 2 2" xfId="40726" xr:uid="{00000000-0005-0000-0000-0000079F0000}"/>
    <cellStyle name="Normal 5 2 3 2 4 2 2 2" xfId="40727" xr:uid="{00000000-0005-0000-0000-0000089F0000}"/>
    <cellStyle name="Normal 5 2 3 2 4 2 2 2 2" xfId="40728" xr:uid="{00000000-0005-0000-0000-0000099F0000}"/>
    <cellStyle name="Normal 5 2 3 2 4 2 2 2 2 2" xfId="40729" xr:uid="{00000000-0005-0000-0000-00000A9F0000}"/>
    <cellStyle name="Normal 5 2 3 2 4 2 2 2 2 2 2" xfId="40730" xr:uid="{00000000-0005-0000-0000-00000B9F0000}"/>
    <cellStyle name="Normal 5 2 3 2 4 2 2 2 2 3" xfId="40731" xr:uid="{00000000-0005-0000-0000-00000C9F0000}"/>
    <cellStyle name="Normal 5 2 3 2 4 2 2 2 2 3 2" xfId="40732" xr:uid="{00000000-0005-0000-0000-00000D9F0000}"/>
    <cellStyle name="Normal 5 2 3 2 4 2 2 2 2 3 2 2" xfId="40733" xr:uid="{00000000-0005-0000-0000-00000E9F0000}"/>
    <cellStyle name="Normal 5 2 3 2 4 2 2 2 2 3 3" xfId="40734" xr:uid="{00000000-0005-0000-0000-00000F9F0000}"/>
    <cellStyle name="Normal 5 2 3 2 4 2 2 2 2 4" xfId="40735" xr:uid="{00000000-0005-0000-0000-0000109F0000}"/>
    <cellStyle name="Normal 5 2 3 2 4 2 2 2 3" xfId="40736" xr:uid="{00000000-0005-0000-0000-0000119F0000}"/>
    <cellStyle name="Normal 5 2 3 2 4 2 2 2 3 2" xfId="40737" xr:uid="{00000000-0005-0000-0000-0000129F0000}"/>
    <cellStyle name="Normal 5 2 3 2 4 2 2 2 4" xfId="40738" xr:uid="{00000000-0005-0000-0000-0000139F0000}"/>
    <cellStyle name="Normal 5 2 3 2 4 2 2 2 4 2" xfId="40739" xr:uid="{00000000-0005-0000-0000-0000149F0000}"/>
    <cellStyle name="Normal 5 2 3 2 4 2 2 2 4 2 2" xfId="40740" xr:uid="{00000000-0005-0000-0000-0000159F0000}"/>
    <cellStyle name="Normal 5 2 3 2 4 2 2 2 4 3" xfId="40741" xr:uid="{00000000-0005-0000-0000-0000169F0000}"/>
    <cellStyle name="Normal 5 2 3 2 4 2 2 2 5" xfId="40742" xr:uid="{00000000-0005-0000-0000-0000179F0000}"/>
    <cellStyle name="Normal 5 2 3 2 4 2 2 3" xfId="40743" xr:uid="{00000000-0005-0000-0000-0000189F0000}"/>
    <cellStyle name="Normal 5 2 3 2 4 2 2 3 2" xfId="40744" xr:uid="{00000000-0005-0000-0000-0000199F0000}"/>
    <cellStyle name="Normal 5 2 3 2 4 2 2 3 2 2" xfId="40745" xr:uid="{00000000-0005-0000-0000-00001A9F0000}"/>
    <cellStyle name="Normal 5 2 3 2 4 2 2 3 3" xfId="40746" xr:uid="{00000000-0005-0000-0000-00001B9F0000}"/>
    <cellStyle name="Normal 5 2 3 2 4 2 2 3 3 2" xfId="40747" xr:uid="{00000000-0005-0000-0000-00001C9F0000}"/>
    <cellStyle name="Normal 5 2 3 2 4 2 2 3 3 2 2" xfId="40748" xr:uid="{00000000-0005-0000-0000-00001D9F0000}"/>
    <cellStyle name="Normal 5 2 3 2 4 2 2 3 3 3" xfId="40749" xr:uid="{00000000-0005-0000-0000-00001E9F0000}"/>
    <cellStyle name="Normal 5 2 3 2 4 2 2 3 4" xfId="40750" xr:uid="{00000000-0005-0000-0000-00001F9F0000}"/>
    <cellStyle name="Normal 5 2 3 2 4 2 2 4" xfId="40751" xr:uid="{00000000-0005-0000-0000-0000209F0000}"/>
    <cellStyle name="Normal 5 2 3 2 4 2 2 4 2" xfId="40752" xr:uid="{00000000-0005-0000-0000-0000219F0000}"/>
    <cellStyle name="Normal 5 2 3 2 4 2 2 4 2 2" xfId="40753" xr:uid="{00000000-0005-0000-0000-0000229F0000}"/>
    <cellStyle name="Normal 5 2 3 2 4 2 2 4 3" xfId="40754" xr:uid="{00000000-0005-0000-0000-0000239F0000}"/>
    <cellStyle name="Normal 5 2 3 2 4 2 2 4 3 2" xfId="40755" xr:uid="{00000000-0005-0000-0000-0000249F0000}"/>
    <cellStyle name="Normal 5 2 3 2 4 2 2 4 3 2 2" xfId="40756" xr:uid="{00000000-0005-0000-0000-0000259F0000}"/>
    <cellStyle name="Normal 5 2 3 2 4 2 2 4 3 3" xfId="40757" xr:uid="{00000000-0005-0000-0000-0000269F0000}"/>
    <cellStyle name="Normal 5 2 3 2 4 2 2 4 4" xfId="40758" xr:uid="{00000000-0005-0000-0000-0000279F0000}"/>
    <cellStyle name="Normal 5 2 3 2 4 2 2 5" xfId="40759" xr:uid="{00000000-0005-0000-0000-0000289F0000}"/>
    <cellStyle name="Normal 5 2 3 2 4 2 2 5 2" xfId="40760" xr:uid="{00000000-0005-0000-0000-0000299F0000}"/>
    <cellStyle name="Normal 5 2 3 2 4 2 2 6" xfId="40761" xr:uid="{00000000-0005-0000-0000-00002A9F0000}"/>
    <cellStyle name="Normal 5 2 3 2 4 2 2 6 2" xfId="40762" xr:uid="{00000000-0005-0000-0000-00002B9F0000}"/>
    <cellStyle name="Normal 5 2 3 2 4 2 2 6 2 2" xfId="40763" xr:uid="{00000000-0005-0000-0000-00002C9F0000}"/>
    <cellStyle name="Normal 5 2 3 2 4 2 2 6 3" xfId="40764" xr:uid="{00000000-0005-0000-0000-00002D9F0000}"/>
    <cellStyle name="Normal 5 2 3 2 4 2 2 7" xfId="40765" xr:uid="{00000000-0005-0000-0000-00002E9F0000}"/>
    <cellStyle name="Normal 5 2 3 2 4 2 2 7 2" xfId="40766" xr:uid="{00000000-0005-0000-0000-00002F9F0000}"/>
    <cellStyle name="Normal 5 2 3 2 4 2 2 8" xfId="40767" xr:uid="{00000000-0005-0000-0000-0000309F0000}"/>
    <cellStyle name="Normal 5 2 3 2 4 2 3" xfId="40768" xr:uid="{00000000-0005-0000-0000-0000319F0000}"/>
    <cellStyle name="Normal 5 2 3 2 4 2 3 2" xfId="40769" xr:uid="{00000000-0005-0000-0000-0000329F0000}"/>
    <cellStyle name="Normal 5 2 3 2 4 2 3 2 2" xfId="40770" xr:uid="{00000000-0005-0000-0000-0000339F0000}"/>
    <cellStyle name="Normal 5 2 3 2 4 2 3 2 2 2" xfId="40771" xr:uid="{00000000-0005-0000-0000-0000349F0000}"/>
    <cellStyle name="Normal 5 2 3 2 4 2 3 2 3" xfId="40772" xr:uid="{00000000-0005-0000-0000-0000359F0000}"/>
    <cellStyle name="Normal 5 2 3 2 4 2 3 2 3 2" xfId="40773" xr:uid="{00000000-0005-0000-0000-0000369F0000}"/>
    <cellStyle name="Normal 5 2 3 2 4 2 3 2 3 2 2" xfId="40774" xr:uid="{00000000-0005-0000-0000-0000379F0000}"/>
    <cellStyle name="Normal 5 2 3 2 4 2 3 2 3 3" xfId="40775" xr:uid="{00000000-0005-0000-0000-0000389F0000}"/>
    <cellStyle name="Normal 5 2 3 2 4 2 3 2 4" xfId="40776" xr:uid="{00000000-0005-0000-0000-0000399F0000}"/>
    <cellStyle name="Normal 5 2 3 2 4 2 3 3" xfId="40777" xr:uid="{00000000-0005-0000-0000-00003A9F0000}"/>
    <cellStyle name="Normal 5 2 3 2 4 2 3 3 2" xfId="40778" xr:uid="{00000000-0005-0000-0000-00003B9F0000}"/>
    <cellStyle name="Normal 5 2 3 2 4 2 3 4" xfId="40779" xr:uid="{00000000-0005-0000-0000-00003C9F0000}"/>
    <cellStyle name="Normal 5 2 3 2 4 2 3 4 2" xfId="40780" xr:uid="{00000000-0005-0000-0000-00003D9F0000}"/>
    <cellStyle name="Normal 5 2 3 2 4 2 3 4 2 2" xfId="40781" xr:uid="{00000000-0005-0000-0000-00003E9F0000}"/>
    <cellStyle name="Normal 5 2 3 2 4 2 3 4 3" xfId="40782" xr:uid="{00000000-0005-0000-0000-00003F9F0000}"/>
    <cellStyle name="Normal 5 2 3 2 4 2 3 5" xfId="40783" xr:uid="{00000000-0005-0000-0000-0000409F0000}"/>
    <cellStyle name="Normal 5 2 3 2 4 2 4" xfId="40784" xr:uid="{00000000-0005-0000-0000-0000419F0000}"/>
    <cellStyle name="Normal 5 2 3 2 4 2 4 2" xfId="40785" xr:uid="{00000000-0005-0000-0000-0000429F0000}"/>
    <cellStyle name="Normal 5 2 3 2 4 2 4 2 2" xfId="40786" xr:uid="{00000000-0005-0000-0000-0000439F0000}"/>
    <cellStyle name="Normal 5 2 3 2 4 2 4 3" xfId="40787" xr:uid="{00000000-0005-0000-0000-0000449F0000}"/>
    <cellStyle name="Normal 5 2 3 2 4 2 4 3 2" xfId="40788" xr:uid="{00000000-0005-0000-0000-0000459F0000}"/>
    <cellStyle name="Normal 5 2 3 2 4 2 4 3 2 2" xfId="40789" xr:uid="{00000000-0005-0000-0000-0000469F0000}"/>
    <cellStyle name="Normal 5 2 3 2 4 2 4 3 3" xfId="40790" xr:uid="{00000000-0005-0000-0000-0000479F0000}"/>
    <cellStyle name="Normal 5 2 3 2 4 2 4 4" xfId="40791" xr:uid="{00000000-0005-0000-0000-0000489F0000}"/>
    <cellStyle name="Normal 5 2 3 2 4 2 5" xfId="40792" xr:uid="{00000000-0005-0000-0000-0000499F0000}"/>
    <cellStyle name="Normal 5 2 3 2 4 2 5 2" xfId="40793" xr:uid="{00000000-0005-0000-0000-00004A9F0000}"/>
    <cellStyle name="Normal 5 2 3 2 4 2 5 2 2" xfId="40794" xr:uid="{00000000-0005-0000-0000-00004B9F0000}"/>
    <cellStyle name="Normal 5 2 3 2 4 2 5 3" xfId="40795" xr:uid="{00000000-0005-0000-0000-00004C9F0000}"/>
    <cellStyle name="Normal 5 2 3 2 4 2 5 3 2" xfId="40796" xr:uid="{00000000-0005-0000-0000-00004D9F0000}"/>
    <cellStyle name="Normal 5 2 3 2 4 2 5 3 2 2" xfId="40797" xr:uid="{00000000-0005-0000-0000-00004E9F0000}"/>
    <cellStyle name="Normal 5 2 3 2 4 2 5 3 3" xfId="40798" xr:uid="{00000000-0005-0000-0000-00004F9F0000}"/>
    <cellStyle name="Normal 5 2 3 2 4 2 5 4" xfId="40799" xr:uid="{00000000-0005-0000-0000-0000509F0000}"/>
    <cellStyle name="Normal 5 2 3 2 4 2 6" xfId="40800" xr:uid="{00000000-0005-0000-0000-0000519F0000}"/>
    <cellStyle name="Normal 5 2 3 2 4 2 6 2" xfId="40801" xr:uid="{00000000-0005-0000-0000-0000529F0000}"/>
    <cellStyle name="Normal 5 2 3 2 4 2 7" xfId="40802" xr:uid="{00000000-0005-0000-0000-0000539F0000}"/>
    <cellStyle name="Normal 5 2 3 2 4 2 7 2" xfId="40803" xr:uid="{00000000-0005-0000-0000-0000549F0000}"/>
    <cellStyle name="Normal 5 2 3 2 4 2 7 2 2" xfId="40804" xr:uid="{00000000-0005-0000-0000-0000559F0000}"/>
    <cellStyle name="Normal 5 2 3 2 4 2 7 3" xfId="40805" xr:uid="{00000000-0005-0000-0000-0000569F0000}"/>
    <cellStyle name="Normal 5 2 3 2 4 2 8" xfId="40806" xr:uid="{00000000-0005-0000-0000-0000579F0000}"/>
    <cellStyle name="Normal 5 2 3 2 4 2 8 2" xfId="40807" xr:uid="{00000000-0005-0000-0000-0000589F0000}"/>
    <cellStyle name="Normal 5 2 3 2 4 2 9" xfId="40808" xr:uid="{00000000-0005-0000-0000-0000599F0000}"/>
    <cellStyle name="Normal 5 2 3 2 4 3" xfId="40809" xr:uid="{00000000-0005-0000-0000-00005A9F0000}"/>
    <cellStyle name="Normal 5 2 3 2 4 3 2" xfId="40810" xr:uid="{00000000-0005-0000-0000-00005B9F0000}"/>
    <cellStyle name="Normal 5 2 3 2 4 3 2 2" xfId="40811" xr:uid="{00000000-0005-0000-0000-00005C9F0000}"/>
    <cellStyle name="Normal 5 2 3 2 4 3 2 2 2" xfId="40812" xr:uid="{00000000-0005-0000-0000-00005D9F0000}"/>
    <cellStyle name="Normal 5 2 3 2 4 3 2 2 2 2" xfId="40813" xr:uid="{00000000-0005-0000-0000-00005E9F0000}"/>
    <cellStyle name="Normal 5 2 3 2 4 3 2 2 3" xfId="40814" xr:uid="{00000000-0005-0000-0000-00005F9F0000}"/>
    <cellStyle name="Normal 5 2 3 2 4 3 2 2 3 2" xfId="40815" xr:uid="{00000000-0005-0000-0000-0000609F0000}"/>
    <cellStyle name="Normal 5 2 3 2 4 3 2 2 3 2 2" xfId="40816" xr:uid="{00000000-0005-0000-0000-0000619F0000}"/>
    <cellStyle name="Normal 5 2 3 2 4 3 2 2 3 3" xfId="40817" xr:uid="{00000000-0005-0000-0000-0000629F0000}"/>
    <cellStyle name="Normal 5 2 3 2 4 3 2 2 4" xfId="40818" xr:uid="{00000000-0005-0000-0000-0000639F0000}"/>
    <cellStyle name="Normal 5 2 3 2 4 3 2 3" xfId="40819" xr:uid="{00000000-0005-0000-0000-0000649F0000}"/>
    <cellStyle name="Normal 5 2 3 2 4 3 2 3 2" xfId="40820" xr:uid="{00000000-0005-0000-0000-0000659F0000}"/>
    <cellStyle name="Normal 5 2 3 2 4 3 2 4" xfId="40821" xr:uid="{00000000-0005-0000-0000-0000669F0000}"/>
    <cellStyle name="Normal 5 2 3 2 4 3 2 4 2" xfId="40822" xr:uid="{00000000-0005-0000-0000-0000679F0000}"/>
    <cellStyle name="Normal 5 2 3 2 4 3 2 4 2 2" xfId="40823" xr:uid="{00000000-0005-0000-0000-0000689F0000}"/>
    <cellStyle name="Normal 5 2 3 2 4 3 2 4 3" xfId="40824" xr:uid="{00000000-0005-0000-0000-0000699F0000}"/>
    <cellStyle name="Normal 5 2 3 2 4 3 2 5" xfId="40825" xr:uid="{00000000-0005-0000-0000-00006A9F0000}"/>
    <cellStyle name="Normal 5 2 3 2 4 3 3" xfId="40826" xr:uid="{00000000-0005-0000-0000-00006B9F0000}"/>
    <cellStyle name="Normal 5 2 3 2 4 3 3 2" xfId="40827" xr:uid="{00000000-0005-0000-0000-00006C9F0000}"/>
    <cellStyle name="Normal 5 2 3 2 4 3 3 2 2" xfId="40828" xr:uid="{00000000-0005-0000-0000-00006D9F0000}"/>
    <cellStyle name="Normal 5 2 3 2 4 3 3 3" xfId="40829" xr:uid="{00000000-0005-0000-0000-00006E9F0000}"/>
    <cellStyle name="Normal 5 2 3 2 4 3 3 3 2" xfId="40830" xr:uid="{00000000-0005-0000-0000-00006F9F0000}"/>
    <cellStyle name="Normal 5 2 3 2 4 3 3 3 2 2" xfId="40831" xr:uid="{00000000-0005-0000-0000-0000709F0000}"/>
    <cellStyle name="Normal 5 2 3 2 4 3 3 3 3" xfId="40832" xr:uid="{00000000-0005-0000-0000-0000719F0000}"/>
    <cellStyle name="Normal 5 2 3 2 4 3 3 4" xfId="40833" xr:uid="{00000000-0005-0000-0000-0000729F0000}"/>
    <cellStyle name="Normal 5 2 3 2 4 3 4" xfId="40834" xr:uid="{00000000-0005-0000-0000-0000739F0000}"/>
    <cellStyle name="Normal 5 2 3 2 4 3 4 2" xfId="40835" xr:uid="{00000000-0005-0000-0000-0000749F0000}"/>
    <cellStyle name="Normal 5 2 3 2 4 3 4 2 2" xfId="40836" xr:uid="{00000000-0005-0000-0000-0000759F0000}"/>
    <cellStyle name="Normal 5 2 3 2 4 3 4 3" xfId="40837" xr:uid="{00000000-0005-0000-0000-0000769F0000}"/>
    <cellStyle name="Normal 5 2 3 2 4 3 4 3 2" xfId="40838" xr:uid="{00000000-0005-0000-0000-0000779F0000}"/>
    <cellStyle name="Normal 5 2 3 2 4 3 4 3 2 2" xfId="40839" xr:uid="{00000000-0005-0000-0000-0000789F0000}"/>
    <cellStyle name="Normal 5 2 3 2 4 3 4 3 3" xfId="40840" xr:uid="{00000000-0005-0000-0000-0000799F0000}"/>
    <cellStyle name="Normal 5 2 3 2 4 3 4 4" xfId="40841" xr:uid="{00000000-0005-0000-0000-00007A9F0000}"/>
    <cellStyle name="Normal 5 2 3 2 4 3 5" xfId="40842" xr:uid="{00000000-0005-0000-0000-00007B9F0000}"/>
    <cellStyle name="Normal 5 2 3 2 4 3 5 2" xfId="40843" xr:uid="{00000000-0005-0000-0000-00007C9F0000}"/>
    <cellStyle name="Normal 5 2 3 2 4 3 6" xfId="40844" xr:uid="{00000000-0005-0000-0000-00007D9F0000}"/>
    <cellStyle name="Normal 5 2 3 2 4 3 6 2" xfId="40845" xr:uid="{00000000-0005-0000-0000-00007E9F0000}"/>
    <cellStyle name="Normal 5 2 3 2 4 3 6 2 2" xfId="40846" xr:uid="{00000000-0005-0000-0000-00007F9F0000}"/>
    <cellStyle name="Normal 5 2 3 2 4 3 6 3" xfId="40847" xr:uid="{00000000-0005-0000-0000-0000809F0000}"/>
    <cellStyle name="Normal 5 2 3 2 4 3 7" xfId="40848" xr:uid="{00000000-0005-0000-0000-0000819F0000}"/>
    <cellStyle name="Normal 5 2 3 2 4 3 7 2" xfId="40849" xr:uid="{00000000-0005-0000-0000-0000829F0000}"/>
    <cellStyle name="Normal 5 2 3 2 4 3 8" xfId="40850" xr:uid="{00000000-0005-0000-0000-0000839F0000}"/>
    <cellStyle name="Normal 5 2 3 2 4 4" xfId="40851" xr:uid="{00000000-0005-0000-0000-0000849F0000}"/>
    <cellStyle name="Normal 5 2 3 2 4 4 2" xfId="40852" xr:uid="{00000000-0005-0000-0000-0000859F0000}"/>
    <cellStyle name="Normal 5 2 3 2 4 4 2 2" xfId="40853" xr:uid="{00000000-0005-0000-0000-0000869F0000}"/>
    <cellStyle name="Normal 5 2 3 2 4 4 2 2 2" xfId="40854" xr:uid="{00000000-0005-0000-0000-0000879F0000}"/>
    <cellStyle name="Normal 5 2 3 2 4 4 2 3" xfId="40855" xr:uid="{00000000-0005-0000-0000-0000889F0000}"/>
    <cellStyle name="Normal 5 2 3 2 4 4 2 3 2" xfId="40856" xr:uid="{00000000-0005-0000-0000-0000899F0000}"/>
    <cellStyle name="Normal 5 2 3 2 4 4 2 3 2 2" xfId="40857" xr:uid="{00000000-0005-0000-0000-00008A9F0000}"/>
    <cellStyle name="Normal 5 2 3 2 4 4 2 3 3" xfId="40858" xr:uid="{00000000-0005-0000-0000-00008B9F0000}"/>
    <cellStyle name="Normal 5 2 3 2 4 4 2 4" xfId="40859" xr:uid="{00000000-0005-0000-0000-00008C9F0000}"/>
    <cellStyle name="Normal 5 2 3 2 4 4 3" xfId="40860" xr:uid="{00000000-0005-0000-0000-00008D9F0000}"/>
    <cellStyle name="Normal 5 2 3 2 4 4 3 2" xfId="40861" xr:uid="{00000000-0005-0000-0000-00008E9F0000}"/>
    <cellStyle name="Normal 5 2 3 2 4 4 4" xfId="40862" xr:uid="{00000000-0005-0000-0000-00008F9F0000}"/>
    <cellStyle name="Normal 5 2 3 2 4 4 4 2" xfId="40863" xr:uid="{00000000-0005-0000-0000-0000909F0000}"/>
    <cellStyle name="Normal 5 2 3 2 4 4 4 2 2" xfId="40864" xr:uid="{00000000-0005-0000-0000-0000919F0000}"/>
    <cellStyle name="Normal 5 2 3 2 4 4 4 3" xfId="40865" xr:uid="{00000000-0005-0000-0000-0000929F0000}"/>
    <cellStyle name="Normal 5 2 3 2 4 4 5" xfId="40866" xr:uid="{00000000-0005-0000-0000-0000939F0000}"/>
    <cellStyle name="Normal 5 2 3 2 4 5" xfId="40867" xr:uid="{00000000-0005-0000-0000-0000949F0000}"/>
    <cellStyle name="Normal 5 2 3 2 4 5 2" xfId="40868" xr:uid="{00000000-0005-0000-0000-0000959F0000}"/>
    <cellStyle name="Normal 5 2 3 2 4 5 2 2" xfId="40869" xr:uid="{00000000-0005-0000-0000-0000969F0000}"/>
    <cellStyle name="Normal 5 2 3 2 4 5 3" xfId="40870" xr:uid="{00000000-0005-0000-0000-0000979F0000}"/>
    <cellStyle name="Normal 5 2 3 2 4 5 3 2" xfId="40871" xr:uid="{00000000-0005-0000-0000-0000989F0000}"/>
    <cellStyle name="Normal 5 2 3 2 4 5 3 2 2" xfId="40872" xr:uid="{00000000-0005-0000-0000-0000999F0000}"/>
    <cellStyle name="Normal 5 2 3 2 4 5 3 3" xfId="40873" xr:uid="{00000000-0005-0000-0000-00009A9F0000}"/>
    <cellStyle name="Normal 5 2 3 2 4 5 4" xfId="40874" xr:uid="{00000000-0005-0000-0000-00009B9F0000}"/>
    <cellStyle name="Normal 5 2 3 2 4 6" xfId="40875" xr:uid="{00000000-0005-0000-0000-00009C9F0000}"/>
    <cellStyle name="Normal 5 2 3 2 4 6 2" xfId="40876" xr:uid="{00000000-0005-0000-0000-00009D9F0000}"/>
    <cellStyle name="Normal 5 2 3 2 4 6 2 2" xfId="40877" xr:uid="{00000000-0005-0000-0000-00009E9F0000}"/>
    <cellStyle name="Normal 5 2 3 2 4 6 3" xfId="40878" xr:uid="{00000000-0005-0000-0000-00009F9F0000}"/>
    <cellStyle name="Normal 5 2 3 2 4 6 3 2" xfId="40879" xr:uid="{00000000-0005-0000-0000-0000A09F0000}"/>
    <cellStyle name="Normal 5 2 3 2 4 6 3 2 2" xfId="40880" xr:uid="{00000000-0005-0000-0000-0000A19F0000}"/>
    <cellStyle name="Normal 5 2 3 2 4 6 3 3" xfId="40881" xr:uid="{00000000-0005-0000-0000-0000A29F0000}"/>
    <cellStyle name="Normal 5 2 3 2 4 6 4" xfId="40882" xr:uid="{00000000-0005-0000-0000-0000A39F0000}"/>
    <cellStyle name="Normal 5 2 3 2 4 7" xfId="40883" xr:uid="{00000000-0005-0000-0000-0000A49F0000}"/>
    <cellStyle name="Normal 5 2 3 2 4 7 2" xfId="40884" xr:uid="{00000000-0005-0000-0000-0000A59F0000}"/>
    <cellStyle name="Normal 5 2 3 2 4 8" xfId="40885" xr:uid="{00000000-0005-0000-0000-0000A69F0000}"/>
    <cellStyle name="Normal 5 2 3 2 4 8 2" xfId="40886" xr:uid="{00000000-0005-0000-0000-0000A79F0000}"/>
    <cellStyle name="Normal 5 2 3 2 4 8 2 2" xfId="40887" xr:uid="{00000000-0005-0000-0000-0000A89F0000}"/>
    <cellStyle name="Normal 5 2 3 2 4 8 3" xfId="40888" xr:uid="{00000000-0005-0000-0000-0000A99F0000}"/>
    <cellStyle name="Normal 5 2 3 2 4 9" xfId="40889" xr:uid="{00000000-0005-0000-0000-0000AA9F0000}"/>
    <cellStyle name="Normal 5 2 3 2 4 9 2" xfId="40890" xr:uid="{00000000-0005-0000-0000-0000AB9F0000}"/>
    <cellStyle name="Normal 5 2 3 2 5" xfId="40891" xr:uid="{00000000-0005-0000-0000-0000AC9F0000}"/>
    <cellStyle name="Normal 5 2 3 2 5 2" xfId="40892" xr:uid="{00000000-0005-0000-0000-0000AD9F0000}"/>
    <cellStyle name="Normal 5 2 3 2 5 2 2" xfId="40893" xr:uid="{00000000-0005-0000-0000-0000AE9F0000}"/>
    <cellStyle name="Normal 5 2 3 2 5 2 2 2" xfId="40894" xr:uid="{00000000-0005-0000-0000-0000AF9F0000}"/>
    <cellStyle name="Normal 5 2 3 2 5 2 2 2 2" xfId="40895" xr:uid="{00000000-0005-0000-0000-0000B09F0000}"/>
    <cellStyle name="Normal 5 2 3 2 5 2 2 2 2 2" xfId="40896" xr:uid="{00000000-0005-0000-0000-0000B19F0000}"/>
    <cellStyle name="Normal 5 2 3 2 5 2 2 2 3" xfId="40897" xr:uid="{00000000-0005-0000-0000-0000B29F0000}"/>
    <cellStyle name="Normal 5 2 3 2 5 2 2 2 3 2" xfId="40898" xr:uid="{00000000-0005-0000-0000-0000B39F0000}"/>
    <cellStyle name="Normal 5 2 3 2 5 2 2 2 3 2 2" xfId="40899" xr:uid="{00000000-0005-0000-0000-0000B49F0000}"/>
    <cellStyle name="Normal 5 2 3 2 5 2 2 2 3 3" xfId="40900" xr:uid="{00000000-0005-0000-0000-0000B59F0000}"/>
    <cellStyle name="Normal 5 2 3 2 5 2 2 2 4" xfId="40901" xr:uid="{00000000-0005-0000-0000-0000B69F0000}"/>
    <cellStyle name="Normal 5 2 3 2 5 2 2 3" xfId="40902" xr:uid="{00000000-0005-0000-0000-0000B79F0000}"/>
    <cellStyle name="Normal 5 2 3 2 5 2 2 3 2" xfId="40903" xr:uid="{00000000-0005-0000-0000-0000B89F0000}"/>
    <cellStyle name="Normal 5 2 3 2 5 2 2 4" xfId="40904" xr:uid="{00000000-0005-0000-0000-0000B99F0000}"/>
    <cellStyle name="Normal 5 2 3 2 5 2 2 4 2" xfId="40905" xr:uid="{00000000-0005-0000-0000-0000BA9F0000}"/>
    <cellStyle name="Normal 5 2 3 2 5 2 2 4 2 2" xfId="40906" xr:uid="{00000000-0005-0000-0000-0000BB9F0000}"/>
    <cellStyle name="Normal 5 2 3 2 5 2 2 4 3" xfId="40907" xr:uid="{00000000-0005-0000-0000-0000BC9F0000}"/>
    <cellStyle name="Normal 5 2 3 2 5 2 2 5" xfId="40908" xr:uid="{00000000-0005-0000-0000-0000BD9F0000}"/>
    <cellStyle name="Normal 5 2 3 2 5 2 3" xfId="40909" xr:uid="{00000000-0005-0000-0000-0000BE9F0000}"/>
    <cellStyle name="Normal 5 2 3 2 5 2 3 2" xfId="40910" xr:uid="{00000000-0005-0000-0000-0000BF9F0000}"/>
    <cellStyle name="Normal 5 2 3 2 5 2 3 2 2" xfId="40911" xr:uid="{00000000-0005-0000-0000-0000C09F0000}"/>
    <cellStyle name="Normal 5 2 3 2 5 2 3 3" xfId="40912" xr:uid="{00000000-0005-0000-0000-0000C19F0000}"/>
    <cellStyle name="Normal 5 2 3 2 5 2 3 3 2" xfId="40913" xr:uid="{00000000-0005-0000-0000-0000C29F0000}"/>
    <cellStyle name="Normal 5 2 3 2 5 2 3 3 2 2" xfId="40914" xr:uid="{00000000-0005-0000-0000-0000C39F0000}"/>
    <cellStyle name="Normal 5 2 3 2 5 2 3 3 3" xfId="40915" xr:uid="{00000000-0005-0000-0000-0000C49F0000}"/>
    <cellStyle name="Normal 5 2 3 2 5 2 3 4" xfId="40916" xr:uid="{00000000-0005-0000-0000-0000C59F0000}"/>
    <cellStyle name="Normal 5 2 3 2 5 2 4" xfId="40917" xr:uid="{00000000-0005-0000-0000-0000C69F0000}"/>
    <cellStyle name="Normal 5 2 3 2 5 2 4 2" xfId="40918" xr:uid="{00000000-0005-0000-0000-0000C79F0000}"/>
    <cellStyle name="Normal 5 2 3 2 5 2 4 2 2" xfId="40919" xr:uid="{00000000-0005-0000-0000-0000C89F0000}"/>
    <cellStyle name="Normal 5 2 3 2 5 2 4 3" xfId="40920" xr:uid="{00000000-0005-0000-0000-0000C99F0000}"/>
    <cellStyle name="Normal 5 2 3 2 5 2 4 3 2" xfId="40921" xr:uid="{00000000-0005-0000-0000-0000CA9F0000}"/>
    <cellStyle name="Normal 5 2 3 2 5 2 4 3 2 2" xfId="40922" xr:uid="{00000000-0005-0000-0000-0000CB9F0000}"/>
    <cellStyle name="Normal 5 2 3 2 5 2 4 3 3" xfId="40923" xr:uid="{00000000-0005-0000-0000-0000CC9F0000}"/>
    <cellStyle name="Normal 5 2 3 2 5 2 4 4" xfId="40924" xr:uid="{00000000-0005-0000-0000-0000CD9F0000}"/>
    <cellStyle name="Normal 5 2 3 2 5 2 5" xfId="40925" xr:uid="{00000000-0005-0000-0000-0000CE9F0000}"/>
    <cellStyle name="Normal 5 2 3 2 5 2 5 2" xfId="40926" xr:uid="{00000000-0005-0000-0000-0000CF9F0000}"/>
    <cellStyle name="Normal 5 2 3 2 5 2 6" xfId="40927" xr:uid="{00000000-0005-0000-0000-0000D09F0000}"/>
    <cellStyle name="Normal 5 2 3 2 5 2 6 2" xfId="40928" xr:uid="{00000000-0005-0000-0000-0000D19F0000}"/>
    <cellStyle name="Normal 5 2 3 2 5 2 6 2 2" xfId="40929" xr:uid="{00000000-0005-0000-0000-0000D29F0000}"/>
    <cellStyle name="Normal 5 2 3 2 5 2 6 3" xfId="40930" xr:uid="{00000000-0005-0000-0000-0000D39F0000}"/>
    <cellStyle name="Normal 5 2 3 2 5 2 7" xfId="40931" xr:uid="{00000000-0005-0000-0000-0000D49F0000}"/>
    <cellStyle name="Normal 5 2 3 2 5 2 7 2" xfId="40932" xr:uid="{00000000-0005-0000-0000-0000D59F0000}"/>
    <cellStyle name="Normal 5 2 3 2 5 2 8" xfId="40933" xr:uid="{00000000-0005-0000-0000-0000D69F0000}"/>
    <cellStyle name="Normal 5 2 3 2 5 3" xfId="40934" xr:uid="{00000000-0005-0000-0000-0000D79F0000}"/>
    <cellStyle name="Normal 5 2 3 2 5 3 2" xfId="40935" xr:uid="{00000000-0005-0000-0000-0000D89F0000}"/>
    <cellStyle name="Normal 5 2 3 2 5 3 2 2" xfId="40936" xr:uid="{00000000-0005-0000-0000-0000D99F0000}"/>
    <cellStyle name="Normal 5 2 3 2 5 3 2 2 2" xfId="40937" xr:uid="{00000000-0005-0000-0000-0000DA9F0000}"/>
    <cellStyle name="Normal 5 2 3 2 5 3 2 3" xfId="40938" xr:uid="{00000000-0005-0000-0000-0000DB9F0000}"/>
    <cellStyle name="Normal 5 2 3 2 5 3 2 3 2" xfId="40939" xr:uid="{00000000-0005-0000-0000-0000DC9F0000}"/>
    <cellStyle name="Normal 5 2 3 2 5 3 2 3 2 2" xfId="40940" xr:uid="{00000000-0005-0000-0000-0000DD9F0000}"/>
    <cellStyle name="Normal 5 2 3 2 5 3 2 3 3" xfId="40941" xr:uid="{00000000-0005-0000-0000-0000DE9F0000}"/>
    <cellStyle name="Normal 5 2 3 2 5 3 2 4" xfId="40942" xr:uid="{00000000-0005-0000-0000-0000DF9F0000}"/>
    <cellStyle name="Normal 5 2 3 2 5 3 3" xfId="40943" xr:uid="{00000000-0005-0000-0000-0000E09F0000}"/>
    <cellStyle name="Normal 5 2 3 2 5 3 3 2" xfId="40944" xr:uid="{00000000-0005-0000-0000-0000E19F0000}"/>
    <cellStyle name="Normal 5 2 3 2 5 3 4" xfId="40945" xr:uid="{00000000-0005-0000-0000-0000E29F0000}"/>
    <cellStyle name="Normal 5 2 3 2 5 3 4 2" xfId="40946" xr:uid="{00000000-0005-0000-0000-0000E39F0000}"/>
    <cellStyle name="Normal 5 2 3 2 5 3 4 2 2" xfId="40947" xr:uid="{00000000-0005-0000-0000-0000E49F0000}"/>
    <cellStyle name="Normal 5 2 3 2 5 3 4 3" xfId="40948" xr:uid="{00000000-0005-0000-0000-0000E59F0000}"/>
    <cellStyle name="Normal 5 2 3 2 5 3 5" xfId="40949" xr:uid="{00000000-0005-0000-0000-0000E69F0000}"/>
    <cellStyle name="Normal 5 2 3 2 5 4" xfId="40950" xr:uid="{00000000-0005-0000-0000-0000E79F0000}"/>
    <cellStyle name="Normal 5 2 3 2 5 4 2" xfId="40951" xr:uid="{00000000-0005-0000-0000-0000E89F0000}"/>
    <cellStyle name="Normal 5 2 3 2 5 4 2 2" xfId="40952" xr:uid="{00000000-0005-0000-0000-0000E99F0000}"/>
    <cellStyle name="Normal 5 2 3 2 5 4 3" xfId="40953" xr:uid="{00000000-0005-0000-0000-0000EA9F0000}"/>
    <cellStyle name="Normal 5 2 3 2 5 4 3 2" xfId="40954" xr:uid="{00000000-0005-0000-0000-0000EB9F0000}"/>
    <cellStyle name="Normal 5 2 3 2 5 4 3 2 2" xfId="40955" xr:uid="{00000000-0005-0000-0000-0000EC9F0000}"/>
    <cellStyle name="Normal 5 2 3 2 5 4 3 3" xfId="40956" xr:uid="{00000000-0005-0000-0000-0000ED9F0000}"/>
    <cellStyle name="Normal 5 2 3 2 5 4 4" xfId="40957" xr:uid="{00000000-0005-0000-0000-0000EE9F0000}"/>
    <cellStyle name="Normal 5 2 3 2 5 5" xfId="40958" xr:uid="{00000000-0005-0000-0000-0000EF9F0000}"/>
    <cellStyle name="Normal 5 2 3 2 5 5 2" xfId="40959" xr:uid="{00000000-0005-0000-0000-0000F09F0000}"/>
    <cellStyle name="Normal 5 2 3 2 5 5 2 2" xfId="40960" xr:uid="{00000000-0005-0000-0000-0000F19F0000}"/>
    <cellStyle name="Normal 5 2 3 2 5 5 3" xfId="40961" xr:uid="{00000000-0005-0000-0000-0000F29F0000}"/>
    <cellStyle name="Normal 5 2 3 2 5 5 3 2" xfId="40962" xr:uid="{00000000-0005-0000-0000-0000F39F0000}"/>
    <cellStyle name="Normal 5 2 3 2 5 5 3 2 2" xfId="40963" xr:uid="{00000000-0005-0000-0000-0000F49F0000}"/>
    <cellStyle name="Normal 5 2 3 2 5 5 3 3" xfId="40964" xr:uid="{00000000-0005-0000-0000-0000F59F0000}"/>
    <cellStyle name="Normal 5 2 3 2 5 5 4" xfId="40965" xr:uid="{00000000-0005-0000-0000-0000F69F0000}"/>
    <cellStyle name="Normal 5 2 3 2 5 6" xfId="40966" xr:uid="{00000000-0005-0000-0000-0000F79F0000}"/>
    <cellStyle name="Normal 5 2 3 2 5 6 2" xfId="40967" xr:uid="{00000000-0005-0000-0000-0000F89F0000}"/>
    <cellStyle name="Normal 5 2 3 2 5 7" xfId="40968" xr:uid="{00000000-0005-0000-0000-0000F99F0000}"/>
    <cellStyle name="Normal 5 2 3 2 5 7 2" xfId="40969" xr:uid="{00000000-0005-0000-0000-0000FA9F0000}"/>
    <cellStyle name="Normal 5 2 3 2 5 7 2 2" xfId="40970" xr:uid="{00000000-0005-0000-0000-0000FB9F0000}"/>
    <cellStyle name="Normal 5 2 3 2 5 7 3" xfId="40971" xr:uid="{00000000-0005-0000-0000-0000FC9F0000}"/>
    <cellStyle name="Normal 5 2 3 2 5 8" xfId="40972" xr:uid="{00000000-0005-0000-0000-0000FD9F0000}"/>
    <cellStyle name="Normal 5 2 3 2 5 8 2" xfId="40973" xr:uid="{00000000-0005-0000-0000-0000FE9F0000}"/>
    <cellStyle name="Normal 5 2 3 2 5 9" xfId="40974" xr:uid="{00000000-0005-0000-0000-0000FF9F0000}"/>
    <cellStyle name="Normal 5 2 3 2 6" xfId="40975" xr:uid="{00000000-0005-0000-0000-000000A00000}"/>
    <cellStyle name="Normal 5 2 3 2 6 2" xfId="40976" xr:uid="{00000000-0005-0000-0000-000001A00000}"/>
    <cellStyle name="Normal 5 2 3 2 6 2 2" xfId="40977" xr:uid="{00000000-0005-0000-0000-000002A00000}"/>
    <cellStyle name="Normal 5 2 3 2 6 2 2 2" xfId="40978" xr:uid="{00000000-0005-0000-0000-000003A00000}"/>
    <cellStyle name="Normal 5 2 3 2 6 2 2 2 2" xfId="40979" xr:uid="{00000000-0005-0000-0000-000004A00000}"/>
    <cellStyle name="Normal 5 2 3 2 6 2 2 3" xfId="40980" xr:uid="{00000000-0005-0000-0000-000005A00000}"/>
    <cellStyle name="Normal 5 2 3 2 6 2 2 3 2" xfId="40981" xr:uid="{00000000-0005-0000-0000-000006A00000}"/>
    <cellStyle name="Normal 5 2 3 2 6 2 2 3 2 2" xfId="40982" xr:uid="{00000000-0005-0000-0000-000007A00000}"/>
    <cellStyle name="Normal 5 2 3 2 6 2 2 3 3" xfId="40983" xr:uid="{00000000-0005-0000-0000-000008A00000}"/>
    <cellStyle name="Normal 5 2 3 2 6 2 2 4" xfId="40984" xr:uid="{00000000-0005-0000-0000-000009A00000}"/>
    <cellStyle name="Normal 5 2 3 2 6 2 3" xfId="40985" xr:uid="{00000000-0005-0000-0000-00000AA00000}"/>
    <cellStyle name="Normal 5 2 3 2 6 2 3 2" xfId="40986" xr:uid="{00000000-0005-0000-0000-00000BA00000}"/>
    <cellStyle name="Normal 5 2 3 2 6 2 4" xfId="40987" xr:uid="{00000000-0005-0000-0000-00000CA00000}"/>
    <cellStyle name="Normal 5 2 3 2 6 2 4 2" xfId="40988" xr:uid="{00000000-0005-0000-0000-00000DA00000}"/>
    <cellStyle name="Normal 5 2 3 2 6 2 4 2 2" xfId="40989" xr:uid="{00000000-0005-0000-0000-00000EA00000}"/>
    <cellStyle name="Normal 5 2 3 2 6 2 4 3" xfId="40990" xr:uid="{00000000-0005-0000-0000-00000FA00000}"/>
    <cellStyle name="Normal 5 2 3 2 6 2 5" xfId="40991" xr:uid="{00000000-0005-0000-0000-000010A00000}"/>
    <cellStyle name="Normal 5 2 3 2 6 3" xfId="40992" xr:uid="{00000000-0005-0000-0000-000011A00000}"/>
    <cellStyle name="Normal 5 2 3 2 6 3 2" xfId="40993" xr:uid="{00000000-0005-0000-0000-000012A00000}"/>
    <cellStyle name="Normal 5 2 3 2 6 3 2 2" xfId="40994" xr:uid="{00000000-0005-0000-0000-000013A00000}"/>
    <cellStyle name="Normal 5 2 3 2 6 3 3" xfId="40995" xr:uid="{00000000-0005-0000-0000-000014A00000}"/>
    <cellStyle name="Normal 5 2 3 2 6 3 3 2" xfId="40996" xr:uid="{00000000-0005-0000-0000-000015A00000}"/>
    <cellStyle name="Normal 5 2 3 2 6 3 3 2 2" xfId="40997" xr:uid="{00000000-0005-0000-0000-000016A00000}"/>
    <cellStyle name="Normal 5 2 3 2 6 3 3 3" xfId="40998" xr:uid="{00000000-0005-0000-0000-000017A00000}"/>
    <cellStyle name="Normal 5 2 3 2 6 3 4" xfId="40999" xr:uid="{00000000-0005-0000-0000-000018A00000}"/>
    <cellStyle name="Normal 5 2 3 2 6 4" xfId="41000" xr:uid="{00000000-0005-0000-0000-000019A00000}"/>
    <cellStyle name="Normal 5 2 3 2 6 4 2" xfId="41001" xr:uid="{00000000-0005-0000-0000-00001AA00000}"/>
    <cellStyle name="Normal 5 2 3 2 6 4 2 2" xfId="41002" xr:uid="{00000000-0005-0000-0000-00001BA00000}"/>
    <cellStyle name="Normal 5 2 3 2 6 4 3" xfId="41003" xr:uid="{00000000-0005-0000-0000-00001CA00000}"/>
    <cellStyle name="Normal 5 2 3 2 6 4 3 2" xfId="41004" xr:uid="{00000000-0005-0000-0000-00001DA00000}"/>
    <cellStyle name="Normal 5 2 3 2 6 4 3 2 2" xfId="41005" xr:uid="{00000000-0005-0000-0000-00001EA00000}"/>
    <cellStyle name="Normal 5 2 3 2 6 4 3 3" xfId="41006" xr:uid="{00000000-0005-0000-0000-00001FA00000}"/>
    <cellStyle name="Normal 5 2 3 2 6 4 4" xfId="41007" xr:uid="{00000000-0005-0000-0000-000020A00000}"/>
    <cellStyle name="Normal 5 2 3 2 6 5" xfId="41008" xr:uid="{00000000-0005-0000-0000-000021A00000}"/>
    <cellStyle name="Normal 5 2 3 2 6 5 2" xfId="41009" xr:uid="{00000000-0005-0000-0000-000022A00000}"/>
    <cellStyle name="Normal 5 2 3 2 6 6" xfId="41010" xr:uid="{00000000-0005-0000-0000-000023A00000}"/>
    <cellStyle name="Normal 5 2 3 2 6 6 2" xfId="41011" xr:uid="{00000000-0005-0000-0000-000024A00000}"/>
    <cellStyle name="Normal 5 2 3 2 6 6 2 2" xfId="41012" xr:uid="{00000000-0005-0000-0000-000025A00000}"/>
    <cellStyle name="Normal 5 2 3 2 6 6 3" xfId="41013" xr:uid="{00000000-0005-0000-0000-000026A00000}"/>
    <cellStyle name="Normal 5 2 3 2 6 7" xfId="41014" xr:uid="{00000000-0005-0000-0000-000027A00000}"/>
    <cellStyle name="Normal 5 2 3 2 6 7 2" xfId="41015" xr:uid="{00000000-0005-0000-0000-000028A00000}"/>
    <cellStyle name="Normal 5 2 3 2 6 8" xfId="41016" xr:uid="{00000000-0005-0000-0000-000029A00000}"/>
    <cellStyle name="Normal 5 2 3 2 7" xfId="41017" xr:uid="{00000000-0005-0000-0000-00002AA00000}"/>
    <cellStyle name="Normal 5 2 3 2 7 2" xfId="41018" xr:uid="{00000000-0005-0000-0000-00002BA00000}"/>
    <cellStyle name="Normal 5 2 3 2 7 2 2" xfId="41019" xr:uid="{00000000-0005-0000-0000-00002CA00000}"/>
    <cellStyle name="Normal 5 2 3 2 7 2 2 2" xfId="41020" xr:uid="{00000000-0005-0000-0000-00002DA00000}"/>
    <cellStyle name="Normal 5 2 3 2 7 2 2 2 2" xfId="41021" xr:uid="{00000000-0005-0000-0000-00002EA00000}"/>
    <cellStyle name="Normal 5 2 3 2 7 2 2 3" xfId="41022" xr:uid="{00000000-0005-0000-0000-00002FA00000}"/>
    <cellStyle name="Normal 5 2 3 2 7 2 2 3 2" xfId="41023" xr:uid="{00000000-0005-0000-0000-000030A00000}"/>
    <cellStyle name="Normal 5 2 3 2 7 2 2 3 2 2" xfId="41024" xr:uid="{00000000-0005-0000-0000-000031A00000}"/>
    <cellStyle name="Normal 5 2 3 2 7 2 2 3 3" xfId="41025" xr:uid="{00000000-0005-0000-0000-000032A00000}"/>
    <cellStyle name="Normal 5 2 3 2 7 2 2 4" xfId="41026" xr:uid="{00000000-0005-0000-0000-000033A00000}"/>
    <cellStyle name="Normal 5 2 3 2 7 2 3" xfId="41027" xr:uid="{00000000-0005-0000-0000-000034A00000}"/>
    <cellStyle name="Normal 5 2 3 2 7 2 3 2" xfId="41028" xr:uid="{00000000-0005-0000-0000-000035A00000}"/>
    <cellStyle name="Normal 5 2 3 2 7 2 4" xfId="41029" xr:uid="{00000000-0005-0000-0000-000036A00000}"/>
    <cellStyle name="Normal 5 2 3 2 7 2 4 2" xfId="41030" xr:uid="{00000000-0005-0000-0000-000037A00000}"/>
    <cellStyle name="Normal 5 2 3 2 7 2 4 2 2" xfId="41031" xr:uid="{00000000-0005-0000-0000-000038A00000}"/>
    <cellStyle name="Normal 5 2 3 2 7 2 4 3" xfId="41032" xr:uid="{00000000-0005-0000-0000-000039A00000}"/>
    <cellStyle name="Normal 5 2 3 2 7 2 5" xfId="41033" xr:uid="{00000000-0005-0000-0000-00003AA00000}"/>
    <cellStyle name="Normal 5 2 3 2 7 3" xfId="41034" xr:uid="{00000000-0005-0000-0000-00003BA00000}"/>
    <cellStyle name="Normal 5 2 3 2 7 3 2" xfId="41035" xr:uid="{00000000-0005-0000-0000-00003CA00000}"/>
    <cellStyle name="Normal 5 2 3 2 7 3 2 2" xfId="41036" xr:uid="{00000000-0005-0000-0000-00003DA00000}"/>
    <cellStyle name="Normal 5 2 3 2 7 3 3" xfId="41037" xr:uid="{00000000-0005-0000-0000-00003EA00000}"/>
    <cellStyle name="Normal 5 2 3 2 7 3 3 2" xfId="41038" xr:uid="{00000000-0005-0000-0000-00003FA00000}"/>
    <cellStyle name="Normal 5 2 3 2 7 3 3 2 2" xfId="41039" xr:uid="{00000000-0005-0000-0000-000040A00000}"/>
    <cellStyle name="Normal 5 2 3 2 7 3 3 3" xfId="41040" xr:uid="{00000000-0005-0000-0000-000041A00000}"/>
    <cellStyle name="Normal 5 2 3 2 7 3 4" xfId="41041" xr:uid="{00000000-0005-0000-0000-000042A00000}"/>
    <cellStyle name="Normal 5 2 3 2 7 4" xfId="41042" xr:uid="{00000000-0005-0000-0000-000043A00000}"/>
    <cellStyle name="Normal 5 2 3 2 7 4 2" xfId="41043" xr:uid="{00000000-0005-0000-0000-000044A00000}"/>
    <cellStyle name="Normal 5 2 3 2 7 5" xfId="41044" xr:uid="{00000000-0005-0000-0000-000045A00000}"/>
    <cellStyle name="Normal 5 2 3 2 7 5 2" xfId="41045" xr:uid="{00000000-0005-0000-0000-000046A00000}"/>
    <cellStyle name="Normal 5 2 3 2 7 5 2 2" xfId="41046" xr:uid="{00000000-0005-0000-0000-000047A00000}"/>
    <cellStyle name="Normal 5 2 3 2 7 5 3" xfId="41047" xr:uid="{00000000-0005-0000-0000-000048A00000}"/>
    <cellStyle name="Normal 5 2 3 2 7 6" xfId="41048" xr:uid="{00000000-0005-0000-0000-000049A00000}"/>
    <cellStyle name="Normal 5 2 3 2 8" xfId="41049" xr:uid="{00000000-0005-0000-0000-00004AA00000}"/>
    <cellStyle name="Normal 5 2 3 2 8 2" xfId="41050" xr:uid="{00000000-0005-0000-0000-00004BA00000}"/>
    <cellStyle name="Normal 5 2 3 2 8 2 2" xfId="41051" xr:uid="{00000000-0005-0000-0000-00004CA00000}"/>
    <cellStyle name="Normal 5 2 3 2 8 2 2 2" xfId="41052" xr:uid="{00000000-0005-0000-0000-00004DA00000}"/>
    <cellStyle name="Normal 5 2 3 2 8 2 2 2 2" xfId="41053" xr:uid="{00000000-0005-0000-0000-00004EA00000}"/>
    <cellStyle name="Normal 5 2 3 2 8 2 2 3" xfId="41054" xr:uid="{00000000-0005-0000-0000-00004FA00000}"/>
    <cellStyle name="Normal 5 2 3 2 8 2 2 3 2" xfId="41055" xr:uid="{00000000-0005-0000-0000-000050A00000}"/>
    <cellStyle name="Normal 5 2 3 2 8 2 2 3 2 2" xfId="41056" xr:uid="{00000000-0005-0000-0000-000051A00000}"/>
    <cellStyle name="Normal 5 2 3 2 8 2 2 3 3" xfId="41057" xr:uid="{00000000-0005-0000-0000-000052A00000}"/>
    <cellStyle name="Normal 5 2 3 2 8 2 2 4" xfId="41058" xr:uid="{00000000-0005-0000-0000-000053A00000}"/>
    <cellStyle name="Normal 5 2 3 2 8 2 3" xfId="41059" xr:uid="{00000000-0005-0000-0000-000054A00000}"/>
    <cellStyle name="Normal 5 2 3 2 8 2 3 2" xfId="41060" xr:uid="{00000000-0005-0000-0000-000055A00000}"/>
    <cellStyle name="Normal 5 2 3 2 8 2 4" xfId="41061" xr:uid="{00000000-0005-0000-0000-000056A00000}"/>
    <cellStyle name="Normal 5 2 3 2 8 2 4 2" xfId="41062" xr:uid="{00000000-0005-0000-0000-000057A00000}"/>
    <cellStyle name="Normal 5 2 3 2 8 2 4 2 2" xfId="41063" xr:uid="{00000000-0005-0000-0000-000058A00000}"/>
    <cellStyle name="Normal 5 2 3 2 8 2 4 3" xfId="41064" xr:uid="{00000000-0005-0000-0000-000059A00000}"/>
    <cellStyle name="Normal 5 2 3 2 8 2 5" xfId="41065" xr:uid="{00000000-0005-0000-0000-00005AA00000}"/>
    <cellStyle name="Normal 5 2 3 2 8 3" xfId="41066" xr:uid="{00000000-0005-0000-0000-00005BA00000}"/>
    <cellStyle name="Normal 5 2 3 2 8 3 2" xfId="41067" xr:uid="{00000000-0005-0000-0000-00005CA00000}"/>
    <cellStyle name="Normal 5 2 3 2 8 3 2 2" xfId="41068" xr:uid="{00000000-0005-0000-0000-00005DA00000}"/>
    <cellStyle name="Normal 5 2 3 2 8 3 3" xfId="41069" xr:uid="{00000000-0005-0000-0000-00005EA00000}"/>
    <cellStyle name="Normal 5 2 3 2 8 3 3 2" xfId="41070" xr:uid="{00000000-0005-0000-0000-00005FA00000}"/>
    <cellStyle name="Normal 5 2 3 2 8 3 3 2 2" xfId="41071" xr:uid="{00000000-0005-0000-0000-000060A00000}"/>
    <cellStyle name="Normal 5 2 3 2 8 3 3 3" xfId="41072" xr:uid="{00000000-0005-0000-0000-000061A00000}"/>
    <cellStyle name="Normal 5 2 3 2 8 3 4" xfId="41073" xr:uid="{00000000-0005-0000-0000-000062A00000}"/>
    <cellStyle name="Normal 5 2 3 2 8 4" xfId="41074" xr:uid="{00000000-0005-0000-0000-000063A00000}"/>
    <cellStyle name="Normal 5 2 3 2 8 4 2" xfId="41075" xr:uid="{00000000-0005-0000-0000-000064A00000}"/>
    <cellStyle name="Normal 5 2 3 2 8 5" xfId="41076" xr:uid="{00000000-0005-0000-0000-000065A00000}"/>
    <cellStyle name="Normal 5 2 3 2 8 5 2" xfId="41077" xr:uid="{00000000-0005-0000-0000-000066A00000}"/>
    <cellStyle name="Normal 5 2 3 2 8 5 2 2" xfId="41078" xr:uid="{00000000-0005-0000-0000-000067A00000}"/>
    <cellStyle name="Normal 5 2 3 2 8 5 3" xfId="41079" xr:uid="{00000000-0005-0000-0000-000068A00000}"/>
    <cellStyle name="Normal 5 2 3 2 8 6" xfId="41080" xr:uid="{00000000-0005-0000-0000-000069A00000}"/>
    <cellStyle name="Normal 5 2 3 2 9" xfId="41081" xr:uid="{00000000-0005-0000-0000-00006AA00000}"/>
    <cellStyle name="Normal 5 2 3 2 9 2" xfId="41082" xr:uid="{00000000-0005-0000-0000-00006BA00000}"/>
    <cellStyle name="Normal 5 2 3 2 9 2 2" xfId="41083" xr:uid="{00000000-0005-0000-0000-00006CA00000}"/>
    <cellStyle name="Normal 5 2 3 2 9 2 2 2" xfId="41084" xr:uid="{00000000-0005-0000-0000-00006DA00000}"/>
    <cellStyle name="Normal 5 2 3 2 9 2 3" xfId="41085" xr:uid="{00000000-0005-0000-0000-00006EA00000}"/>
    <cellStyle name="Normal 5 2 3 2 9 2 3 2" xfId="41086" xr:uid="{00000000-0005-0000-0000-00006FA00000}"/>
    <cellStyle name="Normal 5 2 3 2 9 2 3 2 2" xfId="41087" xr:uid="{00000000-0005-0000-0000-000070A00000}"/>
    <cellStyle name="Normal 5 2 3 2 9 2 3 3" xfId="41088" xr:uid="{00000000-0005-0000-0000-000071A00000}"/>
    <cellStyle name="Normal 5 2 3 2 9 2 4" xfId="41089" xr:uid="{00000000-0005-0000-0000-000072A00000}"/>
    <cellStyle name="Normal 5 2 3 2 9 3" xfId="41090" xr:uid="{00000000-0005-0000-0000-000073A00000}"/>
    <cellStyle name="Normal 5 2 3 2 9 3 2" xfId="41091" xr:uid="{00000000-0005-0000-0000-000074A00000}"/>
    <cellStyle name="Normal 5 2 3 2 9 4" xfId="41092" xr:uid="{00000000-0005-0000-0000-000075A00000}"/>
    <cellStyle name="Normal 5 2 3 2 9 4 2" xfId="41093" xr:uid="{00000000-0005-0000-0000-000076A00000}"/>
    <cellStyle name="Normal 5 2 3 2 9 4 2 2" xfId="41094" xr:uid="{00000000-0005-0000-0000-000077A00000}"/>
    <cellStyle name="Normal 5 2 3 2 9 4 3" xfId="41095" xr:uid="{00000000-0005-0000-0000-000078A00000}"/>
    <cellStyle name="Normal 5 2 3 2 9 5" xfId="41096" xr:uid="{00000000-0005-0000-0000-000079A00000}"/>
    <cellStyle name="Normal 5 2 3 2_T-straight with PEDs adjustor" xfId="41097" xr:uid="{00000000-0005-0000-0000-00007AA00000}"/>
    <cellStyle name="Normal 5 2 3 3" xfId="41098" xr:uid="{00000000-0005-0000-0000-00007BA00000}"/>
    <cellStyle name="Normal 5 2 3 3 10" xfId="41099" xr:uid="{00000000-0005-0000-0000-00007CA00000}"/>
    <cellStyle name="Normal 5 2 3 3 11" xfId="41100" xr:uid="{00000000-0005-0000-0000-00007DA00000}"/>
    <cellStyle name="Normal 5 2 3 3 2" xfId="41101" xr:uid="{00000000-0005-0000-0000-00007EA00000}"/>
    <cellStyle name="Normal 5 2 3 3 2 10" xfId="41102" xr:uid="{00000000-0005-0000-0000-00007FA00000}"/>
    <cellStyle name="Normal 5 2 3 3 2 2" xfId="41103" xr:uid="{00000000-0005-0000-0000-000080A00000}"/>
    <cellStyle name="Normal 5 2 3 3 2 2 2" xfId="41104" xr:uid="{00000000-0005-0000-0000-000081A00000}"/>
    <cellStyle name="Normal 5 2 3 3 2 2 2 2" xfId="41105" xr:uid="{00000000-0005-0000-0000-000082A00000}"/>
    <cellStyle name="Normal 5 2 3 3 2 2 2 2 2" xfId="41106" xr:uid="{00000000-0005-0000-0000-000083A00000}"/>
    <cellStyle name="Normal 5 2 3 3 2 2 2 2 2 2" xfId="41107" xr:uid="{00000000-0005-0000-0000-000084A00000}"/>
    <cellStyle name="Normal 5 2 3 3 2 2 2 2 3" xfId="41108" xr:uid="{00000000-0005-0000-0000-000085A00000}"/>
    <cellStyle name="Normal 5 2 3 3 2 2 2 2 3 2" xfId="41109" xr:uid="{00000000-0005-0000-0000-000086A00000}"/>
    <cellStyle name="Normal 5 2 3 3 2 2 2 2 3 2 2" xfId="41110" xr:uid="{00000000-0005-0000-0000-000087A00000}"/>
    <cellStyle name="Normal 5 2 3 3 2 2 2 2 3 3" xfId="41111" xr:uid="{00000000-0005-0000-0000-000088A00000}"/>
    <cellStyle name="Normal 5 2 3 3 2 2 2 2 4" xfId="41112" xr:uid="{00000000-0005-0000-0000-000089A00000}"/>
    <cellStyle name="Normal 5 2 3 3 2 2 2 3" xfId="41113" xr:uid="{00000000-0005-0000-0000-00008AA00000}"/>
    <cellStyle name="Normal 5 2 3 3 2 2 2 3 2" xfId="41114" xr:uid="{00000000-0005-0000-0000-00008BA00000}"/>
    <cellStyle name="Normal 5 2 3 3 2 2 2 4" xfId="41115" xr:uid="{00000000-0005-0000-0000-00008CA00000}"/>
    <cellStyle name="Normal 5 2 3 3 2 2 2 4 2" xfId="41116" xr:uid="{00000000-0005-0000-0000-00008DA00000}"/>
    <cellStyle name="Normal 5 2 3 3 2 2 2 4 2 2" xfId="41117" xr:uid="{00000000-0005-0000-0000-00008EA00000}"/>
    <cellStyle name="Normal 5 2 3 3 2 2 2 4 3" xfId="41118" xr:uid="{00000000-0005-0000-0000-00008FA00000}"/>
    <cellStyle name="Normal 5 2 3 3 2 2 2 5" xfId="41119" xr:uid="{00000000-0005-0000-0000-000090A00000}"/>
    <cellStyle name="Normal 5 2 3 3 2 2 3" xfId="41120" xr:uid="{00000000-0005-0000-0000-000091A00000}"/>
    <cellStyle name="Normal 5 2 3 3 2 2 3 2" xfId="41121" xr:uid="{00000000-0005-0000-0000-000092A00000}"/>
    <cellStyle name="Normal 5 2 3 3 2 2 3 2 2" xfId="41122" xr:uid="{00000000-0005-0000-0000-000093A00000}"/>
    <cellStyle name="Normal 5 2 3 3 2 2 3 3" xfId="41123" xr:uid="{00000000-0005-0000-0000-000094A00000}"/>
    <cellStyle name="Normal 5 2 3 3 2 2 3 3 2" xfId="41124" xr:uid="{00000000-0005-0000-0000-000095A00000}"/>
    <cellStyle name="Normal 5 2 3 3 2 2 3 3 2 2" xfId="41125" xr:uid="{00000000-0005-0000-0000-000096A00000}"/>
    <cellStyle name="Normal 5 2 3 3 2 2 3 3 3" xfId="41126" xr:uid="{00000000-0005-0000-0000-000097A00000}"/>
    <cellStyle name="Normal 5 2 3 3 2 2 3 4" xfId="41127" xr:uid="{00000000-0005-0000-0000-000098A00000}"/>
    <cellStyle name="Normal 5 2 3 3 2 2 4" xfId="41128" xr:uid="{00000000-0005-0000-0000-000099A00000}"/>
    <cellStyle name="Normal 5 2 3 3 2 2 4 2" xfId="41129" xr:uid="{00000000-0005-0000-0000-00009AA00000}"/>
    <cellStyle name="Normal 5 2 3 3 2 2 4 2 2" xfId="41130" xr:uid="{00000000-0005-0000-0000-00009BA00000}"/>
    <cellStyle name="Normal 5 2 3 3 2 2 4 3" xfId="41131" xr:uid="{00000000-0005-0000-0000-00009CA00000}"/>
    <cellStyle name="Normal 5 2 3 3 2 2 4 3 2" xfId="41132" xr:uid="{00000000-0005-0000-0000-00009DA00000}"/>
    <cellStyle name="Normal 5 2 3 3 2 2 4 3 2 2" xfId="41133" xr:uid="{00000000-0005-0000-0000-00009EA00000}"/>
    <cellStyle name="Normal 5 2 3 3 2 2 4 3 3" xfId="41134" xr:uid="{00000000-0005-0000-0000-00009FA00000}"/>
    <cellStyle name="Normal 5 2 3 3 2 2 4 4" xfId="41135" xr:uid="{00000000-0005-0000-0000-0000A0A00000}"/>
    <cellStyle name="Normal 5 2 3 3 2 2 5" xfId="41136" xr:uid="{00000000-0005-0000-0000-0000A1A00000}"/>
    <cellStyle name="Normal 5 2 3 3 2 2 5 2" xfId="41137" xr:uid="{00000000-0005-0000-0000-0000A2A00000}"/>
    <cellStyle name="Normal 5 2 3 3 2 2 6" xfId="41138" xr:uid="{00000000-0005-0000-0000-0000A3A00000}"/>
    <cellStyle name="Normal 5 2 3 3 2 2 6 2" xfId="41139" xr:uid="{00000000-0005-0000-0000-0000A4A00000}"/>
    <cellStyle name="Normal 5 2 3 3 2 2 6 2 2" xfId="41140" xr:uid="{00000000-0005-0000-0000-0000A5A00000}"/>
    <cellStyle name="Normal 5 2 3 3 2 2 6 3" xfId="41141" xr:uid="{00000000-0005-0000-0000-0000A6A00000}"/>
    <cellStyle name="Normal 5 2 3 3 2 2 7" xfId="41142" xr:uid="{00000000-0005-0000-0000-0000A7A00000}"/>
    <cellStyle name="Normal 5 2 3 3 2 2 7 2" xfId="41143" xr:uid="{00000000-0005-0000-0000-0000A8A00000}"/>
    <cellStyle name="Normal 5 2 3 3 2 2 8" xfId="41144" xr:uid="{00000000-0005-0000-0000-0000A9A00000}"/>
    <cellStyle name="Normal 5 2 3 3 2 3" xfId="41145" xr:uid="{00000000-0005-0000-0000-0000AAA00000}"/>
    <cellStyle name="Normal 5 2 3 3 2 3 2" xfId="41146" xr:uid="{00000000-0005-0000-0000-0000ABA00000}"/>
    <cellStyle name="Normal 5 2 3 3 2 3 2 2" xfId="41147" xr:uid="{00000000-0005-0000-0000-0000ACA00000}"/>
    <cellStyle name="Normal 5 2 3 3 2 3 2 2 2" xfId="41148" xr:uid="{00000000-0005-0000-0000-0000ADA00000}"/>
    <cellStyle name="Normal 5 2 3 3 2 3 2 3" xfId="41149" xr:uid="{00000000-0005-0000-0000-0000AEA00000}"/>
    <cellStyle name="Normal 5 2 3 3 2 3 2 3 2" xfId="41150" xr:uid="{00000000-0005-0000-0000-0000AFA00000}"/>
    <cellStyle name="Normal 5 2 3 3 2 3 2 3 2 2" xfId="41151" xr:uid="{00000000-0005-0000-0000-0000B0A00000}"/>
    <cellStyle name="Normal 5 2 3 3 2 3 2 3 3" xfId="41152" xr:uid="{00000000-0005-0000-0000-0000B1A00000}"/>
    <cellStyle name="Normal 5 2 3 3 2 3 2 4" xfId="41153" xr:uid="{00000000-0005-0000-0000-0000B2A00000}"/>
    <cellStyle name="Normal 5 2 3 3 2 3 3" xfId="41154" xr:uid="{00000000-0005-0000-0000-0000B3A00000}"/>
    <cellStyle name="Normal 5 2 3 3 2 3 3 2" xfId="41155" xr:uid="{00000000-0005-0000-0000-0000B4A00000}"/>
    <cellStyle name="Normal 5 2 3 3 2 3 4" xfId="41156" xr:uid="{00000000-0005-0000-0000-0000B5A00000}"/>
    <cellStyle name="Normal 5 2 3 3 2 3 4 2" xfId="41157" xr:uid="{00000000-0005-0000-0000-0000B6A00000}"/>
    <cellStyle name="Normal 5 2 3 3 2 3 4 2 2" xfId="41158" xr:uid="{00000000-0005-0000-0000-0000B7A00000}"/>
    <cellStyle name="Normal 5 2 3 3 2 3 4 3" xfId="41159" xr:uid="{00000000-0005-0000-0000-0000B8A00000}"/>
    <cellStyle name="Normal 5 2 3 3 2 3 5" xfId="41160" xr:uid="{00000000-0005-0000-0000-0000B9A00000}"/>
    <cellStyle name="Normal 5 2 3 3 2 4" xfId="41161" xr:uid="{00000000-0005-0000-0000-0000BAA00000}"/>
    <cellStyle name="Normal 5 2 3 3 2 4 2" xfId="41162" xr:uid="{00000000-0005-0000-0000-0000BBA00000}"/>
    <cellStyle name="Normal 5 2 3 3 2 4 2 2" xfId="41163" xr:uid="{00000000-0005-0000-0000-0000BCA00000}"/>
    <cellStyle name="Normal 5 2 3 3 2 4 3" xfId="41164" xr:uid="{00000000-0005-0000-0000-0000BDA00000}"/>
    <cellStyle name="Normal 5 2 3 3 2 4 3 2" xfId="41165" xr:uid="{00000000-0005-0000-0000-0000BEA00000}"/>
    <cellStyle name="Normal 5 2 3 3 2 4 3 2 2" xfId="41166" xr:uid="{00000000-0005-0000-0000-0000BFA00000}"/>
    <cellStyle name="Normal 5 2 3 3 2 4 3 3" xfId="41167" xr:uid="{00000000-0005-0000-0000-0000C0A00000}"/>
    <cellStyle name="Normal 5 2 3 3 2 4 4" xfId="41168" xr:uid="{00000000-0005-0000-0000-0000C1A00000}"/>
    <cellStyle name="Normal 5 2 3 3 2 5" xfId="41169" xr:uid="{00000000-0005-0000-0000-0000C2A00000}"/>
    <cellStyle name="Normal 5 2 3 3 2 5 2" xfId="41170" xr:uid="{00000000-0005-0000-0000-0000C3A00000}"/>
    <cellStyle name="Normal 5 2 3 3 2 5 2 2" xfId="41171" xr:uid="{00000000-0005-0000-0000-0000C4A00000}"/>
    <cellStyle name="Normal 5 2 3 3 2 5 3" xfId="41172" xr:uid="{00000000-0005-0000-0000-0000C5A00000}"/>
    <cellStyle name="Normal 5 2 3 3 2 5 3 2" xfId="41173" xr:uid="{00000000-0005-0000-0000-0000C6A00000}"/>
    <cellStyle name="Normal 5 2 3 3 2 5 3 2 2" xfId="41174" xr:uid="{00000000-0005-0000-0000-0000C7A00000}"/>
    <cellStyle name="Normal 5 2 3 3 2 5 3 3" xfId="41175" xr:uid="{00000000-0005-0000-0000-0000C8A00000}"/>
    <cellStyle name="Normal 5 2 3 3 2 5 4" xfId="41176" xr:uid="{00000000-0005-0000-0000-0000C9A00000}"/>
    <cellStyle name="Normal 5 2 3 3 2 6" xfId="41177" xr:uid="{00000000-0005-0000-0000-0000CAA00000}"/>
    <cellStyle name="Normal 5 2 3 3 2 6 2" xfId="41178" xr:uid="{00000000-0005-0000-0000-0000CBA00000}"/>
    <cellStyle name="Normal 5 2 3 3 2 7" xfId="41179" xr:uid="{00000000-0005-0000-0000-0000CCA00000}"/>
    <cellStyle name="Normal 5 2 3 3 2 7 2" xfId="41180" xr:uid="{00000000-0005-0000-0000-0000CDA00000}"/>
    <cellStyle name="Normal 5 2 3 3 2 7 2 2" xfId="41181" xr:uid="{00000000-0005-0000-0000-0000CEA00000}"/>
    <cellStyle name="Normal 5 2 3 3 2 7 3" xfId="41182" xr:uid="{00000000-0005-0000-0000-0000CFA00000}"/>
    <cellStyle name="Normal 5 2 3 3 2 8" xfId="41183" xr:uid="{00000000-0005-0000-0000-0000D0A00000}"/>
    <cellStyle name="Normal 5 2 3 3 2 8 2" xfId="41184" xr:uid="{00000000-0005-0000-0000-0000D1A00000}"/>
    <cellStyle name="Normal 5 2 3 3 2 9" xfId="41185" xr:uid="{00000000-0005-0000-0000-0000D2A00000}"/>
    <cellStyle name="Normal 5 2 3 3 3" xfId="41186" xr:uid="{00000000-0005-0000-0000-0000D3A00000}"/>
    <cellStyle name="Normal 5 2 3 3 3 2" xfId="41187" xr:uid="{00000000-0005-0000-0000-0000D4A00000}"/>
    <cellStyle name="Normal 5 2 3 3 3 2 2" xfId="41188" xr:uid="{00000000-0005-0000-0000-0000D5A00000}"/>
    <cellStyle name="Normal 5 2 3 3 3 2 2 2" xfId="41189" xr:uid="{00000000-0005-0000-0000-0000D6A00000}"/>
    <cellStyle name="Normal 5 2 3 3 3 2 2 2 2" xfId="41190" xr:uid="{00000000-0005-0000-0000-0000D7A00000}"/>
    <cellStyle name="Normal 5 2 3 3 3 2 2 3" xfId="41191" xr:uid="{00000000-0005-0000-0000-0000D8A00000}"/>
    <cellStyle name="Normal 5 2 3 3 3 2 2 3 2" xfId="41192" xr:uid="{00000000-0005-0000-0000-0000D9A00000}"/>
    <cellStyle name="Normal 5 2 3 3 3 2 2 3 2 2" xfId="41193" xr:uid="{00000000-0005-0000-0000-0000DAA00000}"/>
    <cellStyle name="Normal 5 2 3 3 3 2 2 3 3" xfId="41194" xr:uid="{00000000-0005-0000-0000-0000DBA00000}"/>
    <cellStyle name="Normal 5 2 3 3 3 2 2 4" xfId="41195" xr:uid="{00000000-0005-0000-0000-0000DCA00000}"/>
    <cellStyle name="Normal 5 2 3 3 3 2 3" xfId="41196" xr:uid="{00000000-0005-0000-0000-0000DDA00000}"/>
    <cellStyle name="Normal 5 2 3 3 3 2 3 2" xfId="41197" xr:uid="{00000000-0005-0000-0000-0000DEA00000}"/>
    <cellStyle name="Normal 5 2 3 3 3 2 4" xfId="41198" xr:uid="{00000000-0005-0000-0000-0000DFA00000}"/>
    <cellStyle name="Normal 5 2 3 3 3 2 4 2" xfId="41199" xr:uid="{00000000-0005-0000-0000-0000E0A00000}"/>
    <cellStyle name="Normal 5 2 3 3 3 2 4 2 2" xfId="41200" xr:uid="{00000000-0005-0000-0000-0000E1A00000}"/>
    <cellStyle name="Normal 5 2 3 3 3 2 4 3" xfId="41201" xr:uid="{00000000-0005-0000-0000-0000E2A00000}"/>
    <cellStyle name="Normal 5 2 3 3 3 2 5" xfId="41202" xr:uid="{00000000-0005-0000-0000-0000E3A00000}"/>
    <cellStyle name="Normal 5 2 3 3 3 3" xfId="41203" xr:uid="{00000000-0005-0000-0000-0000E4A00000}"/>
    <cellStyle name="Normal 5 2 3 3 3 3 2" xfId="41204" xr:uid="{00000000-0005-0000-0000-0000E5A00000}"/>
    <cellStyle name="Normal 5 2 3 3 3 3 2 2" xfId="41205" xr:uid="{00000000-0005-0000-0000-0000E6A00000}"/>
    <cellStyle name="Normal 5 2 3 3 3 3 3" xfId="41206" xr:uid="{00000000-0005-0000-0000-0000E7A00000}"/>
    <cellStyle name="Normal 5 2 3 3 3 3 3 2" xfId="41207" xr:uid="{00000000-0005-0000-0000-0000E8A00000}"/>
    <cellStyle name="Normal 5 2 3 3 3 3 3 2 2" xfId="41208" xr:uid="{00000000-0005-0000-0000-0000E9A00000}"/>
    <cellStyle name="Normal 5 2 3 3 3 3 3 3" xfId="41209" xr:uid="{00000000-0005-0000-0000-0000EAA00000}"/>
    <cellStyle name="Normal 5 2 3 3 3 3 4" xfId="41210" xr:uid="{00000000-0005-0000-0000-0000EBA00000}"/>
    <cellStyle name="Normal 5 2 3 3 3 4" xfId="41211" xr:uid="{00000000-0005-0000-0000-0000ECA00000}"/>
    <cellStyle name="Normal 5 2 3 3 3 4 2" xfId="41212" xr:uid="{00000000-0005-0000-0000-0000EDA00000}"/>
    <cellStyle name="Normal 5 2 3 3 3 4 2 2" xfId="41213" xr:uid="{00000000-0005-0000-0000-0000EEA00000}"/>
    <cellStyle name="Normal 5 2 3 3 3 4 3" xfId="41214" xr:uid="{00000000-0005-0000-0000-0000EFA00000}"/>
    <cellStyle name="Normal 5 2 3 3 3 4 3 2" xfId="41215" xr:uid="{00000000-0005-0000-0000-0000F0A00000}"/>
    <cellStyle name="Normal 5 2 3 3 3 4 3 2 2" xfId="41216" xr:uid="{00000000-0005-0000-0000-0000F1A00000}"/>
    <cellStyle name="Normal 5 2 3 3 3 4 3 3" xfId="41217" xr:uid="{00000000-0005-0000-0000-0000F2A00000}"/>
    <cellStyle name="Normal 5 2 3 3 3 4 4" xfId="41218" xr:uid="{00000000-0005-0000-0000-0000F3A00000}"/>
    <cellStyle name="Normal 5 2 3 3 3 5" xfId="41219" xr:uid="{00000000-0005-0000-0000-0000F4A00000}"/>
    <cellStyle name="Normal 5 2 3 3 3 5 2" xfId="41220" xr:uid="{00000000-0005-0000-0000-0000F5A00000}"/>
    <cellStyle name="Normal 5 2 3 3 3 6" xfId="41221" xr:uid="{00000000-0005-0000-0000-0000F6A00000}"/>
    <cellStyle name="Normal 5 2 3 3 3 6 2" xfId="41222" xr:uid="{00000000-0005-0000-0000-0000F7A00000}"/>
    <cellStyle name="Normal 5 2 3 3 3 6 2 2" xfId="41223" xr:uid="{00000000-0005-0000-0000-0000F8A00000}"/>
    <cellStyle name="Normal 5 2 3 3 3 6 3" xfId="41224" xr:uid="{00000000-0005-0000-0000-0000F9A00000}"/>
    <cellStyle name="Normal 5 2 3 3 3 7" xfId="41225" xr:uid="{00000000-0005-0000-0000-0000FAA00000}"/>
    <cellStyle name="Normal 5 2 3 3 3 7 2" xfId="41226" xr:uid="{00000000-0005-0000-0000-0000FBA00000}"/>
    <cellStyle name="Normal 5 2 3 3 3 8" xfId="41227" xr:uid="{00000000-0005-0000-0000-0000FCA00000}"/>
    <cellStyle name="Normal 5 2 3 3 4" xfId="41228" xr:uid="{00000000-0005-0000-0000-0000FDA00000}"/>
    <cellStyle name="Normal 5 2 3 3 4 2" xfId="41229" xr:uid="{00000000-0005-0000-0000-0000FEA00000}"/>
    <cellStyle name="Normal 5 2 3 3 4 2 2" xfId="41230" xr:uid="{00000000-0005-0000-0000-0000FFA00000}"/>
    <cellStyle name="Normal 5 2 3 3 4 2 2 2" xfId="41231" xr:uid="{00000000-0005-0000-0000-000000A10000}"/>
    <cellStyle name="Normal 5 2 3 3 4 2 3" xfId="41232" xr:uid="{00000000-0005-0000-0000-000001A10000}"/>
    <cellStyle name="Normal 5 2 3 3 4 2 3 2" xfId="41233" xr:uid="{00000000-0005-0000-0000-000002A10000}"/>
    <cellStyle name="Normal 5 2 3 3 4 2 3 2 2" xfId="41234" xr:uid="{00000000-0005-0000-0000-000003A10000}"/>
    <cellStyle name="Normal 5 2 3 3 4 2 3 3" xfId="41235" xr:uid="{00000000-0005-0000-0000-000004A10000}"/>
    <cellStyle name="Normal 5 2 3 3 4 2 4" xfId="41236" xr:uid="{00000000-0005-0000-0000-000005A10000}"/>
    <cellStyle name="Normal 5 2 3 3 4 3" xfId="41237" xr:uid="{00000000-0005-0000-0000-000006A10000}"/>
    <cellStyle name="Normal 5 2 3 3 4 3 2" xfId="41238" xr:uid="{00000000-0005-0000-0000-000007A10000}"/>
    <cellStyle name="Normal 5 2 3 3 4 4" xfId="41239" xr:uid="{00000000-0005-0000-0000-000008A10000}"/>
    <cellStyle name="Normal 5 2 3 3 4 4 2" xfId="41240" xr:uid="{00000000-0005-0000-0000-000009A10000}"/>
    <cellStyle name="Normal 5 2 3 3 4 4 2 2" xfId="41241" xr:uid="{00000000-0005-0000-0000-00000AA10000}"/>
    <cellStyle name="Normal 5 2 3 3 4 4 3" xfId="41242" xr:uid="{00000000-0005-0000-0000-00000BA10000}"/>
    <cellStyle name="Normal 5 2 3 3 4 5" xfId="41243" xr:uid="{00000000-0005-0000-0000-00000CA10000}"/>
    <cellStyle name="Normal 5 2 3 3 5" xfId="41244" xr:uid="{00000000-0005-0000-0000-00000DA10000}"/>
    <cellStyle name="Normal 5 2 3 3 5 2" xfId="41245" xr:uid="{00000000-0005-0000-0000-00000EA10000}"/>
    <cellStyle name="Normal 5 2 3 3 5 2 2" xfId="41246" xr:uid="{00000000-0005-0000-0000-00000FA10000}"/>
    <cellStyle name="Normal 5 2 3 3 5 3" xfId="41247" xr:uid="{00000000-0005-0000-0000-000010A10000}"/>
    <cellStyle name="Normal 5 2 3 3 5 3 2" xfId="41248" xr:uid="{00000000-0005-0000-0000-000011A10000}"/>
    <cellStyle name="Normal 5 2 3 3 5 3 2 2" xfId="41249" xr:uid="{00000000-0005-0000-0000-000012A10000}"/>
    <cellStyle name="Normal 5 2 3 3 5 3 3" xfId="41250" xr:uid="{00000000-0005-0000-0000-000013A10000}"/>
    <cellStyle name="Normal 5 2 3 3 5 4" xfId="41251" xr:uid="{00000000-0005-0000-0000-000014A10000}"/>
    <cellStyle name="Normal 5 2 3 3 6" xfId="41252" xr:uid="{00000000-0005-0000-0000-000015A10000}"/>
    <cellStyle name="Normal 5 2 3 3 6 2" xfId="41253" xr:uid="{00000000-0005-0000-0000-000016A10000}"/>
    <cellStyle name="Normal 5 2 3 3 6 2 2" xfId="41254" xr:uid="{00000000-0005-0000-0000-000017A10000}"/>
    <cellStyle name="Normal 5 2 3 3 6 3" xfId="41255" xr:uid="{00000000-0005-0000-0000-000018A10000}"/>
    <cellStyle name="Normal 5 2 3 3 6 3 2" xfId="41256" xr:uid="{00000000-0005-0000-0000-000019A10000}"/>
    <cellStyle name="Normal 5 2 3 3 6 3 2 2" xfId="41257" xr:uid="{00000000-0005-0000-0000-00001AA10000}"/>
    <cellStyle name="Normal 5 2 3 3 6 3 3" xfId="41258" xr:uid="{00000000-0005-0000-0000-00001BA10000}"/>
    <cellStyle name="Normal 5 2 3 3 6 4" xfId="41259" xr:uid="{00000000-0005-0000-0000-00001CA10000}"/>
    <cellStyle name="Normal 5 2 3 3 7" xfId="41260" xr:uid="{00000000-0005-0000-0000-00001DA10000}"/>
    <cellStyle name="Normal 5 2 3 3 7 2" xfId="41261" xr:uid="{00000000-0005-0000-0000-00001EA10000}"/>
    <cellStyle name="Normal 5 2 3 3 8" xfId="41262" xr:uid="{00000000-0005-0000-0000-00001FA10000}"/>
    <cellStyle name="Normal 5 2 3 3 8 2" xfId="41263" xr:uid="{00000000-0005-0000-0000-000020A10000}"/>
    <cellStyle name="Normal 5 2 3 3 8 2 2" xfId="41264" xr:uid="{00000000-0005-0000-0000-000021A10000}"/>
    <cellStyle name="Normal 5 2 3 3 8 3" xfId="41265" xr:uid="{00000000-0005-0000-0000-000022A10000}"/>
    <cellStyle name="Normal 5 2 3 3 9" xfId="41266" xr:uid="{00000000-0005-0000-0000-000023A10000}"/>
    <cellStyle name="Normal 5 2 3 3 9 2" xfId="41267" xr:uid="{00000000-0005-0000-0000-000024A10000}"/>
    <cellStyle name="Normal 5 2 3 4" xfId="41268" xr:uid="{00000000-0005-0000-0000-000025A10000}"/>
    <cellStyle name="Normal 5 2 3 4 10" xfId="41269" xr:uid="{00000000-0005-0000-0000-000026A10000}"/>
    <cellStyle name="Normal 5 2 3 4 11" xfId="41270" xr:uid="{00000000-0005-0000-0000-000027A10000}"/>
    <cellStyle name="Normal 5 2 3 4 2" xfId="41271" xr:uid="{00000000-0005-0000-0000-000028A10000}"/>
    <cellStyle name="Normal 5 2 3 4 2 10" xfId="41272" xr:uid="{00000000-0005-0000-0000-000029A10000}"/>
    <cellStyle name="Normal 5 2 3 4 2 2" xfId="41273" xr:uid="{00000000-0005-0000-0000-00002AA10000}"/>
    <cellStyle name="Normal 5 2 3 4 2 2 2" xfId="41274" xr:uid="{00000000-0005-0000-0000-00002BA10000}"/>
    <cellStyle name="Normal 5 2 3 4 2 2 2 2" xfId="41275" xr:uid="{00000000-0005-0000-0000-00002CA10000}"/>
    <cellStyle name="Normal 5 2 3 4 2 2 2 2 2" xfId="41276" xr:uid="{00000000-0005-0000-0000-00002DA10000}"/>
    <cellStyle name="Normal 5 2 3 4 2 2 2 2 2 2" xfId="41277" xr:uid="{00000000-0005-0000-0000-00002EA10000}"/>
    <cellStyle name="Normal 5 2 3 4 2 2 2 2 3" xfId="41278" xr:uid="{00000000-0005-0000-0000-00002FA10000}"/>
    <cellStyle name="Normal 5 2 3 4 2 2 2 2 3 2" xfId="41279" xr:uid="{00000000-0005-0000-0000-000030A10000}"/>
    <cellStyle name="Normal 5 2 3 4 2 2 2 2 3 2 2" xfId="41280" xr:uid="{00000000-0005-0000-0000-000031A10000}"/>
    <cellStyle name="Normal 5 2 3 4 2 2 2 2 3 3" xfId="41281" xr:uid="{00000000-0005-0000-0000-000032A10000}"/>
    <cellStyle name="Normal 5 2 3 4 2 2 2 2 4" xfId="41282" xr:uid="{00000000-0005-0000-0000-000033A10000}"/>
    <cellStyle name="Normal 5 2 3 4 2 2 2 3" xfId="41283" xr:uid="{00000000-0005-0000-0000-000034A10000}"/>
    <cellStyle name="Normal 5 2 3 4 2 2 2 3 2" xfId="41284" xr:uid="{00000000-0005-0000-0000-000035A10000}"/>
    <cellStyle name="Normal 5 2 3 4 2 2 2 4" xfId="41285" xr:uid="{00000000-0005-0000-0000-000036A10000}"/>
    <cellStyle name="Normal 5 2 3 4 2 2 2 4 2" xfId="41286" xr:uid="{00000000-0005-0000-0000-000037A10000}"/>
    <cellStyle name="Normal 5 2 3 4 2 2 2 4 2 2" xfId="41287" xr:uid="{00000000-0005-0000-0000-000038A10000}"/>
    <cellStyle name="Normal 5 2 3 4 2 2 2 4 3" xfId="41288" xr:uid="{00000000-0005-0000-0000-000039A10000}"/>
    <cellStyle name="Normal 5 2 3 4 2 2 2 5" xfId="41289" xr:uid="{00000000-0005-0000-0000-00003AA10000}"/>
    <cellStyle name="Normal 5 2 3 4 2 2 3" xfId="41290" xr:uid="{00000000-0005-0000-0000-00003BA10000}"/>
    <cellStyle name="Normal 5 2 3 4 2 2 3 2" xfId="41291" xr:uid="{00000000-0005-0000-0000-00003CA10000}"/>
    <cellStyle name="Normal 5 2 3 4 2 2 3 2 2" xfId="41292" xr:uid="{00000000-0005-0000-0000-00003DA10000}"/>
    <cellStyle name="Normal 5 2 3 4 2 2 3 3" xfId="41293" xr:uid="{00000000-0005-0000-0000-00003EA10000}"/>
    <cellStyle name="Normal 5 2 3 4 2 2 3 3 2" xfId="41294" xr:uid="{00000000-0005-0000-0000-00003FA10000}"/>
    <cellStyle name="Normal 5 2 3 4 2 2 3 3 2 2" xfId="41295" xr:uid="{00000000-0005-0000-0000-000040A10000}"/>
    <cellStyle name="Normal 5 2 3 4 2 2 3 3 3" xfId="41296" xr:uid="{00000000-0005-0000-0000-000041A10000}"/>
    <cellStyle name="Normal 5 2 3 4 2 2 3 4" xfId="41297" xr:uid="{00000000-0005-0000-0000-000042A10000}"/>
    <cellStyle name="Normal 5 2 3 4 2 2 4" xfId="41298" xr:uid="{00000000-0005-0000-0000-000043A10000}"/>
    <cellStyle name="Normal 5 2 3 4 2 2 4 2" xfId="41299" xr:uid="{00000000-0005-0000-0000-000044A10000}"/>
    <cellStyle name="Normal 5 2 3 4 2 2 4 2 2" xfId="41300" xr:uid="{00000000-0005-0000-0000-000045A10000}"/>
    <cellStyle name="Normal 5 2 3 4 2 2 4 3" xfId="41301" xr:uid="{00000000-0005-0000-0000-000046A10000}"/>
    <cellStyle name="Normal 5 2 3 4 2 2 4 3 2" xfId="41302" xr:uid="{00000000-0005-0000-0000-000047A10000}"/>
    <cellStyle name="Normal 5 2 3 4 2 2 4 3 2 2" xfId="41303" xr:uid="{00000000-0005-0000-0000-000048A10000}"/>
    <cellStyle name="Normal 5 2 3 4 2 2 4 3 3" xfId="41304" xr:uid="{00000000-0005-0000-0000-000049A10000}"/>
    <cellStyle name="Normal 5 2 3 4 2 2 4 4" xfId="41305" xr:uid="{00000000-0005-0000-0000-00004AA10000}"/>
    <cellStyle name="Normal 5 2 3 4 2 2 5" xfId="41306" xr:uid="{00000000-0005-0000-0000-00004BA10000}"/>
    <cellStyle name="Normal 5 2 3 4 2 2 5 2" xfId="41307" xr:uid="{00000000-0005-0000-0000-00004CA10000}"/>
    <cellStyle name="Normal 5 2 3 4 2 2 6" xfId="41308" xr:uid="{00000000-0005-0000-0000-00004DA10000}"/>
    <cellStyle name="Normal 5 2 3 4 2 2 6 2" xfId="41309" xr:uid="{00000000-0005-0000-0000-00004EA10000}"/>
    <cellStyle name="Normal 5 2 3 4 2 2 6 2 2" xfId="41310" xr:uid="{00000000-0005-0000-0000-00004FA10000}"/>
    <cellStyle name="Normal 5 2 3 4 2 2 6 3" xfId="41311" xr:uid="{00000000-0005-0000-0000-000050A10000}"/>
    <cellStyle name="Normal 5 2 3 4 2 2 7" xfId="41312" xr:uid="{00000000-0005-0000-0000-000051A10000}"/>
    <cellStyle name="Normal 5 2 3 4 2 2 7 2" xfId="41313" xr:uid="{00000000-0005-0000-0000-000052A10000}"/>
    <cellStyle name="Normal 5 2 3 4 2 2 8" xfId="41314" xr:uid="{00000000-0005-0000-0000-000053A10000}"/>
    <cellStyle name="Normal 5 2 3 4 2 3" xfId="41315" xr:uid="{00000000-0005-0000-0000-000054A10000}"/>
    <cellStyle name="Normal 5 2 3 4 2 3 2" xfId="41316" xr:uid="{00000000-0005-0000-0000-000055A10000}"/>
    <cellStyle name="Normal 5 2 3 4 2 3 2 2" xfId="41317" xr:uid="{00000000-0005-0000-0000-000056A10000}"/>
    <cellStyle name="Normal 5 2 3 4 2 3 2 2 2" xfId="41318" xr:uid="{00000000-0005-0000-0000-000057A10000}"/>
    <cellStyle name="Normal 5 2 3 4 2 3 2 3" xfId="41319" xr:uid="{00000000-0005-0000-0000-000058A10000}"/>
    <cellStyle name="Normal 5 2 3 4 2 3 2 3 2" xfId="41320" xr:uid="{00000000-0005-0000-0000-000059A10000}"/>
    <cellStyle name="Normal 5 2 3 4 2 3 2 3 2 2" xfId="41321" xr:uid="{00000000-0005-0000-0000-00005AA10000}"/>
    <cellStyle name="Normal 5 2 3 4 2 3 2 3 3" xfId="41322" xr:uid="{00000000-0005-0000-0000-00005BA10000}"/>
    <cellStyle name="Normal 5 2 3 4 2 3 2 4" xfId="41323" xr:uid="{00000000-0005-0000-0000-00005CA10000}"/>
    <cellStyle name="Normal 5 2 3 4 2 3 3" xfId="41324" xr:uid="{00000000-0005-0000-0000-00005DA10000}"/>
    <cellStyle name="Normal 5 2 3 4 2 3 3 2" xfId="41325" xr:uid="{00000000-0005-0000-0000-00005EA10000}"/>
    <cellStyle name="Normal 5 2 3 4 2 3 4" xfId="41326" xr:uid="{00000000-0005-0000-0000-00005FA10000}"/>
    <cellStyle name="Normal 5 2 3 4 2 3 4 2" xfId="41327" xr:uid="{00000000-0005-0000-0000-000060A10000}"/>
    <cellStyle name="Normal 5 2 3 4 2 3 4 2 2" xfId="41328" xr:uid="{00000000-0005-0000-0000-000061A10000}"/>
    <cellStyle name="Normal 5 2 3 4 2 3 4 3" xfId="41329" xr:uid="{00000000-0005-0000-0000-000062A10000}"/>
    <cellStyle name="Normal 5 2 3 4 2 3 5" xfId="41330" xr:uid="{00000000-0005-0000-0000-000063A10000}"/>
    <cellStyle name="Normal 5 2 3 4 2 4" xfId="41331" xr:uid="{00000000-0005-0000-0000-000064A10000}"/>
    <cellStyle name="Normal 5 2 3 4 2 4 2" xfId="41332" xr:uid="{00000000-0005-0000-0000-000065A10000}"/>
    <cellStyle name="Normal 5 2 3 4 2 4 2 2" xfId="41333" xr:uid="{00000000-0005-0000-0000-000066A10000}"/>
    <cellStyle name="Normal 5 2 3 4 2 4 3" xfId="41334" xr:uid="{00000000-0005-0000-0000-000067A10000}"/>
    <cellStyle name="Normal 5 2 3 4 2 4 3 2" xfId="41335" xr:uid="{00000000-0005-0000-0000-000068A10000}"/>
    <cellStyle name="Normal 5 2 3 4 2 4 3 2 2" xfId="41336" xr:uid="{00000000-0005-0000-0000-000069A10000}"/>
    <cellStyle name="Normal 5 2 3 4 2 4 3 3" xfId="41337" xr:uid="{00000000-0005-0000-0000-00006AA10000}"/>
    <cellStyle name="Normal 5 2 3 4 2 4 4" xfId="41338" xr:uid="{00000000-0005-0000-0000-00006BA10000}"/>
    <cellStyle name="Normal 5 2 3 4 2 5" xfId="41339" xr:uid="{00000000-0005-0000-0000-00006CA10000}"/>
    <cellStyle name="Normal 5 2 3 4 2 5 2" xfId="41340" xr:uid="{00000000-0005-0000-0000-00006DA10000}"/>
    <cellStyle name="Normal 5 2 3 4 2 5 2 2" xfId="41341" xr:uid="{00000000-0005-0000-0000-00006EA10000}"/>
    <cellStyle name="Normal 5 2 3 4 2 5 3" xfId="41342" xr:uid="{00000000-0005-0000-0000-00006FA10000}"/>
    <cellStyle name="Normal 5 2 3 4 2 5 3 2" xfId="41343" xr:uid="{00000000-0005-0000-0000-000070A10000}"/>
    <cellStyle name="Normal 5 2 3 4 2 5 3 2 2" xfId="41344" xr:uid="{00000000-0005-0000-0000-000071A10000}"/>
    <cellStyle name="Normal 5 2 3 4 2 5 3 3" xfId="41345" xr:uid="{00000000-0005-0000-0000-000072A10000}"/>
    <cellStyle name="Normal 5 2 3 4 2 5 4" xfId="41346" xr:uid="{00000000-0005-0000-0000-000073A10000}"/>
    <cellStyle name="Normal 5 2 3 4 2 6" xfId="41347" xr:uid="{00000000-0005-0000-0000-000074A10000}"/>
    <cellStyle name="Normal 5 2 3 4 2 6 2" xfId="41348" xr:uid="{00000000-0005-0000-0000-000075A10000}"/>
    <cellStyle name="Normal 5 2 3 4 2 7" xfId="41349" xr:uid="{00000000-0005-0000-0000-000076A10000}"/>
    <cellStyle name="Normal 5 2 3 4 2 7 2" xfId="41350" xr:uid="{00000000-0005-0000-0000-000077A10000}"/>
    <cellStyle name="Normal 5 2 3 4 2 7 2 2" xfId="41351" xr:uid="{00000000-0005-0000-0000-000078A10000}"/>
    <cellStyle name="Normal 5 2 3 4 2 7 3" xfId="41352" xr:uid="{00000000-0005-0000-0000-000079A10000}"/>
    <cellStyle name="Normal 5 2 3 4 2 8" xfId="41353" xr:uid="{00000000-0005-0000-0000-00007AA10000}"/>
    <cellStyle name="Normal 5 2 3 4 2 8 2" xfId="41354" xr:uid="{00000000-0005-0000-0000-00007BA10000}"/>
    <cellStyle name="Normal 5 2 3 4 2 9" xfId="41355" xr:uid="{00000000-0005-0000-0000-00007CA10000}"/>
    <cellStyle name="Normal 5 2 3 4 3" xfId="41356" xr:uid="{00000000-0005-0000-0000-00007DA10000}"/>
    <cellStyle name="Normal 5 2 3 4 3 2" xfId="41357" xr:uid="{00000000-0005-0000-0000-00007EA10000}"/>
    <cellStyle name="Normal 5 2 3 4 3 2 2" xfId="41358" xr:uid="{00000000-0005-0000-0000-00007FA10000}"/>
    <cellStyle name="Normal 5 2 3 4 3 2 2 2" xfId="41359" xr:uid="{00000000-0005-0000-0000-000080A10000}"/>
    <cellStyle name="Normal 5 2 3 4 3 2 2 2 2" xfId="41360" xr:uid="{00000000-0005-0000-0000-000081A10000}"/>
    <cellStyle name="Normal 5 2 3 4 3 2 2 3" xfId="41361" xr:uid="{00000000-0005-0000-0000-000082A10000}"/>
    <cellStyle name="Normal 5 2 3 4 3 2 2 3 2" xfId="41362" xr:uid="{00000000-0005-0000-0000-000083A10000}"/>
    <cellStyle name="Normal 5 2 3 4 3 2 2 3 2 2" xfId="41363" xr:uid="{00000000-0005-0000-0000-000084A10000}"/>
    <cellStyle name="Normal 5 2 3 4 3 2 2 3 3" xfId="41364" xr:uid="{00000000-0005-0000-0000-000085A10000}"/>
    <cellStyle name="Normal 5 2 3 4 3 2 2 4" xfId="41365" xr:uid="{00000000-0005-0000-0000-000086A10000}"/>
    <cellStyle name="Normal 5 2 3 4 3 2 3" xfId="41366" xr:uid="{00000000-0005-0000-0000-000087A10000}"/>
    <cellStyle name="Normal 5 2 3 4 3 2 3 2" xfId="41367" xr:uid="{00000000-0005-0000-0000-000088A10000}"/>
    <cellStyle name="Normal 5 2 3 4 3 2 4" xfId="41368" xr:uid="{00000000-0005-0000-0000-000089A10000}"/>
    <cellStyle name="Normal 5 2 3 4 3 2 4 2" xfId="41369" xr:uid="{00000000-0005-0000-0000-00008AA10000}"/>
    <cellStyle name="Normal 5 2 3 4 3 2 4 2 2" xfId="41370" xr:uid="{00000000-0005-0000-0000-00008BA10000}"/>
    <cellStyle name="Normal 5 2 3 4 3 2 4 3" xfId="41371" xr:uid="{00000000-0005-0000-0000-00008CA10000}"/>
    <cellStyle name="Normal 5 2 3 4 3 2 5" xfId="41372" xr:uid="{00000000-0005-0000-0000-00008DA10000}"/>
    <cellStyle name="Normal 5 2 3 4 3 3" xfId="41373" xr:uid="{00000000-0005-0000-0000-00008EA10000}"/>
    <cellStyle name="Normal 5 2 3 4 3 3 2" xfId="41374" xr:uid="{00000000-0005-0000-0000-00008FA10000}"/>
    <cellStyle name="Normal 5 2 3 4 3 3 2 2" xfId="41375" xr:uid="{00000000-0005-0000-0000-000090A10000}"/>
    <cellStyle name="Normal 5 2 3 4 3 3 3" xfId="41376" xr:uid="{00000000-0005-0000-0000-000091A10000}"/>
    <cellStyle name="Normal 5 2 3 4 3 3 3 2" xfId="41377" xr:uid="{00000000-0005-0000-0000-000092A10000}"/>
    <cellStyle name="Normal 5 2 3 4 3 3 3 2 2" xfId="41378" xr:uid="{00000000-0005-0000-0000-000093A10000}"/>
    <cellStyle name="Normal 5 2 3 4 3 3 3 3" xfId="41379" xr:uid="{00000000-0005-0000-0000-000094A10000}"/>
    <cellStyle name="Normal 5 2 3 4 3 3 4" xfId="41380" xr:uid="{00000000-0005-0000-0000-000095A10000}"/>
    <cellStyle name="Normal 5 2 3 4 3 4" xfId="41381" xr:uid="{00000000-0005-0000-0000-000096A10000}"/>
    <cellStyle name="Normal 5 2 3 4 3 4 2" xfId="41382" xr:uid="{00000000-0005-0000-0000-000097A10000}"/>
    <cellStyle name="Normal 5 2 3 4 3 4 2 2" xfId="41383" xr:uid="{00000000-0005-0000-0000-000098A10000}"/>
    <cellStyle name="Normal 5 2 3 4 3 4 3" xfId="41384" xr:uid="{00000000-0005-0000-0000-000099A10000}"/>
    <cellStyle name="Normal 5 2 3 4 3 4 3 2" xfId="41385" xr:uid="{00000000-0005-0000-0000-00009AA10000}"/>
    <cellStyle name="Normal 5 2 3 4 3 4 3 2 2" xfId="41386" xr:uid="{00000000-0005-0000-0000-00009BA10000}"/>
    <cellStyle name="Normal 5 2 3 4 3 4 3 3" xfId="41387" xr:uid="{00000000-0005-0000-0000-00009CA10000}"/>
    <cellStyle name="Normal 5 2 3 4 3 4 4" xfId="41388" xr:uid="{00000000-0005-0000-0000-00009DA10000}"/>
    <cellStyle name="Normal 5 2 3 4 3 5" xfId="41389" xr:uid="{00000000-0005-0000-0000-00009EA10000}"/>
    <cellStyle name="Normal 5 2 3 4 3 5 2" xfId="41390" xr:uid="{00000000-0005-0000-0000-00009FA10000}"/>
    <cellStyle name="Normal 5 2 3 4 3 6" xfId="41391" xr:uid="{00000000-0005-0000-0000-0000A0A10000}"/>
    <cellStyle name="Normal 5 2 3 4 3 6 2" xfId="41392" xr:uid="{00000000-0005-0000-0000-0000A1A10000}"/>
    <cellStyle name="Normal 5 2 3 4 3 6 2 2" xfId="41393" xr:uid="{00000000-0005-0000-0000-0000A2A10000}"/>
    <cellStyle name="Normal 5 2 3 4 3 6 3" xfId="41394" xr:uid="{00000000-0005-0000-0000-0000A3A10000}"/>
    <cellStyle name="Normal 5 2 3 4 3 7" xfId="41395" xr:uid="{00000000-0005-0000-0000-0000A4A10000}"/>
    <cellStyle name="Normal 5 2 3 4 3 7 2" xfId="41396" xr:uid="{00000000-0005-0000-0000-0000A5A10000}"/>
    <cellStyle name="Normal 5 2 3 4 3 8" xfId="41397" xr:uid="{00000000-0005-0000-0000-0000A6A10000}"/>
    <cellStyle name="Normal 5 2 3 4 4" xfId="41398" xr:uid="{00000000-0005-0000-0000-0000A7A10000}"/>
    <cellStyle name="Normal 5 2 3 4 4 2" xfId="41399" xr:uid="{00000000-0005-0000-0000-0000A8A10000}"/>
    <cellStyle name="Normal 5 2 3 4 4 2 2" xfId="41400" xr:uid="{00000000-0005-0000-0000-0000A9A10000}"/>
    <cellStyle name="Normal 5 2 3 4 4 2 2 2" xfId="41401" xr:uid="{00000000-0005-0000-0000-0000AAA10000}"/>
    <cellStyle name="Normal 5 2 3 4 4 2 3" xfId="41402" xr:uid="{00000000-0005-0000-0000-0000ABA10000}"/>
    <cellStyle name="Normal 5 2 3 4 4 2 3 2" xfId="41403" xr:uid="{00000000-0005-0000-0000-0000ACA10000}"/>
    <cellStyle name="Normal 5 2 3 4 4 2 3 2 2" xfId="41404" xr:uid="{00000000-0005-0000-0000-0000ADA10000}"/>
    <cellStyle name="Normal 5 2 3 4 4 2 3 3" xfId="41405" xr:uid="{00000000-0005-0000-0000-0000AEA10000}"/>
    <cellStyle name="Normal 5 2 3 4 4 2 4" xfId="41406" xr:uid="{00000000-0005-0000-0000-0000AFA10000}"/>
    <cellStyle name="Normal 5 2 3 4 4 3" xfId="41407" xr:uid="{00000000-0005-0000-0000-0000B0A10000}"/>
    <cellStyle name="Normal 5 2 3 4 4 3 2" xfId="41408" xr:uid="{00000000-0005-0000-0000-0000B1A10000}"/>
    <cellStyle name="Normal 5 2 3 4 4 4" xfId="41409" xr:uid="{00000000-0005-0000-0000-0000B2A10000}"/>
    <cellStyle name="Normal 5 2 3 4 4 4 2" xfId="41410" xr:uid="{00000000-0005-0000-0000-0000B3A10000}"/>
    <cellStyle name="Normal 5 2 3 4 4 4 2 2" xfId="41411" xr:uid="{00000000-0005-0000-0000-0000B4A10000}"/>
    <cellStyle name="Normal 5 2 3 4 4 4 3" xfId="41412" xr:uid="{00000000-0005-0000-0000-0000B5A10000}"/>
    <cellStyle name="Normal 5 2 3 4 4 5" xfId="41413" xr:uid="{00000000-0005-0000-0000-0000B6A10000}"/>
    <cellStyle name="Normal 5 2 3 4 5" xfId="41414" xr:uid="{00000000-0005-0000-0000-0000B7A10000}"/>
    <cellStyle name="Normal 5 2 3 4 5 2" xfId="41415" xr:uid="{00000000-0005-0000-0000-0000B8A10000}"/>
    <cellStyle name="Normal 5 2 3 4 5 2 2" xfId="41416" xr:uid="{00000000-0005-0000-0000-0000B9A10000}"/>
    <cellStyle name="Normal 5 2 3 4 5 3" xfId="41417" xr:uid="{00000000-0005-0000-0000-0000BAA10000}"/>
    <cellStyle name="Normal 5 2 3 4 5 3 2" xfId="41418" xr:uid="{00000000-0005-0000-0000-0000BBA10000}"/>
    <cellStyle name="Normal 5 2 3 4 5 3 2 2" xfId="41419" xr:uid="{00000000-0005-0000-0000-0000BCA10000}"/>
    <cellStyle name="Normal 5 2 3 4 5 3 3" xfId="41420" xr:uid="{00000000-0005-0000-0000-0000BDA10000}"/>
    <cellStyle name="Normal 5 2 3 4 5 4" xfId="41421" xr:uid="{00000000-0005-0000-0000-0000BEA10000}"/>
    <cellStyle name="Normal 5 2 3 4 6" xfId="41422" xr:uid="{00000000-0005-0000-0000-0000BFA10000}"/>
    <cellStyle name="Normal 5 2 3 4 6 2" xfId="41423" xr:uid="{00000000-0005-0000-0000-0000C0A10000}"/>
    <cellStyle name="Normal 5 2 3 4 6 2 2" xfId="41424" xr:uid="{00000000-0005-0000-0000-0000C1A10000}"/>
    <cellStyle name="Normal 5 2 3 4 6 3" xfId="41425" xr:uid="{00000000-0005-0000-0000-0000C2A10000}"/>
    <cellStyle name="Normal 5 2 3 4 6 3 2" xfId="41426" xr:uid="{00000000-0005-0000-0000-0000C3A10000}"/>
    <cellStyle name="Normal 5 2 3 4 6 3 2 2" xfId="41427" xr:uid="{00000000-0005-0000-0000-0000C4A10000}"/>
    <cellStyle name="Normal 5 2 3 4 6 3 3" xfId="41428" xr:uid="{00000000-0005-0000-0000-0000C5A10000}"/>
    <cellStyle name="Normal 5 2 3 4 6 4" xfId="41429" xr:uid="{00000000-0005-0000-0000-0000C6A10000}"/>
    <cellStyle name="Normal 5 2 3 4 7" xfId="41430" xr:uid="{00000000-0005-0000-0000-0000C7A10000}"/>
    <cellStyle name="Normal 5 2 3 4 7 2" xfId="41431" xr:uid="{00000000-0005-0000-0000-0000C8A10000}"/>
    <cellStyle name="Normal 5 2 3 4 8" xfId="41432" xr:uid="{00000000-0005-0000-0000-0000C9A10000}"/>
    <cellStyle name="Normal 5 2 3 4 8 2" xfId="41433" xr:uid="{00000000-0005-0000-0000-0000CAA10000}"/>
    <cellStyle name="Normal 5 2 3 4 8 2 2" xfId="41434" xr:uid="{00000000-0005-0000-0000-0000CBA10000}"/>
    <cellStyle name="Normal 5 2 3 4 8 3" xfId="41435" xr:uid="{00000000-0005-0000-0000-0000CCA10000}"/>
    <cellStyle name="Normal 5 2 3 4 9" xfId="41436" xr:uid="{00000000-0005-0000-0000-0000CDA10000}"/>
    <cellStyle name="Normal 5 2 3 4 9 2" xfId="41437" xr:uid="{00000000-0005-0000-0000-0000CEA10000}"/>
    <cellStyle name="Normal 5 2 3 5" xfId="41438" xr:uid="{00000000-0005-0000-0000-0000CFA10000}"/>
    <cellStyle name="Normal 5 2 3 5 10" xfId="41439" xr:uid="{00000000-0005-0000-0000-0000D0A10000}"/>
    <cellStyle name="Normal 5 2 3 5 11" xfId="41440" xr:uid="{00000000-0005-0000-0000-0000D1A10000}"/>
    <cellStyle name="Normal 5 2 3 5 2" xfId="41441" xr:uid="{00000000-0005-0000-0000-0000D2A10000}"/>
    <cellStyle name="Normal 5 2 3 5 2 2" xfId="41442" xr:uid="{00000000-0005-0000-0000-0000D3A10000}"/>
    <cellStyle name="Normal 5 2 3 5 2 2 2" xfId="41443" xr:uid="{00000000-0005-0000-0000-0000D4A10000}"/>
    <cellStyle name="Normal 5 2 3 5 2 2 2 2" xfId="41444" xr:uid="{00000000-0005-0000-0000-0000D5A10000}"/>
    <cellStyle name="Normal 5 2 3 5 2 2 2 2 2" xfId="41445" xr:uid="{00000000-0005-0000-0000-0000D6A10000}"/>
    <cellStyle name="Normal 5 2 3 5 2 2 2 2 2 2" xfId="41446" xr:uid="{00000000-0005-0000-0000-0000D7A10000}"/>
    <cellStyle name="Normal 5 2 3 5 2 2 2 2 3" xfId="41447" xr:uid="{00000000-0005-0000-0000-0000D8A10000}"/>
    <cellStyle name="Normal 5 2 3 5 2 2 2 2 3 2" xfId="41448" xr:uid="{00000000-0005-0000-0000-0000D9A10000}"/>
    <cellStyle name="Normal 5 2 3 5 2 2 2 2 3 2 2" xfId="41449" xr:uid="{00000000-0005-0000-0000-0000DAA10000}"/>
    <cellStyle name="Normal 5 2 3 5 2 2 2 2 3 3" xfId="41450" xr:uid="{00000000-0005-0000-0000-0000DBA10000}"/>
    <cellStyle name="Normal 5 2 3 5 2 2 2 2 4" xfId="41451" xr:uid="{00000000-0005-0000-0000-0000DCA10000}"/>
    <cellStyle name="Normal 5 2 3 5 2 2 2 3" xfId="41452" xr:uid="{00000000-0005-0000-0000-0000DDA10000}"/>
    <cellStyle name="Normal 5 2 3 5 2 2 2 3 2" xfId="41453" xr:uid="{00000000-0005-0000-0000-0000DEA10000}"/>
    <cellStyle name="Normal 5 2 3 5 2 2 2 4" xfId="41454" xr:uid="{00000000-0005-0000-0000-0000DFA10000}"/>
    <cellStyle name="Normal 5 2 3 5 2 2 2 4 2" xfId="41455" xr:uid="{00000000-0005-0000-0000-0000E0A10000}"/>
    <cellStyle name="Normal 5 2 3 5 2 2 2 4 2 2" xfId="41456" xr:uid="{00000000-0005-0000-0000-0000E1A10000}"/>
    <cellStyle name="Normal 5 2 3 5 2 2 2 4 3" xfId="41457" xr:uid="{00000000-0005-0000-0000-0000E2A10000}"/>
    <cellStyle name="Normal 5 2 3 5 2 2 2 5" xfId="41458" xr:uid="{00000000-0005-0000-0000-0000E3A10000}"/>
    <cellStyle name="Normal 5 2 3 5 2 2 3" xfId="41459" xr:uid="{00000000-0005-0000-0000-0000E4A10000}"/>
    <cellStyle name="Normal 5 2 3 5 2 2 3 2" xfId="41460" xr:uid="{00000000-0005-0000-0000-0000E5A10000}"/>
    <cellStyle name="Normal 5 2 3 5 2 2 3 2 2" xfId="41461" xr:uid="{00000000-0005-0000-0000-0000E6A10000}"/>
    <cellStyle name="Normal 5 2 3 5 2 2 3 3" xfId="41462" xr:uid="{00000000-0005-0000-0000-0000E7A10000}"/>
    <cellStyle name="Normal 5 2 3 5 2 2 3 3 2" xfId="41463" xr:uid="{00000000-0005-0000-0000-0000E8A10000}"/>
    <cellStyle name="Normal 5 2 3 5 2 2 3 3 2 2" xfId="41464" xr:uid="{00000000-0005-0000-0000-0000E9A10000}"/>
    <cellStyle name="Normal 5 2 3 5 2 2 3 3 3" xfId="41465" xr:uid="{00000000-0005-0000-0000-0000EAA10000}"/>
    <cellStyle name="Normal 5 2 3 5 2 2 3 4" xfId="41466" xr:uid="{00000000-0005-0000-0000-0000EBA10000}"/>
    <cellStyle name="Normal 5 2 3 5 2 2 4" xfId="41467" xr:uid="{00000000-0005-0000-0000-0000ECA10000}"/>
    <cellStyle name="Normal 5 2 3 5 2 2 4 2" xfId="41468" xr:uid="{00000000-0005-0000-0000-0000EDA10000}"/>
    <cellStyle name="Normal 5 2 3 5 2 2 4 2 2" xfId="41469" xr:uid="{00000000-0005-0000-0000-0000EEA10000}"/>
    <cellStyle name="Normal 5 2 3 5 2 2 4 3" xfId="41470" xr:uid="{00000000-0005-0000-0000-0000EFA10000}"/>
    <cellStyle name="Normal 5 2 3 5 2 2 4 3 2" xfId="41471" xr:uid="{00000000-0005-0000-0000-0000F0A10000}"/>
    <cellStyle name="Normal 5 2 3 5 2 2 4 3 2 2" xfId="41472" xr:uid="{00000000-0005-0000-0000-0000F1A10000}"/>
    <cellStyle name="Normal 5 2 3 5 2 2 4 3 3" xfId="41473" xr:uid="{00000000-0005-0000-0000-0000F2A10000}"/>
    <cellStyle name="Normal 5 2 3 5 2 2 4 4" xfId="41474" xr:uid="{00000000-0005-0000-0000-0000F3A10000}"/>
    <cellStyle name="Normal 5 2 3 5 2 2 5" xfId="41475" xr:uid="{00000000-0005-0000-0000-0000F4A10000}"/>
    <cellStyle name="Normal 5 2 3 5 2 2 5 2" xfId="41476" xr:uid="{00000000-0005-0000-0000-0000F5A10000}"/>
    <cellStyle name="Normal 5 2 3 5 2 2 6" xfId="41477" xr:uid="{00000000-0005-0000-0000-0000F6A10000}"/>
    <cellStyle name="Normal 5 2 3 5 2 2 6 2" xfId="41478" xr:uid="{00000000-0005-0000-0000-0000F7A10000}"/>
    <cellStyle name="Normal 5 2 3 5 2 2 6 2 2" xfId="41479" xr:uid="{00000000-0005-0000-0000-0000F8A10000}"/>
    <cellStyle name="Normal 5 2 3 5 2 2 6 3" xfId="41480" xr:uid="{00000000-0005-0000-0000-0000F9A10000}"/>
    <cellStyle name="Normal 5 2 3 5 2 2 7" xfId="41481" xr:uid="{00000000-0005-0000-0000-0000FAA10000}"/>
    <cellStyle name="Normal 5 2 3 5 2 2 7 2" xfId="41482" xr:uid="{00000000-0005-0000-0000-0000FBA10000}"/>
    <cellStyle name="Normal 5 2 3 5 2 2 8" xfId="41483" xr:uid="{00000000-0005-0000-0000-0000FCA10000}"/>
    <cellStyle name="Normal 5 2 3 5 2 3" xfId="41484" xr:uid="{00000000-0005-0000-0000-0000FDA10000}"/>
    <cellStyle name="Normal 5 2 3 5 2 3 2" xfId="41485" xr:uid="{00000000-0005-0000-0000-0000FEA10000}"/>
    <cellStyle name="Normal 5 2 3 5 2 3 2 2" xfId="41486" xr:uid="{00000000-0005-0000-0000-0000FFA10000}"/>
    <cellStyle name="Normal 5 2 3 5 2 3 2 2 2" xfId="41487" xr:uid="{00000000-0005-0000-0000-000000A20000}"/>
    <cellStyle name="Normal 5 2 3 5 2 3 2 3" xfId="41488" xr:uid="{00000000-0005-0000-0000-000001A20000}"/>
    <cellStyle name="Normal 5 2 3 5 2 3 2 3 2" xfId="41489" xr:uid="{00000000-0005-0000-0000-000002A20000}"/>
    <cellStyle name="Normal 5 2 3 5 2 3 2 3 2 2" xfId="41490" xr:uid="{00000000-0005-0000-0000-000003A20000}"/>
    <cellStyle name="Normal 5 2 3 5 2 3 2 3 3" xfId="41491" xr:uid="{00000000-0005-0000-0000-000004A20000}"/>
    <cellStyle name="Normal 5 2 3 5 2 3 2 4" xfId="41492" xr:uid="{00000000-0005-0000-0000-000005A20000}"/>
    <cellStyle name="Normal 5 2 3 5 2 3 3" xfId="41493" xr:uid="{00000000-0005-0000-0000-000006A20000}"/>
    <cellStyle name="Normal 5 2 3 5 2 3 3 2" xfId="41494" xr:uid="{00000000-0005-0000-0000-000007A20000}"/>
    <cellStyle name="Normal 5 2 3 5 2 3 4" xfId="41495" xr:uid="{00000000-0005-0000-0000-000008A20000}"/>
    <cellStyle name="Normal 5 2 3 5 2 3 4 2" xfId="41496" xr:uid="{00000000-0005-0000-0000-000009A20000}"/>
    <cellStyle name="Normal 5 2 3 5 2 3 4 2 2" xfId="41497" xr:uid="{00000000-0005-0000-0000-00000AA20000}"/>
    <cellStyle name="Normal 5 2 3 5 2 3 4 3" xfId="41498" xr:uid="{00000000-0005-0000-0000-00000BA20000}"/>
    <cellStyle name="Normal 5 2 3 5 2 3 5" xfId="41499" xr:uid="{00000000-0005-0000-0000-00000CA20000}"/>
    <cellStyle name="Normal 5 2 3 5 2 4" xfId="41500" xr:uid="{00000000-0005-0000-0000-00000DA20000}"/>
    <cellStyle name="Normal 5 2 3 5 2 4 2" xfId="41501" xr:uid="{00000000-0005-0000-0000-00000EA20000}"/>
    <cellStyle name="Normal 5 2 3 5 2 4 2 2" xfId="41502" xr:uid="{00000000-0005-0000-0000-00000FA20000}"/>
    <cellStyle name="Normal 5 2 3 5 2 4 3" xfId="41503" xr:uid="{00000000-0005-0000-0000-000010A20000}"/>
    <cellStyle name="Normal 5 2 3 5 2 4 3 2" xfId="41504" xr:uid="{00000000-0005-0000-0000-000011A20000}"/>
    <cellStyle name="Normal 5 2 3 5 2 4 3 2 2" xfId="41505" xr:uid="{00000000-0005-0000-0000-000012A20000}"/>
    <cellStyle name="Normal 5 2 3 5 2 4 3 3" xfId="41506" xr:uid="{00000000-0005-0000-0000-000013A20000}"/>
    <cellStyle name="Normal 5 2 3 5 2 4 4" xfId="41507" xr:uid="{00000000-0005-0000-0000-000014A20000}"/>
    <cellStyle name="Normal 5 2 3 5 2 5" xfId="41508" xr:uid="{00000000-0005-0000-0000-000015A20000}"/>
    <cellStyle name="Normal 5 2 3 5 2 5 2" xfId="41509" xr:uid="{00000000-0005-0000-0000-000016A20000}"/>
    <cellStyle name="Normal 5 2 3 5 2 5 2 2" xfId="41510" xr:uid="{00000000-0005-0000-0000-000017A20000}"/>
    <cellStyle name="Normal 5 2 3 5 2 5 3" xfId="41511" xr:uid="{00000000-0005-0000-0000-000018A20000}"/>
    <cellStyle name="Normal 5 2 3 5 2 5 3 2" xfId="41512" xr:uid="{00000000-0005-0000-0000-000019A20000}"/>
    <cellStyle name="Normal 5 2 3 5 2 5 3 2 2" xfId="41513" xr:uid="{00000000-0005-0000-0000-00001AA20000}"/>
    <cellStyle name="Normal 5 2 3 5 2 5 3 3" xfId="41514" xr:uid="{00000000-0005-0000-0000-00001BA20000}"/>
    <cellStyle name="Normal 5 2 3 5 2 5 4" xfId="41515" xr:uid="{00000000-0005-0000-0000-00001CA20000}"/>
    <cellStyle name="Normal 5 2 3 5 2 6" xfId="41516" xr:uid="{00000000-0005-0000-0000-00001DA20000}"/>
    <cellStyle name="Normal 5 2 3 5 2 6 2" xfId="41517" xr:uid="{00000000-0005-0000-0000-00001EA20000}"/>
    <cellStyle name="Normal 5 2 3 5 2 7" xfId="41518" xr:uid="{00000000-0005-0000-0000-00001FA20000}"/>
    <cellStyle name="Normal 5 2 3 5 2 7 2" xfId="41519" xr:uid="{00000000-0005-0000-0000-000020A20000}"/>
    <cellStyle name="Normal 5 2 3 5 2 7 2 2" xfId="41520" xr:uid="{00000000-0005-0000-0000-000021A20000}"/>
    <cellStyle name="Normal 5 2 3 5 2 7 3" xfId="41521" xr:uid="{00000000-0005-0000-0000-000022A20000}"/>
    <cellStyle name="Normal 5 2 3 5 2 8" xfId="41522" xr:uid="{00000000-0005-0000-0000-000023A20000}"/>
    <cellStyle name="Normal 5 2 3 5 2 8 2" xfId="41523" xr:uid="{00000000-0005-0000-0000-000024A20000}"/>
    <cellStyle name="Normal 5 2 3 5 2 9" xfId="41524" xr:uid="{00000000-0005-0000-0000-000025A20000}"/>
    <cellStyle name="Normal 5 2 3 5 3" xfId="41525" xr:uid="{00000000-0005-0000-0000-000026A20000}"/>
    <cellStyle name="Normal 5 2 3 5 3 2" xfId="41526" xr:uid="{00000000-0005-0000-0000-000027A20000}"/>
    <cellStyle name="Normal 5 2 3 5 3 2 2" xfId="41527" xr:uid="{00000000-0005-0000-0000-000028A20000}"/>
    <cellStyle name="Normal 5 2 3 5 3 2 2 2" xfId="41528" xr:uid="{00000000-0005-0000-0000-000029A20000}"/>
    <cellStyle name="Normal 5 2 3 5 3 2 2 2 2" xfId="41529" xr:uid="{00000000-0005-0000-0000-00002AA20000}"/>
    <cellStyle name="Normal 5 2 3 5 3 2 2 3" xfId="41530" xr:uid="{00000000-0005-0000-0000-00002BA20000}"/>
    <cellStyle name="Normal 5 2 3 5 3 2 2 3 2" xfId="41531" xr:uid="{00000000-0005-0000-0000-00002CA20000}"/>
    <cellStyle name="Normal 5 2 3 5 3 2 2 3 2 2" xfId="41532" xr:uid="{00000000-0005-0000-0000-00002DA20000}"/>
    <cellStyle name="Normal 5 2 3 5 3 2 2 3 3" xfId="41533" xr:uid="{00000000-0005-0000-0000-00002EA20000}"/>
    <cellStyle name="Normal 5 2 3 5 3 2 2 4" xfId="41534" xr:uid="{00000000-0005-0000-0000-00002FA20000}"/>
    <cellStyle name="Normal 5 2 3 5 3 2 3" xfId="41535" xr:uid="{00000000-0005-0000-0000-000030A20000}"/>
    <cellStyle name="Normal 5 2 3 5 3 2 3 2" xfId="41536" xr:uid="{00000000-0005-0000-0000-000031A20000}"/>
    <cellStyle name="Normal 5 2 3 5 3 2 4" xfId="41537" xr:uid="{00000000-0005-0000-0000-000032A20000}"/>
    <cellStyle name="Normal 5 2 3 5 3 2 4 2" xfId="41538" xr:uid="{00000000-0005-0000-0000-000033A20000}"/>
    <cellStyle name="Normal 5 2 3 5 3 2 4 2 2" xfId="41539" xr:uid="{00000000-0005-0000-0000-000034A20000}"/>
    <cellStyle name="Normal 5 2 3 5 3 2 4 3" xfId="41540" xr:uid="{00000000-0005-0000-0000-000035A20000}"/>
    <cellStyle name="Normal 5 2 3 5 3 2 5" xfId="41541" xr:uid="{00000000-0005-0000-0000-000036A20000}"/>
    <cellStyle name="Normal 5 2 3 5 3 3" xfId="41542" xr:uid="{00000000-0005-0000-0000-000037A20000}"/>
    <cellStyle name="Normal 5 2 3 5 3 3 2" xfId="41543" xr:uid="{00000000-0005-0000-0000-000038A20000}"/>
    <cellStyle name="Normal 5 2 3 5 3 3 2 2" xfId="41544" xr:uid="{00000000-0005-0000-0000-000039A20000}"/>
    <cellStyle name="Normal 5 2 3 5 3 3 3" xfId="41545" xr:uid="{00000000-0005-0000-0000-00003AA20000}"/>
    <cellStyle name="Normal 5 2 3 5 3 3 3 2" xfId="41546" xr:uid="{00000000-0005-0000-0000-00003BA20000}"/>
    <cellStyle name="Normal 5 2 3 5 3 3 3 2 2" xfId="41547" xr:uid="{00000000-0005-0000-0000-00003CA20000}"/>
    <cellStyle name="Normal 5 2 3 5 3 3 3 3" xfId="41548" xr:uid="{00000000-0005-0000-0000-00003DA20000}"/>
    <cellStyle name="Normal 5 2 3 5 3 3 4" xfId="41549" xr:uid="{00000000-0005-0000-0000-00003EA20000}"/>
    <cellStyle name="Normal 5 2 3 5 3 4" xfId="41550" xr:uid="{00000000-0005-0000-0000-00003FA20000}"/>
    <cellStyle name="Normal 5 2 3 5 3 4 2" xfId="41551" xr:uid="{00000000-0005-0000-0000-000040A20000}"/>
    <cellStyle name="Normal 5 2 3 5 3 4 2 2" xfId="41552" xr:uid="{00000000-0005-0000-0000-000041A20000}"/>
    <cellStyle name="Normal 5 2 3 5 3 4 3" xfId="41553" xr:uid="{00000000-0005-0000-0000-000042A20000}"/>
    <cellStyle name="Normal 5 2 3 5 3 4 3 2" xfId="41554" xr:uid="{00000000-0005-0000-0000-000043A20000}"/>
    <cellStyle name="Normal 5 2 3 5 3 4 3 2 2" xfId="41555" xr:uid="{00000000-0005-0000-0000-000044A20000}"/>
    <cellStyle name="Normal 5 2 3 5 3 4 3 3" xfId="41556" xr:uid="{00000000-0005-0000-0000-000045A20000}"/>
    <cellStyle name="Normal 5 2 3 5 3 4 4" xfId="41557" xr:uid="{00000000-0005-0000-0000-000046A20000}"/>
    <cellStyle name="Normal 5 2 3 5 3 5" xfId="41558" xr:uid="{00000000-0005-0000-0000-000047A20000}"/>
    <cellStyle name="Normal 5 2 3 5 3 5 2" xfId="41559" xr:uid="{00000000-0005-0000-0000-000048A20000}"/>
    <cellStyle name="Normal 5 2 3 5 3 6" xfId="41560" xr:uid="{00000000-0005-0000-0000-000049A20000}"/>
    <cellStyle name="Normal 5 2 3 5 3 6 2" xfId="41561" xr:uid="{00000000-0005-0000-0000-00004AA20000}"/>
    <cellStyle name="Normal 5 2 3 5 3 6 2 2" xfId="41562" xr:uid="{00000000-0005-0000-0000-00004BA20000}"/>
    <cellStyle name="Normal 5 2 3 5 3 6 3" xfId="41563" xr:uid="{00000000-0005-0000-0000-00004CA20000}"/>
    <cellStyle name="Normal 5 2 3 5 3 7" xfId="41564" xr:uid="{00000000-0005-0000-0000-00004DA20000}"/>
    <cellStyle name="Normal 5 2 3 5 3 7 2" xfId="41565" xr:uid="{00000000-0005-0000-0000-00004EA20000}"/>
    <cellStyle name="Normal 5 2 3 5 3 8" xfId="41566" xr:uid="{00000000-0005-0000-0000-00004FA20000}"/>
    <cellStyle name="Normal 5 2 3 5 4" xfId="41567" xr:uid="{00000000-0005-0000-0000-000050A20000}"/>
    <cellStyle name="Normal 5 2 3 5 4 2" xfId="41568" xr:uid="{00000000-0005-0000-0000-000051A20000}"/>
    <cellStyle name="Normal 5 2 3 5 4 2 2" xfId="41569" xr:uid="{00000000-0005-0000-0000-000052A20000}"/>
    <cellStyle name="Normal 5 2 3 5 4 2 2 2" xfId="41570" xr:uid="{00000000-0005-0000-0000-000053A20000}"/>
    <cellStyle name="Normal 5 2 3 5 4 2 3" xfId="41571" xr:uid="{00000000-0005-0000-0000-000054A20000}"/>
    <cellStyle name="Normal 5 2 3 5 4 2 3 2" xfId="41572" xr:uid="{00000000-0005-0000-0000-000055A20000}"/>
    <cellStyle name="Normal 5 2 3 5 4 2 3 2 2" xfId="41573" xr:uid="{00000000-0005-0000-0000-000056A20000}"/>
    <cellStyle name="Normal 5 2 3 5 4 2 3 3" xfId="41574" xr:uid="{00000000-0005-0000-0000-000057A20000}"/>
    <cellStyle name="Normal 5 2 3 5 4 2 4" xfId="41575" xr:uid="{00000000-0005-0000-0000-000058A20000}"/>
    <cellStyle name="Normal 5 2 3 5 4 3" xfId="41576" xr:uid="{00000000-0005-0000-0000-000059A20000}"/>
    <cellStyle name="Normal 5 2 3 5 4 3 2" xfId="41577" xr:uid="{00000000-0005-0000-0000-00005AA20000}"/>
    <cellStyle name="Normal 5 2 3 5 4 4" xfId="41578" xr:uid="{00000000-0005-0000-0000-00005BA20000}"/>
    <cellStyle name="Normal 5 2 3 5 4 4 2" xfId="41579" xr:uid="{00000000-0005-0000-0000-00005CA20000}"/>
    <cellStyle name="Normal 5 2 3 5 4 4 2 2" xfId="41580" xr:uid="{00000000-0005-0000-0000-00005DA20000}"/>
    <cellStyle name="Normal 5 2 3 5 4 4 3" xfId="41581" xr:uid="{00000000-0005-0000-0000-00005EA20000}"/>
    <cellStyle name="Normal 5 2 3 5 4 5" xfId="41582" xr:uid="{00000000-0005-0000-0000-00005FA20000}"/>
    <cellStyle name="Normal 5 2 3 5 5" xfId="41583" xr:uid="{00000000-0005-0000-0000-000060A20000}"/>
    <cellStyle name="Normal 5 2 3 5 5 2" xfId="41584" xr:uid="{00000000-0005-0000-0000-000061A20000}"/>
    <cellStyle name="Normal 5 2 3 5 5 2 2" xfId="41585" xr:uid="{00000000-0005-0000-0000-000062A20000}"/>
    <cellStyle name="Normal 5 2 3 5 5 3" xfId="41586" xr:uid="{00000000-0005-0000-0000-000063A20000}"/>
    <cellStyle name="Normal 5 2 3 5 5 3 2" xfId="41587" xr:uid="{00000000-0005-0000-0000-000064A20000}"/>
    <cellStyle name="Normal 5 2 3 5 5 3 2 2" xfId="41588" xr:uid="{00000000-0005-0000-0000-000065A20000}"/>
    <cellStyle name="Normal 5 2 3 5 5 3 3" xfId="41589" xr:uid="{00000000-0005-0000-0000-000066A20000}"/>
    <cellStyle name="Normal 5 2 3 5 5 4" xfId="41590" xr:uid="{00000000-0005-0000-0000-000067A20000}"/>
    <cellStyle name="Normal 5 2 3 5 6" xfId="41591" xr:uid="{00000000-0005-0000-0000-000068A20000}"/>
    <cellStyle name="Normal 5 2 3 5 6 2" xfId="41592" xr:uid="{00000000-0005-0000-0000-000069A20000}"/>
    <cellStyle name="Normal 5 2 3 5 6 2 2" xfId="41593" xr:uid="{00000000-0005-0000-0000-00006AA20000}"/>
    <cellStyle name="Normal 5 2 3 5 6 3" xfId="41594" xr:uid="{00000000-0005-0000-0000-00006BA20000}"/>
    <cellStyle name="Normal 5 2 3 5 6 3 2" xfId="41595" xr:uid="{00000000-0005-0000-0000-00006CA20000}"/>
    <cellStyle name="Normal 5 2 3 5 6 3 2 2" xfId="41596" xr:uid="{00000000-0005-0000-0000-00006DA20000}"/>
    <cellStyle name="Normal 5 2 3 5 6 3 3" xfId="41597" xr:uid="{00000000-0005-0000-0000-00006EA20000}"/>
    <cellStyle name="Normal 5 2 3 5 6 4" xfId="41598" xr:uid="{00000000-0005-0000-0000-00006FA20000}"/>
    <cellStyle name="Normal 5 2 3 5 7" xfId="41599" xr:uid="{00000000-0005-0000-0000-000070A20000}"/>
    <cellStyle name="Normal 5 2 3 5 7 2" xfId="41600" xr:uid="{00000000-0005-0000-0000-000071A20000}"/>
    <cellStyle name="Normal 5 2 3 5 8" xfId="41601" xr:uid="{00000000-0005-0000-0000-000072A20000}"/>
    <cellStyle name="Normal 5 2 3 5 8 2" xfId="41602" xr:uid="{00000000-0005-0000-0000-000073A20000}"/>
    <cellStyle name="Normal 5 2 3 5 8 2 2" xfId="41603" xr:uid="{00000000-0005-0000-0000-000074A20000}"/>
    <cellStyle name="Normal 5 2 3 5 8 3" xfId="41604" xr:uid="{00000000-0005-0000-0000-000075A20000}"/>
    <cellStyle name="Normal 5 2 3 5 9" xfId="41605" xr:uid="{00000000-0005-0000-0000-000076A20000}"/>
    <cellStyle name="Normal 5 2 3 5 9 2" xfId="41606" xr:uid="{00000000-0005-0000-0000-000077A20000}"/>
    <cellStyle name="Normal 5 2 3 6" xfId="41607" xr:uid="{00000000-0005-0000-0000-000078A20000}"/>
    <cellStyle name="Normal 5 2 3 6 2" xfId="41608" xr:uid="{00000000-0005-0000-0000-000079A20000}"/>
    <cellStyle name="Normal 5 2 3 6 2 2" xfId="41609" xr:uid="{00000000-0005-0000-0000-00007AA20000}"/>
    <cellStyle name="Normal 5 2 3 6 2 2 2" xfId="41610" xr:uid="{00000000-0005-0000-0000-00007BA20000}"/>
    <cellStyle name="Normal 5 2 3 6 2 2 2 2" xfId="41611" xr:uid="{00000000-0005-0000-0000-00007CA20000}"/>
    <cellStyle name="Normal 5 2 3 6 2 2 2 2 2" xfId="41612" xr:uid="{00000000-0005-0000-0000-00007DA20000}"/>
    <cellStyle name="Normal 5 2 3 6 2 2 2 3" xfId="41613" xr:uid="{00000000-0005-0000-0000-00007EA20000}"/>
    <cellStyle name="Normal 5 2 3 6 2 2 2 3 2" xfId="41614" xr:uid="{00000000-0005-0000-0000-00007FA20000}"/>
    <cellStyle name="Normal 5 2 3 6 2 2 2 3 2 2" xfId="41615" xr:uid="{00000000-0005-0000-0000-000080A20000}"/>
    <cellStyle name="Normal 5 2 3 6 2 2 2 3 3" xfId="41616" xr:uid="{00000000-0005-0000-0000-000081A20000}"/>
    <cellStyle name="Normal 5 2 3 6 2 2 2 4" xfId="41617" xr:uid="{00000000-0005-0000-0000-000082A20000}"/>
    <cellStyle name="Normal 5 2 3 6 2 2 3" xfId="41618" xr:uid="{00000000-0005-0000-0000-000083A20000}"/>
    <cellStyle name="Normal 5 2 3 6 2 2 3 2" xfId="41619" xr:uid="{00000000-0005-0000-0000-000084A20000}"/>
    <cellStyle name="Normal 5 2 3 6 2 2 4" xfId="41620" xr:uid="{00000000-0005-0000-0000-000085A20000}"/>
    <cellStyle name="Normal 5 2 3 6 2 2 4 2" xfId="41621" xr:uid="{00000000-0005-0000-0000-000086A20000}"/>
    <cellStyle name="Normal 5 2 3 6 2 2 4 2 2" xfId="41622" xr:uid="{00000000-0005-0000-0000-000087A20000}"/>
    <cellStyle name="Normal 5 2 3 6 2 2 4 3" xfId="41623" xr:uid="{00000000-0005-0000-0000-000088A20000}"/>
    <cellStyle name="Normal 5 2 3 6 2 2 5" xfId="41624" xr:uid="{00000000-0005-0000-0000-000089A20000}"/>
    <cellStyle name="Normal 5 2 3 6 2 3" xfId="41625" xr:uid="{00000000-0005-0000-0000-00008AA20000}"/>
    <cellStyle name="Normal 5 2 3 6 2 3 2" xfId="41626" xr:uid="{00000000-0005-0000-0000-00008BA20000}"/>
    <cellStyle name="Normal 5 2 3 6 2 3 2 2" xfId="41627" xr:uid="{00000000-0005-0000-0000-00008CA20000}"/>
    <cellStyle name="Normal 5 2 3 6 2 3 3" xfId="41628" xr:uid="{00000000-0005-0000-0000-00008DA20000}"/>
    <cellStyle name="Normal 5 2 3 6 2 3 3 2" xfId="41629" xr:uid="{00000000-0005-0000-0000-00008EA20000}"/>
    <cellStyle name="Normal 5 2 3 6 2 3 3 2 2" xfId="41630" xr:uid="{00000000-0005-0000-0000-00008FA20000}"/>
    <cellStyle name="Normal 5 2 3 6 2 3 3 3" xfId="41631" xr:uid="{00000000-0005-0000-0000-000090A20000}"/>
    <cellStyle name="Normal 5 2 3 6 2 3 4" xfId="41632" xr:uid="{00000000-0005-0000-0000-000091A20000}"/>
    <cellStyle name="Normal 5 2 3 6 2 4" xfId="41633" xr:uid="{00000000-0005-0000-0000-000092A20000}"/>
    <cellStyle name="Normal 5 2 3 6 2 4 2" xfId="41634" xr:uid="{00000000-0005-0000-0000-000093A20000}"/>
    <cellStyle name="Normal 5 2 3 6 2 4 2 2" xfId="41635" xr:uid="{00000000-0005-0000-0000-000094A20000}"/>
    <cellStyle name="Normal 5 2 3 6 2 4 3" xfId="41636" xr:uid="{00000000-0005-0000-0000-000095A20000}"/>
    <cellStyle name="Normal 5 2 3 6 2 4 3 2" xfId="41637" xr:uid="{00000000-0005-0000-0000-000096A20000}"/>
    <cellStyle name="Normal 5 2 3 6 2 4 3 2 2" xfId="41638" xr:uid="{00000000-0005-0000-0000-000097A20000}"/>
    <cellStyle name="Normal 5 2 3 6 2 4 3 3" xfId="41639" xr:uid="{00000000-0005-0000-0000-000098A20000}"/>
    <cellStyle name="Normal 5 2 3 6 2 4 4" xfId="41640" xr:uid="{00000000-0005-0000-0000-000099A20000}"/>
    <cellStyle name="Normal 5 2 3 6 2 5" xfId="41641" xr:uid="{00000000-0005-0000-0000-00009AA20000}"/>
    <cellStyle name="Normal 5 2 3 6 2 5 2" xfId="41642" xr:uid="{00000000-0005-0000-0000-00009BA20000}"/>
    <cellStyle name="Normal 5 2 3 6 2 6" xfId="41643" xr:uid="{00000000-0005-0000-0000-00009CA20000}"/>
    <cellStyle name="Normal 5 2 3 6 2 6 2" xfId="41644" xr:uid="{00000000-0005-0000-0000-00009DA20000}"/>
    <cellStyle name="Normal 5 2 3 6 2 6 2 2" xfId="41645" xr:uid="{00000000-0005-0000-0000-00009EA20000}"/>
    <cellStyle name="Normal 5 2 3 6 2 6 3" xfId="41646" xr:uid="{00000000-0005-0000-0000-00009FA20000}"/>
    <cellStyle name="Normal 5 2 3 6 2 7" xfId="41647" xr:uid="{00000000-0005-0000-0000-0000A0A20000}"/>
    <cellStyle name="Normal 5 2 3 6 2 7 2" xfId="41648" xr:uid="{00000000-0005-0000-0000-0000A1A20000}"/>
    <cellStyle name="Normal 5 2 3 6 2 8" xfId="41649" xr:uid="{00000000-0005-0000-0000-0000A2A20000}"/>
    <cellStyle name="Normal 5 2 3 6 3" xfId="41650" xr:uid="{00000000-0005-0000-0000-0000A3A20000}"/>
    <cellStyle name="Normal 5 2 3 6 3 2" xfId="41651" xr:uid="{00000000-0005-0000-0000-0000A4A20000}"/>
    <cellStyle name="Normal 5 2 3 6 3 2 2" xfId="41652" xr:uid="{00000000-0005-0000-0000-0000A5A20000}"/>
    <cellStyle name="Normal 5 2 3 6 3 2 2 2" xfId="41653" xr:uid="{00000000-0005-0000-0000-0000A6A20000}"/>
    <cellStyle name="Normal 5 2 3 6 3 2 3" xfId="41654" xr:uid="{00000000-0005-0000-0000-0000A7A20000}"/>
    <cellStyle name="Normal 5 2 3 6 3 2 3 2" xfId="41655" xr:uid="{00000000-0005-0000-0000-0000A8A20000}"/>
    <cellStyle name="Normal 5 2 3 6 3 2 3 2 2" xfId="41656" xr:uid="{00000000-0005-0000-0000-0000A9A20000}"/>
    <cellStyle name="Normal 5 2 3 6 3 2 3 3" xfId="41657" xr:uid="{00000000-0005-0000-0000-0000AAA20000}"/>
    <cellStyle name="Normal 5 2 3 6 3 2 4" xfId="41658" xr:uid="{00000000-0005-0000-0000-0000ABA20000}"/>
    <cellStyle name="Normal 5 2 3 6 3 3" xfId="41659" xr:uid="{00000000-0005-0000-0000-0000ACA20000}"/>
    <cellStyle name="Normal 5 2 3 6 3 3 2" xfId="41660" xr:uid="{00000000-0005-0000-0000-0000ADA20000}"/>
    <cellStyle name="Normal 5 2 3 6 3 4" xfId="41661" xr:uid="{00000000-0005-0000-0000-0000AEA20000}"/>
    <cellStyle name="Normal 5 2 3 6 3 4 2" xfId="41662" xr:uid="{00000000-0005-0000-0000-0000AFA20000}"/>
    <cellStyle name="Normal 5 2 3 6 3 4 2 2" xfId="41663" xr:uid="{00000000-0005-0000-0000-0000B0A20000}"/>
    <cellStyle name="Normal 5 2 3 6 3 4 3" xfId="41664" xr:uid="{00000000-0005-0000-0000-0000B1A20000}"/>
    <cellStyle name="Normal 5 2 3 6 3 5" xfId="41665" xr:uid="{00000000-0005-0000-0000-0000B2A20000}"/>
    <cellStyle name="Normal 5 2 3 6 4" xfId="41666" xr:uid="{00000000-0005-0000-0000-0000B3A20000}"/>
    <cellStyle name="Normal 5 2 3 6 4 2" xfId="41667" xr:uid="{00000000-0005-0000-0000-0000B4A20000}"/>
    <cellStyle name="Normal 5 2 3 6 4 2 2" xfId="41668" xr:uid="{00000000-0005-0000-0000-0000B5A20000}"/>
    <cellStyle name="Normal 5 2 3 6 4 3" xfId="41669" xr:uid="{00000000-0005-0000-0000-0000B6A20000}"/>
    <cellStyle name="Normal 5 2 3 6 4 3 2" xfId="41670" xr:uid="{00000000-0005-0000-0000-0000B7A20000}"/>
    <cellStyle name="Normal 5 2 3 6 4 3 2 2" xfId="41671" xr:uid="{00000000-0005-0000-0000-0000B8A20000}"/>
    <cellStyle name="Normal 5 2 3 6 4 3 3" xfId="41672" xr:uid="{00000000-0005-0000-0000-0000B9A20000}"/>
    <cellStyle name="Normal 5 2 3 6 4 4" xfId="41673" xr:uid="{00000000-0005-0000-0000-0000BAA20000}"/>
    <cellStyle name="Normal 5 2 3 6 5" xfId="41674" xr:uid="{00000000-0005-0000-0000-0000BBA20000}"/>
    <cellStyle name="Normal 5 2 3 6 5 2" xfId="41675" xr:uid="{00000000-0005-0000-0000-0000BCA20000}"/>
    <cellStyle name="Normal 5 2 3 6 5 2 2" xfId="41676" xr:uid="{00000000-0005-0000-0000-0000BDA20000}"/>
    <cellStyle name="Normal 5 2 3 6 5 3" xfId="41677" xr:uid="{00000000-0005-0000-0000-0000BEA20000}"/>
    <cellStyle name="Normal 5 2 3 6 5 3 2" xfId="41678" xr:uid="{00000000-0005-0000-0000-0000BFA20000}"/>
    <cellStyle name="Normal 5 2 3 6 5 3 2 2" xfId="41679" xr:uid="{00000000-0005-0000-0000-0000C0A20000}"/>
    <cellStyle name="Normal 5 2 3 6 5 3 3" xfId="41680" xr:uid="{00000000-0005-0000-0000-0000C1A20000}"/>
    <cellStyle name="Normal 5 2 3 6 5 4" xfId="41681" xr:uid="{00000000-0005-0000-0000-0000C2A20000}"/>
    <cellStyle name="Normal 5 2 3 6 6" xfId="41682" xr:uid="{00000000-0005-0000-0000-0000C3A20000}"/>
    <cellStyle name="Normal 5 2 3 6 6 2" xfId="41683" xr:uid="{00000000-0005-0000-0000-0000C4A20000}"/>
    <cellStyle name="Normal 5 2 3 6 7" xfId="41684" xr:uid="{00000000-0005-0000-0000-0000C5A20000}"/>
    <cellStyle name="Normal 5 2 3 6 7 2" xfId="41685" xr:uid="{00000000-0005-0000-0000-0000C6A20000}"/>
    <cellStyle name="Normal 5 2 3 6 7 2 2" xfId="41686" xr:uid="{00000000-0005-0000-0000-0000C7A20000}"/>
    <cellStyle name="Normal 5 2 3 6 7 3" xfId="41687" xr:uid="{00000000-0005-0000-0000-0000C8A20000}"/>
    <cellStyle name="Normal 5 2 3 6 8" xfId="41688" xr:uid="{00000000-0005-0000-0000-0000C9A20000}"/>
    <cellStyle name="Normal 5 2 3 6 8 2" xfId="41689" xr:uid="{00000000-0005-0000-0000-0000CAA20000}"/>
    <cellStyle name="Normal 5 2 3 6 9" xfId="41690" xr:uid="{00000000-0005-0000-0000-0000CBA20000}"/>
    <cellStyle name="Normal 5 2 3 7" xfId="41691" xr:uid="{00000000-0005-0000-0000-0000CCA20000}"/>
    <cellStyle name="Normal 5 2 3 7 2" xfId="41692" xr:uid="{00000000-0005-0000-0000-0000CDA20000}"/>
    <cellStyle name="Normal 5 2 3 7 2 2" xfId="41693" xr:uid="{00000000-0005-0000-0000-0000CEA20000}"/>
    <cellStyle name="Normal 5 2 3 7 2 2 2" xfId="41694" xr:uid="{00000000-0005-0000-0000-0000CFA20000}"/>
    <cellStyle name="Normal 5 2 3 7 2 2 2 2" xfId="41695" xr:uid="{00000000-0005-0000-0000-0000D0A20000}"/>
    <cellStyle name="Normal 5 2 3 7 2 2 3" xfId="41696" xr:uid="{00000000-0005-0000-0000-0000D1A20000}"/>
    <cellStyle name="Normal 5 2 3 7 2 2 3 2" xfId="41697" xr:uid="{00000000-0005-0000-0000-0000D2A20000}"/>
    <cellStyle name="Normal 5 2 3 7 2 2 3 2 2" xfId="41698" xr:uid="{00000000-0005-0000-0000-0000D3A20000}"/>
    <cellStyle name="Normal 5 2 3 7 2 2 3 3" xfId="41699" xr:uid="{00000000-0005-0000-0000-0000D4A20000}"/>
    <cellStyle name="Normal 5 2 3 7 2 2 4" xfId="41700" xr:uid="{00000000-0005-0000-0000-0000D5A20000}"/>
    <cellStyle name="Normal 5 2 3 7 2 3" xfId="41701" xr:uid="{00000000-0005-0000-0000-0000D6A20000}"/>
    <cellStyle name="Normal 5 2 3 7 2 3 2" xfId="41702" xr:uid="{00000000-0005-0000-0000-0000D7A20000}"/>
    <cellStyle name="Normal 5 2 3 7 2 4" xfId="41703" xr:uid="{00000000-0005-0000-0000-0000D8A20000}"/>
    <cellStyle name="Normal 5 2 3 7 2 4 2" xfId="41704" xr:uid="{00000000-0005-0000-0000-0000D9A20000}"/>
    <cellStyle name="Normal 5 2 3 7 2 4 2 2" xfId="41705" xr:uid="{00000000-0005-0000-0000-0000DAA20000}"/>
    <cellStyle name="Normal 5 2 3 7 2 4 3" xfId="41706" xr:uid="{00000000-0005-0000-0000-0000DBA20000}"/>
    <cellStyle name="Normal 5 2 3 7 2 5" xfId="41707" xr:uid="{00000000-0005-0000-0000-0000DCA20000}"/>
    <cellStyle name="Normal 5 2 3 7 3" xfId="41708" xr:uid="{00000000-0005-0000-0000-0000DDA20000}"/>
    <cellStyle name="Normal 5 2 3 7 3 2" xfId="41709" xr:uid="{00000000-0005-0000-0000-0000DEA20000}"/>
    <cellStyle name="Normal 5 2 3 7 3 2 2" xfId="41710" xr:uid="{00000000-0005-0000-0000-0000DFA20000}"/>
    <cellStyle name="Normal 5 2 3 7 3 3" xfId="41711" xr:uid="{00000000-0005-0000-0000-0000E0A20000}"/>
    <cellStyle name="Normal 5 2 3 7 3 3 2" xfId="41712" xr:uid="{00000000-0005-0000-0000-0000E1A20000}"/>
    <cellStyle name="Normal 5 2 3 7 3 3 2 2" xfId="41713" xr:uid="{00000000-0005-0000-0000-0000E2A20000}"/>
    <cellStyle name="Normal 5 2 3 7 3 3 3" xfId="41714" xr:uid="{00000000-0005-0000-0000-0000E3A20000}"/>
    <cellStyle name="Normal 5 2 3 7 3 4" xfId="41715" xr:uid="{00000000-0005-0000-0000-0000E4A20000}"/>
    <cellStyle name="Normal 5 2 3 7 4" xfId="41716" xr:uid="{00000000-0005-0000-0000-0000E5A20000}"/>
    <cellStyle name="Normal 5 2 3 7 4 2" xfId="41717" xr:uid="{00000000-0005-0000-0000-0000E6A20000}"/>
    <cellStyle name="Normal 5 2 3 7 4 2 2" xfId="41718" xr:uid="{00000000-0005-0000-0000-0000E7A20000}"/>
    <cellStyle name="Normal 5 2 3 7 4 3" xfId="41719" xr:uid="{00000000-0005-0000-0000-0000E8A20000}"/>
    <cellStyle name="Normal 5 2 3 7 4 3 2" xfId="41720" xr:uid="{00000000-0005-0000-0000-0000E9A20000}"/>
    <cellStyle name="Normal 5 2 3 7 4 3 2 2" xfId="41721" xr:uid="{00000000-0005-0000-0000-0000EAA20000}"/>
    <cellStyle name="Normal 5 2 3 7 4 3 3" xfId="41722" xr:uid="{00000000-0005-0000-0000-0000EBA20000}"/>
    <cellStyle name="Normal 5 2 3 7 4 4" xfId="41723" xr:uid="{00000000-0005-0000-0000-0000ECA20000}"/>
    <cellStyle name="Normal 5 2 3 7 5" xfId="41724" xr:uid="{00000000-0005-0000-0000-0000EDA20000}"/>
    <cellStyle name="Normal 5 2 3 7 5 2" xfId="41725" xr:uid="{00000000-0005-0000-0000-0000EEA20000}"/>
    <cellStyle name="Normal 5 2 3 7 6" xfId="41726" xr:uid="{00000000-0005-0000-0000-0000EFA20000}"/>
    <cellStyle name="Normal 5 2 3 7 6 2" xfId="41727" xr:uid="{00000000-0005-0000-0000-0000F0A20000}"/>
    <cellStyle name="Normal 5 2 3 7 6 2 2" xfId="41728" xr:uid="{00000000-0005-0000-0000-0000F1A20000}"/>
    <cellStyle name="Normal 5 2 3 7 6 3" xfId="41729" xr:uid="{00000000-0005-0000-0000-0000F2A20000}"/>
    <cellStyle name="Normal 5 2 3 7 7" xfId="41730" xr:uid="{00000000-0005-0000-0000-0000F3A20000}"/>
    <cellStyle name="Normal 5 2 3 7 7 2" xfId="41731" xr:uid="{00000000-0005-0000-0000-0000F4A20000}"/>
    <cellStyle name="Normal 5 2 3 7 8" xfId="41732" xr:uid="{00000000-0005-0000-0000-0000F5A20000}"/>
    <cellStyle name="Normal 5 2 3 8" xfId="41733" xr:uid="{00000000-0005-0000-0000-0000F6A20000}"/>
    <cellStyle name="Normal 5 2 3 8 2" xfId="41734" xr:uid="{00000000-0005-0000-0000-0000F7A20000}"/>
    <cellStyle name="Normal 5 2 3 8 2 2" xfId="41735" xr:uid="{00000000-0005-0000-0000-0000F8A20000}"/>
    <cellStyle name="Normal 5 2 3 8 2 2 2" xfId="41736" xr:uid="{00000000-0005-0000-0000-0000F9A20000}"/>
    <cellStyle name="Normal 5 2 3 8 2 2 2 2" xfId="41737" xr:uid="{00000000-0005-0000-0000-0000FAA20000}"/>
    <cellStyle name="Normal 5 2 3 8 2 2 3" xfId="41738" xr:uid="{00000000-0005-0000-0000-0000FBA20000}"/>
    <cellStyle name="Normal 5 2 3 8 2 2 3 2" xfId="41739" xr:uid="{00000000-0005-0000-0000-0000FCA20000}"/>
    <cellStyle name="Normal 5 2 3 8 2 2 3 2 2" xfId="41740" xr:uid="{00000000-0005-0000-0000-0000FDA20000}"/>
    <cellStyle name="Normal 5 2 3 8 2 2 3 3" xfId="41741" xr:uid="{00000000-0005-0000-0000-0000FEA20000}"/>
    <cellStyle name="Normal 5 2 3 8 2 2 4" xfId="41742" xr:uid="{00000000-0005-0000-0000-0000FFA20000}"/>
    <cellStyle name="Normal 5 2 3 8 2 3" xfId="41743" xr:uid="{00000000-0005-0000-0000-000000A30000}"/>
    <cellStyle name="Normal 5 2 3 8 2 3 2" xfId="41744" xr:uid="{00000000-0005-0000-0000-000001A30000}"/>
    <cellStyle name="Normal 5 2 3 8 2 4" xfId="41745" xr:uid="{00000000-0005-0000-0000-000002A30000}"/>
    <cellStyle name="Normal 5 2 3 8 2 4 2" xfId="41746" xr:uid="{00000000-0005-0000-0000-000003A30000}"/>
    <cellStyle name="Normal 5 2 3 8 2 4 2 2" xfId="41747" xr:uid="{00000000-0005-0000-0000-000004A30000}"/>
    <cellStyle name="Normal 5 2 3 8 2 4 3" xfId="41748" xr:uid="{00000000-0005-0000-0000-000005A30000}"/>
    <cellStyle name="Normal 5 2 3 8 2 5" xfId="41749" xr:uid="{00000000-0005-0000-0000-000006A30000}"/>
    <cellStyle name="Normal 5 2 3 8 3" xfId="41750" xr:uid="{00000000-0005-0000-0000-000007A30000}"/>
    <cellStyle name="Normal 5 2 3 8 3 2" xfId="41751" xr:uid="{00000000-0005-0000-0000-000008A30000}"/>
    <cellStyle name="Normal 5 2 3 8 3 2 2" xfId="41752" xr:uid="{00000000-0005-0000-0000-000009A30000}"/>
    <cellStyle name="Normal 5 2 3 8 3 3" xfId="41753" xr:uid="{00000000-0005-0000-0000-00000AA30000}"/>
    <cellStyle name="Normal 5 2 3 8 3 3 2" xfId="41754" xr:uid="{00000000-0005-0000-0000-00000BA30000}"/>
    <cellStyle name="Normal 5 2 3 8 3 3 2 2" xfId="41755" xr:uid="{00000000-0005-0000-0000-00000CA30000}"/>
    <cellStyle name="Normal 5 2 3 8 3 3 3" xfId="41756" xr:uid="{00000000-0005-0000-0000-00000DA30000}"/>
    <cellStyle name="Normal 5 2 3 8 3 4" xfId="41757" xr:uid="{00000000-0005-0000-0000-00000EA30000}"/>
    <cellStyle name="Normal 5 2 3 8 4" xfId="41758" xr:uid="{00000000-0005-0000-0000-00000FA30000}"/>
    <cellStyle name="Normal 5 2 3 8 4 2" xfId="41759" xr:uid="{00000000-0005-0000-0000-000010A30000}"/>
    <cellStyle name="Normal 5 2 3 8 4 2 2" xfId="41760" xr:uid="{00000000-0005-0000-0000-000011A30000}"/>
    <cellStyle name="Normal 5 2 3 8 4 3" xfId="41761" xr:uid="{00000000-0005-0000-0000-000012A30000}"/>
    <cellStyle name="Normal 5 2 3 8 4 3 2" xfId="41762" xr:uid="{00000000-0005-0000-0000-000013A30000}"/>
    <cellStyle name="Normal 5 2 3 8 4 3 2 2" xfId="41763" xr:uid="{00000000-0005-0000-0000-000014A30000}"/>
    <cellStyle name="Normal 5 2 3 8 4 3 3" xfId="41764" xr:uid="{00000000-0005-0000-0000-000015A30000}"/>
    <cellStyle name="Normal 5 2 3 8 4 4" xfId="41765" xr:uid="{00000000-0005-0000-0000-000016A30000}"/>
    <cellStyle name="Normal 5 2 3 8 5" xfId="41766" xr:uid="{00000000-0005-0000-0000-000017A30000}"/>
    <cellStyle name="Normal 5 2 3 8 5 2" xfId="41767" xr:uid="{00000000-0005-0000-0000-000018A30000}"/>
    <cellStyle name="Normal 5 2 3 8 6" xfId="41768" xr:uid="{00000000-0005-0000-0000-000019A30000}"/>
    <cellStyle name="Normal 5 2 3 8 6 2" xfId="41769" xr:uid="{00000000-0005-0000-0000-00001AA30000}"/>
    <cellStyle name="Normal 5 2 3 8 6 2 2" xfId="41770" xr:uid="{00000000-0005-0000-0000-00001BA30000}"/>
    <cellStyle name="Normal 5 2 3 8 6 3" xfId="41771" xr:uid="{00000000-0005-0000-0000-00001CA30000}"/>
    <cellStyle name="Normal 5 2 3 8 7" xfId="41772" xr:uid="{00000000-0005-0000-0000-00001DA30000}"/>
    <cellStyle name="Normal 5 2 3 8 7 2" xfId="41773" xr:uid="{00000000-0005-0000-0000-00001EA30000}"/>
    <cellStyle name="Normal 5 2 3 8 8" xfId="41774" xr:uid="{00000000-0005-0000-0000-00001FA30000}"/>
    <cellStyle name="Normal 5 2 3 9" xfId="41775" xr:uid="{00000000-0005-0000-0000-000020A30000}"/>
    <cellStyle name="Normal 5 2 3 9 2" xfId="41776" xr:uid="{00000000-0005-0000-0000-000021A30000}"/>
    <cellStyle name="Normal 5 2 3 9 2 2" xfId="41777" xr:uid="{00000000-0005-0000-0000-000022A30000}"/>
    <cellStyle name="Normal 5 2 3 9 2 2 2" xfId="41778" xr:uid="{00000000-0005-0000-0000-000023A30000}"/>
    <cellStyle name="Normal 5 2 3 9 2 2 2 2" xfId="41779" xr:uid="{00000000-0005-0000-0000-000024A30000}"/>
    <cellStyle name="Normal 5 2 3 9 2 2 3" xfId="41780" xr:uid="{00000000-0005-0000-0000-000025A30000}"/>
    <cellStyle name="Normal 5 2 3 9 2 2 3 2" xfId="41781" xr:uid="{00000000-0005-0000-0000-000026A30000}"/>
    <cellStyle name="Normal 5 2 3 9 2 2 3 2 2" xfId="41782" xr:uid="{00000000-0005-0000-0000-000027A30000}"/>
    <cellStyle name="Normal 5 2 3 9 2 2 3 3" xfId="41783" xr:uid="{00000000-0005-0000-0000-000028A30000}"/>
    <cellStyle name="Normal 5 2 3 9 2 2 4" xfId="41784" xr:uid="{00000000-0005-0000-0000-000029A30000}"/>
    <cellStyle name="Normal 5 2 3 9 2 3" xfId="41785" xr:uid="{00000000-0005-0000-0000-00002AA30000}"/>
    <cellStyle name="Normal 5 2 3 9 2 3 2" xfId="41786" xr:uid="{00000000-0005-0000-0000-00002BA30000}"/>
    <cellStyle name="Normal 5 2 3 9 2 4" xfId="41787" xr:uid="{00000000-0005-0000-0000-00002CA30000}"/>
    <cellStyle name="Normal 5 2 3 9 2 4 2" xfId="41788" xr:uid="{00000000-0005-0000-0000-00002DA30000}"/>
    <cellStyle name="Normal 5 2 3 9 2 4 2 2" xfId="41789" xr:uid="{00000000-0005-0000-0000-00002EA30000}"/>
    <cellStyle name="Normal 5 2 3 9 2 4 3" xfId="41790" xr:uid="{00000000-0005-0000-0000-00002FA30000}"/>
    <cellStyle name="Normal 5 2 3 9 2 5" xfId="41791" xr:uid="{00000000-0005-0000-0000-000030A30000}"/>
    <cellStyle name="Normal 5 2 3 9 3" xfId="41792" xr:uid="{00000000-0005-0000-0000-000031A30000}"/>
    <cellStyle name="Normal 5 2 3 9 3 2" xfId="41793" xr:uid="{00000000-0005-0000-0000-000032A30000}"/>
    <cellStyle name="Normal 5 2 3 9 3 2 2" xfId="41794" xr:uid="{00000000-0005-0000-0000-000033A30000}"/>
    <cellStyle name="Normal 5 2 3 9 3 3" xfId="41795" xr:uid="{00000000-0005-0000-0000-000034A30000}"/>
    <cellStyle name="Normal 5 2 3 9 3 3 2" xfId="41796" xr:uid="{00000000-0005-0000-0000-000035A30000}"/>
    <cellStyle name="Normal 5 2 3 9 3 3 2 2" xfId="41797" xr:uid="{00000000-0005-0000-0000-000036A30000}"/>
    <cellStyle name="Normal 5 2 3 9 3 3 3" xfId="41798" xr:uid="{00000000-0005-0000-0000-000037A30000}"/>
    <cellStyle name="Normal 5 2 3 9 3 4" xfId="41799" xr:uid="{00000000-0005-0000-0000-000038A30000}"/>
    <cellStyle name="Normal 5 2 3 9 4" xfId="41800" xr:uid="{00000000-0005-0000-0000-000039A30000}"/>
    <cellStyle name="Normal 5 2 3 9 4 2" xfId="41801" xr:uid="{00000000-0005-0000-0000-00003AA30000}"/>
    <cellStyle name="Normal 5 2 3 9 5" xfId="41802" xr:uid="{00000000-0005-0000-0000-00003BA30000}"/>
    <cellStyle name="Normal 5 2 3 9 5 2" xfId="41803" xr:uid="{00000000-0005-0000-0000-00003CA30000}"/>
    <cellStyle name="Normal 5 2 3 9 5 2 2" xfId="41804" xr:uid="{00000000-0005-0000-0000-00003DA30000}"/>
    <cellStyle name="Normal 5 2 3 9 5 3" xfId="41805" xr:uid="{00000000-0005-0000-0000-00003EA30000}"/>
    <cellStyle name="Normal 5 2 3 9 6" xfId="41806" xr:uid="{00000000-0005-0000-0000-00003FA30000}"/>
    <cellStyle name="Normal 5 2 3_T-straight with PEDs adjustor" xfId="41807" xr:uid="{00000000-0005-0000-0000-000040A30000}"/>
    <cellStyle name="Normal 5 2 4" xfId="41808" xr:uid="{00000000-0005-0000-0000-000041A30000}"/>
    <cellStyle name="Normal 5 2 4 10" xfId="41809" xr:uid="{00000000-0005-0000-0000-000042A30000}"/>
    <cellStyle name="Normal 5 2 4 10 2" xfId="41810" xr:uid="{00000000-0005-0000-0000-000043A30000}"/>
    <cellStyle name="Normal 5 2 4 10 2 2" xfId="41811" xr:uid="{00000000-0005-0000-0000-000044A30000}"/>
    <cellStyle name="Normal 5 2 4 10 3" xfId="41812" xr:uid="{00000000-0005-0000-0000-000045A30000}"/>
    <cellStyle name="Normal 5 2 4 10 3 2" xfId="41813" xr:uid="{00000000-0005-0000-0000-000046A30000}"/>
    <cellStyle name="Normal 5 2 4 10 3 2 2" xfId="41814" xr:uid="{00000000-0005-0000-0000-000047A30000}"/>
    <cellStyle name="Normal 5 2 4 10 3 3" xfId="41815" xr:uid="{00000000-0005-0000-0000-000048A30000}"/>
    <cellStyle name="Normal 5 2 4 10 4" xfId="41816" xr:uid="{00000000-0005-0000-0000-000049A30000}"/>
    <cellStyle name="Normal 5 2 4 11" xfId="41817" xr:uid="{00000000-0005-0000-0000-00004AA30000}"/>
    <cellStyle name="Normal 5 2 4 11 2" xfId="41818" xr:uid="{00000000-0005-0000-0000-00004BA30000}"/>
    <cellStyle name="Normal 5 2 4 11 2 2" xfId="41819" xr:uid="{00000000-0005-0000-0000-00004CA30000}"/>
    <cellStyle name="Normal 5 2 4 11 3" xfId="41820" xr:uid="{00000000-0005-0000-0000-00004DA30000}"/>
    <cellStyle name="Normal 5 2 4 11 3 2" xfId="41821" xr:uid="{00000000-0005-0000-0000-00004EA30000}"/>
    <cellStyle name="Normal 5 2 4 11 3 2 2" xfId="41822" xr:uid="{00000000-0005-0000-0000-00004FA30000}"/>
    <cellStyle name="Normal 5 2 4 11 3 3" xfId="41823" xr:uid="{00000000-0005-0000-0000-000050A30000}"/>
    <cellStyle name="Normal 5 2 4 11 4" xfId="41824" xr:uid="{00000000-0005-0000-0000-000051A30000}"/>
    <cellStyle name="Normal 5 2 4 12" xfId="41825" xr:uid="{00000000-0005-0000-0000-000052A30000}"/>
    <cellStyle name="Normal 5 2 4 12 2" xfId="41826" xr:uid="{00000000-0005-0000-0000-000053A30000}"/>
    <cellStyle name="Normal 5 2 4 12 2 2" xfId="41827" xr:uid="{00000000-0005-0000-0000-000054A30000}"/>
    <cellStyle name="Normal 5 2 4 12 3" xfId="41828" xr:uid="{00000000-0005-0000-0000-000055A30000}"/>
    <cellStyle name="Normal 5 2 4 12 3 2" xfId="41829" xr:uid="{00000000-0005-0000-0000-000056A30000}"/>
    <cellStyle name="Normal 5 2 4 12 3 2 2" xfId="41830" xr:uid="{00000000-0005-0000-0000-000057A30000}"/>
    <cellStyle name="Normal 5 2 4 12 3 3" xfId="41831" xr:uid="{00000000-0005-0000-0000-000058A30000}"/>
    <cellStyle name="Normal 5 2 4 12 4" xfId="41832" xr:uid="{00000000-0005-0000-0000-000059A30000}"/>
    <cellStyle name="Normal 5 2 4 13" xfId="41833" xr:uid="{00000000-0005-0000-0000-00005AA30000}"/>
    <cellStyle name="Normal 5 2 4 13 2" xfId="41834" xr:uid="{00000000-0005-0000-0000-00005BA30000}"/>
    <cellStyle name="Normal 5 2 4 13 2 2" xfId="41835" xr:uid="{00000000-0005-0000-0000-00005CA30000}"/>
    <cellStyle name="Normal 5 2 4 13 3" xfId="41836" xr:uid="{00000000-0005-0000-0000-00005DA30000}"/>
    <cellStyle name="Normal 5 2 4 14" xfId="41837" xr:uid="{00000000-0005-0000-0000-00005EA30000}"/>
    <cellStyle name="Normal 5 2 4 14 2" xfId="41838" xr:uid="{00000000-0005-0000-0000-00005FA30000}"/>
    <cellStyle name="Normal 5 2 4 15" xfId="41839" xr:uid="{00000000-0005-0000-0000-000060A30000}"/>
    <cellStyle name="Normal 5 2 4 15 2" xfId="41840" xr:uid="{00000000-0005-0000-0000-000061A30000}"/>
    <cellStyle name="Normal 5 2 4 16" xfId="41841" xr:uid="{00000000-0005-0000-0000-000062A30000}"/>
    <cellStyle name="Normal 5 2 4 17" xfId="41842" xr:uid="{00000000-0005-0000-0000-000063A30000}"/>
    <cellStyle name="Normal 5 2 4 2" xfId="41843" xr:uid="{00000000-0005-0000-0000-000064A30000}"/>
    <cellStyle name="Normal 5 2 4 2 10" xfId="41844" xr:uid="{00000000-0005-0000-0000-000065A30000}"/>
    <cellStyle name="Normal 5 2 4 2 11" xfId="41845" xr:uid="{00000000-0005-0000-0000-000066A30000}"/>
    <cellStyle name="Normal 5 2 4 2 2" xfId="41846" xr:uid="{00000000-0005-0000-0000-000067A30000}"/>
    <cellStyle name="Normal 5 2 4 2 2 10" xfId="41847" xr:uid="{00000000-0005-0000-0000-000068A30000}"/>
    <cellStyle name="Normal 5 2 4 2 2 2" xfId="41848" xr:uid="{00000000-0005-0000-0000-000069A30000}"/>
    <cellStyle name="Normal 5 2 4 2 2 2 2" xfId="41849" xr:uid="{00000000-0005-0000-0000-00006AA30000}"/>
    <cellStyle name="Normal 5 2 4 2 2 2 2 2" xfId="41850" xr:uid="{00000000-0005-0000-0000-00006BA30000}"/>
    <cellStyle name="Normal 5 2 4 2 2 2 2 2 2" xfId="41851" xr:uid="{00000000-0005-0000-0000-00006CA30000}"/>
    <cellStyle name="Normal 5 2 4 2 2 2 2 2 2 2" xfId="41852" xr:uid="{00000000-0005-0000-0000-00006DA30000}"/>
    <cellStyle name="Normal 5 2 4 2 2 2 2 2 3" xfId="41853" xr:uid="{00000000-0005-0000-0000-00006EA30000}"/>
    <cellStyle name="Normal 5 2 4 2 2 2 2 2 3 2" xfId="41854" xr:uid="{00000000-0005-0000-0000-00006FA30000}"/>
    <cellStyle name="Normal 5 2 4 2 2 2 2 2 3 2 2" xfId="41855" xr:uid="{00000000-0005-0000-0000-000070A30000}"/>
    <cellStyle name="Normal 5 2 4 2 2 2 2 2 3 3" xfId="41856" xr:uid="{00000000-0005-0000-0000-000071A30000}"/>
    <cellStyle name="Normal 5 2 4 2 2 2 2 2 4" xfId="41857" xr:uid="{00000000-0005-0000-0000-000072A30000}"/>
    <cellStyle name="Normal 5 2 4 2 2 2 2 3" xfId="41858" xr:uid="{00000000-0005-0000-0000-000073A30000}"/>
    <cellStyle name="Normal 5 2 4 2 2 2 2 3 2" xfId="41859" xr:uid="{00000000-0005-0000-0000-000074A30000}"/>
    <cellStyle name="Normal 5 2 4 2 2 2 2 4" xfId="41860" xr:uid="{00000000-0005-0000-0000-000075A30000}"/>
    <cellStyle name="Normal 5 2 4 2 2 2 2 4 2" xfId="41861" xr:uid="{00000000-0005-0000-0000-000076A30000}"/>
    <cellStyle name="Normal 5 2 4 2 2 2 2 4 2 2" xfId="41862" xr:uid="{00000000-0005-0000-0000-000077A30000}"/>
    <cellStyle name="Normal 5 2 4 2 2 2 2 4 3" xfId="41863" xr:uid="{00000000-0005-0000-0000-000078A30000}"/>
    <cellStyle name="Normal 5 2 4 2 2 2 2 5" xfId="41864" xr:uid="{00000000-0005-0000-0000-000079A30000}"/>
    <cellStyle name="Normal 5 2 4 2 2 2 3" xfId="41865" xr:uid="{00000000-0005-0000-0000-00007AA30000}"/>
    <cellStyle name="Normal 5 2 4 2 2 2 3 2" xfId="41866" xr:uid="{00000000-0005-0000-0000-00007BA30000}"/>
    <cellStyle name="Normal 5 2 4 2 2 2 3 2 2" xfId="41867" xr:uid="{00000000-0005-0000-0000-00007CA30000}"/>
    <cellStyle name="Normal 5 2 4 2 2 2 3 3" xfId="41868" xr:uid="{00000000-0005-0000-0000-00007DA30000}"/>
    <cellStyle name="Normal 5 2 4 2 2 2 3 3 2" xfId="41869" xr:uid="{00000000-0005-0000-0000-00007EA30000}"/>
    <cellStyle name="Normal 5 2 4 2 2 2 3 3 2 2" xfId="41870" xr:uid="{00000000-0005-0000-0000-00007FA30000}"/>
    <cellStyle name="Normal 5 2 4 2 2 2 3 3 3" xfId="41871" xr:uid="{00000000-0005-0000-0000-000080A30000}"/>
    <cellStyle name="Normal 5 2 4 2 2 2 3 4" xfId="41872" xr:uid="{00000000-0005-0000-0000-000081A30000}"/>
    <cellStyle name="Normal 5 2 4 2 2 2 4" xfId="41873" xr:uid="{00000000-0005-0000-0000-000082A30000}"/>
    <cellStyle name="Normal 5 2 4 2 2 2 4 2" xfId="41874" xr:uid="{00000000-0005-0000-0000-000083A30000}"/>
    <cellStyle name="Normal 5 2 4 2 2 2 4 2 2" xfId="41875" xr:uid="{00000000-0005-0000-0000-000084A30000}"/>
    <cellStyle name="Normal 5 2 4 2 2 2 4 3" xfId="41876" xr:uid="{00000000-0005-0000-0000-000085A30000}"/>
    <cellStyle name="Normal 5 2 4 2 2 2 4 3 2" xfId="41877" xr:uid="{00000000-0005-0000-0000-000086A30000}"/>
    <cellStyle name="Normal 5 2 4 2 2 2 4 3 2 2" xfId="41878" xr:uid="{00000000-0005-0000-0000-000087A30000}"/>
    <cellStyle name="Normal 5 2 4 2 2 2 4 3 3" xfId="41879" xr:uid="{00000000-0005-0000-0000-000088A30000}"/>
    <cellStyle name="Normal 5 2 4 2 2 2 4 4" xfId="41880" xr:uid="{00000000-0005-0000-0000-000089A30000}"/>
    <cellStyle name="Normal 5 2 4 2 2 2 5" xfId="41881" xr:uid="{00000000-0005-0000-0000-00008AA30000}"/>
    <cellStyle name="Normal 5 2 4 2 2 2 5 2" xfId="41882" xr:uid="{00000000-0005-0000-0000-00008BA30000}"/>
    <cellStyle name="Normal 5 2 4 2 2 2 6" xfId="41883" xr:uid="{00000000-0005-0000-0000-00008CA30000}"/>
    <cellStyle name="Normal 5 2 4 2 2 2 6 2" xfId="41884" xr:uid="{00000000-0005-0000-0000-00008DA30000}"/>
    <cellStyle name="Normal 5 2 4 2 2 2 6 2 2" xfId="41885" xr:uid="{00000000-0005-0000-0000-00008EA30000}"/>
    <cellStyle name="Normal 5 2 4 2 2 2 6 3" xfId="41886" xr:uid="{00000000-0005-0000-0000-00008FA30000}"/>
    <cellStyle name="Normal 5 2 4 2 2 2 7" xfId="41887" xr:uid="{00000000-0005-0000-0000-000090A30000}"/>
    <cellStyle name="Normal 5 2 4 2 2 2 7 2" xfId="41888" xr:uid="{00000000-0005-0000-0000-000091A30000}"/>
    <cellStyle name="Normal 5 2 4 2 2 2 8" xfId="41889" xr:uid="{00000000-0005-0000-0000-000092A30000}"/>
    <cellStyle name="Normal 5 2 4 2 2 3" xfId="41890" xr:uid="{00000000-0005-0000-0000-000093A30000}"/>
    <cellStyle name="Normal 5 2 4 2 2 3 2" xfId="41891" xr:uid="{00000000-0005-0000-0000-000094A30000}"/>
    <cellStyle name="Normal 5 2 4 2 2 3 2 2" xfId="41892" xr:uid="{00000000-0005-0000-0000-000095A30000}"/>
    <cellStyle name="Normal 5 2 4 2 2 3 2 2 2" xfId="41893" xr:uid="{00000000-0005-0000-0000-000096A30000}"/>
    <cellStyle name="Normal 5 2 4 2 2 3 2 3" xfId="41894" xr:uid="{00000000-0005-0000-0000-000097A30000}"/>
    <cellStyle name="Normal 5 2 4 2 2 3 2 3 2" xfId="41895" xr:uid="{00000000-0005-0000-0000-000098A30000}"/>
    <cellStyle name="Normal 5 2 4 2 2 3 2 3 2 2" xfId="41896" xr:uid="{00000000-0005-0000-0000-000099A30000}"/>
    <cellStyle name="Normal 5 2 4 2 2 3 2 3 3" xfId="41897" xr:uid="{00000000-0005-0000-0000-00009AA30000}"/>
    <cellStyle name="Normal 5 2 4 2 2 3 2 4" xfId="41898" xr:uid="{00000000-0005-0000-0000-00009BA30000}"/>
    <cellStyle name="Normal 5 2 4 2 2 3 3" xfId="41899" xr:uid="{00000000-0005-0000-0000-00009CA30000}"/>
    <cellStyle name="Normal 5 2 4 2 2 3 3 2" xfId="41900" xr:uid="{00000000-0005-0000-0000-00009DA30000}"/>
    <cellStyle name="Normal 5 2 4 2 2 3 4" xfId="41901" xr:uid="{00000000-0005-0000-0000-00009EA30000}"/>
    <cellStyle name="Normal 5 2 4 2 2 3 4 2" xfId="41902" xr:uid="{00000000-0005-0000-0000-00009FA30000}"/>
    <cellStyle name="Normal 5 2 4 2 2 3 4 2 2" xfId="41903" xr:uid="{00000000-0005-0000-0000-0000A0A30000}"/>
    <cellStyle name="Normal 5 2 4 2 2 3 4 3" xfId="41904" xr:uid="{00000000-0005-0000-0000-0000A1A30000}"/>
    <cellStyle name="Normal 5 2 4 2 2 3 5" xfId="41905" xr:uid="{00000000-0005-0000-0000-0000A2A30000}"/>
    <cellStyle name="Normal 5 2 4 2 2 4" xfId="41906" xr:uid="{00000000-0005-0000-0000-0000A3A30000}"/>
    <cellStyle name="Normal 5 2 4 2 2 4 2" xfId="41907" xr:uid="{00000000-0005-0000-0000-0000A4A30000}"/>
    <cellStyle name="Normal 5 2 4 2 2 4 2 2" xfId="41908" xr:uid="{00000000-0005-0000-0000-0000A5A30000}"/>
    <cellStyle name="Normal 5 2 4 2 2 4 3" xfId="41909" xr:uid="{00000000-0005-0000-0000-0000A6A30000}"/>
    <cellStyle name="Normal 5 2 4 2 2 4 3 2" xfId="41910" xr:uid="{00000000-0005-0000-0000-0000A7A30000}"/>
    <cellStyle name="Normal 5 2 4 2 2 4 3 2 2" xfId="41911" xr:uid="{00000000-0005-0000-0000-0000A8A30000}"/>
    <cellStyle name="Normal 5 2 4 2 2 4 3 3" xfId="41912" xr:uid="{00000000-0005-0000-0000-0000A9A30000}"/>
    <cellStyle name="Normal 5 2 4 2 2 4 4" xfId="41913" xr:uid="{00000000-0005-0000-0000-0000AAA30000}"/>
    <cellStyle name="Normal 5 2 4 2 2 5" xfId="41914" xr:uid="{00000000-0005-0000-0000-0000ABA30000}"/>
    <cellStyle name="Normal 5 2 4 2 2 5 2" xfId="41915" xr:uid="{00000000-0005-0000-0000-0000ACA30000}"/>
    <cellStyle name="Normal 5 2 4 2 2 5 2 2" xfId="41916" xr:uid="{00000000-0005-0000-0000-0000ADA30000}"/>
    <cellStyle name="Normal 5 2 4 2 2 5 3" xfId="41917" xr:uid="{00000000-0005-0000-0000-0000AEA30000}"/>
    <cellStyle name="Normal 5 2 4 2 2 5 3 2" xfId="41918" xr:uid="{00000000-0005-0000-0000-0000AFA30000}"/>
    <cellStyle name="Normal 5 2 4 2 2 5 3 2 2" xfId="41919" xr:uid="{00000000-0005-0000-0000-0000B0A30000}"/>
    <cellStyle name="Normal 5 2 4 2 2 5 3 3" xfId="41920" xr:uid="{00000000-0005-0000-0000-0000B1A30000}"/>
    <cellStyle name="Normal 5 2 4 2 2 5 4" xfId="41921" xr:uid="{00000000-0005-0000-0000-0000B2A30000}"/>
    <cellStyle name="Normal 5 2 4 2 2 6" xfId="41922" xr:uid="{00000000-0005-0000-0000-0000B3A30000}"/>
    <cellStyle name="Normal 5 2 4 2 2 6 2" xfId="41923" xr:uid="{00000000-0005-0000-0000-0000B4A30000}"/>
    <cellStyle name="Normal 5 2 4 2 2 7" xfId="41924" xr:uid="{00000000-0005-0000-0000-0000B5A30000}"/>
    <cellStyle name="Normal 5 2 4 2 2 7 2" xfId="41925" xr:uid="{00000000-0005-0000-0000-0000B6A30000}"/>
    <cellStyle name="Normal 5 2 4 2 2 7 2 2" xfId="41926" xr:uid="{00000000-0005-0000-0000-0000B7A30000}"/>
    <cellStyle name="Normal 5 2 4 2 2 7 3" xfId="41927" xr:uid="{00000000-0005-0000-0000-0000B8A30000}"/>
    <cellStyle name="Normal 5 2 4 2 2 8" xfId="41928" xr:uid="{00000000-0005-0000-0000-0000B9A30000}"/>
    <cellStyle name="Normal 5 2 4 2 2 8 2" xfId="41929" xr:uid="{00000000-0005-0000-0000-0000BAA30000}"/>
    <cellStyle name="Normal 5 2 4 2 2 9" xfId="41930" xr:uid="{00000000-0005-0000-0000-0000BBA30000}"/>
    <cellStyle name="Normal 5 2 4 2 3" xfId="41931" xr:uid="{00000000-0005-0000-0000-0000BCA30000}"/>
    <cellStyle name="Normal 5 2 4 2 3 2" xfId="41932" xr:uid="{00000000-0005-0000-0000-0000BDA30000}"/>
    <cellStyle name="Normal 5 2 4 2 3 2 2" xfId="41933" xr:uid="{00000000-0005-0000-0000-0000BEA30000}"/>
    <cellStyle name="Normal 5 2 4 2 3 2 2 2" xfId="41934" xr:uid="{00000000-0005-0000-0000-0000BFA30000}"/>
    <cellStyle name="Normal 5 2 4 2 3 2 2 2 2" xfId="41935" xr:uid="{00000000-0005-0000-0000-0000C0A30000}"/>
    <cellStyle name="Normal 5 2 4 2 3 2 2 3" xfId="41936" xr:uid="{00000000-0005-0000-0000-0000C1A30000}"/>
    <cellStyle name="Normal 5 2 4 2 3 2 2 3 2" xfId="41937" xr:uid="{00000000-0005-0000-0000-0000C2A30000}"/>
    <cellStyle name="Normal 5 2 4 2 3 2 2 3 2 2" xfId="41938" xr:uid="{00000000-0005-0000-0000-0000C3A30000}"/>
    <cellStyle name="Normal 5 2 4 2 3 2 2 3 3" xfId="41939" xr:uid="{00000000-0005-0000-0000-0000C4A30000}"/>
    <cellStyle name="Normal 5 2 4 2 3 2 2 4" xfId="41940" xr:uid="{00000000-0005-0000-0000-0000C5A30000}"/>
    <cellStyle name="Normal 5 2 4 2 3 2 3" xfId="41941" xr:uid="{00000000-0005-0000-0000-0000C6A30000}"/>
    <cellStyle name="Normal 5 2 4 2 3 2 3 2" xfId="41942" xr:uid="{00000000-0005-0000-0000-0000C7A30000}"/>
    <cellStyle name="Normal 5 2 4 2 3 2 4" xfId="41943" xr:uid="{00000000-0005-0000-0000-0000C8A30000}"/>
    <cellStyle name="Normal 5 2 4 2 3 2 4 2" xfId="41944" xr:uid="{00000000-0005-0000-0000-0000C9A30000}"/>
    <cellStyle name="Normal 5 2 4 2 3 2 4 2 2" xfId="41945" xr:uid="{00000000-0005-0000-0000-0000CAA30000}"/>
    <cellStyle name="Normal 5 2 4 2 3 2 4 3" xfId="41946" xr:uid="{00000000-0005-0000-0000-0000CBA30000}"/>
    <cellStyle name="Normal 5 2 4 2 3 2 5" xfId="41947" xr:uid="{00000000-0005-0000-0000-0000CCA30000}"/>
    <cellStyle name="Normal 5 2 4 2 3 3" xfId="41948" xr:uid="{00000000-0005-0000-0000-0000CDA30000}"/>
    <cellStyle name="Normal 5 2 4 2 3 3 2" xfId="41949" xr:uid="{00000000-0005-0000-0000-0000CEA30000}"/>
    <cellStyle name="Normal 5 2 4 2 3 3 2 2" xfId="41950" xr:uid="{00000000-0005-0000-0000-0000CFA30000}"/>
    <cellStyle name="Normal 5 2 4 2 3 3 3" xfId="41951" xr:uid="{00000000-0005-0000-0000-0000D0A30000}"/>
    <cellStyle name="Normal 5 2 4 2 3 3 3 2" xfId="41952" xr:uid="{00000000-0005-0000-0000-0000D1A30000}"/>
    <cellStyle name="Normal 5 2 4 2 3 3 3 2 2" xfId="41953" xr:uid="{00000000-0005-0000-0000-0000D2A30000}"/>
    <cellStyle name="Normal 5 2 4 2 3 3 3 3" xfId="41954" xr:uid="{00000000-0005-0000-0000-0000D3A30000}"/>
    <cellStyle name="Normal 5 2 4 2 3 3 4" xfId="41955" xr:uid="{00000000-0005-0000-0000-0000D4A30000}"/>
    <cellStyle name="Normal 5 2 4 2 3 4" xfId="41956" xr:uid="{00000000-0005-0000-0000-0000D5A30000}"/>
    <cellStyle name="Normal 5 2 4 2 3 4 2" xfId="41957" xr:uid="{00000000-0005-0000-0000-0000D6A30000}"/>
    <cellStyle name="Normal 5 2 4 2 3 4 2 2" xfId="41958" xr:uid="{00000000-0005-0000-0000-0000D7A30000}"/>
    <cellStyle name="Normal 5 2 4 2 3 4 3" xfId="41959" xr:uid="{00000000-0005-0000-0000-0000D8A30000}"/>
    <cellStyle name="Normal 5 2 4 2 3 4 3 2" xfId="41960" xr:uid="{00000000-0005-0000-0000-0000D9A30000}"/>
    <cellStyle name="Normal 5 2 4 2 3 4 3 2 2" xfId="41961" xr:uid="{00000000-0005-0000-0000-0000DAA30000}"/>
    <cellStyle name="Normal 5 2 4 2 3 4 3 3" xfId="41962" xr:uid="{00000000-0005-0000-0000-0000DBA30000}"/>
    <cellStyle name="Normal 5 2 4 2 3 4 4" xfId="41963" xr:uid="{00000000-0005-0000-0000-0000DCA30000}"/>
    <cellStyle name="Normal 5 2 4 2 3 5" xfId="41964" xr:uid="{00000000-0005-0000-0000-0000DDA30000}"/>
    <cellStyle name="Normal 5 2 4 2 3 5 2" xfId="41965" xr:uid="{00000000-0005-0000-0000-0000DEA30000}"/>
    <cellStyle name="Normal 5 2 4 2 3 6" xfId="41966" xr:uid="{00000000-0005-0000-0000-0000DFA30000}"/>
    <cellStyle name="Normal 5 2 4 2 3 6 2" xfId="41967" xr:uid="{00000000-0005-0000-0000-0000E0A30000}"/>
    <cellStyle name="Normal 5 2 4 2 3 6 2 2" xfId="41968" xr:uid="{00000000-0005-0000-0000-0000E1A30000}"/>
    <cellStyle name="Normal 5 2 4 2 3 6 3" xfId="41969" xr:uid="{00000000-0005-0000-0000-0000E2A30000}"/>
    <cellStyle name="Normal 5 2 4 2 3 7" xfId="41970" xr:uid="{00000000-0005-0000-0000-0000E3A30000}"/>
    <cellStyle name="Normal 5 2 4 2 3 7 2" xfId="41971" xr:uid="{00000000-0005-0000-0000-0000E4A30000}"/>
    <cellStyle name="Normal 5 2 4 2 3 8" xfId="41972" xr:uid="{00000000-0005-0000-0000-0000E5A30000}"/>
    <cellStyle name="Normal 5 2 4 2 4" xfId="41973" xr:uid="{00000000-0005-0000-0000-0000E6A30000}"/>
    <cellStyle name="Normal 5 2 4 2 4 2" xfId="41974" xr:uid="{00000000-0005-0000-0000-0000E7A30000}"/>
    <cellStyle name="Normal 5 2 4 2 4 2 2" xfId="41975" xr:uid="{00000000-0005-0000-0000-0000E8A30000}"/>
    <cellStyle name="Normal 5 2 4 2 4 2 2 2" xfId="41976" xr:uid="{00000000-0005-0000-0000-0000E9A30000}"/>
    <cellStyle name="Normal 5 2 4 2 4 2 3" xfId="41977" xr:uid="{00000000-0005-0000-0000-0000EAA30000}"/>
    <cellStyle name="Normal 5 2 4 2 4 2 3 2" xfId="41978" xr:uid="{00000000-0005-0000-0000-0000EBA30000}"/>
    <cellStyle name="Normal 5 2 4 2 4 2 3 2 2" xfId="41979" xr:uid="{00000000-0005-0000-0000-0000ECA30000}"/>
    <cellStyle name="Normal 5 2 4 2 4 2 3 3" xfId="41980" xr:uid="{00000000-0005-0000-0000-0000EDA30000}"/>
    <cellStyle name="Normal 5 2 4 2 4 2 4" xfId="41981" xr:uid="{00000000-0005-0000-0000-0000EEA30000}"/>
    <cellStyle name="Normal 5 2 4 2 4 3" xfId="41982" xr:uid="{00000000-0005-0000-0000-0000EFA30000}"/>
    <cellStyle name="Normal 5 2 4 2 4 3 2" xfId="41983" xr:uid="{00000000-0005-0000-0000-0000F0A30000}"/>
    <cellStyle name="Normal 5 2 4 2 4 4" xfId="41984" xr:uid="{00000000-0005-0000-0000-0000F1A30000}"/>
    <cellStyle name="Normal 5 2 4 2 4 4 2" xfId="41985" xr:uid="{00000000-0005-0000-0000-0000F2A30000}"/>
    <cellStyle name="Normal 5 2 4 2 4 4 2 2" xfId="41986" xr:uid="{00000000-0005-0000-0000-0000F3A30000}"/>
    <cellStyle name="Normal 5 2 4 2 4 4 3" xfId="41987" xr:uid="{00000000-0005-0000-0000-0000F4A30000}"/>
    <cellStyle name="Normal 5 2 4 2 4 5" xfId="41988" xr:uid="{00000000-0005-0000-0000-0000F5A30000}"/>
    <cellStyle name="Normal 5 2 4 2 5" xfId="41989" xr:uid="{00000000-0005-0000-0000-0000F6A30000}"/>
    <cellStyle name="Normal 5 2 4 2 5 2" xfId="41990" xr:uid="{00000000-0005-0000-0000-0000F7A30000}"/>
    <cellStyle name="Normal 5 2 4 2 5 2 2" xfId="41991" xr:uid="{00000000-0005-0000-0000-0000F8A30000}"/>
    <cellStyle name="Normal 5 2 4 2 5 3" xfId="41992" xr:uid="{00000000-0005-0000-0000-0000F9A30000}"/>
    <cellStyle name="Normal 5 2 4 2 5 3 2" xfId="41993" xr:uid="{00000000-0005-0000-0000-0000FAA30000}"/>
    <cellStyle name="Normal 5 2 4 2 5 3 2 2" xfId="41994" xr:uid="{00000000-0005-0000-0000-0000FBA30000}"/>
    <cellStyle name="Normal 5 2 4 2 5 3 3" xfId="41995" xr:uid="{00000000-0005-0000-0000-0000FCA30000}"/>
    <cellStyle name="Normal 5 2 4 2 5 4" xfId="41996" xr:uid="{00000000-0005-0000-0000-0000FDA30000}"/>
    <cellStyle name="Normal 5 2 4 2 6" xfId="41997" xr:uid="{00000000-0005-0000-0000-0000FEA30000}"/>
    <cellStyle name="Normal 5 2 4 2 6 2" xfId="41998" xr:uid="{00000000-0005-0000-0000-0000FFA30000}"/>
    <cellStyle name="Normal 5 2 4 2 6 2 2" xfId="41999" xr:uid="{00000000-0005-0000-0000-000000A40000}"/>
    <cellStyle name="Normal 5 2 4 2 6 3" xfId="42000" xr:uid="{00000000-0005-0000-0000-000001A40000}"/>
    <cellStyle name="Normal 5 2 4 2 6 3 2" xfId="42001" xr:uid="{00000000-0005-0000-0000-000002A40000}"/>
    <cellStyle name="Normal 5 2 4 2 6 3 2 2" xfId="42002" xr:uid="{00000000-0005-0000-0000-000003A40000}"/>
    <cellStyle name="Normal 5 2 4 2 6 3 3" xfId="42003" xr:uid="{00000000-0005-0000-0000-000004A40000}"/>
    <cellStyle name="Normal 5 2 4 2 6 4" xfId="42004" xr:uid="{00000000-0005-0000-0000-000005A40000}"/>
    <cellStyle name="Normal 5 2 4 2 7" xfId="42005" xr:uid="{00000000-0005-0000-0000-000006A40000}"/>
    <cellStyle name="Normal 5 2 4 2 7 2" xfId="42006" xr:uid="{00000000-0005-0000-0000-000007A40000}"/>
    <cellStyle name="Normal 5 2 4 2 8" xfId="42007" xr:uid="{00000000-0005-0000-0000-000008A40000}"/>
    <cellStyle name="Normal 5 2 4 2 8 2" xfId="42008" xr:uid="{00000000-0005-0000-0000-000009A40000}"/>
    <cellStyle name="Normal 5 2 4 2 8 2 2" xfId="42009" xr:uid="{00000000-0005-0000-0000-00000AA40000}"/>
    <cellStyle name="Normal 5 2 4 2 8 3" xfId="42010" xr:uid="{00000000-0005-0000-0000-00000BA40000}"/>
    <cellStyle name="Normal 5 2 4 2 9" xfId="42011" xr:uid="{00000000-0005-0000-0000-00000CA40000}"/>
    <cellStyle name="Normal 5 2 4 2 9 2" xfId="42012" xr:uid="{00000000-0005-0000-0000-00000DA40000}"/>
    <cellStyle name="Normal 5 2 4 3" xfId="42013" xr:uid="{00000000-0005-0000-0000-00000EA40000}"/>
    <cellStyle name="Normal 5 2 4 3 10" xfId="42014" xr:uid="{00000000-0005-0000-0000-00000FA40000}"/>
    <cellStyle name="Normal 5 2 4 3 11" xfId="42015" xr:uid="{00000000-0005-0000-0000-000010A40000}"/>
    <cellStyle name="Normal 5 2 4 3 2" xfId="42016" xr:uid="{00000000-0005-0000-0000-000011A40000}"/>
    <cellStyle name="Normal 5 2 4 3 2 10" xfId="42017" xr:uid="{00000000-0005-0000-0000-000012A40000}"/>
    <cellStyle name="Normal 5 2 4 3 2 2" xfId="42018" xr:uid="{00000000-0005-0000-0000-000013A40000}"/>
    <cellStyle name="Normal 5 2 4 3 2 2 2" xfId="42019" xr:uid="{00000000-0005-0000-0000-000014A40000}"/>
    <cellStyle name="Normal 5 2 4 3 2 2 2 2" xfId="42020" xr:uid="{00000000-0005-0000-0000-000015A40000}"/>
    <cellStyle name="Normal 5 2 4 3 2 2 2 2 2" xfId="42021" xr:uid="{00000000-0005-0000-0000-000016A40000}"/>
    <cellStyle name="Normal 5 2 4 3 2 2 2 2 2 2" xfId="42022" xr:uid="{00000000-0005-0000-0000-000017A40000}"/>
    <cellStyle name="Normal 5 2 4 3 2 2 2 2 3" xfId="42023" xr:uid="{00000000-0005-0000-0000-000018A40000}"/>
    <cellStyle name="Normal 5 2 4 3 2 2 2 2 3 2" xfId="42024" xr:uid="{00000000-0005-0000-0000-000019A40000}"/>
    <cellStyle name="Normal 5 2 4 3 2 2 2 2 3 2 2" xfId="42025" xr:uid="{00000000-0005-0000-0000-00001AA40000}"/>
    <cellStyle name="Normal 5 2 4 3 2 2 2 2 3 3" xfId="42026" xr:uid="{00000000-0005-0000-0000-00001BA40000}"/>
    <cellStyle name="Normal 5 2 4 3 2 2 2 2 4" xfId="42027" xr:uid="{00000000-0005-0000-0000-00001CA40000}"/>
    <cellStyle name="Normal 5 2 4 3 2 2 2 3" xfId="42028" xr:uid="{00000000-0005-0000-0000-00001DA40000}"/>
    <cellStyle name="Normal 5 2 4 3 2 2 2 3 2" xfId="42029" xr:uid="{00000000-0005-0000-0000-00001EA40000}"/>
    <cellStyle name="Normal 5 2 4 3 2 2 2 4" xfId="42030" xr:uid="{00000000-0005-0000-0000-00001FA40000}"/>
    <cellStyle name="Normal 5 2 4 3 2 2 2 4 2" xfId="42031" xr:uid="{00000000-0005-0000-0000-000020A40000}"/>
    <cellStyle name="Normal 5 2 4 3 2 2 2 4 2 2" xfId="42032" xr:uid="{00000000-0005-0000-0000-000021A40000}"/>
    <cellStyle name="Normal 5 2 4 3 2 2 2 4 3" xfId="42033" xr:uid="{00000000-0005-0000-0000-000022A40000}"/>
    <cellStyle name="Normal 5 2 4 3 2 2 2 5" xfId="42034" xr:uid="{00000000-0005-0000-0000-000023A40000}"/>
    <cellStyle name="Normal 5 2 4 3 2 2 3" xfId="42035" xr:uid="{00000000-0005-0000-0000-000024A40000}"/>
    <cellStyle name="Normal 5 2 4 3 2 2 3 2" xfId="42036" xr:uid="{00000000-0005-0000-0000-000025A40000}"/>
    <cellStyle name="Normal 5 2 4 3 2 2 3 2 2" xfId="42037" xr:uid="{00000000-0005-0000-0000-000026A40000}"/>
    <cellStyle name="Normal 5 2 4 3 2 2 3 3" xfId="42038" xr:uid="{00000000-0005-0000-0000-000027A40000}"/>
    <cellStyle name="Normal 5 2 4 3 2 2 3 3 2" xfId="42039" xr:uid="{00000000-0005-0000-0000-000028A40000}"/>
    <cellStyle name="Normal 5 2 4 3 2 2 3 3 2 2" xfId="42040" xr:uid="{00000000-0005-0000-0000-000029A40000}"/>
    <cellStyle name="Normal 5 2 4 3 2 2 3 3 3" xfId="42041" xr:uid="{00000000-0005-0000-0000-00002AA40000}"/>
    <cellStyle name="Normal 5 2 4 3 2 2 3 4" xfId="42042" xr:uid="{00000000-0005-0000-0000-00002BA40000}"/>
    <cellStyle name="Normal 5 2 4 3 2 2 4" xfId="42043" xr:uid="{00000000-0005-0000-0000-00002CA40000}"/>
    <cellStyle name="Normal 5 2 4 3 2 2 4 2" xfId="42044" xr:uid="{00000000-0005-0000-0000-00002DA40000}"/>
    <cellStyle name="Normal 5 2 4 3 2 2 4 2 2" xfId="42045" xr:uid="{00000000-0005-0000-0000-00002EA40000}"/>
    <cellStyle name="Normal 5 2 4 3 2 2 4 3" xfId="42046" xr:uid="{00000000-0005-0000-0000-00002FA40000}"/>
    <cellStyle name="Normal 5 2 4 3 2 2 4 3 2" xfId="42047" xr:uid="{00000000-0005-0000-0000-000030A40000}"/>
    <cellStyle name="Normal 5 2 4 3 2 2 4 3 2 2" xfId="42048" xr:uid="{00000000-0005-0000-0000-000031A40000}"/>
    <cellStyle name="Normal 5 2 4 3 2 2 4 3 3" xfId="42049" xr:uid="{00000000-0005-0000-0000-000032A40000}"/>
    <cellStyle name="Normal 5 2 4 3 2 2 4 4" xfId="42050" xr:uid="{00000000-0005-0000-0000-000033A40000}"/>
    <cellStyle name="Normal 5 2 4 3 2 2 5" xfId="42051" xr:uid="{00000000-0005-0000-0000-000034A40000}"/>
    <cellStyle name="Normal 5 2 4 3 2 2 5 2" xfId="42052" xr:uid="{00000000-0005-0000-0000-000035A40000}"/>
    <cellStyle name="Normal 5 2 4 3 2 2 6" xfId="42053" xr:uid="{00000000-0005-0000-0000-000036A40000}"/>
    <cellStyle name="Normal 5 2 4 3 2 2 6 2" xfId="42054" xr:uid="{00000000-0005-0000-0000-000037A40000}"/>
    <cellStyle name="Normal 5 2 4 3 2 2 6 2 2" xfId="42055" xr:uid="{00000000-0005-0000-0000-000038A40000}"/>
    <cellStyle name="Normal 5 2 4 3 2 2 6 3" xfId="42056" xr:uid="{00000000-0005-0000-0000-000039A40000}"/>
    <cellStyle name="Normal 5 2 4 3 2 2 7" xfId="42057" xr:uid="{00000000-0005-0000-0000-00003AA40000}"/>
    <cellStyle name="Normal 5 2 4 3 2 2 7 2" xfId="42058" xr:uid="{00000000-0005-0000-0000-00003BA40000}"/>
    <cellStyle name="Normal 5 2 4 3 2 2 8" xfId="42059" xr:uid="{00000000-0005-0000-0000-00003CA40000}"/>
    <cellStyle name="Normal 5 2 4 3 2 3" xfId="42060" xr:uid="{00000000-0005-0000-0000-00003DA40000}"/>
    <cellStyle name="Normal 5 2 4 3 2 3 2" xfId="42061" xr:uid="{00000000-0005-0000-0000-00003EA40000}"/>
    <cellStyle name="Normal 5 2 4 3 2 3 2 2" xfId="42062" xr:uid="{00000000-0005-0000-0000-00003FA40000}"/>
    <cellStyle name="Normal 5 2 4 3 2 3 2 2 2" xfId="42063" xr:uid="{00000000-0005-0000-0000-000040A40000}"/>
    <cellStyle name="Normal 5 2 4 3 2 3 2 3" xfId="42064" xr:uid="{00000000-0005-0000-0000-000041A40000}"/>
    <cellStyle name="Normal 5 2 4 3 2 3 2 3 2" xfId="42065" xr:uid="{00000000-0005-0000-0000-000042A40000}"/>
    <cellStyle name="Normal 5 2 4 3 2 3 2 3 2 2" xfId="42066" xr:uid="{00000000-0005-0000-0000-000043A40000}"/>
    <cellStyle name="Normal 5 2 4 3 2 3 2 3 3" xfId="42067" xr:uid="{00000000-0005-0000-0000-000044A40000}"/>
    <cellStyle name="Normal 5 2 4 3 2 3 2 4" xfId="42068" xr:uid="{00000000-0005-0000-0000-000045A40000}"/>
    <cellStyle name="Normal 5 2 4 3 2 3 3" xfId="42069" xr:uid="{00000000-0005-0000-0000-000046A40000}"/>
    <cellStyle name="Normal 5 2 4 3 2 3 3 2" xfId="42070" xr:uid="{00000000-0005-0000-0000-000047A40000}"/>
    <cellStyle name="Normal 5 2 4 3 2 3 4" xfId="42071" xr:uid="{00000000-0005-0000-0000-000048A40000}"/>
    <cellStyle name="Normal 5 2 4 3 2 3 4 2" xfId="42072" xr:uid="{00000000-0005-0000-0000-000049A40000}"/>
    <cellStyle name="Normal 5 2 4 3 2 3 4 2 2" xfId="42073" xr:uid="{00000000-0005-0000-0000-00004AA40000}"/>
    <cellStyle name="Normal 5 2 4 3 2 3 4 3" xfId="42074" xr:uid="{00000000-0005-0000-0000-00004BA40000}"/>
    <cellStyle name="Normal 5 2 4 3 2 3 5" xfId="42075" xr:uid="{00000000-0005-0000-0000-00004CA40000}"/>
    <cellStyle name="Normal 5 2 4 3 2 4" xfId="42076" xr:uid="{00000000-0005-0000-0000-00004DA40000}"/>
    <cellStyle name="Normal 5 2 4 3 2 4 2" xfId="42077" xr:uid="{00000000-0005-0000-0000-00004EA40000}"/>
    <cellStyle name="Normal 5 2 4 3 2 4 2 2" xfId="42078" xr:uid="{00000000-0005-0000-0000-00004FA40000}"/>
    <cellStyle name="Normal 5 2 4 3 2 4 3" xfId="42079" xr:uid="{00000000-0005-0000-0000-000050A40000}"/>
    <cellStyle name="Normal 5 2 4 3 2 4 3 2" xfId="42080" xr:uid="{00000000-0005-0000-0000-000051A40000}"/>
    <cellStyle name="Normal 5 2 4 3 2 4 3 2 2" xfId="42081" xr:uid="{00000000-0005-0000-0000-000052A40000}"/>
    <cellStyle name="Normal 5 2 4 3 2 4 3 3" xfId="42082" xr:uid="{00000000-0005-0000-0000-000053A40000}"/>
    <cellStyle name="Normal 5 2 4 3 2 4 4" xfId="42083" xr:uid="{00000000-0005-0000-0000-000054A40000}"/>
    <cellStyle name="Normal 5 2 4 3 2 5" xfId="42084" xr:uid="{00000000-0005-0000-0000-000055A40000}"/>
    <cellStyle name="Normal 5 2 4 3 2 5 2" xfId="42085" xr:uid="{00000000-0005-0000-0000-000056A40000}"/>
    <cellStyle name="Normal 5 2 4 3 2 5 2 2" xfId="42086" xr:uid="{00000000-0005-0000-0000-000057A40000}"/>
    <cellStyle name="Normal 5 2 4 3 2 5 3" xfId="42087" xr:uid="{00000000-0005-0000-0000-000058A40000}"/>
    <cellStyle name="Normal 5 2 4 3 2 5 3 2" xfId="42088" xr:uid="{00000000-0005-0000-0000-000059A40000}"/>
    <cellStyle name="Normal 5 2 4 3 2 5 3 2 2" xfId="42089" xr:uid="{00000000-0005-0000-0000-00005AA40000}"/>
    <cellStyle name="Normal 5 2 4 3 2 5 3 3" xfId="42090" xr:uid="{00000000-0005-0000-0000-00005BA40000}"/>
    <cellStyle name="Normal 5 2 4 3 2 5 4" xfId="42091" xr:uid="{00000000-0005-0000-0000-00005CA40000}"/>
    <cellStyle name="Normal 5 2 4 3 2 6" xfId="42092" xr:uid="{00000000-0005-0000-0000-00005DA40000}"/>
    <cellStyle name="Normal 5 2 4 3 2 6 2" xfId="42093" xr:uid="{00000000-0005-0000-0000-00005EA40000}"/>
    <cellStyle name="Normal 5 2 4 3 2 7" xfId="42094" xr:uid="{00000000-0005-0000-0000-00005FA40000}"/>
    <cellStyle name="Normal 5 2 4 3 2 7 2" xfId="42095" xr:uid="{00000000-0005-0000-0000-000060A40000}"/>
    <cellStyle name="Normal 5 2 4 3 2 7 2 2" xfId="42096" xr:uid="{00000000-0005-0000-0000-000061A40000}"/>
    <cellStyle name="Normal 5 2 4 3 2 7 3" xfId="42097" xr:uid="{00000000-0005-0000-0000-000062A40000}"/>
    <cellStyle name="Normal 5 2 4 3 2 8" xfId="42098" xr:uid="{00000000-0005-0000-0000-000063A40000}"/>
    <cellStyle name="Normal 5 2 4 3 2 8 2" xfId="42099" xr:uid="{00000000-0005-0000-0000-000064A40000}"/>
    <cellStyle name="Normal 5 2 4 3 2 9" xfId="42100" xr:uid="{00000000-0005-0000-0000-000065A40000}"/>
    <cellStyle name="Normal 5 2 4 3 3" xfId="42101" xr:uid="{00000000-0005-0000-0000-000066A40000}"/>
    <cellStyle name="Normal 5 2 4 3 3 2" xfId="42102" xr:uid="{00000000-0005-0000-0000-000067A40000}"/>
    <cellStyle name="Normal 5 2 4 3 3 2 2" xfId="42103" xr:uid="{00000000-0005-0000-0000-000068A40000}"/>
    <cellStyle name="Normal 5 2 4 3 3 2 2 2" xfId="42104" xr:uid="{00000000-0005-0000-0000-000069A40000}"/>
    <cellStyle name="Normal 5 2 4 3 3 2 2 2 2" xfId="42105" xr:uid="{00000000-0005-0000-0000-00006AA40000}"/>
    <cellStyle name="Normal 5 2 4 3 3 2 2 3" xfId="42106" xr:uid="{00000000-0005-0000-0000-00006BA40000}"/>
    <cellStyle name="Normal 5 2 4 3 3 2 2 3 2" xfId="42107" xr:uid="{00000000-0005-0000-0000-00006CA40000}"/>
    <cellStyle name="Normal 5 2 4 3 3 2 2 3 2 2" xfId="42108" xr:uid="{00000000-0005-0000-0000-00006DA40000}"/>
    <cellStyle name="Normal 5 2 4 3 3 2 2 3 3" xfId="42109" xr:uid="{00000000-0005-0000-0000-00006EA40000}"/>
    <cellStyle name="Normal 5 2 4 3 3 2 2 4" xfId="42110" xr:uid="{00000000-0005-0000-0000-00006FA40000}"/>
    <cellStyle name="Normal 5 2 4 3 3 2 3" xfId="42111" xr:uid="{00000000-0005-0000-0000-000070A40000}"/>
    <cellStyle name="Normal 5 2 4 3 3 2 3 2" xfId="42112" xr:uid="{00000000-0005-0000-0000-000071A40000}"/>
    <cellStyle name="Normal 5 2 4 3 3 2 4" xfId="42113" xr:uid="{00000000-0005-0000-0000-000072A40000}"/>
    <cellStyle name="Normal 5 2 4 3 3 2 4 2" xfId="42114" xr:uid="{00000000-0005-0000-0000-000073A40000}"/>
    <cellStyle name="Normal 5 2 4 3 3 2 4 2 2" xfId="42115" xr:uid="{00000000-0005-0000-0000-000074A40000}"/>
    <cellStyle name="Normal 5 2 4 3 3 2 4 3" xfId="42116" xr:uid="{00000000-0005-0000-0000-000075A40000}"/>
    <cellStyle name="Normal 5 2 4 3 3 2 5" xfId="42117" xr:uid="{00000000-0005-0000-0000-000076A40000}"/>
    <cellStyle name="Normal 5 2 4 3 3 3" xfId="42118" xr:uid="{00000000-0005-0000-0000-000077A40000}"/>
    <cellStyle name="Normal 5 2 4 3 3 3 2" xfId="42119" xr:uid="{00000000-0005-0000-0000-000078A40000}"/>
    <cellStyle name="Normal 5 2 4 3 3 3 2 2" xfId="42120" xr:uid="{00000000-0005-0000-0000-000079A40000}"/>
    <cellStyle name="Normal 5 2 4 3 3 3 3" xfId="42121" xr:uid="{00000000-0005-0000-0000-00007AA40000}"/>
    <cellStyle name="Normal 5 2 4 3 3 3 3 2" xfId="42122" xr:uid="{00000000-0005-0000-0000-00007BA40000}"/>
    <cellStyle name="Normal 5 2 4 3 3 3 3 2 2" xfId="42123" xr:uid="{00000000-0005-0000-0000-00007CA40000}"/>
    <cellStyle name="Normal 5 2 4 3 3 3 3 3" xfId="42124" xr:uid="{00000000-0005-0000-0000-00007DA40000}"/>
    <cellStyle name="Normal 5 2 4 3 3 3 4" xfId="42125" xr:uid="{00000000-0005-0000-0000-00007EA40000}"/>
    <cellStyle name="Normal 5 2 4 3 3 4" xfId="42126" xr:uid="{00000000-0005-0000-0000-00007FA40000}"/>
    <cellStyle name="Normal 5 2 4 3 3 4 2" xfId="42127" xr:uid="{00000000-0005-0000-0000-000080A40000}"/>
    <cellStyle name="Normal 5 2 4 3 3 4 2 2" xfId="42128" xr:uid="{00000000-0005-0000-0000-000081A40000}"/>
    <cellStyle name="Normal 5 2 4 3 3 4 3" xfId="42129" xr:uid="{00000000-0005-0000-0000-000082A40000}"/>
    <cellStyle name="Normal 5 2 4 3 3 4 3 2" xfId="42130" xr:uid="{00000000-0005-0000-0000-000083A40000}"/>
    <cellStyle name="Normal 5 2 4 3 3 4 3 2 2" xfId="42131" xr:uid="{00000000-0005-0000-0000-000084A40000}"/>
    <cellStyle name="Normal 5 2 4 3 3 4 3 3" xfId="42132" xr:uid="{00000000-0005-0000-0000-000085A40000}"/>
    <cellStyle name="Normal 5 2 4 3 3 4 4" xfId="42133" xr:uid="{00000000-0005-0000-0000-000086A40000}"/>
    <cellStyle name="Normal 5 2 4 3 3 5" xfId="42134" xr:uid="{00000000-0005-0000-0000-000087A40000}"/>
    <cellStyle name="Normal 5 2 4 3 3 5 2" xfId="42135" xr:uid="{00000000-0005-0000-0000-000088A40000}"/>
    <cellStyle name="Normal 5 2 4 3 3 6" xfId="42136" xr:uid="{00000000-0005-0000-0000-000089A40000}"/>
    <cellStyle name="Normal 5 2 4 3 3 6 2" xfId="42137" xr:uid="{00000000-0005-0000-0000-00008AA40000}"/>
    <cellStyle name="Normal 5 2 4 3 3 6 2 2" xfId="42138" xr:uid="{00000000-0005-0000-0000-00008BA40000}"/>
    <cellStyle name="Normal 5 2 4 3 3 6 3" xfId="42139" xr:uid="{00000000-0005-0000-0000-00008CA40000}"/>
    <cellStyle name="Normal 5 2 4 3 3 7" xfId="42140" xr:uid="{00000000-0005-0000-0000-00008DA40000}"/>
    <cellStyle name="Normal 5 2 4 3 3 7 2" xfId="42141" xr:uid="{00000000-0005-0000-0000-00008EA40000}"/>
    <cellStyle name="Normal 5 2 4 3 3 8" xfId="42142" xr:uid="{00000000-0005-0000-0000-00008FA40000}"/>
    <cellStyle name="Normal 5 2 4 3 4" xfId="42143" xr:uid="{00000000-0005-0000-0000-000090A40000}"/>
    <cellStyle name="Normal 5 2 4 3 4 2" xfId="42144" xr:uid="{00000000-0005-0000-0000-000091A40000}"/>
    <cellStyle name="Normal 5 2 4 3 4 2 2" xfId="42145" xr:uid="{00000000-0005-0000-0000-000092A40000}"/>
    <cellStyle name="Normal 5 2 4 3 4 2 2 2" xfId="42146" xr:uid="{00000000-0005-0000-0000-000093A40000}"/>
    <cellStyle name="Normal 5 2 4 3 4 2 3" xfId="42147" xr:uid="{00000000-0005-0000-0000-000094A40000}"/>
    <cellStyle name="Normal 5 2 4 3 4 2 3 2" xfId="42148" xr:uid="{00000000-0005-0000-0000-000095A40000}"/>
    <cellStyle name="Normal 5 2 4 3 4 2 3 2 2" xfId="42149" xr:uid="{00000000-0005-0000-0000-000096A40000}"/>
    <cellStyle name="Normal 5 2 4 3 4 2 3 3" xfId="42150" xr:uid="{00000000-0005-0000-0000-000097A40000}"/>
    <cellStyle name="Normal 5 2 4 3 4 2 4" xfId="42151" xr:uid="{00000000-0005-0000-0000-000098A40000}"/>
    <cellStyle name="Normal 5 2 4 3 4 3" xfId="42152" xr:uid="{00000000-0005-0000-0000-000099A40000}"/>
    <cellStyle name="Normal 5 2 4 3 4 3 2" xfId="42153" xr:uid="{00000000-0005-0000-0000-00009AA40000}"/>
    <cellStyle name="Normal 5 2 4 3 4 4" xfId="42154" xr:uid="{00000000-0005-0000-0000-00009BA40000}"/>
    <cellStyle name="Normal 5 2 4 3 4 4 2" xfId="42155" xr:uid="{00000000-0005-0000-0000-00009CA40000}"/>
    <cellStyle name="Normal 5 2 4 3 4 4 2 2" xfId="42156" xr:uid="{00000000-0005-0000-0000-00009DA40000}"/>
    <cellStyle name="Normal 5 2 4 3 4 4 3" xfId="42157" xr:uid="{00000000-0005-0000-0000-00009EA40000}"/>
    <cellStyle name="Normal 5 2 4 3 4 5" xfId="42158" xr:uid="{00000000-0005-0000-0000-00009FA40000}"/>
    <cellStyle name="Normal 5 2 4 3 5" xfId="42159" xr:uid="{00000000-0005-0000-0000-0000A0A40000}"/>
    <cellStyle name="Normal 5 2 4 3 5 2" xfId="42160" xr:uid="{00000000-0005-0000-0000-0000A1A40000}"/>
    <cellStyle name="Normal 5 2 4 3 5 2 2" xfId="42161" xr:uid="{00000000-0005-0000-0000-0000A2A40000}"/>
    <cellStyle name="Normal 5 2 4 3 5 3" xfId="42162" xr:uid="{00000000-0005-0000-0000-0000A3A40000}"/>
    <cellStyle name="Normal 5 2 4 3 5 3 2" xfId="42163" xr:uid="{00000000-0005-0000-0000-0000A4A40000}"/>
    <cellStyle name="Normal 5 2 4 3 5 3 2 2" xfId="42164" xr:uid="{00000000-0005-0000-0000-0000A5A40000}"/>
    <cellStyle name="Normal 5 2 4 3 5 3 3" xfId="42165" xr:uid="{00000000-0005-0000-0000-0000A6A40000}"/>
    <cellStyle name="Normal 5 2 4 3 5 4" xfId="42166" xr:uid="{00000000-0005-0000-0000-0000A7A40000}"/>
    <cellStyle name="Normal 5 2 4 3 6" xfId="42167" xr:uid="{00000000-0005-0000-0000-0000A8A40000}"/>
    <cellStyle name="Normal 5 2 4 3 6 2" xfId="42168" xr:uid="{00000000-0005-0000-0000-0000A9A40000}"/>
    <cellStyle name="Normal 5 2 4 3 6 2 2" xfId="42169" xr:uid="{00000000-0005-0000-0000-0000AAA40000}"/>
    <cellStyle name="Normal 5 2 4 3 6 3" xfId="42170" xr:uid="{00000000-0005-0000-0000-0000ABA40000}"/>
    <cellStyle name="Normal 5 2 4 3 6 3 2" xfId="42171" xr:uid="{00000000-0005-0000-0000-0000ACA40000}"/>
    <cellStyle name="Normal 5 2 4 3 6 3 2 2" xfId="42172" xr:uid="{00000000-0005-0000-0000-0000ADA40000}"/>
    <cellStyle name="Normal 5 2 4 3 6 3 3" xfId="42173" xr:uid="{00000000-0005-0000-0000-0000AEA40000}"/>
    <cellStyle name="Normal 5 2 4 3 6 4" xfId="42174" xr:uid="{00000000-0005-0000-0000-0000AFA40000}"/>
    <cellStyle name="Normal 5 2 4 3 7" xfId="42175" xr:uid="{00000000-0005-0000-0000-0000B0A40000}"/>
    <cellStyle name="Normal 5 2 4 3 7 2" xfId="42176" xr:uid="{00000000-0005-0000-0000-0000B1A40000}"/>
    <cellStyle name="Normal 5 2 4 3 8" xfId="42177" xr:uid="{00000000-0005-0000-0000-0000B2A40000}"/>
    <cellStyle name="Normal 5 2 4 3 8 2" xfId="42178" xr:uid="{00000000-0005-0000-0000-0000B3A40000}"/>
    <cellStyle name="Normal 5 2 4 3 8 2 2" xfId="42179" xr:uid="{00000000-0005-0000-0000-0000B4A40000}"/>
    <cellStyle name="Normal 5 2 4 3 8 3" xfId="42180" xr:uid="{00000000-0005-0000-0000-0000B5A40000}"/>
    <cellStyle name="Normal 5 2 4 3 9" xfId="42181" xr:uid="{00000000-0005-0000-0000-0000B6A40000}"/>
    <cellStyle name="Normal 5 2 4 3 9 2" xfId="42182" xr:uid="{00000000-0005-0000-0000-0000B7A40000}"/>
    <cellStyle name="Normal 5 2 4 4" xfId="42183" xr:uid="{00000000-0005-0000-0000-0000B8A40000}"/>
    <cellStyle name="Normal 5 2 4 4 10" xfId="42184" xr:uid="{00000000-0005-0000-0000-0000B9A40000}"/>
    <cellStyle name="Normal 5 2 4 4 11" xfId="42185" xr:uid="{00000000-0005-0000-0000-0000BAA40000}"/>
    <cellStyle name="Normal 5 2 4 4 2" xfId="42186" xr:uid="{00000000-0005-0000-0000-0000BBA40000}"/>
    <cellStyle name="Normal 5 2 4 4 2 2" xfId="42187" xr:uid="{00000000-0005-0000-0000-0000BCA40000}"/>
    <cellStyle name="Normal 5 2 4 4 2 2 2" xfId="42188" xr:uid="{00000000-0005-0000-0000-0000BDA40000}"/>
    <cellStyle name="Normal 5 2 4 4 2 2 2 2" xfId="42189" xr:uid="{00000000-0005-0000-0000-0000BEA40000}"/>
    <cellStyle name="Normal 5 2 4 4 2 2 2 2 2" xfId="42190" xr:uid="{00000000-0005-0000-0000-0000BFA40000}"/>
    <cellStyle name="Normal 5 2 4 4 2 2 2 2 2 2" xfId="42191" xr:uid="{00000000-0005-0000-0000-0000C0A40000}"/>
    <cellStyle name="Normal 5 2 4 4 2 2 2 2 3" xfId="42192" xr:uid="{00000000-0005-0000-0000-0000C1A40000}"/>
    <cellStyle name="Normal 5 2 4 4 2 2 2 2 3 2" xfId="42193" xr:uid="{00000000-0005-0000-0000-0000C2A40000}"/>
    <cellStyle name="Normal 5 2 4 4 2 2 2 2 3 2 2" xfId="42194" xr:uid="{00000000-0005-0000-0000-0000C3A40000}"/>
    <cellStyle name="Normal 5 2 4 4 2 2 2 2 3 3" xfId="42195" xr:uid="{00000000-0005-0000-0000-0000C4A40000}"/>
    <cellStyle name="Normal 5 2 4 4 2 2 2 2 4" xfId="42196" xr:uid="{00000000-0005-0000-0000-0000C5A40000}"/>
    <cellStyle name="Normal 5 2 4 4 2 2 2 3" xfId="42197" xr:uid="{00000000-0005-0000-0000-0000C6A40000}"/>
    <cellStyle name="Normal 5 2 4 4 2 2 2 3 2" xfId="42198" xr:uid="{00000000-0005-0000-0000-0000C7A40000}"/>
    <cellStyle name="Normal 5 2 4 4 2 2 2 4" xfId="42199" xr:uid="{00000000-0005-0000-0000-0000C8A40000}"/>
    <cellStyle name="Normal 5 2 4 4 2 2 2 4 2" xfId="42200" xr:uid="{00000000-0005-0000-0000-0000C9A40000}"/>
    <cellStyle name="Normal 5 2 4 4 2 2 2 4 2 2" xfId="42201" xr:uid="{00000000-0005-0000-0000-0000CAA40000}"/>
    <cellStyle name="Normal 5 2 4 4 2 2 2 4 3" xfId="42202" xr:uid="{00000000-0005-0000-0000-0000CBA40000}"/>
    <cellStyle name="Normal 5 2 4 4 2 2 2 5" xfId="42203" xr:uid="{00000000-0005-0000-0000-0000CCA40000}"/>
    <cellStyle name="Normal 5 2 4 4 2 2 3" xfId="42204" xr:uid="{00000000-0005-0000-0000-0000CDA40000}"/>
    <cellStyle name="Normal 5 2 4 4 2 2 3 2" xfId="42205" xr:uid="{00000000-0005-0000-0000-0000CEA40000}"/>
    <cellStyle name="Normal 5 2 4 4 2 2 3 2 2" xfId="42206" xr:uid="{00000000-0005-0000-0000-0000CFA40000}"/>
    <cellStyle name="Normal 5 2 4 4 2 2 3 3" xfId="42207" xr:uid="{00000000-0005-0000-0000-0000D0A40000}"/>
    <cellStyle name="Normal 5 2 4 4 2 2 3 3 2" xfId="42208" xr:uid="{00000000-0005-0000-0000-0000D1A40000}"/>
    <cellStyle name="Normal 5 2 4 4 2 2 3 3 2 2" xfId="42209" xr:uid="{00000000-0005-0000-0000-0000D2A40000}"/>
    <cellStyle name="Normal 5 2 4 4 2 2 3 3 3" xfId="42210" xr:uid="{00000000-0005-0000-0000-0000D3A40000}"/>
    <cellStyle name="Normal 5 2 4 4 2 2 3 4" xfId="42211" xr:uid="{00000000-0005-0000-0000-0000D4A40000}"/>
    <cellStyle name="Normal 5 2 4 4 2 2 4" xfId="42212" xr:uid="{00000000-0005-0000-0000-0000D5A40000}"/>
    <cellStyle name="Normal 5 2 4 4 2 2 4 2" xfId="42213" xr:uid="{00000000-0005-0000-0000-0000D6A40000}"/>
    <cellStyle name="Normal 5 2 4 4 2 2 4 2 2" xfId="42214" xr:uid="{00000000-0005-0000-0000-0000D7A40000}"/>
    <cellStyle name="Normal 5 2 4 4 2 2 4 3" xfId="42215" xr:uid="{00000000-0005-0000-0000-0000D8A40000}"/>
    <cellStyle name="Normal 5 2 4 4 2 2 4 3 2" xfId="42216" xr:uid="{00000000-0005-0000-0000-0000D9A40000}"/>
    <cellStyle name="Normal 5 2 4 4 2 2 4 3 2 2" xfId="42217" xr:uid="{00000000-0005-0000-0000-0000DAA40000}"/>
    <cellStyle name="Normal 5 2 4 4 2 2 4 3 3" xfId="42218" xr:uid="{00000000-0005-0000-0000-0000DBA40000}"/>
    <cellStyle name="Normal 5 2 4 4 2 2 4 4" xfId="42219" xr:uid="{00000000-0005-0000-0000-0000DCA40000}"/>
    <cellStyle name="Normal 5 2 4 4 2 2 5" xfId="42220" xr:uid="{00000000-0005-0000-0000-0000DDA40000}"/>
    <cellStyle name="Normal 5 2 4 4 2 2 5 2" xfId="42221" xr:uid="{00000000-0005-0000-0000-0000DEA40000}"/>
    <cellStyle name="Normal 5 2 4 4 2 2 6" xfId="42222" xr:uid="{00000000-0005-0000-0000-0000DFA40000}"/>
    <cellStyle name="Normal 5 2 4 4 2 2 6 2" xfId="42223" xr:uid="{00000000-0005-0000-0000-0000E0A40000}"/>
    <cellStyle name="Normal 5 2 4 4 2 2 6 2 2" xfId="42224" xr:uid="{00000000-0005-0000-0000-0000E1A40000}"/>
    <cellStyle name="Normal 5 2 4 4 2 2 6 3" xfId="42225" xr:uid="{00000000-0005-0000-0000-0000E2A40000}"/>
    <cellStyle name="Normal 5 2 4 4 2 2 7" xfId="42226" xr:uid="{00000000-0005-0000-0000-0000E3A40000}"/>
    <cellStyle name="Normal 5 2 4 4 2 2 7 2" xfId="42227" xr:uid="{00000000-0005-0000-0000-0000E4A40000}"/>
    <cellStyle name="Normal 5 2 4 4 2 2 8" xfId="42228" xr:uid="{00000000-0005-0000-0000-0000E5A40000}"/>
    <cellStyle name="Normal 5 2 4 4 2 3" xfId="42229" xr:uid="{00000000-0005-0000-0000-0000E6A40000}"/>
    <cellStyle name="Normal 5 2 4 4 2 3 2" xfId="42230" xr:uid="{00000000-0005-0000-0000-0000E7A40000}"/>
    <cellStyle name="Normal 5 2 4 4 2 3 2 2" xfId="42231" xr:uid="{00000000-0005-0000-0000-0000E8A40000}"/>
    <cellStyle name="Normal 5 2 4 4 2 3 2 2 2" xfId="42232" xr:uid="{00000000-0005-0000-0000-0000E9A40000}"/>
    <cellStyle name="Normal 5 2 4 4 2 3 2 3" xfId="42233" xr:uid="{00000000-0005-0000-0000-0000EAA40000}"/>
    <cellStyle name="Normal 5 2 4 4 2 3 2 3 2" xfId="42234" xr:uid="{00000000-0005-0000-0000-0000EBA40000}"/>
    <cellStyle name="Normal 5 2 4 4 2 3 2 3 2 2" xfId="42235" xr:uid="{00000000-0005-0000-0000-0000ECA40000}"/>
    <cellStyle name="Normal 5 2 4 4 2 3 2 3 3" xfId="42236" xr:uid="{00000000-0005-0000-0000-0000EDA40000}"/>
    <cellStyle name="Normal 5 2 4 4 2 3 2 4" xfId="42237" xr:uid="{00000000-0005-0000-0000-0000EEA40000}"/>
    <cellStyle name="Normal 5 2 4 4 2 3 3" xfId="42238" xr:uid="{00000000-0005-0000-0000-0000EFA40000}"/>
    <cellStyle name="Normal 5 2 4 4 2 3 3 2" xfId="42239" xr:uid="{00000000-0005-0000-0000-0000F0A40000}"/>
    <cellStyle name="Normal 5 2 4 4 2 3 4" xfId="42240" xr:uid="{00000000-0005-0000-0000-0000F1A40000}"/>
    <cellStyle name="Normal 5 2 4 4 2 3 4 2" xfId="42241" xr:uid="{00000000-0005-0000-0000-0000F2A40000}"/>
    <cellStyle name="Normal 5 2 4 4 2 3 4 2 2" xfId="42242" xr:uid="{00000000-0005-0000-0000-0000F3A40000}"/>
    <cellStyle name="Normal 5 2 4 4 2 3 4 3" xfId="42243" xr:uid="{00000000-0005-0000-0000-0000F4A40000}"/>
    <cellStyle name="Normal 5 2 4 4 2 3 5" xfId="42244" xr:uid="{00000000-0005-0000-0000-0000F5A40000}"/>
    <cellStyle name="Normal 5 2 4 4 2 4" xfId="42245" xr:uid="{00000000-0005-0000-0000-0000F6A40000}"/>
    <cellStyle name="Normal 5 2 4 4 2 4 2" xfId="42246" xr:uid="{00000000-0005-0000-0000-0000F7A40000}"/>
    <cellStyle name="Normal 5 2 4 4 2 4 2 2" xfId="42247" xr:uid="{00000000-0005-0000-0000-0000F8A40000}"/>
    <cellStyle name="Normal 5 2 4 4 2 4 3" xfId="42248" xr:uid="{00000000-0005-0000-0000-0000F9A40000}"/>
    <cellStyle name="Normal 5 2 4 4 2 4 3 2" xfId="42249" xr:uid="{00000000-0005-0000-0000-0000FAA40000}"/>
    <cellStyle name="Normal 5 2 4 4 2 4 3 2 2" xfId="42250" xr:uid="{00000000-0005-0000-0000-0000FBA40000}"/>
    <cellStyle name="Normal 5 2 4 4 2 4 3 3" xfId="42251" xr:uid="{00000000-0005-0000-0000-0000FCA40000}"/>
    <cellStyle name="Normal 5 2 4 4 2 4 4" xfId="42252" xr:uid="{00000000-0005-0000-0000-0000FDA40000}"/>
    <cellStyle name="Normal 5 2 4 4 2 5" xfId="42253" xr:uid="{00000000-0005-0000-0000-0000FEA40000}"/>
    <cellStyle name="Normal 5 2 4 4 2 5 2" xfId="42254" xr:uid="{00000000-0005-0000-0000-0000FFA40000}"/>
    <cellStyle name="Normal 5 2 4 4 2 5 2 2" xfId="42255" xr:uid="{00000000-0005-0000-0000-000000A50000}"/>
    <cellStyle name="Normal 5 2 4 4 2 5 3" xfId="42256" xr:uid="{00000000-0005-0000-0000-000001A50000}"/>
    <cellStyle name="Normal 5 2 4 4 2 5 3 2" xfId="42257" xr:uid="{00000000-0005-0000-0000-000002A50000}"/>
    <cellStyle name="Normal 5 2 4 4 2 5 3 2 2" xfId="42258" xr:uid="{00000000-0005-0000-0000-000003A50000}"/>
    <cellStyle name="Normal 5 2 4 4 2 5 3 3" xfId="42259" xr:uid="{00000000-0005-0000-0000-000004A50000}"/>
    <cellStyle name="Normal 5 2 4 4 2 5 4" xfId="42260" xr:uid="{00000000-0005-0000-0000-000005A50000}"/>
    <cellStyle name="Normal 5 2 4 4 2 6" xfId="42261" xr:uid="{00000000-0005-0000-0000-000006A50000}"/>
    <cellStyle name="Normal 5 2 4 4 2 6 2" xfId="42262" xr:uid="{00000000-0005-0000-0000-000007A50000}"/>
    <cellStyle name="Normal 5 2 4 4 2 7" xfId="42263" xr:uid="{00000000-0005-0000-0000-000008A50000}"/>
    <cellStyle name="Normal 5 2 4 4 2 7 2" xfId="42264" xr:uid="{00000000-0005-0000-0000-000009A50000}"/>
    <cellStyle name="Normal 5 2 4 4 2 7 2 2" xfId="42265" xr:uid="{00000000-0005-0000-0000-00000AA50000}"/>
    <cellStyle name="Normal 5 2 4 4 2 7 3" xfId="42266" xr:uid="{00000000-0005-0000-0000-00000BA50000}"/>
    <cellStyle name="Normal 5 2 4 4 2 8" xfId="42267" xr:uid="{00000000-0005-0000-0000-00000CA50000}"/>
    <cellStyle name="Normal 5 2 4 4 2 8 2" xfId="42268" xr:uid="{00000000-0005-0000-0000-00000DA50000}"/>
    <cellStyle name="Normal 5 2 4 4 2 9" xfId="42269" xr:uid="{00000000-0005-0000-0000-00000EA50000}"/>
    <cellStyle name="Normal 5 2 4 4 3" xfId="42270" xr:uid="{00000000-0005-0000-0000-00000FA50000}"/>
    <cellStyle name="Normal 5 2 4 4 3 2" xfId="42271" xr:uid="{00000000-0005-0000-0000-000010A50000}"/>
    <cellStyle name="Normal 5 2 4 4 3 2 2" xfId="42272" xr:uid="{00000000-0005-0000-0000-000011A50000}"/>
    <cellStyle name="Normal 5 2 4 4 3 2 2 2" xfId="42273" xr:uid="{00000000-0005-0000-0000-000012A50000}"/>
    <cellStyle name="Normal 5 2 4 4 3 2 2 2 2" xfId="42274" xr:uid="{00000000-0005-0000-0000-000013A50000}"/>
    <cellStyle name="Normal 5 2 4 4 3 2 2 3" xfId="42275" xr:uid="{00000000-0005-0000-0000-000014A50000}"/>
    <cellStyle name="Normal 5 2 4 4 3 2 2 3 2" xfId="42276" xr:uid="{00000000-0005-0000-0000-000015A50000}"/>
    <cellStyle name="Normal 5 2 4 4 3 2 2 3 2 2" xfId="42277" xr:uid="{00000000-0005-0000-0000-000016A50000}"/>
    <cellStyle name="Normal 5 2 4 4 3 2 2 3 3" xfId="42278" xr:uid="{00000000-0005-0000-0000-000017A50000}"/>
    <cellStyle name="Normal 5 2 4 4 3 2 2 4" xfId="42279" xr:uid="{00000000-0005-0000-0000-000018A50000}"/>
    <cellStyle name="Normal 5 2 4 4 3 2 3" xfId="42280" xr:uid="{00000000-0005-0000-0000-000019A50000}"/>
    <cellStyle name="Normal 5 2 4 4 3 2 3 2" xfId="42281" xr:uid="{00000000-0005-0000-0000-00001AA50000}"/>
    <cellStyle name="Normal 5 2 4 4 3 2 4" xfId="42282" xr:uid="{00000000-0005-0000-0000-00001BA50000}"/>
    <cellStyle name="Normal 5 2 4 4 3 2 4 2" xfId="42283" xr:uid="{00000000-0005-0000-0000-00001CA50000}"/>
    <cellStyle name="Normal 5 2 4 4 3 2 4 2 2" xfId="42284" xr:uid="{00000000-0005-0000-0000-00001DA50000}"/>
    <cellStyle name="Normal 5 2 4 4 3 2 4 3" xfId="42285" xr:uid="{00000000-0005-0000-0000-00001EA50000}"/>
    <cellStyle name="Normal 5 2 4 4 3 2 5" xfId="42286" xr:uid="{00000000-0005-0000-0000-00001FA50000}"/>
    <cellStyle name="Normal 5 2 4 4 3 3" xfId="42287" xr:uid="{00000000-0005-0000-0000-000020A50000}"/>
    <cellStyle name="Normal 5 2 4 4 3 3 2" xfId="42288" xr:uid="{00000000-0005-0000-0000-000021A50000}"/>
    <cellStyle name="Normal 5 2 4 4 3 3 2 2" xfId="42289" xr:uid="{00000000-0005-0000-0000-000022A50000}"/>
    <cellStyle name="Normal 5 2 4 4 3 3 3" xfId="42290" xr:uid="{00000000-0005-0000-0000-000023A50000}"/>
    <cellStyle name="Normal 5 2 4 4 3 3 3 2" xfId="42291" xr:uid="{00000000-0005-0000-0000-000024A50000}"/>
    <cellStyle name="Normal 5 2 4 4 3 3 3 2 2" xfId="42292" xr:uid="{00000000-0005-0000-0000-000025A50000}"/>
    <cellStyle name="Normal 5 2 4 4 3 3 3 3" xfId="42293" xr:uid="{00000000-0005-0000-0000-000026A50000}"/>
    <cellStyle name="Normal 5 2 4 4 3 3 4" xfId="42294" xr:uid="{00000000-0005-0000-0000-000027A50000}"/>
    <cellStyle name="Normal 5 2 4 4 3 4" xfId="42295" xr:uid="{00000000-0005-0000-0000-000028A50000}"/>
    <cellStyle name="Normal 5 2 4 4 3 4 2" xfId="42296" xr:uid="{00000000-0005-0000-0000-000029A50000}"/>
    <cellStyle name="Normal 5 2 4 4 3 4 2 2" xfId="42297" xr:uid="{00000000-0005-0000-0000-00002AA50000}"/>
    <cellStyle name="Normal 5 2 4 4 3 4 3" xfId="42298" xr:uid="{00000000-0005-0000-0000-00002BA50000}"/>
    <cellStyle name="Normal 5 2 4 4 3 4 3 2" xfId="42299" xr:uid="{00000000-0005-0000-0000-00002CA50000}"/>
    <cellStyle name="Normal 5 2 4 4 3 4 3 2 2" xfId="42300" xr:uid="{00000000-0005-0000-0000-00002DA50000}"/>
    <cellStyle name="Normal 5 2 4 4 3 4 3 3" xfId="42301" xr:uid="{00000000-0005-0000-0000-00002EA50000}"/>
    <cellStyle name="Normal 5 2 4 4 3 4 4" xfId="42302" xr:uid="{00000000-0005-0000-0000-00002FA50000}"/>
    <cellStyle name="Normal 5 2 4 4 3 5" xfId="42303" xr:uid="{00000000-0005-0000-0000-000030A50000}"/>
    <cellStyle name="Normal 5 2 4 4 3 5 2" xfId="42304" xr:uid="{00000000-0005-0000-0000-000031A50000}"/>
    <cellStyle name="Normal 5 2 4 4 3 6" xfId="42305" xr:uid="{00000000-0005-0000-0000-000032A50000}"/>
    <cellStyle name="Normal 5 2 4 4 3 6 2" xfId="42306" xr:uid="{00000000-0005-0000-0000-000033A50000}"/>
    <cellStyle name="Normal 5 2 4 4 3 6 2 2" xfId="42307" xr:uid="{00000000-0005-0000-0000-000034A50000}"/>
    <cellStyle name="Normal 5 2 4 4 3 6 3" xfId="42308" xr:uid="{00000000-0005-0000-0000-000035A50000}"/>
    <cellStyle name="Normal 5 2 4 4 3 7" xfId="42309" xr:uid="{00000000-0005-0000-0000-000036A50000}"/>
    <cellStyle name="Normal 5 2 4 4 3 7 2" xfId="42310" xr:uid="{00000000-0005-0000-0000-000037A50000}"/>
    <cellStyle name="Normal 5 2 4 4 3 8" xfId="42311" xr:uid="{00000000-0005-0000-0000-000038A50000}"/>
    <cellStyle name="Normal 5 2 4 4 4" xfId="42312" xr:uid="{00000000-0005-0000-0000-000039A50000}"/>
    <cellStyle name="Normal 5 2 4 4 4 2" xfId="42313" xr:uid="{00000000-0005-0000-0000-00003AA50000}"/>
    <cellStyle name="Normal 5 2 4 4 4 2 2" xfId="42314" xr:uid="{00000000-0005-0000-0000-00003BA50000}"/>
    <cellStyle name="Normal 5 2 4 4 4 2 2 2" xfId="42315" xr:uid="{00000000-0005-0000-0000-00003CA50000}"/>
    <cellStyle name="Normal 5 2 4 4 4 2 3" xfId="42316" xr:uid="{00000000-0005-0000-0000-00003DA50000}"/>
    <cellStyle name="Normal 5 2 4 4 4 2 3 2" xfId="42317" xr:uid="{00000000-0005-0000-0000-00003EA50000}"/>
    <cellStyle name="Normal 5 2 4 4 4 2 3 2 2" xfId="42318" xr:uid="{00000000-0005-0000-0000-00003FA50000}"/>
    <cellStyle name="Normal 5 2 4 4 4 2 3 3" xfId="42319" xr:uid="{00000000-0005-0000-0000-000040A50000}"/>
    <cellStyle name="Normal 5 2 4 4 4 2 4" xfId="42320" xr:uid="{00000000-0005-0000-0000-000041A50000}"/>
    <cellStyle name="Normal 5 2 4 4 4 3" xfId="42321" xr:uid="{00000000-0005-0000-0000-000042A50000}"/>
    <cellStyle name="Normal 5 2 4 4 4 3 2" xfId="42322" xr:uid="{00000000-0005-0000-0000-000043A50000}"/>
    <cellStyle name="Normal 5 2 4 4 4 4" xfId="42323" xr:uid="{00000000-0005-0000-0000-000044A50000}"/>
    <cellStyle name="Normal 5 2 4 4 4 4 2" xfId="42324" xr:uid="{00000000-0005-0000-0000-000045A50000}"/>
    <cellStyle name="Normal 5 2 4 4 4 4 2 2" xfId="42325" xr:uid="{00000000-0005-0000-0000-000046A50000}"/>
    <cellStyle name="Normal 5 2 4 4 4 4 3" xfId="42326" xr:uid="{00000000-0005-0000-0000-000047A50000}"/>
    <cellStyle name="Normal 5 2 4 4 4 5" xfId="42327" xr:uid="{00000000-0005-0000-0000-000048A50000}"/>
    <cellStyle name="Normal 5 2 4 4 5" xfId="42328" xr:uid="{00000000-0005-0000-0000-000049A50000}"/>
    <cellStyle name="Normal 5 2 4 4 5 2" xfId="42329" xr:uid="{00000000-0005-0000-0000-00004AA50000}"/>
    <cellStyle name="Normal 5 2 4 4 5 2 2" xfId="42330" xr:uid="{00000000-0005-0000-0000-00004BA50000}"/>
    <cellStyle name="Normal 5 2 4 4 5 3" xfId="42331" xr:uid="{00000000-0005-0000-0000-00004CA50000}"/>
    <cellStyle name="Normal 5 2 4 4 5 3 2" xfId="42332" xr:uid="{00000000-0005-0000-0000-00004DA50000}"/>
    <cellStyle name="Normal 5 2 4 4 5 3 2 2" xfId="42333" xr:uid="{00000000-0005-0000-0000-00004EA50000}"/>
    <cellStyle name="Normal 5 2 4 4 5 3 3" xfId="42334" xr:uid="{00000000-0005-0000-0000-00004FA50000}"/>
    <cellStyle name="Normal 5 2 4 4 5 4" xfId="42335" xr:uid="{00000000-0005-0000-0000-000050A50000}"/>
    <cellStyle name="Normal 5 2 4 4 6" xfId="42336" xr:uid="{00000000-0005-0000-0000-000051A50000}"/>
    <cellStyle name="Normal 5 2 4 4 6 2" xfId="42337" xr:uid="{00000000-0005-0000-0000-000052A50000}"/>
    <cellStyle name="Normal 5 2 4 4 6 2 2" xfId="42338" xr:uid="{00000000-0005-0000-0000-000053A50000}"/>
    <cellStyle name="Normal 5 2 4 4 6 3" xfId="42339" xr:uid="{00000000-0005-0000-0000-000054A50000}"/>
    <cellStyle name="Normal 5 2 4 4 6 3 2" xfId="42340" xr:uid="{00000000-0005-0000-0000-000055A50000}"/>
    <cellStyle name="Normal 5 2 4 4 6 3 2 2" xfId="42341" xr:uid="{00000000-0005-0000-0000-000056A50000}"/>
    <cellStyle name="Normal 5 2 4 4 6 3 3" xfId="42342" xr:uid="{00000000-0005-0000-0000-000057A50000}"/>
    <cellStyle name="Normal 5 2 4 4 6 4" xfId="42343" xr:uid="{00000000-0005-0000-0000-000058A50000}"/>
    <cellStyle name="Normal 5 2 4 4 7" xfId="42344" xr:uid="{00000000-0005-0000-0000-000059A50000}"/>
    <cellStyle name="Normal 5 2 4 4 7 2" xfId="42345" xr:uid="{00000000-0005-0000-0000-00005AA50000}"/>
    <cellStyle name="Normal 5 2 4 4 8" xfId="42346" xr:uid="{00000000-0005-0000-0000-00005BA50000}"/>
    <cellStyle name="Normal 5 2 4 4 8 2" xfId="42347" xr:uid="{00000000-0005-0000-0000-00005CA50000}"/>
    <cellStyle name="Normal 5 2 4 4 8 2 2" xfId="42348" xr:uid="{00000000-0005-0000-0000-00005DA50000}"/>
    <cellStyle name="Normal 5 2 4 4 8 3" xfId="42349" xr:uid="{00000000-0005-0000-0000-00005EA50000}"/>
    <cellStyle name="Normal 5 2 4 4 9" xfId="42350" xr:uid="{00000000-0005-0000-0000-00005FA50000}"/>
    <cellStyle name="Normal 5 2 4 4 9 2" xfId="42351" xr:uid="{00000000-0005-0000-0000-000060A50000}"/>
    <cellStyle name="Normal 5 2 4 5" xfId="42352" xr:uid="{00000000-0005-0000-0000-000061A50000}"/>
    <cellStyle name="Normal 5 2 4 5 2" xfId="42353" xr:uid="{00000000-0005-0000-0000-000062A50000}"/>
    <cellStyle name="Normal 5 2 4 5 2 2" xfId="42354" xr:uid="{00000000-0005-0000-0000-000063A50000}"/>
    <cellStyle name="Normal 5 2 4 5 2 2 2" xfId="42355" xr:uid="{00000000-0005-0000-0000-000064A50000}"/>
    <cellStyle name="Normal 5 2 4 5 2 2 2 2" xfId="42356" xr:uid="{00000000-0005-0000-0000-000065A50000}"/>
    <cellStyle name="Normal 5 2 4 5 2 2 2 2 2" xfId="42357" xr:uid="{00000000-0005-0000-0000-000066A50000}"/>
    <cellStyle name="Normal 5 2 4 5 2 2 2 3" xfId="42358" xr:uid="{00000000-0005-0000-0000-000067A50000}"/>
    <cellStyle name="Normal 5 2 4 5 2 2 2 3 2" xfId="42359" xr:uid="{00000000-0005-0000-0000-000068A50000}"/>
    <cellStyle name="Normal 5 2 4 5 2 2 2 3 2 2" xfId="42360" xr:uid="{00000000-0005-0000-0000-000069A50000}"/>
    <cellStyle name="Normal 5 2 4 5 2 2 2 3 3" xfId="42361" xr:uid="{00000000-0005-0000-0000-00006AA50000}"/>
    <cellStyle name="Normal 5 2 4 5 2 2 2 4" xfId="42362" xr:uid="{00000000-0005-0000-0000-00006BA50000}"/>
    <cellStyle name="Normal 5 2 4 5 2 2 3" xfId="42363" xr:uid="{00000000-0005-0000-0000-00006CA50000}"/>
    <cellStyle name="Normal 5 2 4 5 2 2 3 2" xfId="42364" xr:uid="{00000000-0005-0000-0000-00006DA50000}"/>
    <cellStyle name="Normal 5 2 4 5 2 2 4" xfId="42365" xr:uid="{00000000-0005-0000-0000-00006EA50000}"/>
    <cellStyle name="Normal 5 2 4 5 2 2 4 2" xfId="42366" xr:uid="{00000000-0005-0000-0000-00006FA50000}"/>
    <cellStyle name="Normal 5 2 4 5 2 2 4 2 2" xfId="42367" xr:uid="{00000000-0005-0000-0000-000070A50000}"/>
    <cellStyle name="Normal 5 2 4 5 2 2 4 3" xfId="42368" xr:uid="{00000000-0005-0000-0000-000071A50000}"/>
    <cellStyle name="Normal 5 2 4 5 2 2 5" xfId="42369" xr:uid="{00000000-0005-0000-0000-000072A50000}"/>
    <cellStyle name="Normal 5 2 4 5 2 3" xfId="42370" xr:uid="{00000000-0005-0000-0000-000073A50000}"/>
    <cellStyle name="Normal 5 2 4 5 2 3 2" xfId="42371" xr:uid="{00000000-0005-0000-0000-000074A50000}"/>
    <cellStyle name="Normal 5 2 4 5 2 3 2 2" xfId="42372" xr:uid="{00000000-0005-0000-0000-000075A50000}"/>
    <cellStyle name="Normal 5 2 4 5 2 3 3" xfId="42373" xr:uid="{00000000-0005-0000-0000-000076A50000}"/>
    <cellStyle name="Normal 5 2 4 5 2 3 3 2" xfId="42374" xr:uid="{00000000-0005-0000-0000-000077A50000}"/>
    <cellStyle name="Normal 5 2 4 5 2 3 3 2 2" xfId="42375" xr:uid="{00000000-0005-0000-0000-000078A50000}"/>
    <cellStyle name="Normal 5 2 4 5 2 3 3 3" xfId="42376" xr:uid="{00000000-0005-0000-0000-000079A50000}"/>
    <cellStyle name="Normal 5 2 4 5 2 3 4" xfId="42377" xr:uid="{00000000-0005-0000-0000-00007AA50000}"/>
    <cellStyle name="Normal 5 2 4 5 2 4" xfId="42378" xr:uid="{00000000-0005-0000-0000-00007BA50000}"/>
    <cellStyle name="Normal 5 2 4 5 2 4 2" xfId="42379" xr:uid="{00000000-0005-0000-0000-00007CA50000}"/>
    <cellStyle name="Normal 5 2 4 5 2 4 2 2" xfId="42380" xr:uid="{00000000-0005-0000-0000-00007DA50000}"/>
    <cellStyle name="Normal 5 2 4 5 2 4 3" xfId="42381" xr:uid="{00000000-0005-0000-0000-00007EA50000}"/>
    <cellStyle name="Normal 5 2 4 5 2 4 3 2" xfId="42382" xr:uid="{00000000-0005-0000-0000-00007FA50000}"/>
    <cellStyle name="Normal 5 2 4 5 2 4 3 2 2" xfId="42383" xr:uid="{00000000-0005-0000-0000-000080A50000}"/>
    <cellStyle name="Normal 5 2 4 5 2 4 3 3" xfId="42384" xr:uid="{00000000-0005-0000-0000-000081A50000}"/>
    <cellStyle name="Normal 5 2 4 5 2 4 4" xfId="42385" xr:uid="{00000000-0005-0000-0000-000082A50000}"/>
    <cellStyle name="Normal 5 2 4 5 2 5" xfId="42386" xr:uid="{00000000-0005-0000-0000-000083A50000}"/>
    <cellStyle name="Normal 5 2 4 5 2 5 2" xfId="42387" xr:uid="{00000000-0005-0000-0000-000084A50000}"/>
    <cellStyle name="Normal 5 2 4 5 2 6" xfId="42388" xr:uid="{00000000-0005-0000-0000-000085A50000}"/>
    <cellStyle name="Normal 5 2 4 5 2 6 2" xfId="42389" xr:uid="{00000000-0005-0000-0000-000086A50000}"/>
    <cellStyle name="Normal 5 2 4 5 2 6 2 2" xfId="42390" xr:uid="{00000000-0005-0000-0000-000087A50000}"/>
    <cellStyle name="Normal 5 2 4 5 2 6 3" xfId="42391" xr:uid="{00000000-0005-0000-0000-000088A50000}"/>
    <cellStyle name="Normal 5 2 4 5 2 7" xfId="42392" xr:uid="{00000000-0005-0000-0000-000089A50000}"/>
    <cellStyle name="Normal 5 2 4 5 2 7 2" xfId="42393" xr:uid="{00000000-0005-0000-0000-00008AA50000}"/>
    <cellStyle name="Normal 5 2 4 5 2 8" xfId="42394" xr:uid="{00000000-0005-0000-0000-00008BA50000}"/>
    <cellStyle name="Normal 5 2 4 5 3" xfId="42395" xr:uid="{00000000-0005-0000-0000-00008CA50000}"/>
    <cellStyle name="Normal 5 2 4 5 3 2" xfId="42396" xr:uid="{00000000-0005-0000-0000-00008DA50000}"/>
    <cellStyle name="Normal 5 2 4 5 3 2 2" xfId="42397" xr:uid="{00000000-0005-0000-0000-00008EA50000}"/>
    <cellStyle name="Normal 5 2 4 5 3 2 2 2" xfId="42398" xr:uid="{00000000-0005-0000-0000-00008FA50000}"/>
    <cellStyle name="Normal 5 2 4 5 3 2 3" xfId="42399" xr:uid="{00000000-0005-0000-0000-000090A50000}"/>
    <cellStyle name="Normal 5 2 4 5 3 2 3 2" xfId="42400" xr:uid="{00000000-0005-0000-0000-000091A50000}"/>
    <cellStyle name="Normal 5 2 4 5 3 2 3 2 2" xfId="42401" xr:uid="{00000000-0005-0000-0000-000092A50000}"/>
    <cellStyle name="Normal 5 2 4 5 3 2 3 3" xfId="42402" xr:uid="{00000000-0005-0000-0000-000093A50000}"/>
    <cellStyle name="Normal 5 2 4 5 3 2 4" xfId="42403" xr:uid="{00000000-0005-0000-0000-000094A50000}"/>
    <cellStyle name="Normal 5 2 4 5 3 3" xfId="42404" xr:uid="{00000000-0005-0000-0000-000095A50000}"/>
    <cellStyle name="Normal 5 2 4 5 3 3 2" xfId="42405" xr:uid="{00000000-0005-0000-0000-000096A50000}"/>
    <cellStyle name="Normal 5 2 4 5 3 4" xfId="42406" xr:uid="{00000000-0005-0000-0000-000097A50000}"/>
    <cellStyle name="Normal 5 2 4 5 3 4 2" xfId="42407" xr:uid="{00000000-0005-0000-0000-000098A50000}"/>
    <cellStyle name="Normal 5 2 4 5 3 4 2 2" xfId="42408" xr:uid="{00000000-0005-0000-0000-000099A50000}"/>
    <cellStyle name="Normal 5 2 4 5 3 4 3" xfId="42409" xr:uid="{00000000-0005-0000-0000-00009AA50000}"/>
    <cellStyle name="Normal 5 2 4 5 3 5" xfId="42410" xr:uid="{00000000-0005-0000-0000-00009BA50000}"/>
    <cellStyle name="Normal 5 2 4 5 4" xfId="42411" xr:uid="{00000000-0005-0000-0000-00009CA50000}"/>
    <cellStyle name="Normal 5 2 4 5 4 2" xfId="42412" xr:uid="{00000000-0005-0000-0000-00009DA50000}"/>
    <cellStyle name="Normal 5 2 4 5 4 2 2" xfId="42413" xr:uid="{00000000-0005-0000-0000-00009EA50000}"/>
    <cellStyle name="Normal 5 2 4 5 4 3" xfId="42414" xr:uid="{00000000-0005-0000-0000-00009FA50000}"/>
    <cellStyle name="Normal 5 2 4 5 4 3 2" xfId="42415" xr:uid="{00000000-0005-0000-0000-0000A0A50000}"/>
    <cellStyle name="Normal 5 2 4 5 4 3 2 2" xfId="42416" xr:uid="{00000000-0005-0000-0000-0000A1A50000}"/>
    <cellStyle name="Normal 5 2 4 5 4 3 3" xfId="42417" xr:uid="{00000000-0005-0000-0000-0000A2A50000}"/>
    <cellStyle name="Normal 5 2 4 5 4 4" xfId="42418" xr:uid="{00000000-0005-0000-0000-0000A3A50000}"/>
    <cellStyle name="Normal 5 2 4 5 5" xfId="42419" xr:uid="{00000000-0005-0000-0000-0000A4A50000}"/>
    <cellStyle name="Normal 5 2 4 5 5 2" xfId="42420" xr:uid="{00000000-0005-0000-0000-0000A5A50000}"/>
    <cellStyle name="Normal 5 2 4 5 5 2 2" xfId="42421" xr:uid="{00000000-0005-0000-0000-0000A6A50000}"/>
    <cellStyle name="Normal 5 2 4 5 5 3" xfId="42422" xr:uid="{00000000-0005-0000-0000-0000A7A50000}"/>
    <cellStyle name="Normal 5 2 4 5 5 3 2" xfId="42423" xr:uid="{00000000-0005-0000-0000-0000A8A50000}"/>
    <cellStyle name="Normal 5 2 4 5 5 3 2 2" xfId="42424" xr:uid="{00000000-0005-0000-0000-0000A9A50000}"/>
    <cellStyle name="Normal 5 2 4 5 5 3 3" xfId="42425" xr:uid="{00000000-0005-0000-0000-0000AAA50000}"/>
    <cellStyle name="Normal 5 2 4 5 5 4" xfId="42426" xr:uid="{00000000-0005-0000-0000-0000ABA50000}"/>
    <cellStyle name="Normal 5 2 4 5 6" xfId="42427" xr:uid="{00000000-0005-0000-0000-0000ACA50000}"/>
    <cellStyle name="Normal 5 2 4 5 6 2" xfId="42428" xr:uid="{00000000-0005-0000-0000-0000ADA50000}"/>
    <cellStyle name="Normal 5 2 4 5 7" xfId="42429" xr:uid="{00000000-0005-0000-0000-0000AEA50000}"/>
    <cellStyle name="Normal 5 2 4 5 7 2" xfId="42430" xr:uid="{00000000-0005-0000-0000-0000AFA50000}"/>
    <cellStyle name="Normal 5 2 4 5 7 2 2" xfId="42431" xr:uid="{00000000-0005-0000-0000-0000B0A50000}"/>
    <cellStyle name="Normal 5 2 4 5 7 3" xfId="42432" xr:uid="{00000000-0005-0000-0000-0000B1A50000}"/>
    <cellStyle name="Normal 5 2 4 5 8" xfId="42433" xr:uid="{00000000-0005-0000-0000-0000B2A50000}"/>
    <cellStyle name="Normal 5 2 4 5 8 2" xfId="42434" xr:uid="{00000000-0005-0000-0000-0000B3A50000}"/>
    <cellStyle name="Normal 5 2 4 5 9" xfId="42435" xr:uid="{00000000-0005-0000-0000-0000B4A50000}"/>
    <cellStyle name="Normal 5 2 4 6" xfId="42436" xr:uid="{00000000-0005-0000-0000-0000B5A50000}"/>
    <cellStyle name="Normal 5 2 4 6 2" xfId="42437" xr:uid="{00000000-0005-0000-0000-0000B6A50000}"/>
    <cellStyle name="Normal 5 2 4 6 2 2" xfId="42438" xr:uid="{00000000-0005-0000-0000-0000B7A50000}"/>
    <cellStyle name="Normal 5 2 4 6 2 2 2" xfId="42439" xr:uid="{00000000-0005-0000-0000-0000B8A50000}"/>
    <cellStyle name="Normal 5 2 4 6 2 2 2 2" xfId="42440" xr:uid="{00000000-0005-0000-0000-0000B9A50000}"/>
    <cellStyle name="Normal 5 2 4 6 2 2 3" xfId="42441" xr:uid="{00000000-0005-0000-0000-0000BAA50000}"/>
    <cellStyle name="Normal 5 2 4 6 2 2 3 2" xfId="42442" xr:uid="{00000000-0005-0000-0000-0000BBA50000}"/>
    <cellStyle name="Normal 5 2 4 6 2 2 3 2 2" xfId="42443" xr:uid="{00000000-0005-0000-0000-0000BCA50000}"/>
    <cellStyle name="Normal 5 2 4 6 2 2 3 3" xfId="42444" xr:uid="{00000000-0005-0000-0000-0000BDA50000}"/>
    <cellStyle name="Normal 5 2 4 6 2 2 4" xfId="42445" xr:uid="{00000000-0005-0000-0000-0000BEA50000}"/>
    <cellStyle name="Normal 5 2 4 6 2 3" xfId="42446" xr:uid="{00000000-0005-0000-0000-0000BFA50000}"/>
    <cellStyle name="Normal 5 2 4 6 2 3 2" xfId="42447" xr:uid="{00000000-0005-0000-0000-0000C0A50000}"/>
    <cellStyle name="Normal 5 2 4 6 2 4" xfId="42448" xr:uid="{00000000-0005-0000-0000-0000C1A50000}"/>
    <cellStyle name="Normal 5 2 4 6 2 4 2" xfId="42449" xr:uid="{00000000-0005-0000-0000-0000C2A50000}"/>
    <cellStyle name="Normal 5 2 4 6 2 4 2 2" xfId="42450" xr:uid="{00000000-0005-0000-0000-0000C3A50000}"/>
    <cellStyle name="Normal 5 2 4 6 2 4 3" xfId="42451" xr:uid="{00000000-0005-0000-0000-0000C4A50000}"/>
    <cellStyle name="Normal 5 2 4 6 2 5" xfId="42452" xr:uid="{00000000-0005-0000-0000-0000C5A50000}"/>
    <cellStyle name="Normal 5 2 4 6 3" xfId="42453" xr:uid="{00000000-0005-0000-0000-0000C6A50000}"/>
    <cellStyle name="Normal 5 2 4 6 3 2" xfId="42454" xr:uid="{00000000-0005-0000-0000-0000C7A50000}"/>
    <cellStyle name="Normal 5 2 4 6 3 2 2" xfId="42455" xr:uid="{00000000-0005-0000-0000-0000C8A50000}"/>
    <cellStyle name="Normal 5 2 4 6 3 3" xfId="42456" xr:uid="{00000000-0005-0000-0000-0000C9A50000}"/>
    <cellStyle name="Normal 5 2 4 6 3 3 2" xfId="42457" xr:uid="{00000000-0005-0000-0000-0000CAA50000}"/>
    <cellStyle name="Normal 5 2 4 6 3 3 2 2" xfId="42458" xr:uid="{00000000-0005-0000-0000-0000CBA50000}"/>
    <cellStyle name="Normal 5 2 4 6 3 3 3" xfId="42459" xr:uid="{00000000-0005-0000-0000-0000CCA50000}"/>
    <cellStyle name="Normal 5 2 4 6 3 4" xfId="42460" xr:uid="{00000000-0005-0000-0000-0000CDA50000}"/>
    <cellStyle name="Normal 5 2 4 6 4" xfId="42461" xr:uid="{00000000-0005-0000-0000-0000CEA50000}"/>
    <cellStyle name="Normal 5 2 4 6 4 2" xfId="42462" xr:uid="{00000000-0005-0000-0000-0000CFA50000}"/>
    <cellStyle name="Normal 5 2 4 6 4 2 2" xfId="42463" xr:uid="{00000000-0005-0000-0000-0000D0A50000}"/>
    <cellStyle name="Normal 5 2 4 6 4 3" xfId="42464" xr:uid="{00000000-0005-0000-0000-0000D1A50000}"/>
    <cellStyle name="Normal 5 2 4 6 4 3 2" xfId="42465" xr:uid="{00000000-0005-0000-0000-0000D2A50000}"/>
    <cellStyle name="Normal 5 2 4 6 4 3 2 2" xfId="42466" xr:uid="{00000000-0005-0000-0000-0000D3A50000}"/>
    <cellStyle name="Normal 5 2 4 6 4 3 3" xfId="42467" xr:uid="{00000000-0005-0000-0000-0000D4A50000}"/>
    <cellStyle name="Normal 5 2 4 6 4 4" xfId="42468" xr:uid="{00000000-0005-0000-0000-0000D5A50000}"/>
    <cellStyle name="Normal 5 2 4 6 5" xfId="42469" xr:uid="{00000000-0005-0000-0000-0000D6A50000}"/>
    <cellStyle name="Normal 5 2 4 6 5 2" xfId="42470" xr:uid="{00000000-0005-0000-0000-0000D7A50000}"/>
    <cellStyle name="Normal 5 2 4 6 6" xfId="42471" xr:uid="{00000000-0005-0000-0000-0000D8A50000}"/>
    <cellStyle name="Normal 5 2 4 6 6 2" xfId="42472" xr:uid="{00000000-0005-0000-0000-0000D9A50000}"/>
    <cellStyle name="Normal 5 2 4 6 6 2 2" xfId="42473" xr:uid="{00000000-0005-0000-0000-0000DAA50000}"/>
    <cellStyle name="Normal 5 2 4 6 6 3" xfId="42474" xr:uid="{00000000-0005-0000-0000-0000DBA50000}"/>
    <cellStyle name="Normal 5 2 4 6 7" xfId="42475" xr:uid="{00000000-0005-0000-0000-0000DCA50000}"/>
    <cellStyle name="Normal 5 2 4 6 7 2" xfId="42476" xr:uid="{00000000-0005-0000-0000-0000DDA50000}"/>
    <cellStyle name="Normal 5 2 4 6 8" xfId="42477" xr:uid="{00000000-0005-0000-0000-0000DEA50000}"/>
    <cellStyle name="Normal 5 2 4 7" xfId="42478" xr:uid="{00000000-0005-0000-0000-0000DFA50000}"/>
    <cellStyle name="Normal 5 2 4 7 2" xfId="42479" xr:uid="{00000000-0005-0000-0000-0000E0A50000}"/>
    <cellStyle name="Normal 5 2 4 7 2 2" xfId="42480" xr:uid="{00000000-0005-0000-0000-0000E1A50000}"/>
    <cellStyle name="Normal 5 2 4 7 2 2 2" xfId="42481" xr:uid="{00000000-0005-0000-0000-0000E2A50000}"/>
    <cellStyle name="Normal 5 2 4 7 2 2 2 2" xfId="42482" xr:uid="{00000000-0005-0000-0000-0000E3A50000}"/>
    <cellStyle name="Normal 5 2 4 7 2 2 3" xfId="42483" xr:uid="{00000000-0005-0000-0000-0000E4A50000}"/>
    <cellStyle name="Normal 5 2 4 7 2 2 3 2" xfId="42484" xr:uid="{00000000-0005-0000-0000-0000E5A50000}"/>
    <cellStyle name="Normal 5 2 4 7 2 2 3 2 2" xfId="42485" xr:uid="{00000000-0005-0000-0000-0000E6A50000}"/>
    <cellStyle name="Normal 5 2 4 7 2 2 3 3" xfId="42486" xr:uid="{00000000-0005-0000-0000-0000E7A50000}"/>
    <cellStyle name="Normal 5 2 4 7 2 2 4" xfId="42487" xr:uid="{00000000-0005-0000-0000-0000E8A50000}"/>
    <cellStyle name="Normal 5 2 4 7 2 3" xfId="42488" xr:uid="{00000000-0005-0000-0000-0000E9A50000}"/>
    <cellStyle name="Normal 5 2 4 7 2 3 2" xfId="42489" xr:uid="{00000000-0005-0000-0000-0000EAA50000}"/>
    <cellStyle name="Normal 5 2 4 7 2 4" xfId="42490" xr:uid="{00000000-0005-0000-0000-0000EBA50000}"/>
    <cellStyle name="Normal 5 2 4 7 2 4 2" xfId="42491" xr:uid="{00000000-0005-0000-0000-0000ECA50000}"/>
    <cellStyle name="Normal 5 2 4 7 2 4 2 2" xfId="42492" xr:uid="{00000000-0005-0000-0000-0000EDA50000}"/>
    <cellStyle name="Normal 5 2 4 7 2 4 3" xfId="42493" xr:uid="{00000000-0005-0000-0000-0000EEA50000}"/>
    <cellStyle name="Normal 5 2 4 7 2 5" xfId="42494" xr:uid="{00000000-0005-0000-0000-0000EFA50000}"/>
    <cellStyle name="Normal 5 2 4 7 3" xfId="42495" xr:uid="{00000000-0005-0000-0000-0000F0A50000}"/>
    <cellStyle name="Normal 5 2 4 7 3 2" xfId="42496" xr:uid="{00000000-0005-0000-0000-0000F1A50000}"/>
    <cellStyle name="Normal 5 2 4 7 3 2 2" xfId="42497" xr:uid="{00000000-0005-0000-0000-0000F2A50000}"/>
    <cellStyle name="Normal 5 2 4 7 3 3" xfId="42498" xr:uid="{00000000-0005-0000-0000-0000F3A50000}"/>
    <cellStyle name="Normal 5 2 4 7 3 3 2" xfId="42499" xr:uid="{00000000-0005-0000-0000-0000F4A50000}"/>
    <cellStyle name="Normal 5 2 4 7 3 3 2 2" xfId="42500" xr:uid="{00000000-0005-0000-0000-0000F5A50000}"/>
    <cellStyle name="Normal 5 2 4 7 3 3 3" xfId="42501" xr:uid="{00000000-0005-0000-0000-0000F6A50000}"/>
    <cellStyle name="Normal 5 2 4 7 3 4" xfId="42502" xr:uid="{00000000-0005-0000-0000-0000F7A50000}"/>
    <cellStyle name="Normal 5 2 4 7 4" xfId="42503" xr:uid="{00000000-0005-0000-0000-0000F8A50000}"/>
    <cellStyle name="Normal 5 2 4 7 4 2" xfId="42504" xr:uid="{00000000-0005-0000-0000-0000F9A50000}"/>
    <cellStyle name="Normal 5 2 4 7 5" xfId="42505" xr:uid="{00000000-0005-0000-0000-0000FAA50000}"/>
    <cellStyle name="Normal 5 2 4 7 5 2" xfId="42506" xr:uid="{00000000-0005-0000-0000-0000FBA50000}"/>
    <cellStyle name="Normal 5 2 4 7 5 2 2" xfId="42507" xr:uid="{00000000-0005-0000-0000-0000FCA50000}"/>
    <cellStyle name="Normal 5 2 4 7 5 3" xfId="42508" xr:uid="{00000000-0005-0000-0000-0000FDA50000}"/>
    <cellStyle name="Normal 5 2 4 7 6" xfId="42509" xr:uid="{00000000-0005-0000-0000-0000FEA50000}"/>
    <cellStyle name="Normal 5 2 4 8" xfId="42510" xr:uid="{00000000-0005-0000-0000-0000FFA50000}"/>
    <cellStyle name="Normal 5 2 4 8 2" xfId="42511" xr:uid="{00000000-0005-0000-0000-000000A60000}"/>
    <cellStyle name="Normal 5 2 4 8 2 2" xfId="42512" xr:uid="{00000000-0005-0000-0000-000001A60000}"/>
    <cellStyle name="Normal 5 2 4 8 2 2 2" xfId="42513" xr:uid="{00000000-0005-0000-0000-000002A60000}"/>
    <cellStyle name="Normal 5 2 4 8 2 2 2 2" xfId="42514" xr:uid="{00000000-0005-0000-0000-000003A60000}"/>
    <cellStyle name="Normal 5 2 4 8 2 2 3" xfId="42515" xr:uid="{00000000-0005-0000-0000-000004A60000}"/>
    <cellStyle name="Normal 5 2 4 8 2 2 3 2" xfId="42516" xr:uid="{00000000-0005-0000-0000-000005A60000}"/>
    <cellStyle name="Normal 5 2 4 8 2 2 3 2 2" xfId="42517" xr:uid="{00000000-0005-0000-0000-000006A60000}"/>
    <cellStyle name="Normal 5 2 4 8 2 2 3 3" xfId="42518" xr:uid="{00000000-0005-0000-0000-000007A60000}"/>
    <cellStyle name="Normal 5 2 4 8 2 2 4" xfId="42519" xr:uid="{00000000-0005-0000-0000-000008A60000}"/>
    <cellStyle name="Normal 5 2 4 8 2 3" xfId="42520" xr:uid="{00000000-0005-0000-0000-000009A60000}"/>
    <cellStyle name="Normal 5 2 4 8 2 3 2" xfId="42521" xr:uid="{00000000-0005-0000-0000-00000AA60000}"/>
    <cellStyle name="Normal 5 2 4 8 2 4" xfId="42522" xr:uid="{00000000-0005-0000-0000-00000BA60000}"/>
    <cellStyle name="Normal 5 2 4 8 2 4 2" xfId="42523" xr:uid="{00000000-0005-0000-0000-00000CA60000}"/>
    <cellStyle name="Normal 5 2 4 8 2 4 2 2" xfId="42524" xr:uid="{00000000-0005-0000-0000-00000DA60000}"/>
    <cellStyle name="Normal 5 2 4 8 2 4 3" xfId="42525" xr:uid="{00000000-0005-0000-0000-00000EA60000}"/>
    <cellStyle name="Normal 5 2 4 8 2 5" xfId="42526" xr:uid="{00000000-0005-0000-0000-00000FA60000}"/>
    <cellStyle name="Normal 5 2 4 8 3" xfId="42527" xr:uid="{00000000-0005-0000-0000-000010A60000}"/>
    <cellStyle name="Normal 5 2 4 8 3 2" xfId="42528" xr:uid="{00000000-0005-0000-0000-000011A60000}"/>
    <cellStyle name="Normal 5 2 4 8 3 2 2" xfId="42529" xr:uid="{00000000-0005-0000-0000-000012A60000}"/>
    <cellStyle name="Normal 5 2 4 8 3 3" xfId="42530" xr:uid="{00000000-0005-0000-0000-000013A60000}"/>
    <cellStyle name="Normal 5 2 4 8 3 3 2" xfId="42531" xr:uid="{00000000-0005-0000-0000-000014A60000}"/>
    <cellStyle name="Normal 5 2 4 8 3 3 2 2" xfId="42532" xr:uid="{00000000-0005-0000-0000-000015A60000}"/>
    <cellStyle name="Normal 5 2 4 8 3 3 3" xfId="42533" xr:uid="{00000000-0005-0000-0000-000016A60000}"/>
    <cellStyle name="Normal 5 2 4 8 3 4" xfId="42534" xr:uid="{00000000-0005-0000-0000-000017A60000}"/>
    <cellStyle name="Normal 5 2 4 8 4" xfId="42535" xr:uid="{00000000-0005-0000-0000-000018A60000}"/>
    <cellStyle name="Normal 5 2 4 8 4 2" xfId="42536" xr:uid="{00000000-0005-0000-0000-000019A60000}"/>
    <cellStyle name="Normal 5 2 4 8 5" xfId="42537" xr:uid="{00000000-0005-0000-0000-00001AA60000}"/>
    <cellStyle name="Normal 5 2 4 8 5 2" xfId="42538" xr:uid="{00000000-0005-0000-0000-00001BA60000}"/>
    <cellStyle name="Normal 5 2 4 8 5 2 2" xfId="42539" xr:uid="{00000000-0005-0000-0000-00001CA60000}"/>
    <cellStyle name="Normal 5 2 4 8 5 3" xfId="42540" xr:uid="{00000000-0005-0000-0000-00001DA60000}"/>
    <cellStyle name="Normal 5 2 4 8 6" xfId="42541" xr:uid="{00000000-0005-0000-0000-00001EA60000}"/>
    <cellStyle name="Normal 5 2 4 9" xfId="42542" xr:uid="{00000000-0005-0000-0000-00001FA60000}"/>
    <cellStyle name="Normal 5 2 4 9 2" xfId="42543" xr:uid="{00000000-0005-0000-0000-000020A60000}"/>
    <cellStyle name="Normal 5 2 4 9 2 2" xfId="42544" xr:uid="{00000000-0005-0000-0000-000021A60000}"/>
    <cellStyle name="Normal 5 2 4 9 2 2 2" xfId="42545" xr:uid="{00000000-0005-0000-0000-000022A60000}"/>
    <cellStyle name="Normal 5 2 4 9 2 3" xfId="42546" xr:uid="{00000000-0005-0000-0000-000023A60000}"/>
    <cellStyle name="Normal 5 2 4 9 2 3 2" xfId="42547" xr:uid="{00000000-0005-0000-0000-000024A60000}"/>
    <cellStyle name="Normal 5 2 4 9 2 3 2 2" xfId="42548" xr:uid="{00000000-0005-0000-0000-000025A60000}"/>
    <cellStyle name="Normal 5 2 4 9 2 3 3" xfId="42549" xr:uid="{00000000-0005-0000-0000-000026A60000}"/>
    <cellStyle name="Normal 5 2 4 9 2 4" xfId="42550" xr:uid="{00000000-0005-0000-0000-000027A60000}"/>
    <cellStyle name="Normal 5 2 4 9 3" xfId="42551" xr:uid="{00000000-0005-0000-0000-000028A60000}"/>
    <cellStyle name="Normal 5 2 4 9 3 2" xfId="42552" xr:uid="{00000000-0005-0000-0000-000029A60000}"/>
    <cellStyle name="Normal 5 2 4 9 4" xfId="42553" xr:uid="{00000000-0005-0000-0000-00002AA60000}"/>
    <cellStyle name="Normal 5 2 4 9 4 2" xfId="42554" xr:uid="{00000000-0005-0000-0000-00002BA60000}"/>
    <cellStyle name="Normal 5 2 4 9 4 2 2" xfId="42555" xr:uid="{00000000-0005-0000-0000-00002CA60000}"/>
    <cellStyle name="Normal 5 2 4 9 4 3" xfId="42556" xr:uid="{00000000-0005-0000-0000-00002DA60000}"/>
    <cellStyle name="Normal 5 2 4 9 5" xfId="42557" xr:uid="{00000000-0005-0000-0000-00002EA60000}"/>
    <cellStyle name="Normal 5 2 4_T-straight with PEDs adjustor" xfId="42558" xr:uid="{00000000-0005-0000-0000-00002FA60000}"/>
    <cellStyle name="Normal 5 2 5" xfId="42559" xr:uid="{00000000-0005-0000-0000-000030A60000}"/>
    <cellStyle name="Normal 5 2 5 10" xfId="42560" xr:uid="{00000000-0005-0000-0000-000031A60000}"/>
    <cellStyle name="Normal 5 2 5 11" xfId="42561" xr:uid="{00000000-0005-0000-0000-000032A60000}"/>
    <cellStyle name="Normal 5 2 5 2" xfId="42562" xr:uid="{00000000-0005-0000-0000-000033A60000}"/>
    <cellStyle name="Normal 5 2 5 2 10" xfId="42563" xr:uid="{00000000-0005-0000-0000-000034A60000}"/>
    <cellStyle name="Normal 5 2 5 2 2" xfId="42564" xr:uid="{00000000-0005-0000-0000-000035A60000}"/>
    <cellStyle name="Normal 5 2 5 2 2 2" xfId="42565" xr:uid="{00000000-0005-0000-0000-000036A60000}"/>
    <cellStyle name="Normal 5 2 5 2 2 2 2" xfId="42566" xr:uid="{00000000-0005-0000-0000-000037A60000}"/>
    <cellStyle name="Normal 5 2 5 2 2 2 2 2" xfId="42567" xr:uid="{00000000-0005-0000-0000-000038A60000}"/>
    <cellStyle name="Normal 5 2 5 2 2 2 2 2 2" xfId="42568" xr:uid="{00000000-0005-0000-0000-000039A60000}"/>
    <cellStyle name="Normal 5 2 5 2 2 2 2 3" xfId="42569" xr:uid="{00000000-0005-0000-0000-00003AA60000}"/>
    <cellStyle name="Normal 5 2 5 2 2 2 2 3 2" xfId="42570" xr:uid="{00000000-0005-0000-0000-00003BA60000}"/>
    <cellStyle name="Normal 5 2 5 2 2 2 2 3 2 2" xfId="42571" xr:uid="{00000000-0005-0000-0000-00003CA60000}"/>
    <cellStyle name="Normal 5 2 5 2 2 2 2 3 3" xfId="42572" xr:uid="{00000000-0005-0000-0000-00003DA60000}"/>
    <cellStyle name="Normal 5 2 5 2 2 2 2 4" xfId="42573" xr:uid="{00000000-0005-0000-0000-00003EA60000}"/>
    <cellStyle name="Normal 5 2 5 2 2 2 3" xfId="42574" xr:uid="{00000000-0005-0000-0000-00003FA60000}"/>
    <cellStyle name="Normal 5 2 5 2 2 2 3 2" xfId="42575" xr:uid="{00000000-0005-0000-0000-000040A60000}"/>
    <cellStyle name="Normal 5 2 5 2 2 2 4" xfId="42576" xr:uid="{00000000-0005-0000-0000-000041A60000}"/>
    <cellStyle name="Normal 5 2 5 2 2 2 4 2" xfId="42577" xr:uid="{00000000-0005-0000-0000-000042A60000}"/>
    <cellStyle name="Normal 5 2 5 2 2 2 4 2 2" xfId="42578" xr:uid="{00000000-0005-0000-0000-000043A60000}"/>
    <cellStyle name="Normal 5 2 5 2 2 2 4 3" xfId="42579" xr:uid="{00000000-0005-0000-0000-000044A60000}"/>
    <cellStyle name="Normal 5 2 5 2 2 2 5" xfId="42580" xr:uid="{00000000-0005-0000-0000-000045A60000}"/>
    <cellStyle name="Normal 5 2 5 2 2 3" xfId="42581" xr:uid="{00000000-0005-0000-0000-000046A60000}"/>
    <cellStyle name="Normal 5 2 5 2 2 3 2" xfId="42582" xr:uid="{00000000-0005-0000-0000-000047A60000}"/>
    <cellStyle name="Normal 5 2 5 2 2 3 2 2" xfId="42583" xr:uid="{00000000-0005-0000-0000-000048A60000}"/>
    <cellStyle name="Normal 5 2 5 2 2 3 3" xfId="42584" xr:uid="{00000000-0005-0000-0000-000049A60000}"/>
    <cellStyle name="Normal 5 2 5 2 2 3 3 2" xfId="42585" xr:uid="{00000000-0005-0000-0000-00004AA60000}"/>
    <cellStyle name="Normal 5 2 5 2 2 3 3 2 2" xfId="42586" xr:uid="{00000000-0005-0000-0000-00004BA60000}"/>
    <cellStyle name="Normal 5 2 5 2 2 3 3 3" xfId="42587" xr:uid="{00000000-0005-0000-0000-00004CA60000}"/>
    <cellStyle name="Normal 5 2 5 2 2 3 4" xfId="42588" xr:uid="{00000000-0005-0000-0000-00004DA60000}"/>
    <cellStyle name="Normal 5 2 5 2 2 4" xfId="42589" xr:uid="{00000000-0005-0000-0000-00004EA60000}"/>
    <cellStyle name="Normal 5 2 5 2 2 4 2" xfId="42590" xr:uid="{00000000-0005-0000-0000-00004FA60000}"/>
    <cellStyle name="Normal 5 2 5 2 2 4 2 2" xfId="42591" xr:uid="{00000000-0005-0000-0000-000050A60000}"/>
    <cellStyle name="Normal 5 2 5 2 2 4 3" xfId="42592" xr:uid="{00000000-0005-0000-0000-000051A60000}"/>
    <cellStyle name="Normal 5 2 5 2 2 4 3 2" xfId="42593" xr:uid="{00000000-0005-0000-0000-000052A60000}"/>
    <cellStyle name="Normal 5 2 5 2 2 4 3 2 2" xfId="42594" xr:uid="{00000000-0005-0000-0000-000053A60000}"/>
    <cellStyle name="Normal 5 2 5 2 2 4 3 3" xfId="42595" xr:uid="{00000000-0005-0000-0000-000054A60000}"/>
    <cellStyle name="Normal 5 2 5 2 2 4 4" xfId="42596" xr:uid="{00000000-0005-0000-0000-000055A60000}"/>
    <cellStyle name="Normal 5 2 5 2 2 5" xfId="42597" xr:uid="{00000000-0005-0000-0000-000056A60000}"/>
    <cellStyle name="Normal 5 2 5 2 2 5 2" xfId="42598" xr:uid="{00000000-0005-0000-0000-000057A60000}"/>
    <cellStyle name="Normal 5 2 5 2 2 6" xfId="42599" xr:uid="{00000000-0005-0000-0000-000058A60000}"/>
    <cellStyle name="Normal 5 2 5 2 2 6 2" xfId="42600" xr:uid="{00000000-0005-0000-0000-000059A60000}"/>
    <cellStyle name="Normal 5 2 5 2 2 6 2 2" xfId="42601" xr:uid="{00000000-0005-0000-0000-00005AA60000}"/>
    <cellStyle name="Normal 5 2 5 2 2 6 3" xfId="42602" xr:uid="{00000000-0005-0000-0000-00005BA60000}"/>
    <cellStyle name="Normal 5 2 5 2 2 7" xfId="42603" xr:uid="{00000000-0005-0000-0000-00005CA60000}"/>
    <cellStyle name="Normal 5 2 5 2 2 7 2" xfId="42604" xr:uid="{00000000-0005-0000-0000-00005DA60000}"/>
    <cellStyle name="Normal 5 2 5 2 2 8" xfId="42605" xr:uid="{00000000-0005-0000-0000-00005EA60000}"/>
    <cellStyle name="Normal 5 2 5 2 3" xfId="42606" xr:uid="{00000000-0005-0000-0000-00005FA60000}"/>
    <cellStyle name="Normal 5 2 5 2 3 2" xfId="42607" xr:uid="{00000000-0005-0000-0000-000060A60000}"/>
    <cellStyle name="Normal 5 2 5 2 3 2 2" xfId="42608" xr:uid="{00000000-0005-0000-0000-000061A60000}"/>
    <cellStyle name="Normal 5 2 5 2 3 2 2 2" xfId="42609" xr:uid="{00000000-0005-0000-0000-000062A60000}"/>
    <cellStyle name="Normal 5 2 5 2 3 2 3" xfId="42610" xr:uid="{00000000-0005-0000-0000-000063A60000}"/>
    <cellStyle name="Normal 5 2 5 2 3 2 3 2" xfId="42611" xr:uid="{00000000-0005-0000-0000-000064A60000}"/>
    <cellStyle name="Normal 5 2 5 2 3 2 3 2 2" xfId="42612" xr:uid="{00000000-0005-0000-0000-000065A60000}"/>
    <cellStyle name="Normal 5 2 5 2 3 2 3 3" xfId="42613" xr:uid="{00000000-0005-0000-0000-000066A60000}"/>
    <cellStyle name="Normal 5 2 5 2 3 2 4" xfId="42614" xr:uid="{00000000-0005-0000-0000-000067A60000}"/>
    <cellStyle name="Normal 5 2 5 2 3 3" xfId="42615" xr:uid="{00000000-0005-0000-0000-000068A60000}"/>
    <cellStyle name="Normal 5 2 5 2 3 3 2" xfId="42616" xr:uid="{00000000-0005-0000-0000-000069A60000}"/>
    <cellStyle name="Normal 5 2 5 2 3 4" xfId="42617" xr:uid="{00000000-0005-0000-0000-00006AA60000}"/>
    <cellStyle name="Normal 5 2 5 2 3 4 2" xfId="42618" xr:uid="{00000000-0005-0000-0000-00006BA60000}"/>
    <cellStyle name="Normal 5 2 5 2 3 4 2 2" xfId="42619" xr:uid="{00000000-0005-0000-0000-00006CA60000}"/>
    <cellStyle name="Normal 5 2 5 2 3 4 3" xfId="42620" xr:uid="{00000000-0005-0000-0000-00006DA60000}"/>
    <cellStyle name="Normal 5 2 5 2 3 5" xfId="42621" xr:uid="{00000000-0005-0000-0000-00006EA60000}"/>
    <cellStyle name="Normal 5 2 5 2 4" xfId="42622" xr:uid="{00000000-0005-0000-0000-00006FA60000}"/>
    <cellStyle name="Normal 5 2 5 2 4 2" xfId="42623" xr:uid="{00000000-0005-0000-0000-000070A60000}"/>
    <cellStyle name="Normal 5 2 5 2 4 2 2" xfId="42624" xr:uid="{00000000-0005-0000-0000-000071A60000}"/>
    <cellStyle name="Normal 5 2 5 2 4 3" xfId="42625" xr:uid="{00000000-0005-0000-0000-000072A60000}"/>
    <cellStyle name="Normal 5 2 5 2 4 3 2" xfId="42626" xr:uid="{00000000-0005-0000-0000-000073A60000}"/>
    <cellStyle name="Normal 5 2 5 2 4 3 2 2" xfId="42627" xr:uid="{00000000-0005-0000-0000-000074A60000}"/>
    <cellStyle name="Normal 5 2 5 2 4 3 3" xfId="42628" xr:uid="{00000000-0005-0000-0000-000075A60000}"/>
    <cellStyle name="Normal 5 2 5 2 4 4" xfId="42629" xr:uid="{00000000-0005-0000-0000-000076A60000}"/>
    <cellStyle name="Normal 5 2 5 2 5" xfId="42630" xr:uid="{00000000-0005-0000-0000-000077A60000}"/>
    <cellStyle name="Normal 5 2 5 2 5 2" xfId="42631" xr:uid="{00000000-0005-0000-0000-000078A60000}"/>
    <cellStyle name="Normal 5 2 5 2 5 2 2" xfId="42632" xr:uid="{00000000-0005-0000-0000-000079A60000}"/>
    <cellStyle name="Normal 5 2 5 2 5 3" xfId="42633" xr:uid="{00000000-0005-0000-0000-00007AA60000}"/>
    <cellStyle name="Normal 5 2 5 2 5 3 2" xfId="42634" xr:uid="{00000000-0005-0000-0000-00007BA60000}"/>
    <cellStyle name="Normal 5 2 5 2 5 3 2 2" xfId="42635" xr:uid="{00000000-0005-0000-0000-00007CA60000}"/>
    <cellStyle name="Normal 5 2 5 2 5 3 3" xfId="42636" xr:uid="{00000000-0005-0000-0000-00007DA60000}"/>
    <cellStyle name="Normal 5 2 5 2 5 4" xfId="42637" xr:uid="{00000000-0005-0000-0000-00007EA60000}"/>
    <cellStyle name="Normal 5 2 5 2 6" xfId="42638" xr:uid="{00000000-0005-0000-0000-00007FA60000}"/>
    <cellStyle name="Normal 5 2 5 2 6 2" xfId="42639" xr:uid="{00000000-0005-0000-0000-000080A60000}"/>
    <cellStyle name="Normal 5 2 5 2 7" xfId="42640" xr:uid="{00000000-0005-0000-0000-000081A60000}"/>
    <cellStyle name="Normal 5 2 5 2 7 2" xfId="42641" xr:uid="{00000000-0005-0000-0000-000082A60000}"/>
    <cellStyle name="Normal 5 2 5 2 7 2 2" xfId="42642" xr:uid="{00000000-0005-0000-0000-000083A60000}"/>
    <cellStyle name="Normal 5 2 5 2 7 3" xfId="42643" xr:uid="{00000000-0005-0000-0000-000084A60000}"/>
    <cellStyle name="Normal 5 2 5 2 8" xfId="42644" xr:uid="{00000000-0005-0000-0000-000085A60000}"/>
    <cellStyle name="Normal 5 2 5 2 8 2" xfId="42645" xr:uid="{00000000-0005-0000-0000-000086A60000}"/>
    <cellStyle name="Normal 5 2 5 2 9" xfId="42646" xr:uid="{00000000-0005-0000-0000-000087A60000}"/>
    <cellStyle name="Normal 5 2 5 3" xfId="42647" xr:uid="{00000000-0005-0000-0000-000088A60000}"/>
    <cellStyle name="Normal 5 2 5 3 2" xfId="42648" xr:uid="{00000000-0005-0000-0000-000089A60000}"/>
    <cellStyle name="Normal 5 2 5 3 2 2" xfId="42649" xr:uid="{00000000-0005-0000-0000-00008AA60000}"/>
    <cellStyle name="Normal 5 2 5 3 2 2 2" xfId="42650" xr:uid="{00000000-0005-0000-0000-00008BA60000}"/>
    <cellStyle name="Normal 5 2 5 3 2 2 2 2" xfId="42651" xr:uid="{00000000-0005-0000-0000-00008CA60000}"/>
    <cellStyle name="Normal 5 2 5 3 2 2 3" xfId="42652" xr:uid="{00000000-0005-0000-0000-00008DA60000}"/>
    <cellStyle name="Normal 5 2 5 3 2 2 3 2" xfId="42653" xr:uid="{00000000-0005-0000-0000-00008EA60000}"/>
    <cellStyle name="Normal 5 2 5 3 2 2 3 2 2" xfId="42654" xr:uid="{00000000-0005-0000-0000-00008FA60000}"/>
    <cellStyle name="Normal 5 2 5 3 2 2 3 3" xfId="42655" xr:uid="{00000000-0005-0000-0000-000090A60000}"/>
    <cellStyle name="Normal 5 2 5 3 2 2 4" xfId="42656" xr:uid="{00000000-0005-0000-0000-000091A60000}"/>
    <cellStyle name="Normal 5 2 5 3 2 3" xfId="42657" xr:uid="{00000000-0005-0000-0000-000092A60000}"/>
    <cellStyle name="Normal 5 2 5 3 2 3 2" xfId="42658" xr:uid="{00000000-0005-0000-0000-000093A60000}"/>
    <cellStyle name="Normal 5 2 5 3 2 4" xfId="42659" xr:uid="{00000000-0005-0000-0000-000094A60000}"/>
    <cellStyle name="Normal 5 2 5 3 2 4 2" xfId="42660" xr:uid="{00000000-0005-0000-0000-000095A60000}"/>
    <cellStyle name="Normal 5 2 5 3 2 4 2 2" xfId="42661" xr:uid="{00000000-0005-0000-0000-000096A60000}"/>
    <cellStyle name="Normal 5 2 5 3 2 4 3" xfId="42662" xr:uid="{00000000-0005-0000-0000-000097A60000}"/>
    <cellStyle name="Normal 5 2 5 3 2 5" xfId="42663" xr:uid="{00000000-0005-0000-0000-000098A60000}"/>
    <cellStyle name="Normal 5 2 5 3 3" xfId="42664" xr:uid="{00000000-0005-0000-0000-000099A60000}"/>
    <cellStyle name="Normal 5 2 5 3 3 2" xfId="42665" xr:uid="{00000000-0005-0000-0000-00009AA60000}"/>
    <cellStyle name="Normal 5 2 5 3 3 2 2" xfId="42666" xr:uid="{00000000-0005-0000-0000-00009BA60000}"/>
    <cellStyle name="Normal 5 2 5 3 3 3" xfId="42667" xr:uid="{00000000-0005-0000-0000-00009CA60000}"/>
    <cellStyle name="Normal 5 2 5 3 3 3 2" xfId="42668" xr:uid="{00000000-0005-0000-0000-00009DA60000}"/>
    <cellStyle name="Normal 5 2 5 3 3 3 2 2" xfId="42669" xr:uid="{00000000-0005-0000-0000-00009EA60000}"/>
    <cellStyle name="Normal 5 2 5 3 3 3 3" xfId="42670" xr:uid="{00000000-0005-0000-0000-00009FA60000}"/>
    <cellStyle name="Normal 5 2 5 3 3 4" xfId="42671" xr:uid="{00000000-0005-0000-0000-0000A0A60000}"/>
    <cellStyle name="Normal 5 2 5 3 4" xfId="42672" xr:uid="{00000000-0005-0000-0000-0000A1A60000}"/>
    <cellStyle name="Normal 5 2 5 3 4 2" xfId="42673" xr:uid="{00000000-0005-0000-0000-0000A2A60000}"/>
    <cellStyle name="Normal 5 2 5 3 4 2 2" xfId="42674" xr:uid="{00000000-0005-0000-0000-0000A3A60000}"/>
    <cellStyle name="Normal 5 2 5 3 4 3" xfId="42675" xr:uid="{00000000-0005-0000-0000-0000A4A60000}"/>
    <cellStyle name="Normal 5 2 5 3 4 3 2" xfId="42676" xr:uid="{00000000-0005-0000-0000-0000A5A60000}"/>
    <cellStyle name="Normal 5 2 5 3 4 3 2 2" xfId="42677" xr:uid="{00000000-0005-0000-0000-0000A6A60000}"/>
    <cellStyle name="Normal 5 2 5 3 4 3 3" xfId="42678" xr:uid="{00000000-0005-0000-0000-0000A7A60000}"/>
    <cellStyle name="Normal 5 2 5 3 4 4" xfId="42679" xr:uid="{00000000-0005-0000-0000-0000A8A60000}"/>
    <cellStyle name="Normal 5 2 5 3 5" xfId="42680" xr:uid="{00000000-0005-0000-0000-0000A9A60000}"/>
    <cellStyle name="Normal 5 2 5 3 5 2" xfId="42681" xr:uid="{00000000-0005-0000-0000-0000AAA60000}"/>
    <cellStyle name="Normal 5 2 5 3 6" xfId="42682" xr:uid="{00000000-0005-0000-0000-0000ABA60000}"/>
    <cellStyle name="Normal 5 2 5 3 6 2" xfId="42683" xr:uid="{00000000-0005-0000-0000-0000ACA60000}"/>
    <cellStyle name="Normal 5 2 5 3 6 2 2" xfId="42684" xr:uid="{00000000-0005-0000-0000-0000ADA60000}"/>
    <cellStyle name="Normal 5 2 5 3 6 3" xfId="42685" xr:uid="{00000000-0005-0000-0000-0000AEA60000}"/>
    <cellStyle name="Normal 5 2 5 3 7" xfId="42686" xr:uid="{00000000-0005-0000-0000-0000AFA60000}"/>
    <cellStyle name="Normal 5 2 5 3 7 2" xfId="42687" xr:uid="{00000000-0005-0000-0000-0000B0A60000}"/>
    <cellStyle name="Normal 5 2 5 3 8" xfId="42688" xr:uid="{00000000-0005-0000-0000-0000B1A60000}"/>
    <cellStyle name="Normal 5 2 5 4" xfId="42689" xr:uid="{00000000-0005-0000-0000-0000B2A60000}"/>
    <cellStyle name="Normal 5 2 5 4 2" xfId="42690" xr:uid="{00000000-0005-0000-0000-0000B3A60000}"/>
    <cellStyle name="Normal 5 2 5 4 2 2" xfId="42691" xr:uid="{00000000-0005-0000-0000-0000B4A60000}"/>
    <cellStyle name="Normal 5 2 5 4 2 2 2" xfId="42692" xr:uid="{00000000-0005-0000-0000-0000B5A60000}"/>
    <cellStyle name="Normal 5 2 5 4 2 3" xfId="42693" xr:uid="{00000000-0005-0000-0000-0000B6A60000}"/>
    <cellStyle name="Normal 5 2 5 4 2 3 2" xfId="42694" xr:uid="{00000000-0005-0000-0000-0000B7A60000}"/>
    <cellStyle name="Normal 5 2 5 4 2 3 2 2" xfId="42695" xr:uid="{00000000-0005-0000-0000-0000B8A60000}"/>
    <cellStyle name="Normal 5 2 5 4 2 3 3" xfId="42696" xr:uid="{00000000-0005-0000-0000-0000B9A60000}"/>
    <cellStyle name="Normal 5 2 5 4 2 4" xfId="42697" xr:uid="{00000000-0005-0000-0000-0000BAA60000}"/>
    <cellStyle name="Normal 5 2 5 4 3" xfId="42698" xr:uid="{00000000-0005-0000-0000-0000BBA60000}"/>
    <cellStyle name="Normal 5 2 5 4 3 2" xfId="42699" xr:uid="{00000000-0005-0000-0000-0000BCA60000}"/>
    <cellStyle name="Normal 5 2 5 4 4" xfId="42700" xr:uid="{00000000-0005-0000-0000-0000BDA60000}"/>
    <cellStyle name="Normal 5 2 5 4 4 2" xfId="42701" xr:uid="{00000000-0005-0000-0000-0000BEA60000}"/>
    <cellStyle name="Normal 5 2 5 4 4 2 2" xfId="42702" xr:uid="{00000000-0005-0000-0000-0000BFA60000}"/>
    <cellStyle name="Normal 5 2 5 4 4 3" xfId="42703" xr:uid="{00000000-0005-0000-0000-0000C0A60000}"/>
    <cellStyle name="Normal 5 2 5 4 5" xfId="42704" xr:uid="{00000000-0005-0000-0000-0000C1A60000}"/>
    <cellStyle name="Normal 5 2 5 5" xfId="42705" xr:uid="{00000000-0005-0000-0000-0000C2A60000}"/>
    <cellStyle name="Normal 5 2 5 5 2" xfId="42706" xr:uid="{00000000-0005-0000-0000-0000C3A60000}"/>
    <cellStyle name="Normal 5 2 5 5 2 2" xfId="42707" xr:uid="{00000000-0005-0000-0000-0000C4A60000}"/>
    <cellStyle name="Normal 5 2 5 5 3" xfId="42708" xr:uid="{00000000-0005-0000-0000-0000C5A60000}"/>
    <cellStyle name="Normal 5 2 5 5 3 2" xfId="42709" xr:uid="{00000000-0005-0000-0000-0000C6A60000}"/>
    <cellStyle name="Normal 5 2 5 5 3 2 2" xfId="42710" xr:uid="{00000000-0005-0000-0000-0000C7A60000}"/>
    <cellStyle name="Normal 5 2 5 5 3 3" xfId="42711" xr:uid="{00000000-0005-0000-0000-0000C8A60000}"/>
    <cellStyle name="Normal 5 2 5 5 4" xfId="42712" xr:uid="{00000000-0005-0000-0000-0000C9A60000}"/>
    <cellStyle name="Normal 5 2 5 6" xfId="42713" xr:uid="{00000000-0005-0000-0000-0000CAA60000}"/>
    <cellStyle name="Normal 5 2 5 6 2" xfId="42714" xr:uid="{00000000-0005-0000-0000-0000CBA60000}"/>
    <cellStyle name="Normal 5 2 5 6 2 2" xfId="42715" xr:uid="{00000000-0005-0000-0000-0000CCA60000}"/>
    <cellStyle name="Normal 5 2 5 6 3" xfId="42716" xr:uid="{00000000-0005-0000-0000-0000CDA60000}"/>
    <cellStyle name="Normal 5 2 5 6 3 2" xfId="42717" xr:uid="{00000000-0005-0000-0000-0000CEA60000}"/>
    <cellStyle name="Normal 5 2 5 6 3 2 2" xfId="42718" xr:uid="{00000000-0005-0000-0000-0000CFA60000}"/>
    <cellStyle name="Normal 5 2 5 6 3 3" xfId="42719" xr:uid="{00000000-0005-0000-0000-0000D0A60000}"/>
    <cellStyle name="Normal 5 2 5 6 4" xfId="42720" xr:uid="{00000000-0005-0000-0000-0000D1A60000}"/>
    <cellStyle name="Normal 5 2 5 7" xfId="42721" xr:uid="{00000000-0005-0000-0000-0000D2A60000}"/>
    <cellStyle name="Normal 5 2 5 7 2" xfId="42722" xr:uid="{00000000-0005-0000-0000-0000D3A60000}"/>
    <cellStyle name="Normal 5 2 5 8" xfId="42723" xr:uid="{00000000-0005-0000-0000-0000D4A60000}"/>
    <cellStyle name="Normal 5 2 5 8 2" xfId="42724" xr:uid="{00000000-0005-0000-0000-0000D5A60000}"/>
    <cellStyle name="Normal 5 2 5 8 2 2" xfId="42725" xr:uid="{00000000-0005-0000-0000-0000D6A60000}"/>
    <cellStyle name="Normal 5 2 5 8 3" xfId="42726" xr:uid="{00000000-0005-0000-0000-0000D7A60000}"/>
    <cellStyle name="Normal 5 2 5 9" xfId="42727" xr:uid="{00000000-0005-0000-0000-0000D8A60000}"/>
    <cellStyle name="Normal 5 2 5 9 2" xfId="42728" xr:uid="{00000000-0005-0000-0000-0000D9A60000}"/>
    <cellStyle name="Normal 5 2 6" xfId="42729" xr:uid="{00000000-0005-0000-0000-0000DAA60000}"/>
    <cellStyle name="Normal 5 2 6 10" xfId="42730" xr:uid="{00000000-0005-0000-0000-0000DBA60000}"/>
    <cellStyle name="Normal 5 2 6 11" xfId="42731" xr:uid="{00000000-0005-0000-0000-0000DCA60000}"/>
    <cellStyle name="Normal 5 2 6 2" xfId="42732" xr:uid="{00000000-0005-0000-0000-0000DDA60000}"/>
    <cellStyle name="Normal 5 2 6 2 10" xfId="42733" xr:uid="{00000000-0005-0000-0000-0000DEA60000}"/>
    <cellStyle name="Normal 5 2 6 2 2" xfId="42734" xr:uid="{00000000-0005-0000-0000-0000DFA60000}"/>
    <cellStyle name="Normal 5 2 6 2 2 2" xfId="42735" xr:uid="{00000000-0005-0000-0000-0000E0A60000}"/>
    <cellStyle name="Normal 5 2 6 2 2 2 2" xfId="42736" xr:uid="{00000000-0005-0000-0000-0000E1A60000}"/>
    <cellStyle name="Normal 5 2 6 2 2 2 2 2" xfId="42737" xr:uid="{00000000-0005-0000-0000-0000E2A60000}"/>
    <cellStyle name="Normal 5 2 6 2 2 2 2 2 2" xfId="42738" xr:uid="{00000000-0005-0000-0000-0000E3A60000}"/>
    <cellStyle name="Normal 5 2 6 2 2 2 2 3" xfId="42739" xr:uid="{00000000-0005-0000-0000-0000E4A60000}"/>
    <cellStyle name="Normal 5 2 6 2 2 2 2 3 2" xfId="42740" xr:uid="{00000000-0005-0000-0000-0000E5A60000}"/>
    <cellStyle name="Normal 5 2 6 2 2 2 2 3 2 2" xfId="42741" xr:uid="{00000000-0005-0000-0000-0000E6A60000}"/>
    <cellStyle name="Normal 5 2 6 2 2 2 2 3 3" xfId="42742" xr:uid="{00000000-0005-0000-0000-0000E7A60000}"/>
    <cellStyle name="Normal 5 2 6 2 2 2 2 4" xfId="42743" xr:uid="{00000000-0005-0000-0000-0000E8A60000}"/>
    <cellStyle name="Normal 5 2 6 2 2 2 3" xfId="42744" xr:uid="{00000000-0005-0000-0000-0000E9A60000}"/>
    <cellStyle name="Normal 5 2 6 2 2 2 3 2" xfId="42745" xr:uid="{00000000-0005-0000-0000-0000EAA60000}"/>
    <cellStyle name="Normal 5 2 6 2 2 2 4" xfId="42746" xr:uid="{00000000-0005-0000-0000-0000EBA60000}"/>
    <cellStyle name="Normal 5 2 6 2 2 2 4 2" xfId="42747" xr:uid="{00000000-0005-0000-0000-0000ECA60000}"/>
    <cellStyle name="Normal 5 2 6 2 2 2 4 2 2" xfId="42748" xr:uid="{00000000-0005-0000-0000-0000EDA60000}"/>
    <cellStyle name="Normal 5 2 6 2 2 2 4 3" xfId="42749" xr:uid="{00000000-0005-0000-0000-0000EEA60000}"/>
    <cellStyle name="Normal 5 2 6 2 2 2 5" xfId="42750" xr:uid="{00000000-0005-0000-0000-0000EFA60000}"/>
    <cellStyle name="Normal 5 2 6 2 2 3" xfId="42751" xr:uid="{00000000-0005-0000-0000-0000F0A60000}"/>
    <cellStyle name="Normal 5 2 6 2 2 3 2" xfId="42752" xr:uid="{00000000-0005-0000-0000-0000F1A60000}"/>
    <cellStyle name="Normal 5 2 6 2 2 3 2 2" xfId="42753" xr:uid="{00000000-0005-0000-0000-0000F2A60000}"/>
    <cellStyle name="Normal 5 2 6 2 2 3 3" xfId="42754" xr:uid="{00000000-0005-0000-0000-0000F3A60000}"/>
    <cellStyle name="Normal 5 2 6 2 2 3 3 2" xfId="42755" xr:uid="{00000000-0005-0000-0000-0000F4A60000}"/>
    <cellStyle name="Normal 5 2 6 2 2 3 3 2 2" xfId="42756" xr:uid="{00000000-0005-0000-0000-0000F5A60000}"/>
    <cellStyle name="Normal 5 2 6 2 2 3 3 3" xfId="42757" xr:uid="{00000000-0005-0000-0000-0000F6A60000}"/>
    <cellStyle name="Normal 5 2 6 2 2 3 4" xfId="42758" xr:uid="{00000000-0005-0000-0000-0000F7A60000}"/>
    <cellStyle name="Normal 5 2 6 2 2 4" xfId="42759" xr:uid="{00000000-0005-0000-0000-0000F8A60000}"/>
    <cellStyle name="Normal 5 2 6 2 2 4 2" xfId="42760" xr:uid="{00000000-0005-0000-0000-0000F9A60000}"/>
    <cellStyle name="Normal 5 2 6 2 2 4 2 2" xfId="42761" xr:uid="{00000000-0005-0000-0000-0000FAA60000}"/>
    <cellStyle name="Normal 5 2 6 2 2 4 3" xfId="42762" xr:uid="{00000000-0005-0000-0000-0000FBA60000}"/>
    <cellStyle name="Normal 5 2 6 2 2 4 3 2" xfId="42763" xr:uid="{00000000-0005-0000-0000-0000FCA60000}"/>
    <cellStyle name="Normal 5 2 6 2 2 4 3 2 2" xfId="42764" xr:uid="{00000000-0005-0000-0000-0000FDA60000}"/>
    <cellStyle name="Normal 5 2 6 2 2 4 3 3" xfId="42765" xr:uid="{00000000-0005-0000-0000-0000FEA60000}"/>
    <cellStyle name="Normal 5 2 6 2 2 4 4" xfId="42766" xr:uid="{00000000-0005-0000-0000-0000FFA60000}"/>
    <cellStyle name="Normal 5 2 6 2 2 5" xfId="42767" xr:uid="{00000000-0005-0000-0000-000000A70000}"/>
    <cellStyle name="Normal 5 2 6 2 2 5 2" xfId="42768" xr:uid="{00000000-0005-0000-0000-000001A70000}"/>
    <cellStyle name="Normal 5 2 6 2 2 6" xfId="42769" xr:uid="{00000000-0005-0000-0000-000002A70000}"/>
    <cellStyle name="Normal 5 2 6 2 2 6 2" xfId="42770" xr:uid="{00000000-0005-0000-0000-000003A70000}"/>
    <cellStyle name="Normal 5 2 6 2 2 6 2 2" xfId="42771" xr:uid="{00000000-0005-0000-0000-000004A70000}"/>
    <cellStyle name="Normal 5 2 6 2 2 6 3" xfId="42772" xr:uid="{00000000-0005-0000-0000-000005A70000}"/>
    <cellStyle name="Normal 5 2 6 2 2 7" xfId="42773" xr:uid="{00000000-0005-0000-0000-000006A70000}"/>
    <cellStyle name="Normal 5 2 6 2 2 7 2" xfId="42774" xr:uid="{00000000-0005-0000-0000-000007A70000}"/>
    <cellStyle name="Normal 5 2 6 2 2 8" xfId="42775" xr:uid="{00000000-0005-0000-0000-000008A70000}"/>
    <cellStyle name="Normal 5 2 6 2 3" xfId="42776" xr:uid="{00000000-0005-0000-0000-000009A70000}"/>
    <cellStyle name="Normal 5 2 6 2 3 2" xfId="42777" xr:uid="{00000000-0005-0000-0000-00000AA70000}"/>
    <cellStyle name="Normal 5 2 6 2 3 2 2" xfId="42778" xr:uid="{00000000-0005-0000-0000-00000BA70000}"/>
    <cellStyle name="Normal 5 2 6 2 3 2 2 2" xfId="42779" xr:uid="{00000000-0005-0000-0000-00000CA70000}"/>
    <cellStyle name="Normal 5 2 6 2 3 2 3" xfId="42780" xr:uid="{00000000-0005-0000-0000-00000DA70000}"/>
    <cellStyle name="Normal 5 2 6 2 3 2 3 2" xfId="42781" xr:uid="{00000000-0005-0000-0000-00000EA70000}"/>
    <cellStyle name="Normal 5 2 6 2 3 2 3 2 2" xfId="42782" xr:uid="{00000000-0005-0000-0000-00000FA70000}"/>
    <cellStyle name="Normal 5 2 6 2 3 2 3 3" xfId="42783" xr:uid="{00000000-0005-0000-0000-000010A70000}"/>
    <cellStyle name="Normal 5 2 6 2 3 2 4" xfId="42784" xr:uid="{00000000-0005-0000-0000-000011A70000}"/>
    <cellStyle name="Normal 5 2 6 2 3 3" xfId="42785" xr:uid="{00000000-0005-0000-0000-000012A70000}"/>
    <cellStyle name="Normal 5 2 6 2 3 3 2" xfId="42786" xr:uid="{00000000-0005-0000-0000-000013A70000}"/>
    <cellStyle name="Normal 5 2 6 2 3 4" xfId="42787" xr:uid="{00000000-0005-0000-0000-000014A70000}"/>
    <cellStyle name="Normal 5 2 6 2 3 4 2" xfId="42788" xr:uid="{00000000-0005-0000-0000-000015A70000}"/>
    <cellStyle name="Normal 5 2 6 2 3 4 2 2" xfId="42789" xr:uid="{00000000-0005-0000-0000-000016A70000}"/>
    <cellStyle name="Normal 5 2 6 2 3 4 3" xfId="42790" xr:uid="{00000000-0005-0000-0000-000017A70000}"/>
    <cellStyle name="Normal 5 2 6 2 3 5" xfId="42791" xr:uid="{00000000-0005-0000-0000-000018A70000}"/>
    <cellStyle name="Normal 5 2 6 2 4" xfId="42792" xr:uid="{00000000-0005-0000-0000-000019A70000}"/>
    <cellStyle name="Normal 5 2 6 2 4 2" xfId="42793" xr:uid="{00000000-0005-0000-0000-00001AA70000}"/>
    <cellStyle name="Normal 5 2 6 2 4 2 2" xfId="42794" xr:uid="{00000000-0005-0000-0000-00001BA70000}"/>
    <cellStyle name="Normal 5 2 6 2 4 3" xfId="42795" xr:uid="{00000000-0005-0000-0000-00001CA70000}"/>
    <cellStyle name="Normal 5 2 6 2 4 3 2" xfId="42796" xr:uid="{00000000-0005-0000-0000-00001DA70000}"/>
    <cellStyle name="Normal 5 2 6 2 4 3 2 2" xfId="42797" xr:uid="{00000000-0005-0000-0000-00001EA70000}"/>
    <cellStyle name="Normal 5 2 6 2 4 3 3" xfId="42798" xr:uid="{00000000-0005-0000-0000-00001FA70000}"/>
    <cellStyle name="Normal 5 2 6 2 4 4" xfId="42799" xr:uid="{00000000-0005-0000-0000-000020A70000}"/>
    <cellStyle name="Normal 5 2 6 2 5" xfId="42800" xr:uid="{00000000-0005-0000-0000-000021A70000}"/>
    <cellStyle name="Normal 5 2 6 2 5 2" xfId="42801" xr:uid="{00000000-0005-0000-0000-000022A70000}"/>
    <cellStyle name="Normal 5 2 6 2 5 2 2" xfId="42802" xr:uid="{00000000-0005-0000-0000-000023A70000}"/>
    <cellStyle name="Normal 5 2 6 2 5 3" xfId="42803" xr:uid="{00000000-0005-0000-0000-000024A70000}"/>
    <cellStyle name="Normal 5 2 6 2 5 3 2" xfId="42804" xr:uid="{00000000-0005-0000-0000-000025A70000}"/>
    <cellStyle name="Normal 5 2 6 2 5 3 2 2" xfId="42805" xr:uid="{00000000-0005-0000-0000-000026A70000}"/>
    <cellStyle name="Normal 5 2 6 2 5 3 3" xfId="42806" xr:uid="{00000000-0005-0000-0000-000027A70000}"/>
    <cellStyle name="Normal 5 2 6 2 5 4" xfId="42807" xr:uid="{00000000-0005-0000-0000-000028A70000}"/>
    <cellStyle name="Normal 5 2 6 2 6" xfId="42808" xr:uid="{00000000-0005-0000-0000-000029A70000}"/>
    <cellStyle name="Normal 5 2 6 2 6 2" xfId="42809" xr:uid="{00000000-0005-0000-0000-00002AA70000}"/>
    <cellStyle name="Normal 5 2 6 2 7" xfId="42810" xr:uid="{00000000-0005-0000-0000-00002BA70000}"/>
    <cellStyle name="Normal 5 2 6 2 7 2" xfId="42811" xr:uid="{00000000-0005-0000-0000-00002CA70000}"/>
    <cellStyle name="Normal 5 2 6 2 7 2 2" xfId="42812" xr:uid="{00000000-0005-0000-0000-00002DA70000}"/>
    <cellStyle name="Normal 5 2 6 2 7 3" xfId="42813" xr:uid="{00000000-0005-0000-0000-00002EA70000}"/>
    <cellStyle name="Normal 5 2 6 2 8" xfId="42814" xr:uid="{00000000-0005-0000-0000-00002FA70000}"/>
    <cellStyle name="Normal 5 2 6 2 8 2" xfId="42815" xr:uid="{00000000-0005-0000-0000-000030A70000}"/>
    <cellStyle name="Normal 5 2 6 2 9" xfId="42816" xr:uid="{00000000-0005-0000-0000-000031A70000}"/>
    <cellStyle name="Normal 5 2 6 3" xfId="42817" xr:uid="{00000000-0005-0000-0000-000032A70000}"/>
    <cellStyle name="Normal 5 2 6 3 2" xfId="42818" xr:uid="{00000000-0005-0000-0000-000033A70000}"/>
    <cellStyle name="Normal 5 2 6 3 2 2" xfId="42819" xr:uid="{00000000-0005-0000-0000-000034A70000}"/>
    <cellStyle name="Normal 5 2 6 3 2 2 2" xfId="42820" xr:uid="{00000000-0005-0000-0000-000035A70000}"/>
    <cellStyle name="Normal 5 2 6 3 2 2 2 2" xfId="42821" xr:uid="{00000000-0005-0000-0000-000036A70000}"/>
    <cellStyle name="Normal 5 2 6 3 2 2 3" xfId="42822" xr:uid="{00000000-0005-0000-0000-000037A70000}"/>
    <cellStyle name="Normal 5 2 6 3 2 2 3 2" xfId="42823" xr:uid="{00000000-0005-0000-0000-000038A70000}"/>
    <cellStyle name="Normal 5 2 6 3 2 2 3 2 2" xfId="42824" xr:uid="{00000000-0005-0000-0000-000039A70000}"/>
    <cellStyle name="Normal 5 2 6 3 2 2 3 3" xfId="42825" xr:uid="{00000000-0005-0000-0000-00003AA70000}"/>
    <cellStyle name="Normal 5 2 6 3 2 2 4" xfId="42826" xr:uid="{00000000-0005-0000-0000-00003BA70000}"/>
    <cellStyle name="Normal 5 2 6 3 2 3" xfId="42827" xr:uid="{00000000-0005-0000-0000-00003CA70000}"/>
    <cellStyle name="Normal 5 2 6 3 2 3 2" xfId="42828" xr:uid="{00000000-0005-0000-0000-00003DA70000}"/>
    <cellStyle name="Normal 5 2 6 3 2 4" xfId="42829" xr:uid="{00000000-0005-0000-0000-00003EA70000}"/>
    <cellStyle name="Normal 5 2 6 3 2 4 2" xfId="42830" xr:uid="{00000000-0005-0000-0000-00003FA70000}"/>
    <cellStyle name="Normal 5 2 6 3 2 4 2 2" xfId="42831" xr:uid="{00000000-0005-0000-0000-000040A70000}"/>
    <cellStyle name="Normal 5 2 6 3 2 4 3" xfId="42832" xr:uid="{00000000-0005-0000-0000-000041A70000}"/>
    <cellStyle name="Normal 5 2 6 3 2 5" xfId="42833" xr:uid="{00000000-0005-0000-0000-000042A70000}"/>
    <cellStyle name="Normal 5 2 6 3 3" xfId="42834" xr:uid="{00000000-0005-0000-0000-000043A70000}"/>
    <cellStyle name="Normal 5 2 6 3 3 2" xfId="42835" xr:uid="{00000000-0005-0000-0000-000044A70000}"/>
    <cellStyle name="Normal 5 2 6 3 3 2 2" xfId="42836" xr:uid="{00000000-0005-0000-0000-000045A70000}"/>
    <cellStyle name="Normal 5 2 6 3 3 3" xfId="42837" xr:uid="{00000000-0005-0000-0000-000046A70000}"/>
    <cellStyle name="Normal 5 2 6 3 3 3 2" xfId="42838" xr:uid="{00000000-0005-0000-0000-000047A70000}"/>
    <cellStyle name="Normal 5 2 6 3 3 3 2 2" xfId="42839" xr:uid="{00000000-0005-0000-0000-000048A70000}"/>
    <cellStyle name="Normal 5 2 6 3 3 3 3" xfId="42840" xr:uid="{00000000-0005-0000-0000-000049A70000}"/>
    <cellStyle name="Normal 5 2 6 3 3 4" xfId="42841" xr:uid="{00000000-0005-0000-0000-00004AA70000}"/>
    <cellStyle name="Normal 5 2 6 3 4" xfId="42842" xr:uid="{00000000-0005-0000-0000-00004BA70000}"/>
    <cellStyle name="Normal 5 2 6 3 4 2" xfId="42843" xr:uid="{00000000-0005-0000-0000-00004CA70000}"/>
    <cellStyle name="Normal 5 2 6 3 4 2 2" xfId="42844" xr:uid="{00000000-0005-0000-0000-00004DA70000}"/>
    <cellStyle name="Normal 5 2 6 3 4 3" xfId="42845" xr:uid="{00000000-0005-0000-0000-00004EA70000}"/>
    <cellStyle name="Normal 5 2 6 3 4 3 2" xfId="42846" xr:uid="{00000000-0005-0000-0000-00004FA70000}"/>
    <cellStyle name="Normal 5 2 6 3 4 3 2 2" xfId="42847" xr:uid="{00000000-0005-0000-0000-000050A70000}"/>
    <cellStyle name="Normal 5 2 6 3 4 3 3" xfId="42848" xr:uid="{00000000-0005-0000-0000-000051A70000}"/>
    <cellStyle name="Normal 5 2 6 3 4 4" xfId="42849" xr:uid="{00000000-0005-0000-0000-000052A70000}"/>
    <cellStyle name="Normal 5 2 6 3 5" xfId="42850" xr:uid="{00000000-0005-0000-0000-000053A70000}"/>
    <cellStyle name="Normal 5 2 6 3 5 2" xfId="42851" xr:uid="{00000000-0005-0000-0000-000054A70000}"/>
    <cellStyle name="Normal 5 2 6 3 6" xfId="42852" xr:uid="{00000000-0005-0000-0000-000055A70000}"/>
    <cellStyle name="Normal 5 2 6 3 6 2" xfId="42853" xr:uid="{00000000-0005-0000-0000-000056A70000}"/>
    <cellStyle name="Normal 5 2 6 3 6 2 2" xfId="42854" xr:uid="{00000000-0005-0000-0000-000057A70000}"/>
    <cellStyle name="Normal 5 2 6 3 6 3" xfId="42855" xr:uid="{00000000-0005-0000-0000-000058A70000}"/>
    <cellStyle name="Normal 5 2 6 3 7" xfId="42856" xr:uid="{00000000-0005-0000-0000-000059A70000}"/>
    <cellStyle name="Normal 5 2 6 3 7 2" xfId="42857" xr:uid="{00000000-0005-0000-0000-00005AA70000}"/>
    <cellStyle name="Normal 5 2 6 3 8" xfId="42858" xr:uid="{00000000-0005-0000-0000-00005BA70000}"/>
    <cellStyle name="Normal 5 2 6 4" xfId="42859" xr:uid="{00000000-0005-0000-0000-00005CA70000}"/>
    <cellStyle name="Normal 5 2 6 4 2" xfId="42860" xr:uid="{00000000-0005-0000-0000-00005DA70000}"/>
    <cellStyle name="Normal 5 2 6 4 2 2" xfId="42861" xr:uid="{00000000-0005-0000-0000-00005EA70000}"/>
    <cellStyle name="Normal 5 2 6 4 2 2 2" xfId="42862" xr:uid="{00000000-0005-0000-0000-00005FA70000}"/>
    <cellStyle name="Normal 5 2 6 4 2 3" xfId="42863" xr:uid="{00000000-0005-0000-0000-000060A70000}"/>
    <cellStyle name="Normal 5 2 6 4 2 3 2" xfId="42864" xr:uid="{00000000-0005-0000-0000-000061A70000}"/>
    <cellStyle name="Normal 5 2 6 4 2 3 2 2" xfId="42865" xr:uid="{00000000-0005-0000-0000-000062A70000}"/>
    <cellStyle name="Normal 5 2 6 4 2 3 3" xfId="42866" xr:uid="{00000000-0005-0000-0000-000063A70000}"/>
    <cellStyle name="Normal 5 2 6 4 2 4" xfId="42867" xr:uid="{00000000-0005-0000-0000-000064A70000}"/>
    <cellStyle name="Normal 5 2 6 4 3" xfId="42868" xr:uid="{00000000-0005-0000-0000-000065A70000}"/>
    <cellStyle name="Normal 5 2 6 4 3 2" xfId="42869" xr:uid="{00000000-0005-0000-0000-000066A70000}"/>
    <cellStyle name="Normal 5 2 6 4 4" xfId="42870" xr:uid="{00000000-0005-0000-0000-000067A70000}"/>
    <cellStyle name="Normal 5 2 6 4 4 2" xfId="42871" xr:uid="{00000000-0005-0000-0000-000068A70000}"/>
    <cellStyle name="Normal 5 2 6 4 4 2 2" xfId="42872" xr:uid="{00000000-0005-0000-0000-000069A70000}"/>
    <cellStyle name="Normal 5 2 6 4 4 3" xfId="42873" xr:uid="{00000000-0005-0000-0000-00006AA70000}"/>
    <cellStyle name="Normal 5 2 6 4 5" xfId="42874" xr:uid="{00000000-0005-0000-0000-00006BA70000}"/>
    <cellStyle name="Normal 5 2 6 5" xfId="42875" xr:uid="{00000000-0005-0000-0000-00006CA70000}"/>
    <cellStyle name="Normal 5 2 6 5 2" xfId="42876" xr:uid="{00000000-0005-0000-0000-00006DA70000}"/>
    <cellStyle name="Normal 5 2 6 5 2 2" xfId="42877" xr:uid="{00000000-0005-0000-0000-00006EA70000}"/>
    <cellStyle name="Normal 5 2 6 5 3" xfId="42878" xr:uid="{00000000-0005-0000-0000-00006FA70000}"/>
    <cellStyle name="Normal 5 2 6 5 3 2" xfId="42879" xr:uid="{00000000-0005-0000-0000-000070A70000}"/>
    <cellStyle name="Normal 5 2 6 5 3 2 2" xfId="42880" xr:uid="{00000000-0005-0000-0000-000071A70000}"/>
    <cellStyle name="Normal 5 2 6 5 3 3" xfId="42881" xr:uid="{00000000-0005-0000-0000-000072A70000}"/>
    <cellStyle name="Normal 5 2 6 5 4" xfId="42882" xr:uid="{00000000-0005-0000-0000-000073A70000}"/>
    <cellStyle name="Normal 5 2 6 6" xfId="42883" xr:uid="{00000000-0005-0000-0000-000074A70000}"/>
    <cellStyle name="Normal 5 2 6 6 2" xfId="42884" xr:uid="{00000000-0005-0000-0000-000075A70000}"/>
    <cellStyle name="Normal 5 2 6 6 2 2" xfId="42885" xr:uid="{00000000-0005-0000-0000-000076A70000}"/>
    <cellStyle name="Normal 5 2 6 6 3" xfId="42886" xr:uid="{00000000-0005-0000-0000-000077A70000}"/>
    <cellStyle name="Normal 5 2 6 6 3 2" xfId="42887" xr:uid="{00000000-0005-0000-0000-000078A70000}"/>
    <cellStyle name="Normal 5 2 6 6 3 2 2" xfId="42888" xr:uid="{00000000-0005-0000-0000-000079A70000}"/>
    <cellStyle name="Normal 5 2 6 6 3 3" xfId="42889" xr:uid="{00000000-0005-0000-0000-00007AA70000}"/>
    <cellStyle name="Normal 5 2 6 6 4" xfId="42890" xr:uid="{00000000-0005-0000-0000-00007BA70000}"/>
    <cellStyle name="Normal 5 2 6 7" xfId="42891" xr:uid="{00000000-0005-0000-0000-00007CA70000}"/>
    <cellStyle name="Normal 5 2 6 7 2" xfId="42892" xr:uid="{00000000-0005-0000-0000-00007DA70000}"/>
    <cellStyle name="Normal 5 2 6 8" xfId="42893" xr:uid="{00000000-0005-0000-0000-00007EA70000}"/>
    <cellStyle name="Normal 5 2 6 8 2" xfId="42894" xr:uid="{00000000-0005-0000-0000-00007FA70000}"/>
    <cellStyle name="Normal 5 2 6 8 2 2" xfId="42895" xr:uid="{00000000-0005-0000-0000-000080A70000}"/>
    <cellStyle name="Normal 5 2 6 8 3" xfId="42896" xr:uid="{00000000-0005-0000-0000-000081A70000}"/>
    <cellStyle name="Normal 5 2 6 9" xfId="42897" xr:uid="{00000000-0005-0000-0000-000082A70000}"/>
    <cellStyle name="Normal 5 2 6 9 2" xfId="42898" xr:uid="{00000000-0005-0000-0000-000083A70000}"/>
    <cellStyle name="Normal 5 2 7" xfId="42899" xr:uid="{00000000-0005-0000-0000-000084A70000}"/>
    <cellStyle name="Normal 5 2 7 10" xfId="42900" xr:uid="{00000000-0005-0000-0000-000085A70000}"/>
    <cellStyle name="Normal 5 2 7 11" xfId="42901" xr:uid="{00000000-0005-0000-0000-000086A70000}"/>
    <cellStyle name="Normal 5 2 7 2" xfId="42902" xr:uid="{00000000-0005-0000-0000-000087A70000}"/>
    <cellStyle name="Normal 5 2 7 2 2" xfId="42903" xr:uid="{00000000-0005-0000-0000-000088A70000}"/>
    <cellStyle name="Normal 5 2 7 2 2 2" xfId="42904" xr:uid="{00000000-0005-0000-0000-000089A70000}"/>
    <cellStyle name="Normal 5 2 7 2 2 2 2" xfId="42905" xr:uid="{00000000-0005-0000-0000-00008AA70000}"/>
    <cellStyle name="Normal 5 2 7 2 2 2 2 2" xfId="42906" xr:uid="{00000000-0005-0000-0000-00008BA70000}"/>
    <cellStyle name="Normal 5 2 7 2 2 2 2 2 2" xfId="42907" xr:uid="{00000000-0005-0000-0000-00008CA70000}"/>
    <cellStyle name="Normal 5 2 7 2 2 2 2 3" xfId="42908" xr:uid="{00000000-0005-0000-0000-00008DA70000}"/>
    <cellStyle name="Normal 5 2 7 2 2 2 2 3 2" xfId="42909" xr:uid="{00000000-0005-0000-0000-00008EA70000}"/>
    <cellStyle name="Normal 5 2 7 2 2 2 2 3 2 2" xfId="42910" xr:uid="{00000000-0005-0000-0000-00008FA70000}"/>
    <cellStyle name="Normal 5 2 7 2 2 2 2 3 3" xfId="42911" xr:uid="{00000000-0005-0000-0000-000090A70000}"/>
    <cellStyle name="Normal 5 2 7 2 2 2 2 4" xfId="42912" xr:uid="{00000000-0005-0000-0000-000091A70000}"/>
    <cellStyle name="Normal 5 2 7 2 2 2 3" xfId="42913" xr:uid="{00000000-0005-0000-0000-000092A70000}"/>
    <cellStyle name="Normal 5 2 7 2 2 2 3 2" xfId="42914" xr:uid="{00000000-0005-0000-0000-000093A70000}"/>
    <cellStyle name="Normal 5 2 7 2 2 2 4" xfId="42915" xr:uid="{00000000-0005-0000-0000-000094A70000}"/>
    <cellStyle name="Normal 5 2 7 2 2 2 4 2" xfId="42916" xr:uid="{00000000-0005-0000-0000-000095A70000}"/>
    <cellStyle name="Normal 5 2 7 2 2 2 4 2 2" xfId="42917" xr:uid="{00000000-0005-0000-0000-000096A70000}"/>
    <cellStyle name="Normal 5 2 7 2 2 2 4 3" xfId="42918" xr:uid="{00000000-0005-0000-0000-000097A70000}"/>
    <cellStyle name="Normal 5 2 7 2 2 2 5" xfId="42919" xr:uid="{00000000-0005-0000-0000-000098A70000}"/>
    <cellStyle name="Normal 5 2 7 2 2 3" xfId="42920" xr:uid="{00000000-0005-0000-0000-000099A70000}"/>
    <cellStyle name="Normal 5 2 7 2 2 3 2" xfId="42921" xr:uid="{00000000-0005-0000-0000-00009AA70000}"/>
    <cellStyle name="Normal 5 2 7 2 2 3 2 2" xfId="42922" xr:uid="{00000000-0005-0000-0000-00009BA70000}"/>
    <cellStyle name="Normal 5 2 7 2 2 3 3" xfId="42923" xr:uid="{00000000-0005-0000-0000-00009CA70000}"/>
    <cellStyle name="Normal 5 2 7 2 2 3 3 2" xfId="42924" xr:uid="{00000000-0005-0000-0000-00009DA70000}"/>
    <cellStyle name="Normal 5 2 7 2 2 3 3 2 2" xfId="42925" xr:uid="{00000000-0005-0000-0000-00009EA70000}"/>
    <cellStyle name="Normal 5 2 7 2 2 3 3 3" xfId="42926" xr:uid="{00000000-0005-0000-0000-00009FA70000}"/>
    <cellStyle name="Normal 5 2 7 2 2 3 4" xfId="42927" xr:uid="{00000000-0005-0000-0000-0000A0A70000}"/>
    <cellStyle name="Normal 5 2 7 2 2 4" xfId="42928" xr:uid="{00000000-0005-0000-0000-0000A1A70000}"/>
    <cellStyle name="Normal 5 2 7 2 2 4 2" xfId="42929" xr:uid="{00000000-0005-0000-0000-0000A2A70000}"/>
    <cellStyle name="Normal 5 2 7 2 2 4 2 2" xfId="42930" xr:uid="{00000000-0005-0000-0000-0000A3A70000}"/>
    <cellStyle name="Normal 5 2 7 2 2 4 3" xfId="42931" xr:uid="{00000000-0005-0000-0000-0000A4A70000}"/>
    <cellStyle name="Normal 5 2 7 2 2 4 3 2" xfId="42932" xr:uid="{00000000-0005-0000-0000-0000A5A70000}"/>
    <cellStyle name="Normal 5 2 7 2 2 4 3 2 2" xfId="42933" xr:uid="{00000000-0005-0000-0000-0000A6A70000}"/>
    <cellStyle name="Normal 5 2 7 2 2 4 3 3" xfId="42934" xr:uid="{00000000-0005-0000-0000-0000A7A70000}"/>
    <cellStyle name="Normal 5 2 7 2 2 4 4" xfId="42935" xr:uid="{00000000-0005-0000-0000-0000A8A70000}"/>
    <cellStyle name="Normal 5 2 7 2 2 5" xfId="42936" xr:uid="{00000000-0005-0000-0000-0000A9A70000}"/>
    <cellStyle name="Normal 5 2 7 2 2 5 2" xfId="42937" xr:uid="{00000000-0005-0000-0000-0000AAA70000}"/>
    <cellStyle name="Normal 5 2 7 2 2 6" xfId="42938" xr:uid="{00000000-0005-0000-0000-0000ABA70000}"/>
    <cellStyle name="Normal 5 2 7 2 2 6 2" xfId="42939" xr:uid="{00000000-0005-0000-0000-0000ACA70000}"/>
    <cellStyle name="Normal 5 2 7 2 2 6 2 2" xfId="42940" xr:uid="{00000000-0005-0000-0000-0000ADA70000}"/>
    <cellStyle name="Normal 5 2 7 2 2 6 3" xfId="42941" xr:uid="{00000000-0005-0000-0000-0000AEA70000}"/>
    <cellStyle name="Normal 5 2 7 2 2 7" xfId="42942" xr:uid="{00000000-0005-0000-0000-0000AFA70000}"/>
    <cellStyle name="Normal 5 2 7 2 2 7 2" xfId="42943" xr:uid="{00000000-0005-0000-0000-0000B0A70000}"/>
    <cellStyle name="Normal 5 2 7 2 2 8" xfId="42944" xr:uid="{00000000-0005-0000-0000-0000B1A70000}"/>
    <cellStyle name="Normal 5 2 7 2 3" xfId="42945" xr:uid="{00000000-0005-0000-0000-0000B2A70000}"/>
    <cellStyle name="Normal 5 2 7 2 3 2" xfId="42946" xr:uid="{00000000-0005-0000-0000-0000B3A70000}"/>
    <cellStyle name="Normal 5 2 7 2 3 2 2" xfId="42947" xr:uid="{00000000-0005-0000-0000-0000B4A70000}"/>
    <cellStyle name="Normal 5 2 7 2 3 2 2 2" xfId="42948" xr:uid="{00000000-0005-0000-0000-0000B5A70000}"/>
    <cellStyle name="Normal 5 2 7 2 3 2 3" xfId="42949" xr:uid="{00000000-0005-0000-0000-0000B6A70000}"/>
    <cellStyle name="Normal 5 2 7 2 3 2 3 2" xfId="42950" xr:uid="{00000000-0005-0000-0000-0000B7A70000}"/>
    <cellStyle name="Normal 5 2 7 2 3 2 3 2 2" xfId="42951" xr:uid="{00000000-0005-0000-0000-0000B8A70000}"/>
    <cellStyle name="Normal 5 2 7 2 3 2 3 3" xfId="42952" xr:uid="{00000000-0005-0000-0000-0000B9A70000}"/>
    <cellStyle name="Normal 5 2 7 2 3 2 4" xfId="42953" xr:uid="{00000000-0005-0000-0000-0000BAA70000}"/>
    <cellStyle name="Normal 5 2 7 2 3 3" xfId="42954" xr:uid="{00000000-0005-0000-0000-0000BBA70000}"/>
    <cellStyle name="Normal 5 2 7 2 3 3 2" xfId="42955" xr:uid="{00000000-0005-0000-0000-0000BCA70000}"/>
    <cellStyle name="Normal 5 2 7 2 3 4" xfId="42956" xr:uid="{00000000-0005-0000-0000-0000BDA70000}"/>
    <cellStyle name="Normal 5 2 7 2 3 4 2" xfId="42957" xr:uid="{00000000-0005-0000-0000-0000BEA70000}"/>
    <cellStyle name="Normal 5 2 7 2 3 4 2 2" xfId="42958" xr:uid="{00000000-0005-0000-0000-0000BFA70000}"/>
    <cellStyle name="Normal 5 2 7 2 3 4 3" xfId="42959" xr:uid="{00000000-0005-0000-0000-0000C0A70000}"/>
    <cellStyle name="Normal 5 2 7 2 3 5" xfId="42960" xr:uid="{00000000-0005-0000-0000-0000C1A70000}"/>
    <cellStyle name="Normal 5 2 7 2 4" xfId="42961" xr:uid="{00000000-0005-0000-0000-0000C2A70000}"/>
    <cellStyle name="Normal 5 2 7 2 4 2" xfId="42962" xr:uid="{00000000-0005-0000-0000-0000C3A70000}"/>
    <cellStyle name="Normal 5 2 7 2 4 2 2" xfId="42963" xr:uid="{00000000-0005-0000-0000-0000C4A70000}"/>
    <cellStyle name="Normal 5 2 7 2 4 3" xfId="42964" xr:uid="{00000000-0005-0000-0000-0000C5A70000}"/>
    <cellStyle name="Normal 5 2 7 2 4 3 2" xfId="42965" xr:uid="{00000000-0005-0000-0000-0000C6A70000}"/>
    <cellStyle name="Normal 5 2 7 2 4 3 2 2" xfId="42966" xr:uid="{00000000-0005-0000-0000-0000C7A70000}"/>
    <cellStyle name="Normal 5 2 7 2 4 3 3" xfId="42967" xr:uid="{00000000-0005-0000-0000-0000C8A70000}"/>
    <cellStyle name="Normal 5 2 7 2 4 4" xfId="42968" xr:uid="{00000000-0005-0000-0000-0000C9A70000}"/>
    <cellStyle name="Normal 5 2 7 2 5" xfId="42969" xr:uid="{00000000-0005-0000-0000-0000CAA70000}"/>
    <cellStyle name="Normal 5 2 7 2 5 2" xfId="42970" xr:uid="{00000000-0005-0000-0000-0000CBA70000}"/>
    <cellStyle name="Normal 5 2 7 2 5 2 2" xfId="42971" xr:uid="{00000000-0005-0000-0000-0000CCA70000}"/>
    <cellStyle name="Normal 5 2 7 2 5 3" xfId="42972" xr:uid="{00000000-0005-0000-0000-0000CDA70000}"/>
    <cellStyle name="Normal 5 2 7 2 5 3 2" xfId="42973" xr:uid="{00000000-0005-0000-0000-0000CEA70000}"/>
    <cellStyle name="Normal 5 2 7 2 5 3 2 2" xfId="42974" xr:uid="{00000000-0005-0000-0000-0000CFA70000}"/>
    <cellStyle name="Normal 5 2 7 2 5 3 3" xfId="42975" xr:uid="{00000000-0005-0000-0000-0000D0A70000}"/>
    <cellStyle name="Normal 5 2 7 2 5 4" xfId="42976" xr:uid="{00000000-0005-0000-0000-0000D1A70000}"/>
    <cellStyle name="Normal 5 2 7 2 6" xfId="42977" xr:uid="{00000000-0005-0000-0000-0000D2A70000}"/>
    <cellStyle name="Normal 5 2 7 2 6 2" xfId="42978" xr:uid="{00000000-0005-0000-0000-0000D3A70000}"/>
    <cellStyle name="Normal 5 2 7 2 7" xfId="42979" xr:uid="{00000000-0005-0000-0000-0000D4A70000}"/>
    <cellStyle name="Normal 5 2 7 2 7 2" xfId="42980" xr:uid="{00000000-0005-0000-0000-0000D5A70000}"/>
    <cellStyle name="Normal 5 2 7 2 7 2 2" xfId="42981" xr:uid="{00000000-0005-0000-0000-0000D6A70000}"/>
    <cellStyle name="Normal 5 2 7 2 7 3" xfId="42982" xr:uid="{00000000-0005-0000-0000-0000D7A70000}"/>
    <cellStyle name="Normal 5 2 7 2 8" xfId="42983" xr:uid="{00000000-0005-0000-0000-0000D8A70000}"/>
    <cellStyle name="Normal 5 2 7 2 8 2" xfId="42984" xr:uid="{00000000-0005-0000-0000-0000D9A70000}"/>
    <cellStyle name="Normal 5 2 7 2 9" xfId="42985" xr:uid="{00000000-0005-0000-0000-0000DAA70000}"/>
    <cellStyle name="Normal 5 2 7 3" xfId="42986" xr:uid="{00000000-0005-0000-0000-0000DBA70000}"/>
    <cellStyle name="Normal 5 2 7 3 2" xfId="42987" xr:uid="{00000000-0005-0000-0000-0000DCA70000}"/>
    <cellStyle name="Normal 5 2 7 3 2 2" xfId="42988" xr:uid="{00000000-0005-0000-0000-0000DDA70000}"/>
    <cellStyle name="Normal 5 2 7 3 2 2 2" xfId="42989" xr:uid="{00000000-0005-0000-0000-0000DEA70000}"/>
    <cellStyle name="Normal 5 2 7 3 2 2 2 2" xfId="42990" xr:uid="{00000000-0005-0000-0000-0000DFA70000}"/>
    <cellStyle name="Normal 5 2 7 3 2 2 3" xfId="42991" xr:uid="{00000000-0005-0000-0000-0000E0A70000}"/>
    <cellStyle name="Normal 5 2 7 3 2 2 3 2" xfId="42992" xr:uid="{00000000-0005-0000-0000-0000E1A70000}"/>
    <cellStyle name="Normal 5 2 7 3 2 2 3 2 2" xfId="42993" xr:uid="{00000000-0005-0000-0000-0000E2A70000}"/>
    <cellStyle name="Normal 5 2 7 3 2 2 3 3" xfId="42994" xr:uid="{00000000-0005-0000-0000-0000E3A70000}"/>
    <cellStyle name="Normal 5 2 7 3 2 2 4" xfId="42995" xr:uid="{00000000-0005-0000-0000-0000E4A70000}"/>
    <cellStyle name="Normal 5 2 7 3 2 3" xfId="42996" xr:uid="{00000000-0005-0000-0000-0000E5A70000}"/>
    <cellStyle name="Normal 5 2 7 3 2 3 2" xfId="42997" xr:uid="{00000000-0005-0000-0000-0000E6A70000}"/>
    <cellStyle name="Normal 5 2 7 3 2 4" xfId="42998" xr:uid="{00000000-0005-0000-0000-0000E7A70000}"/>
    <cellStyle name="Normal 5 2 7 3 2 4 2" xfId="42999" xr:uid="{00000000-0005-0000-0000-0000E8A70000}"/>
    <cellStyle name="Normal 5 2 7 3 2 4 2 2" xfId="43000" xr:uid="{00000000-0005-0000-0000-0000E9A70000}"/>
    <cellStyle name="Normal 5 2 7 3 2 4 3" xfId="43001" xr:uid="{00000000-0005-0000-0000-0000EAA70000}"/>
    <cellStyle name="Normal 5 2 7 3 2 5" xfId="43002" xr:uid="{00000000-0005-0000-0000-0000EBA70000}"/>
    <cellStyle name="Normal 5 2 7 3 3" xfId="43003" xr:uid="{00000000-0005-0000-0000-0000ECA70000}"/>
    <cellStyle name="Normal 5 2 7 3 3 2" xfId="43004" xr:uid="{00000000-0005-0000-0000-0000EDA70000}"/>
    <cellStyle name="Normal 5 2 7 3 3 2 2" xfId="43005" xr:uid="{00000000-0005-0000-0000-0000EEA70000}"/>
    <cellStyle name="Normal 5 2 7 3 3 3" xfId="43006" xr:uid="{00000000-0005-0000-0000-0000EFA70000}"/>
    <cellStyle name="Normal 5 2 7 3 3 3 2" xfId="43007" xr:uid="{00000000-0005-0000-0000-0000F0A70000}"/>
    <cellStyle name="Normal 5 2 7 3 3 3 2 2" xfId="43008" xr:uid="{00000000-0005-0000-0000-0000F1A70000}"/>
    <cellStyle name="Normal 5 2 7 3 3 3 3" xfId="43009" xr:uid="{00000000-0005-0000-0000-0000F2A70000}"/>
    <cellStyle name="Normal 5 2 7 3 3 4" xfId="43010" xr:uid="{00000000-0005-0000-0000-0000F3A70000}"/>
    <cellStyle name="Normal 5 2 7 3 4" xfId="43011" xr:uid="{00000000-0005-0000-0000-0000F4A70000}"/>
    <cellStyle name="Normal 5 2 7 3 4 2" xfId="43012" xr:uid="{00000000-0005-0000-0000-0000F5A70000}"/>
    <cellStyle name="Normal 5 2 7 3 4 2 2" xfId="43013" xr:uid="{00000000-0005-0000-0000-0000F6A70000}"/>
    <cellStyle name="Normal 5 2 7 3 4 3" xfId="43014" xr:uid="{00000000-0005-0000-0000-0000F7A70000}"/>
    <cellStyle name="Normal 5 2 7 3 4 3 2" xfId="43015" xr:uid="{00000000-0005-0000-0000-0000F8A70000}"/>
    <cellStyle name="Normal 5 2 7 3 4 3 2 2" xfId="43016" xr:uid="{00000000-0005-0000-0000-0000F9A70000}"/>
    <cellStyle name="Normal 5 2 7 3 4 3 3" xfId="43017" xr:uid="{00000000-0005-0000-0000-0000FAA70000}"/>
    <cellStyle name="Normal 5 2 7 3 4 4" xfId="43018" xr:uid="{00000000-0005-0000-0000-0000FBA70000}"/>
    <cellStyle name="Normal 5 2 7 3 5" xfId="43019" xr:uid="{00000000-0005-0000-0000-0000FCA70000}"/>
    <cellStyle name="Normal 5 2 7 3 5 2" xfId="43020" xr:uid="{00000000-0005-0000-0000-0000FDA70000}"/>
    <cellStyle name="Normal 5 2 7 3 6" xfId="43021" xr:uid="{00000000-0005-0000-0000-0000FEA70000}"/>
    <cellStyle name="Normal 5 2 7 3 6 2" xfId="43022" xr:uid="{00000000-0005-0000-0000-0000FFA70000}"/>
    <cellStyle name="Normal 5 2 7 3 6 2 2" xfId="43023" xr:uid="{00000000-0005-0000-0000-000000A80000}"/>
    <cellStyle name="Normal 5 2 7 3 6 3" xfId="43024" xr:uid="{00000000-0005-0000-0000-000001A80000}"/>
    <cellStyle name="Normal 5 2 7 3 7" xfId="43025" xr:uid="{00000000-0005-0000-0000-000002A80000}"/>
    <cellStyle name="Normal 5 2 7 3 7 2" xfId="43026" xr:uid="{00000000-0005-0000-0000-000003A80000}"/>
    <cellStyle name="Normal 5 2 7 3 8" xfId="43027" xr:uid="{00000000-0005-0000-0000-000004A80000}"/>
    <cellStyle name="Normal 5 2 7 4" xfId="43028" xr:uid="{00000000-0005-0000-0000-000005A80000}"/>
    <cellStyle name="Normal 5 2 7 4 2" xfId="43029" xr:uid="{00000000-0005-0000-0000-000006A80000}"/>
    <cellStyle name="Normal 5 2 7 4 2 2" xfId="43030" xr:uid="{00000000-0005-0000-0000-000007A80000}"/>
    <cellStyle name="Normal 5 2 7 4 2 2 2" xfId="43031" xr:uid="{00000000-0005-0000-0000-000008A80000}"/>
    <cellStyle name="Normal 5 2 7 4 2 3" xfId="43032" xr:uid="{00000000-0005-0000-0000-000009A80000}"/>
    <cellStyle name="Normal 5 2 7 4 2 3 2" xfId="43033" xr:uid="{00000000-0005-0000-0000-00000AA80000}"/>
    <cellStyle name="Normal 5 2 7 4 2 3 2 2" xfId="43034" xr:uid="{00000000-0005-0000-0000-00000BA80000}"/>
    <cellStyle name="Normal 5 2 7 4 2 3 3" xfId="43035" xr:uid="{00000000-0005-0000-0000-00000CA80000}"/>
    <cellStyle name="Normal 5 2 7 4 2 4" xfId="43036" xr:uid="{00000000-0005-0000-0000-00000DA80000}"/>
    <cellStyle name="Normal 5 2 7 4 3" xfId="43037" xr:uid="{00000000-0005-0000-0000-00000EA80000}"/>
    <cellStyle name="Normal 5 2 7 4 3 2" xfId="43038" xr:uid="{00000000-0005-0000-0000-00000FA80000}"/>
    <cellStyle name="Normal 5 2 7 4 4" xfId="43039" xr:uid="{00000000-0005-0000-0000-000010A80000}"/>
    <cellStyle name="Normal 5 2 7 4 4 2" xfId="43040" xr:uid="{00000000-0005-0000-0000-000011A80000}"/>
    <cellStyle name="Normal 5 2 7 4 4 2 2" xfId="43041" xr:uid="{00000000-0005-0000-0000-000012A80000}"/>
    <cellStyle name="Normal 5 2 7 4 4 3" xfId="43042" xr:uid="{00000000-0005-0000-0000-000013A80000}"/>
    <cellStyle name="Normal 5 2 7 4 5" xfId="43043" xr:uid="{00000000-0005-0000-0000-000014A80000}"/>
    <cellStyle name="Normal 5 2 7 5" xfId="43044" xr:uid="{00000000-0005-0000-0000-000015A80000}"/>
    <cellStyle name="Normal 5 2 7 5 2" xfId="43045" xr:uid="{00000000-0005-0000-0000-000016A80000}"/>
    <cellStyle name="Normal 5 2 7 5 2 2" xfId="43046" xr:uid="{00000000-0005-0000-0000-000017A80000}"/>
    <cellStyle name="Normal 5 2 7 5 3" xfId="43047" xr:uid="{00000000-0005-0000-0000-000018A80000}"/>
    <cellStyle name="Normal 5 2 7 5 3 2" xfId="43048" xr:uid="{00000000-0005-0000-0000-000019A80000}"/>
    <cellStyle name="Normal 5 2 7 5 3 2 2" xfId="43049" xr:uid="{00000000-0005-0000-0000-00001AA80000}"/>
    <cellStyle name="Normal 5 2 7 5 3 3" xfId="43050" xr:uid="{00000000-0005-0000-0000-00001BA80000}"/>
    <cellStyle name="Normal 5 2 7 5 4" xfId="43051" xr:uid="{00000000-0005-0000-0000-00001CA80000}"/>
    <cellStyle name="Normal 5 2 7 6" xfId="43052" xr:uid="{00000000-0005-0000-0000-00001DA80000}"/>
    <cellStyle name="Normal 5 2 7 6 2" xfId="43053" xr:uid="{00000000-0005-0000-0000-00001EA80000}"/>
    <cellStyle name="Normal 5 2 7 6 2 2" xfId="43054" xr:uid="{00000000-0005-0000-0000-00001FA80000}"/>
    <cellStyle name="Normal 5 2 7 6 3" xfId="43055" xr:uid="{00000000-0005-0000-0000-000020A80000}"/>
    <cellStyle name="Normal 5 2 7 6 3 2" xfId="43056" xr:uid="{00000000-0005-0000-0000-000021A80000}"/>
    <cellStyle name="Normal 5 2 7 6 3 2 2" xfId="43057" xr:uid="{00000000-0005-0000-0000-000022A80000}"/>
    <cellStyle name="Normal 5 2 7 6 3 3" xfId="43058" xr:uid="{00000000-0005-0000-0000-000023A80000}"/>
    <cellStyle name="Normal 5 2 7 6 4" xfId="43059" xr:uid="{00000000-0005-0000-0000-000024A80000}"/>
    <cellStyle name="Normal 5 2 7 7" xfId="43060" xr:uid="{00000000-0005-0000-0000-000025A80000}"/>
    <cellStyle name="Normal 5 2 7 7 2" xfId="43061" xr:uid="{00000000-0005-0000-0000-000026A80000}"/>
    <cellStyle name="Normal 5 2 7 8" xfId="43062" xr:uid="{00000000-0005-0000-0000-000027A80000}"/>
    <cellStyle name="Normal 5 2 7 8 2" xfId="43063" xr:uid="{00000000-0005-0000-0000-000028A80000}"/>
    <cellStyle name="Normal 5 2 7 8 2 2" xfId="43064" xr:uid="{00000000-0005-0000-0000-000029A80000}"/>
    <cellStyle name="Normal 5 2 7 8 3" xfId="43065" xr:uid="{00000000-0005-0000-0000-00002AA80000}"/>
    <cellStyle name="Normal 5 2 7 9" xfId="43066" xr:uid="{00000000-0005-0000-0000-00002BA80000}"/>
    <cellStyle name="Normal 5 2 7 9 2" xfId="43067" xr:uid="{00000000-0005-0000-0000-00002CA80000}"/>
    <cellStyle name="Normal 5 2 8" xfId="43068" xr:uid="{00000000-0005-0000-0000-00002DA80000}"/>
    <cellStyle name="Normal 5 2 8 2" xfId="43069" xr:uid="{00000000-0005-0000-0000-00002EA80000}"/>
    <cellStyle name="Normal 5 2 8 2 2" xfId="43070" xr:uid="{00000000-0005-0000-0000-00002FA80000}"/>
    <cellStyle name="Normal 5 2 8 2 2 2" xfId="43071" xr:uid="{00000000-0005-0000-0000-000030A80000}"/>
    <cellStyle name="Normal 5 2 8 2 2 2 2" xfId="43072" xr:uid="{00000000-0005-0000-0000-000031A80000}"/>
    <cellStyle name="Normal 5 2 8 2 2 2 2 2" xfId="43073" xr:uid="{00000000-0005-0000-0000-000032A80000}"/>
    <cellStyle name="Normal 5 2 8 2 2 2 3" xfId="43074" xr:uid="{00000000-0005-0000-0000-000033A80000}"/>
    <cellStyle name="Normal 5 2 8 2 2 2 3 2" xfId="43075" xr:uid="{00000000-0005-0000-0000-000034A80000}"/>
    <cellStyle name="Normal 5 2 8 2 2 2 3 2 2" xfId="43076" xr:uid="{00000000-0005-0000-0000-000035A80000}"/>
    <cellStyle name="Normal 5 2 8 2 2 2 3 3" xfId="43077" xr:uid="{00000000-0005-0000-0000-000036A80000}"/>
    <cellStyle name="Normal 5 2 8 2 2 2 4" xfId="43078" xr:uid="{00000000-0005-0000-0000-000037A80000}"/>
    <cellStyle name="Normal 5 2 8 2 2 3" xfId="43079" xr:uid="{00000000-0005-0000-0000-000038A80000}"/>
    <cellStyle name="Normal 5 2 8 2 2 3 2" xfId="43080" xr:uid="{00000000-0005-0000-0000-000039A80000}"/>
    <cellStyle name="Normal 5 2 8 2 2 4" xfId="43081" xr:uid="{00000000-0005-0000-0000-00003AA80000}"/>
    <cellStyle name="Normal 5 2 8 2 2 4 2" xfId="43082" xr:uid="{00000000-0005-0000-0000-00003BA80000}"/>
    <cellStyle name="Normal 5 2 8 2 2 4 2 2" xfId="43083" xr:uid="{00000000-0005-0000-0000-00003CA80000}"/>
    <cellStyle name="Normal 5 2 8 2 2 4 3" xfId="43084" xr:uid="{00000000-0005-0000-0000-00003DA80000}"/>
    <cellStyle name="Normal 5 2 8 2 2 5" xfId="43085" xr:uid="{00000000-0005-0000-0000-00003EA80000}"/>
    <cellStyle name="Normal 5 2 8 2 3" xfId="43086" xr:uid="{00000000-0005-0000-0000-00003FA80000}"/>
    <cellStyle name="Normal 5 2 8 2 3 2" xfId="43087" xr:uid="{00000000-0005-0000-0000-000040A80000}"/>
    <cellStyle name="Normal 5 2 8 2 3 2 2" xfId="43088" xr:uid="{00000000-0005-0000-0000-000041A80000}"/>
    <cellStyle name="Normal 5 2 8 2 3 3" xfId="43089" xr:uid="{00000000-0005-0000-0000-000042A80000}"/>
    <cellStyle name="Normal 5 2 8 2 3 3 2" xfId="43090" xr:uid="{00000000-0005-0000-0000-000043A80000}"/>
    <cellStyle name="Normal 5 2 8 2 3 3 2 2" xfId="43091" xr:uid="{00000000-0005-0000-0000-000044A80000}"/>
    <cellStyle name="Normal 5 2 8 2 3 3 3" xfId="43092" xr:uid="{00000000-0005-0000-0000-000045A80000}"/>
    <cellStyle name="Normal 5 2 8 2 3 4" xfId="43093" xr:uid="{00000000-0005-0000-0000-000046A80000}"/>
    <cellStyle name="Normal 5 2 8 2 4" xfId="43094" xr:uid="{00000000-0005-0000-0000-000047A80000}"/>
    <cellStyle name="Normal 5 2 8 2 4 2" xfId="43095" xr:uid="{00000000-0005-0000-0000-000048A80000}"/>
    <cellStyle name="Normal 5 2 8 2 4 2 2" xfId="43096" xr:uid="{00000000-0005-0000-0000-000049A80000}"/>
    <cellStyle name="Normal 5 2 8 2 4 3" xfId="43097" xr:uid="{00000000-0005-0000-0000-00004AA80000}"/>
    <cellStyle name="Normal 5 2 8 2 4 3 2" xfId="43098" xr:uid="{00000000-0005-0000-0000-00004BA80000}"/>
    <cellStyle name="Normal 5 2 8 2 4 3 2 2" xfId="43099" xr:uid="{00000000-0005-0000-0000-00004CA80000}"/>
    <cellStyle name="Normal 5 2 8 2 4 3 3" xfId="43100" xr:uid="{00000000-0005-0000-0000-00004DA80000}"/>
    <cellStyle name="Normal 5 2 8 2 4 4" xfId="43101" xr:uid="{00000000-0005-0000-0000-00004EA80000}"/>
    <cellStyle name="Normal 5 2 8 2 5" xfId="43102" xr:uid="{00000000-0005-0000-0000-00004FA80000}"/>
    <cellStyle name="Normal 5 2 8 2 5 2" xfId="43103" xr:uid="{00000000-0005-0000-0000-000050A80000}"/>
    <cellStyle name="Normal 5 2 8 2 6" xfId="43104" xr:uid="{00000000-0005-0000-0000-000051A80000}"/>
    <cellStyle name="Normal 5 2 8 2 6 2" xfId="43105" xr:uid="{00000000-0005-0000-0000-000052A80000}"/>
    <cellStyle name="Normal 5 2 8 2 6 2 2" xfId="43106" xr:uid="{00000000-0005-0000-0000-000053A80000}"/>
    <cellStyle name="Normal 5 2 8 2 6 3" xfId="43107" xr:uid="{00000000-0005-0000-0000-000054A80000}"/>
    <cellStyle name="Normal 5 2 8 2 7" xfId="43108" xr:uid="{00000000-0005-0000-0000-000055A80000}"/>
    <cellStyle name="Normal 5 2 8 2 7 2" xfId="43109" xr:uid="{00000000-0005-0000-0000-000056A80000}"/>
    <cellStyle name="Normal 5 2 8 2 8" xfId="43110" xr:uid="{00000000-0005-0000-0000-000057A80000}"/>
    <cellStyle name="Normal 5 2 8 3" xfId="43111" xr:uid="{00000000-0005-0000-0000-000058A80000}"/>
    <cellStyle name="Normal 5 2 8 3 2" xfId="43112" xr:uid="{00000000-0005-0000-0000-000059A80000}"/>
    <cellStyle name="Normal 5 2 8 3 2 2" xfId="43113" xr:uid="{00000000-0005-0000-0000-00005AA80000}"/>
    <cellStyle name="Normal 5 2 8 3 2 2 2" xfId="43114" xr:uid="{00000000-0005-0000-0000-00005BA80000}"/>
    <cellStyle name="Normal 5 2 8 3 2 3" xfId="43115" xr:uid="{00000000-0005-0000-0000-00005CA80000}"/>
    <cellStyle name="Normal 5 2 8 3 2 3 2" xfId="43116" xr:uid="{00000000-0005-0000-0000-00005DA80000}"/>
    <cellStyle name="Normal 5 2 8 3 2 3 2 2" xfId="43117" xr:uid="{00000000-0005-0000-0000-00005EA80000}"/>
    <cellStyle name="Normal 5 2 8 3 2 3 3" xfId="43118" xr:uid="{00000000-0005-0000-0000-00005FA80000}"/>
    <cellStyle name="Normal 5 2 8 3 2 4" xfId="43119" xr:uid="{00000000-0005-0000-0000-000060A80000}"/>
    <cellStyle name="Normal 5 2 8 3 3" xfId="43120" xr:uid="{00000000-0005-0000-0000-000061A80000}"/>
    <cellStyle name="Normal 5 2 8 3 3 2" xfId="43121" xr:uid="{00000000-0005-0000-0000-000062A80000}"/>
    <cellStyle name="Normal 5 2 8 3 4" xfId="43122" xr:uid="{00000000-0005-0000-0000-000063A80000}"/>
    <cellStyle name="Normal 5 2 8 3 4 2" xfId="43123" xr:uid="{00000000-0005-0000-0000-000064A80000}"/>
    <cellStyle name="Normal 5 2 8 3 4 2 2" xfId="43124" xr:uid="{00000000-0005-0000-0000-000065A80000}"/>
    <cellStyle name="Normal 5 2 8 3 4 3" xfId="43125" xr:uid="{00000000-0005-0000-0000-000066A80000}"/>
    <cellStyle name="Normal 5 2 8 3 5" xfId="43126" xr:uid="{00000000-0005-0000-0000-000067A80000}"/>
    <cellStyle name="Normal 5 2 8 4" xfId="43127" xr:uid="{00000000-0005-0000-0000-000068A80000}"/>
    <cellStyle name="Normal 5 2 8 4 2" xfId="43128" xr:uid="{00000000-0005-0000-0000-000069A80000}"/>
    <cellStyle name="Normal 5 2 8 4 2 2" xfId="43129" xr:uid="{00000000-0005-0000-0000-00006AA80000}"/>
    <cellStyle name="Normal 5 2 8 4 3" xfId="43130" xr:uid="{00000000-0005-0000-0000-00006BA80000}"/>
    <cellStyle name="Normal 5 2 8 4 3 2" xfId="43131" xr:uid="{00000000-0005-0000-0000-00006CA80000}"/>
    <cellStyle name="Normal 5 2 8 4 3 2 2" xfId="43132" xr:uid="{00000000-0005-0000-0000-00006DA80000}"/>
    <cellStyle name="Normal 5 2 8 4 3 3" xfId="43133" xr:uid="{00000000-0005-0000-0000-00006EA80000}"/>
    <cellStyle name="Normal 5 2 8 4 4" xfId="43134" xr:uid="{00000000-0005-0000-0000-00006FA80000}"/>
    <cellStyle name="Normal 5 2 8 5" xfId="43135" xr:uid="{00000000-0005-0000-0000-000070A80000}"/>
    <cellStyle name="Normal 5 2 8 5 2" xfId="43136" xr:uid="{00000000-0005-0000-0000-000071A80000}"/>
    <cellStyle name="Normal 5 2 8 5 2 2" xfId="43137" xr:uid="{00000000-0005-0000-0000-000072A80000}"/>
    <cellStyle name="Normal 5 2 8 5 3" xfId="43138" xr:uid="{00000000-0005-0000-0000-000073A80000}"/>
    <cellStyle name="Normal 5 2 8 5 3 2" xfId="43139" xr:uid="{00000000-0005-0000-0000-000074A80000}"/>
    <cellStyle name="Normal 5 2 8 5 3 2 2" xfId="43140" xr:uid="{00000000-0005-0000-0000-000075A80000}"/>
    <cellStyle name="Normal 5 2 8 5 3 3" xfId="43141" xr:uid="{00000000-0005-0000-0000-000076A80000}"/>
    <cellStyle name="Normal 5 2 8 5 4" xfId="43142" xr:uid="{00000000-0005-0000-0000-000077A80000}"/>
    <cellStyle name="Normal 5 2 8 6" xfId="43143" xr:uid="{00000000-0005-0000-0000-000078A80000}"/>
    <cellStyle name="Normal 5 2 8 6 2" xfId="43144" xr:uid="{00000000-0005-0000-0000-000079A80000}"/>
    <cellStyle name="Normal 5 2 8 7" xfId="43145" xr:uid="{00000000-0005-0000-0000-00007AA80000}"/>
    <cellStyle name="Normal 5 2 8 7 2" xfId="43146" xr:uid="{00000000-0005-0000-0000-00007BA80000}"/>
    <cellStyle name="Normal 5 2 8 7 2 2" xfId="43147" xr:uid="{00000000-0005-0000-0000-00007CA80000}"/>
    <cellStyle name="Normal 5 2 8 7 3" xfId="43148" xr:uid="{00000000-0005-0000-0000-00007DA80000}"/>
    <cellStyle name="Normal 5 2 8 8" xfId="43149" xr:uid="{00000000-0005-0000-0000-00007EA80000}"/>
    <cellStyle name="Normal 5 2 8 8 2" xfId="43150" xr:uid="{00000000-0005-0000-0000-00007FA80000}"/>
    <cellStyle name="Normal 5 2 8 9" xfId="43151" xr:uid="{00000000-0005-0000-0000-000080A80000}"/>
    <cellStyle name="Normal 5 2 9" xfId="43152" xr:uid="{00000000-0005-0000-0000-000081A80000}"/>
    <cellStyle name="Normal 5 2 9 2" xfId="43153" xr:uid="{00000000-0005-0000-0000-000082A80000}"/>
    <cellStyle name="Normal 5 2 9 2 2" xfId="43154" xr:uid="{00000000-0005-0000-0000-000083A80000}"/>
    <cellStyle name="Normal 5 2 9 2 2 2" xfId="43155" xr:uid="{00000000-0005-0000-0000-000084A80000}"/>
    <cellStyle name="Normal 5 2 9 2 2 2 2" xfId="43156" xr:uid="{00000000-0005-0000-0000-000085A80000}"/>
    <cellStyle name="Normal 5 2 9 2 2 3" xfId="43157" xr:uid="{00000000-0005-0000-0000-000086A80000}"/>
    <cellStyle name="Normal 5 2 9 2 2 3 2" xfId="43158" xr:uid="{00000000-0005-0000-0000-000087A80000}"/>
    <cellStyle name="Normal 5 2 9 2 2 3 2 2" xfId="43159" xr:uid="{00000000-0005-0000-0000-000088A80000}"/>
    <cellStyle name="Normal 5 2 9 2 2 3 3" xfId="43160" xr:uid="{00000000-0005-0000-0000-000089A80000}"/>
    <cellStyle name="Normal 5 2 9 2 2 4" xfId="43161" xr:uid="{00000000-0005-0000-0000-00008AA80000}"/>
    <cellStyle name="Normal 5 2 9 2 3" xfId="43162" xr:uid="{00000000-0005-0000-0000-00008BA80000}"/>
    <cellStyle name="Normal 5 2 9 2 3 2" xfId="43163" xr:uid="{00000000-0005-0000-0000-00008CA80000}"/>
    <cellStyle name="Normal 5 2 9 2 4" xfId="43164" xr:uid="{00000000-0005-0000-0000-00008DA80000}"/>
    <cellStyle name="Normal 5 2 9 2 4 2" xfId="43165" xr:uid="{00000000-0005-0000-0000-00008EA80000}"/>
    <cellStyle name="Normal 5 2 9 2 4 2 2" xfId="43166" xr:uid="{00000000-0005-0000-0000-00008FA80000}"/>
    <cellStyle name="Normal 5 2 9 2 4 3" xfId="43167" xr:uid="{00000000-0005-0000-0000-000090A80000}"/>
    <cellStyle name="Normal 5 2 9 2 5" xfId="43168" xr:uid="{00000000-0005-0000-0000-000091A80000}"/>
    <cellStyle name="Normal 5 2 9 3" xfId="43169" xr:uid="{00000000-0005-0000-0000-000092A80000}"/>
    <cellStyle name="Normal 5 2 9 3 2" xfId="43170" xr:uid="{00000000-0005-0000-0000-000093A80000}"/>
    <cellStyle name="Normal 5 2 9 3 2 2" xfId="43171" xr:uid="{00000000-0005-0000-0000-000094A80000}"/>
    <cellStyle name="Normal 5 2 9 3 3" xfId="43172" xr:uid="{00000000-0005-0000-0000-000095A80000}"/>
    <cellStyle name="Normal 5 2 9 3 3 2" xfId="43173" xr:uid="{00000000-0005-0000-0000-000096A80000}"/>
    <cellStyle name="Normal 5 2 9 3 3 2 2" xfId="43174" xr:uid="{00000000-0005-0000-0000-000097A80000}"/>
    <cellStyle name="Normal 5 2 9 3 3 3" xfId="43175" xr:uid="{00000000-0005-0000-0000-000098A80000}"/>
    <cellStyle name="Normal 5 2 9 3 4" xfId="43176" xr:uid="{00000000-0005-0000-0000-000099A80000}"/>
    <cellStyle name="Normal 5 2 9 4" xfId="43177" xr:uid="{00000000-0005-0000-0000-00009AA80000}"/>
    <cellStyle name="Normal 5 2 9 4 2" xfId="43178" xr:uid="{00000000-0005-0000-0000-00009BA80000}"/>
    <cellStyle name="Normal 5 2 9 4 2 2" xfId="43179" xr:uid="{00000000-0005-0000-0000-00009CA80000}"/>
    <cellStyle name="Normal 5 2 9 4 3" xfId="43180" xr:uid="{00000000-0005-0000-0000-00009DA80000}"/>
    <cellStyle name="Normal 5 2 9 4 3 2" xfId="43181" xr:uid="{00000000-0005-0000-0000-00009EA80000}"/>
    <cellStyle name="Normal 5 2 9 4 3 2 2" xfId="43182" xr:uid="{00000000-0005-0000-0000-00009FA80000}"/>
    <cellStyle name="Normal 5 2 9 4 3 3" xfId="43183" xr:uid="{00000000-0005-0000-0000-0000A0A80000}"/>
    <cellStyle name="Normal 5 2 9 4 4" xfId="43184" xr:uid="{00000000-0005-0000-0000-0000A1A80000}"/>
    <cellStyle name="Normal 5 2 9 5" xfId="43185" xr:uid="{00000000-0005-0000-0000-0000A2A80000}"/>
    <cellStyle name="Normal 5 2 9 5 2" xfId="43186" xr:uid="{00000000-0005-0000-0000-0000A3A80000}"/>
    <cellStyle name="Normal 5 2 9 6" xfId="43187" xr:uid="{00000000-0005-0000-0000-0000A4A80000}"/>
    <cellStyle name="Normal 5 2 9 6 2" xfId="43188" xr:uid="{00000000-0005-0000-0000-0000A5A80000}"/>
    <cellStyle name="Normal 5 2 9 6 2 2" xfId="43189" xr:uid="{00000000-0005-0000-0000-0000A6A80000}"/>
    <cellStyle name="Normal 5 2 9 6 3" xfId="43190" xr:uid="{00000000-0005-0000-0000-0000A7A80000}"/>
    <cellStyle name="Normal 5 2 9 7" xfId="43191" xr:uid="{00000000-0005-0000-0000-0000A8A80000}"/>
    <cellStyle name="Normal 5 2 9 7 2" xfId="43192" xr:uid="{00000000-0005-0000-0000-0000A9A80000}"/>
    <cellStyle name="Normal 5 2 9 8" xfId="43193" xr:uid="{00000000-0005-0000-0000-0000AAA80000}"/>
    <cellStyle name="Normal 5 2_Sheet1" xfId="43194" xr:uid="{00000000-0005-0000-0000-0000ABA80000}"/>
    <cellStyle name="Normal 5 3" xfId="43195" xr:uid="{00000000-0005-0000-0000-0000ACA80000}"/>
    <cellStyle name="Normal 5 3 10" xfId="43196" xr:uid="{00000000-0005-0000-0000-0000ADA80000}"/>
    <cellStyle name="Normal 5 3 10 2" xfId="43197" xr:uid="{00000000-0005-0000-0000-0000AEA80000}"/>
    <cellStyle name="Normal 5 3 10 2 2" xfId="43198" xr:uid="{00000000-0005-0000-0000-0000AFA80000}"/>
    <cellStyle name="Normal 5 3 10 2 2 2" xfId="43199" xr:uid="{00000000-0005-0000-0000-0000B0A80000}"/>
    <cellStyle name="Normal 5 3 10 2 2 2 2" xfId="43200" xr:uid="{00000000-0005-0000-0000-0000B1A80000}"/>
    <cellStyle name="Normal 5 3 10 2 2 3" xfId="43201" xr:uid="{00000000-0005-0000-0000-0000B2A80000}"/>
    <cellStyle name="Normal 5 3 10 2 2 3 2" xfId="43202" xr:uid="{00000000-0005-0000-0000-0000B3A80000}"/>
    <cellStyle name="Normal 5 3 10 2 2 3 2 2" xfId="43203" xr:uid="{00000000-0005-0000-0000-0000B4A80000}"/>
    <cellStyle name="Normal 5 3 10 2 2 3 3" xfId="43204" xr:uid="{00000000-0005-0000-0000-0000B5A80000}"/>
    <cellStyle name="Normal 5 3 10 2 2 4" xfId="43205" xr:uid="{00000000-0005-0000-0000-0000B6A80000}"/>
    <cellStyle name="Normal 5 3 10 2 3" xfId="43206" xr:uid="{00000000-0005-0000-0000-0000B7A80000}"/>
    <cellStyle name="Normal 5 3 10 2 3 2" xfId="43207" xr:uid="{00000000-0005-0000-0000-0000B8A80000}"/>
    <cellStyle name="Normal 5 3 10 2 4" xfId="43208" xr:uid="{00000000-0005-0000-0000-0000B9A80000}"/>
    <cellStyle name="Normal 5 3 10 2 4 2" xfId="43209" xr:uid="{00000000-0005-0000-0000-0000BAA80000}"/>
    <cellStyle name="Normal 5 3 10 2 4 2 2" xfId="43210" xr:uid="{00000000-0005-0000-0000-0000BBA80000}"/>
    <cellStyle name="Normal 5 3 10 2 4 3" xfId="43211" xr:uid="{00000000-0005-0000-0000-0000BCA80000}"/>
    <cellStyle name="Normal 5 3 10 2 5" xfId="43212" xr:uid="{00000000-0005-0000-0000-0000BDA80000}"/>
    <cellStyle name="Normal 5 3 10 3" xfId="43213" xr:uid="{00000000-0005-0000-0000-0000BEA80000}"/>
    <cellStyle name="Normal 5 3 10 3 2" xfId="43214" xr:uid="{00000000-0005-0000-0000-0000BFA80000}"/>
    <cellStyle name="Normal 5 3 10 3 2 2" xfId="43215" xr:uid="{00000000-0005-0000-0000-0000C0A80000}"/>
    <cellStyle name="Normal 5 3 10 3 3" xfId="43216" xr:uid="{00000000-0005-0000-0000-0000C1A80000}"/>
    <cellStyle name="Normal 5 3 10 3 3 2" xfId="43217" xr:uid="{00000000-0005-0000-0000-0000C2A80000}"/>
    <cellStyle name="Normal 5 3 10 3 3 2 2" xfId="43218" xr:uid="{00000000-0005-0000-0000-0000C3A80000}"/>
    <cellStyle name="Normal 5 3 10 3 3 3" xfId="43219" xr:uid="{00000000-0005-0000-0000-0000C4A80000}"/>
    <cellStyle name="Normal 5 3 10 3 4" xfId="43220" xr:uid="{00000000-0005-0000-0000-0000C5A80000}"/>
    <cellStyle name="Normal 5 3 10 4" xfId="43221" xr:uid="{00000000-0005-0000-0000-0000C6A80000}"/>
    <cellStyle name="Normal 5 3 10 4 2" xfId="43222" xr:uid="{00000000-0005-0000-0000-0000C7A80000}"/>
    <cellStyle name="Normal 5 3 10 5" xfId="43223" xr:uid="{00000000-0005-0000-0000-0000C8A80000}"/>
    <cellStyle name="Normal 5 3 10 5 2" xfId="43224" xr:uid="{00000000-0005-0000-0000-0000C9A80000}"/>
    <cellStyle name="Normal 5 3 10 5 2 2" xfId="43225" xr:uid="{00000000-0005-0000-0000-0000CAA80000}"/>
    <cellStyle name="Normal 5 3 10 5 3" xfId="43226" xr:uid="{00000000-0005-0000-0000-0000CBA80000}"/>
    <cellStyle name="Normal 5 3 10 6" xfId="43227" xr:uid="{00000000-0005-0000-0000-0000CCA80000}"/>
    <cellStyle name="Normal 5 3 11" xfId="43228" xr:uid="{00000000-0005-0000-0000-0000CDA80000}"/>
    <cellStyle name="Normal 5 3 11 2" xfId="43229" xr:uid="{00000000-0005-0000-0000-0000CEA80000}"/>
    <cellStyle name="Normal 5 3 11 2 2" xfId="43230" xr:uid="{00000000-0005-0000-0000-0000CFA80000}"/>
    <cellStyle name="Normal 5 3 11 2 2 2" xfId="43231" xr:uid="{00000000-0005-0000-0000-0000D0A80000}"/>
    <cellStyle name="Normal 5 3 11 2 2 2 2" xfId="43232" xr:uid="{00000000-0005-0000-0000-0000D1A80000}"/>
    <cellStyle name="Normal 5 3 11 2 2 3" xfId="43233" xr:uid="{00000000-0005-0000-0000-0000D2A80000}"/>
    <cellStyle name="Normal 5 3 11 2 2 3 2" xfId="43234" xr:uid="{00000000-0005-0000-0000-0000D3A80000}"/>
    <cellStyle name="Normal 5 3 11 2 2 3 2 2" xfId="43235" xr:uid="{00000000-0005-0000-0000-0000D4A80000}"/>
    <cellStyle name="Normal 5 3 11 2 2 3 3" xfId="43236" xr:uid="{00000000-0005-0000-0000-0000D5A80000}"/>
    <cellStyle name="Normal 5 3 11 2 2 4" xfId="43237" xr:uid="{00000000-0005-0000-0000-0000D6A80000}"/>
    <cellStyle name="Normal 5 3 11 2 3" xfId="43238" xr:uid="{00000000-0005-0000-0000-0000D7A80000}"/>
    <cellStyle name="Normal 5 3 11 2 3 2" xfId="43239" xr:uid="{00000000-0005-0000-0000-0000D8A80000}"/>
    <cellStyle name="Normal 5 3 11 2 4" xfId="43240" xr:uid="{00000000-0005-0000-0000-0000D9A80000}"/>
    <cellStyle name="Normal 5 3 11 2 4 2" xfId="43241" xr:uid="{00000000-0005-0000-0000-0000DAA80000}"/>
    <cellStyle name="Normal 5 3 11 2 4 2 2" xfId="43242" xr:uid="{00000000-0005-0000-0000-0000DBA80000}"/>
    <cellStyle name="Normal 5 3 11 2 4 3" xfId="43243" xr:uid="{00000000-0005-0000-0000-0000DCA80000}"/>
    <cellStyle name="Normal 5 3 11 2 5" xfId="43244" xr:uid="{00000000-0005-0000-0000-0000DDA80000}"/>
    <cellStyle name="Normal 5 3 11 3" xfId="43245" xr:uid="{00000000-0005-0000-0000-0000DEA80000}"/>
    <cellStyle name="Normal 5 3 11 3 2" xfId="43246" xr:uid="{00000000-0005-0000-0000-0000DFA80000}"/>
    <cellStyle name="Normal 5 3 11 3 2 2" xfId="43247" xr:uid="{00000000-0005-0000-0000-0000E0A80000}"/>
    <cellStyle name="Normal 5 3 11 3 3" xfId="43248" xr:uid="{00000000-0005-0000-0000-0000E1A80000}"/>
    <cellStyle name="Normal 5 3 11 3 3 2" xfId="43249" xr:uid="{00000000-0005-0000-0000-0000E2A80000}"/>
    <cellStyle name="Normal 5 3 11 3 3 2 2" xfId="43250" xr:uid="{00000000-0005-0000-0000-0000E3A80000}"/>
    <cellStyle name="Normal 5 3 11 3 3 3" xfId="43251" xr:uid="{00000000-0005-0000-0000-0000E4A80000}"/>
    <cellStyle name="Normal 5 3 11 3 4" xfId="43252" xr:uid="{00000000-0005-0000-0000-0000E5A80000}"/>
    <cellStyle name="Normal 5 3 11 4" xfId="43253" xr:uid="{00000000-0005-0000-0000-0000E6A80000}"/>
    <cellStyle name="Normal 5 3 11 4 2" xfId="43254" xr:uid="{00000000-0005-0000-0000-0000E7A80000}"/>
    <cellStyle name="Normal 5 3 11 5" xfId="43255" xr:uid="{00000000-0005-0000-0000-0000E8A80000}"/>
    <cellStyle name="Normal 5 3 11 5 2" xfId="43256" xr:uid="{00000000-0005-0000-0000-0000E9A80000}"/>
    <cellStyle name="Normal 5 3 11 5 2 2" xfId="43257" xr:uid="{00000000-0005-0000-0000-0000EAA80000}"/>
    <cellStyle name="Normal 5 3 11 5 3" xfId="43258" xr:uid="{00000000-0005-0000-0000-0000EBA80000}"/>
    <cellStyle name="Normal 5 3 11 6" xfId="43259" xr:uid="{00000000-0005-0000-0000-0000ECA80000}"/>
    <cellStyle name="Normal 5 3 12" xfId="43260" xr:uid="{00000000-0005-0000-0000-0000EDA80000}"/>
    <cellStyle name="Normal 5 3 12 2" xfId="43261" xr:uid="{00000000-0005-0000-0000-0000EEA80000}"/>
    <cellStyle name="Normal 5 3 12 2 2" xfId="43262" xr:uid="{00000000-0005-0000-0000-0000EFA80000}"/>
    <cellStyle name="Normal 5 3 12 2 2 2" xfId="43263" xr:uid="{00000000-0005-0000-0000-0000F0A80000}"/>
    <cellStyle name="Normal 5 3 12 2 3" xfId="43264" xr:uid="{00000000-0005-0000-0000-0000F1A80000}"/>
    <cellStyle name="Normal 5 3 12 2 3 2" xfId="43265" xr:uid="{00000000-0005-0000-0000-0000F2A80000}"/>
    <cellStyle name="Normal 5 3 12 2 3 2 2" xfId="43266" xr:uid="{00000000-0005-0000-0000-0000F3A80000}"/>
    <cellStyle name="Normal 5 3 12 2 3 3" xfId="43267" xr:uid="{00000000-0005-0000-0000-0000F4A80000}"/>
    <cellStyle name="Normal 5 3 12 2 4" xfId="43268" xr:uid="{00000000-0005-0000-0000-0000F5A80000}"/>
    <cellStyle name="Normal 5 3 12 3" xfId="43269" xr:uid="{00000000-0005-0000-0000-0000F6A80000}"/>
    <cellStyle name="Normal 5 3 12 3 2" xfId="43270" xr:uid="{00000000-0005-0000-0000-0000F7A80000}"/>
    <cellStyle name="Normal 5 3 12 4" xfId="43271" xr:uid="{00000000-0005-0000-0000-0000F8A80000}"/>
    <cellStyle name="Normal 5 3 12 4 2" xfId="43272" xr:uid="{00000000-0005-0000-0000-0000F9A80000}"/>
    <cellStyle name="Normal 5 3 12 4 2 2" xfId="43273" xr:uid="{00000000-0005-0000-0000-0000FAA80000}"/>
    <cellStyle name="Normal 5 3 12 4 3" xfId="43274" xr:uid="{00000000-0005-0000-0000-0000FBA80000}"/>
    <cellStyle name="Normal 5 3 12 5" xfId="43275" xr:uid="{00000000-0005-0000-0000-0000FCA80000}"/>
    <cellStyle name="Normal 5 3 13" xfId="43276" xr:uid="{00000000-0005-0000-0000-0000FDA80000}"/>
    <cellStyle name="Normal 5 3 13 2" xfId="43277" xr:uid="{00000000-0005-0000-0000-0000FEA80000}"/>
    <cellStyle name="Normal 5 3 13 2 2" xfId="43278" xr:uid="{00000000-0005-0000-0000-0000FFA80000}"/>
    <cellStyle name="Normal 5 3 13 3" xfId="43279" xr:uid="{00000000-0005-0000-0000-000000A90000}"/>
    <cellStyle name="Normal 5 3 13 3 2" xfId="43280" xr:uid="{00000000-0005-0000-0000-000001A90000}"/>
    <cellStyle name="Normal 5 3 13 3 2 2" xfId="43281" xr:uid="{00000000-0005-0000-0000-000002A90000}"/>
    <cellStyle name="Normal 5 3 13 3 3" xfId="43282" xr:uid="{00000000-0005-0000-0000-000003A90000}"/>
    <cellStyle name="Normal 5 3 13 4" xfId="43283" xr:uid="{00000000-0005-0000-0000-000004A90000}"/>
    <cellStyle name="Normal 5 3 14" xfId="43284" xr:uid="{00000000-0005-0000-0000-000005A90000}"/>
    <cellStyle name="Normal 5 3 14 2" xfId="43285" xr:uid="{00000000-0005-0000-0000-000006A90000}"/>
    <cellStyle name="Normal 5 3 14 2 2" xfId="43286" xr:uid="{00000000-0005-0000-0000-000007A90000}"/>
    <cellStyle name="Normal 5 3 14 3" xfId="43287" xr:uid="{00000000-0005-0000-0000-000008A90000}"/>
    <cellStyle name="Normal 5 3 14 3 2" xfId="43288" xr:uid="{00000000-0005-0000-0000-000009A90000}"/>
    <cellStyle name="Normal 5 3 14 3 2 2" xfId="43289" xr:uid="{00000000-0005-0000-0000-00000AA90000}"/>
    <cellStyle name="Normal 5 3 14 3 3" xfId="43290" xr:uid="{00000000-0005-0000-0000-00000BA90000}"/>
    <cellStyle name="Normal 5 3 14 4" xfId="43291" xr:uid="{00000000-0005-0000-0000-00000CA90000}"/>
    <cellStyle name="Normal 5 3 15" xfId="43292" xr:uid="{00000000-0005-0000-0000-00000DA90000}"/>
    <cellStyle name="Normal 5 3 15 2" xfId="43293" xr:uid="{00000000-0005-0000-0000-00000EA90000}"/>
    <cellStyle name="Normal 5 3 15 2 2" xfId="43294" xr:uid="{00000000-0005-0000-0000-00000FA90000}"/>
    <cellStyle name="Normal 5 3 15 3" xfId="43295" xr:uid="{00000000-0005-0000-0000-000010A90000}"/>
    <cellStyle name="Normal 5 3 15 3 2" xfId="43296" xr:uid="{00000000-0005-0000-0000-000011A90000}"/>
    <cellStyle name="Normal 5 3 15 3 2 2" xfId="43297" xr:uid="{00000000-0005-0000-0000-000012A90000}"/>
    <cellStyle name="Normal 5 3 15 3 3" xfId="43298" xr:uid="{00000000-0005-0000-0000-000013A90000}"/>
    <cellStyle name="Normal 5 3 15 4" xfId="43299" xr:uid="{00000000-0005-0000-0000-000014A90000}"/>
    <cellStyle name="Normal 5 3 16" xfId="43300" xr:uid="{00000000-0005-0000-0000-000015A90000}"/>
    <cellStyle name="Normal 5 3 16 2" xfId="43301" xr:uid="{00000000-0005-0000-0000-000016A90000}"/>
    <cellStyle name="Normal 5 3 16 2 2" xfId="43302" xr:uid="{00000000-0005-0000-0000-000017A90000}"/>
    <cellStyle name="Normal 5 3 16 3" xfId="43303" xr:uid="{00000000-0005-0000-0000-000018A90000}"/>
    <cellStyle name="Normal 5 3 17" xfId="43304" xr:uid="{00000000-0005-0000-0000-000019A90000}"/>
    <cellStyle name="Normal 5 3 17 2" xfId="43305" xr:uid="{00000000-0005-0000-0000-00001AA90000}"/>
    <cellStyle name="Normal 5 3 18" xfId="43306" xr:uid="{00000000-0005-0000-0000-00001BA90000}"/>
    <cellStyle name="Normal 5 3 18 2" xfId="43307" xr:uid="{00000000-0005-0000-0000-00001CA90000}"/>
    <cellStyle name="Normal 5 3 19" xfId="43308" xr:uid="{00000000-0005-0000-0000-00001DA90000}"/>
    <cellStyle name="Normal 5 3 2" xfId="43309" xr:uid="{00000000-0005-0000-0000-00001EA90000}"/>
    <cellStyle name="Normal 5 3 2 10" xfId="43310" xr:uid="{00000000-0005-0000-0000-00001FA90000}"/>
    <cellStyle name="Normal 5 3 2 10 2" xfId="43311" xr:uid="{00000000-0005-0000-0000-000020A90000}"/>
    <cellStyle name="Normal 5 3 2 10 2 2" xfId="43312" xr:uid="{00000000-0005-0000-0000-000021A90000}"/>
    <cellStyle name="Normal 5 3 2 10 2 2 2" xfId="43313" xr:uid="{00000000-0005-0000-0000-000022A90000}"/>
    <cellStyle name="Normal 5 3 2 10 2 2 2 2" xfId="43314" xr:uid="{00000000-0005-0000-0000-000023A90000}"/>
    <cellStyle name="Normal 5 3 2 10 2 2 3" xfId="43315" xr:uid="{00000000-0005-0000-0000-000024A90000}"/>
    <cellStyle name="Normal 5 3 2 10 2 2 3 2" xfId="43316" xr:uid="{00000000-0005-0000-0000-000025A90000}"/>
    <cellStyle name="Normal 5 3 2 10 2 2 3 2 2" xfId="43317" xr:uid="{00000000-0005-0000-0000-000026A90000}"/>
    <cellStyle name="Normal 5 3 2 10 2 2 3 3" xfId="43318" xr:uid="{00000000-0005-0000-0000-000027A90000}"/>
    <cellStyle name="Normal 5 3 2 10 2 2 4" xfId="43319" xr:uid="{00000000-0005-0000-0000-000028A90000}"/>
    <cellStyle name="Normal 5 3 2 10 2 3" xfId="43320" xr:uid="{00000000-0005-0000-0000-000029A90000}"/>
    <cellStyle name="Normal 5 3 2 10 2 3 2" xfId="43321" xr:uid="{00000000-0005-0000-0000-00002AA90000}"/>
    <cellStyle name="Normal 5 3 2 10 2 4" xfId="43322" xr:uid="{00000000-0005-0000-0000-00002BA90000}"/>
    <cellStyle name="Normal 5 3 2 10 2 4 2" xfId="43323" xr:uid="{00000000-0005-0000-0000-00002CA90000}"/>
    <cellStyle name="Normal 5 3 2 10 2 4 2 2" xfId="43324" xr:uid="{00000000-0005-0000-0000-00002DA90000}"/>
    <cellStyle name="Normal 5 3 2 10 2 4 3" xfId="43325" xr:uid="{00000000-0005-0000-0000-00002EA90000}"/>
    <cellStyle name="Normal 5 3 2 10 2 5" xfId="43326" xr:uid="{00000000-0005-0000-0000-00002FA90000}"/>
    <cellStyle name="Normal 5 3 2 10 3" xfId="43327" xr:uid="{00000000-0005-0000-0000-000030A90000}"/>
    <cellStyle name="Normal 5 3 2 10 3 2" xfId="43328" xr:uid="{00000000-0005-0000-0000-000031A90000}"/>
    <cellStyle name="Normal 5 3 2 10 3 2 2" xfId="43329" xr:uid="{00000000-0005-0000-0000-000032A90000}"/>
    <cellStyle name="Normal 5 3 2 10 3 3" xfId="43330" xr:uid="{00000000-0005-0000-0000-000033A90000}"/>
    <cellStyle name="Normal 5 3 2 10 3 3 2" xfId="43331" xr:uid="{00000000-0005-0000-0000-000034A90000}"/>
    <cellStyle name="Normal 5 3 2 10 3 3 2 2" xfId="43332" xr:uid="{00000000-0005-0000-0000-000035A90000}"/>
    <cellStyle name="Normal 5 3 2 10 3 3 3" xfId="43333" xr:uid="{00000000-0005-0000-0000-000036A90000}"/>
    <cellStyle name="Normal 5 3 2 10 3 4" xfId="43334" xr:uid="{00000000-0005-0000-0000-000037A90000}"/>
    <cellStyle name="Normal 5 3 2 10 4" xfId="43335" xr:uid="{00000000-0005-0000-0000-000038A90000}"/>
    <cellStyle name="Normal 5 3 2 10 4 2" xfId="43336" xr:uid="{00000000-0005-0000-0000-000039A90000}"/>
    <cellStyle name="Normal 5 3 2 10 5" xfId="43337" xr:uid="{00000000-0005-0000-0000-00003AA90000}"/>
    <cellStyle name="Normal 5 3 2 10 5 2" xfId="43338" xr:uid="{00000000-0005-0000-0000-00003BA90000}"/>
    <cellStyle name="Normal 5 3 2 10 5 2 2" xfId="43339" xr:uid="{00000000-0005-0000-0000-00003CA90000}"/>
    <cellStyle name="Normal 5 3 2 10 5 3" xfId="43340" xr:uid="{00000000-0005-0000-0000-00003DA90000}"/>
    <cellStyle name="Normal 5 3 2 10 6" xfId="43341" xr:uid="{00000000-0005-0000-0000-00003EA90000}"/>
    <cellStyle name="Normal 5 3 2 11" xfId="43342" xr:uid="{00000000-0005-0000-0000-00003FA90000}"/>
    <cellStyle name="Normal 5 3 2 11 2" xfId="43343" xr:uid="{00000000-0005-0000-0000-000040A90000}"/>
    <cellStyle name="Normal 5 3 2 11 2 2" xfId="43344" xr:uid="{00000000-0005-0000-0000-000041A90000}"/>
    <cellStyle name="Normal 5 3 2 11 2 2 2" xfId="43345" xr:uid="{00000000-0005-0000-0000-000042A90000}"/>
    <cellStyle name="Normal 5 3 2 11 2 3" xfId="43346" xr:uid="{00000000-0005-0000-0000-000043A90000}"/>
    <cellStyle name="Normal 5 3 2 11 2 3 2" xfId="43347" xr:uid="{00000000-0005-0000-0000-000044A90000}"/>
    <cellStyle name="Normal 5 3 2 11 2 3 2 2" xfId="43348" xr:uid="{00000000-0005-0000-0000-000045A90000}"/>
    <cellStyle name="Normal 5 3 2 11 2 3 3" xfId="43349" xr:uid="{00000000-0005-0000-0000-000046A90000}"/>
    <cellStyle name="Normal 5 3 2 11 2 4" xfId="43350" xr:uid="{00000000-0005-0000-0000-000047A90000}"/>
    <cellStyle name="Normal 5 3 2 11 3" xfId="43351" xr:uid="{00000000-0005-0000-0000-000048A90000}"/>
    <cellStyle name="Normal 5 3 2 11 3 2" xfId="43352" xr:uid="{00000000-0005-0000-0000-000049A90000}"/>
    <cellStyle name="Normal 5 3 2 11 4" xfId="43353" xr:uid="{00000000-0005-0000-0000-00004AA90000}"/>
    <cellStyle name="Normal 5 3 2 11 4 2" xfId="43354" xr:uid="{00000000-0005-0000-0000-00004BA90000}"/>
    <cellStyle name="Normal 5 3 2 11 4 2 2" xfId="43355" xr:uid="{00000000-0005-0000-0000-00004CA90000}"/>
    <cellStyle name="Normal 5 3 2 11 4 3" xfId="43356" xr:uid="{00000000-0005-0000-0000-00004DA90000}"/>
    <cellStyle name="Normal 5 3 2 11 5" xfId="43357" xr:uid="{00000000-0005-0000-0000-00004EA90000}"/>
    <cellStyle name="Normal 5 3 2 12" xfId="43358" xr:uid="{00000000-0005-0000-0000-00004FA90000}"/>
    <cellStyle name="Normal 5 3 2 12 2" xfId="43359" xr:uid="{00000000-0005-0000-0000-000050A90000}"/>
    <cellStyle name="Normal 5 3 2 12 2 2" xfId="43360" xr:uid="{00000000-0005-0000-0000-000051A90000}"/>
    <cellStyle name="Normal 5 3 2 12 3" xfId="43361" xr:uid="{00000000-0005-0000-0000-000052A90000}"/>
    <cellStyle name="Normal 5 3 2 12 3 2" xfId="43362" xr:uid="{00000000-0005-0000-0000-000053A90000}"/>
    <cellStyle name="Normal 5 3 2 12 3 2 2" xfId="43363" xr:uid="{00000000-0005-0000-0000-000054A90000}"/>
    <cellStyle name="Normal 5 3 2 12 3 3" xfId="43364" xr:uid="{00000000-0005-0000-0000-000055A90000}"/>
    <cellStyle name="Normal 5 3 2 12 4" xfId="43365" xr:uid="{00000000-0005-0000-0000-000056A90000}"/>
    <cellStyle name="Normal 5 3 2 13" xfId="43366" xr:uid="{00000000-0005-0000-0000-000057A90000}"/>
    <cellStyle name="Normal 5 3 2 13 2" xfId="43367" xr:uid="{00000000-0005-0000-0000-000058A90000}"/>
    <cellStyle name="Normal 5 3 2 13 2 2" xfId="43368" xr:uid="{00000000-0005-0000-0000-000059A90000}"/>
    <cellStyle name="Normal 5 3 2 13 3" xfId="43369" xr:uid="{00000000-0005-0000-0000-00005AA90000}"/>
    <cellStyle name="Normal 5 3 2 13 3 2" xfId="43370" xr:uid="{00000000-0005-0000-0000-00005BA90000}"/>
    <cellStyle name="Normal 5 3 2 13 3 2 2" xfId="43371" xr:uid="{00000000-0005-0000-0000-00005CA90000}"/>
    <cellStyle name="Normal 5 3 2 13 3 3" xfId="43372" xr:uid="{00000000-0005-0000-0000-00005DA90000}"/>
    <cellStyle name="Normal 5 3 2 13 4" xfId="43373" xr:uid="{00000000-0005-0000-0000-00005EA90000}"/>
    <cellStyle name="Normal 5 3 2 14" xfId="43374" xr:uid="{00000000-0005-0000-0000-00005FA90000}"/>
    <cellStyle name="Normal 5 3 2 14 2" xfId="43375" xr:uid="{00000000-0005-0000-0000-000060A90000}"/>
    <cellStyle name="Normal 5 3 2 14 2 2" xfId="43376" xr:uid="{00000000-0005-0000-0000-000061A90000}"/>
    <cellStyle name="Normal 5 3 2 14 3" xfId="43377" xr:uid="{00000000-0005-0000-0000-000062A90000}"/>
    <cellStyle name="Normal 5 3 2 14 3 2" xfId="43378" xr:uid="{00000000-0005-0000-0000-000063A90000}"/>
    <cellStyle name="Normal 5 3 2 14 3 2 2" xfId="43379" xr:uid="{00000000-0005-0000-0000-000064A90000}"/>
    <cellStyle name="Normal 5 3 2 14 3 3" xfId="43380" xr:uid="{00000000-0005-0000-0000-000065A90000}"/>
    <cellStyle name="Normal 5 3 2 14 4" xfId="43381" xr:uid="{00000000-0005-0000-0000-000066A90000}"/>
    <cellStyle name="Normal 5 3 2 15" xfId="43382" xr:uid="{00000000-0005-0000-0000-000067A90000}"/>
    <cellStyle name="Normal 5 3 2 15 2" xfId="43383" xr:uid="{00000000-0005-0000-0000-000068A90000}"/>
    <cellStyle name="Normal 5 3 2 15 2 2" xfId="43384" xr:uid="{00000000-0005-0000-0000-000069A90000}"/>
    <cellStyle name="Normal 5 3 2 15 3" xfId="43385" xr:uid="{00000000-0005-0000-0000-00006AA90000}"/>
    <cellStyle name="Normal 5 3 2 16" xfId="43386" xr:uid="{00000000-0005-0000-0000-00006BA90000}"/>
    <cellStyle name="Normal 5 3 2 16 2" xfId="43387" xr:uid="{00000000-0005-0000-0000-00006CA90000}"/>
    <cellStyle name="Normal 5 3 2 17" xfId="43388" xr:uid="{00000000-0005-0000-0000-00006DA90000}"/>
    <cellStyle name="Normal 5 3 2 17 2" xfId="43389" xr:uid="{00000000-0005-0000-0000-00006EA90000}"/>
    <cellStyle name="Normal 5 3 2 18" xfId="43390" xr:uid="{00000000-0005-0000-0000-00006FA90000}"/>
    <cellStyle name="Normal 5 3 2 19" xfId="43391" xr:uid="{00000000-0005-0000-0000-000070A90000}"/>
    <cellStyle name="Normal 5 3 2 2" xfId="43392" xr:uid="{00000000-0005-0000-0000-000071A90000}"/>
    <cellStyle name="Normal 5 3 2 2 10" xfId="43393" xr:uid="{00000000-0005-0000-0000-000072A90000}"/>
    <cellStyle name="Normal 5 3 2 2 10 2" xfId="43394" xr:uid="{00000000-0005-0000-0000-000073A90000}"/>
    <cellStyle name="Normal 5 3 2 2 10 2 2" xfId="43395" xr:uid="{00000000-0005-0000-0000-000074A90000}"/>
    <cellStyle name="Normal 5 3 2 2 10 3" xfId="43396" xr:uid="{00000000-0005-0000-0000-000075A90000}"/>
    <cellStyle name="Normal 5 3 2 2 10 3 2" xfId="43397" xr:uid="{00000000-0005-0000-0000-000076A90000}"/>
    <cellStyle name="Normal 5 3 2 2 10 3 2 2" xfId="43398" xr:uid="{00000000-0005-0000-0000-000077A90000}"/>
    <cellStyle name="Normal 5 3 2 2 10 3 3" xfId="43399" xr:uid="{00000000-0005-0000-0000-000078A90000}"/>
    <cellStyle name="Normal 5 3 2 2 10 4" xfId="43400" xr:uid="{00000000-0005-0000-0000-000079A90000}"/>
    <cellStyle name="Normal 5 3 2 2 11" xfId="43401" xr:uid="{00000000-0005-0000-0000-00007AA90000}"/>
    <cellStyle name="Normal 5 3 2 2 11 2" xfId="43402" xr:uid="{00000000-0005-0000-0000-00007BA90000}"/>
    <cellStyle name="Normal 5 3 2 2 11 2 2" xfId="43403" xr:uid="{00000000-0005-0000-0000-00007CA90000}"/>
    <cellStyle name="Normal 5 3 2 2 11 3" xfId="43404" xr:uid="{00000000-0005-0000-0000-00007DA90000}"/>
    <cellStyle name="Normal 5 3 2 2 11 3 2" xfId="43405" xr:uid="{00000000-0005-0000-0000-00007EA90000}"/>
    <cellStyle name="Normal 5 3 2 2 11 3 2 2" xfId="43406" xr:uid="{00000000-0005-0000-0000-00007FA90000}"/>
    <cellStyle name="Normal 5 3 2 2 11 3 3" xfId="43407" xr:uid="{00000000-0005-0000-0000-000080A90000}"/>
    <cellStyle name="Normal 5 3 2 2 11 4" xfId="43408" xr:uid="{00000000-0005-0000-0000-000081A90000}"/>
    <cellStyle name="Normal 5 3 2 2 12" xfId="43409" xr:uid="{00000000-0005-0000-0000-000082A90000}"/>
    <cellStyle name="Normal 5 3 2 2 12 2" xfId="43410" xr:uid="{00000000-0005-0000-0000-000083A90000}"/>
    <cellStyle name="Normal 5 3 2 2 12 2 2" xfId="43411" xr:uid="{00000000-0005-0000-0000-000084A90000}"/>
    <cellStyle name="Normal 5 3 2 2 12 3" xfId="43412" xr:uid="{00000000-0005-0000-0000-000085A90000}"/>
    <cellStyle name="Normal 5 3 2 2 12 3 2" xfId="43413" xr:uid="{00000000-0005-0000-0000-000086A90000}"/>
    <cellStyle name="Normal 5 3 2 2 12 3 2 2" xfId="43414" xr:uid="{00000000-0005-0000-0000-000087A90000}"/>
    <cellStyle name="Normal 5 3 2 2 12 3 3" xfId="43415" xr:uid="{00000000-0005-0000-0000-000088A90000}"/>
    <cellStyle name="Normal 5 3 2 2 12 4" xfId="43416" xr:uid="{00000000-0005-0000-0000-000089A90000}"/>
    <cellStyle name="Normal 5 3 2 2 13" xfId="43417" xr:uid="{00000000-0005-0000-0000-00008AA90000}"/>
    <cellStyle name="Normal 5 3 2 2 13 2" xfId="43418" xr:uid="{00000000-0005-0000-0000-00008BA90000}"/>
    <cellStyle name="Normal 5 3 2 2 13 2 2" xfId="43419" xr:uid="{00000000-0005-0000-0000-00008CA90000}"/>
    <cellStyle name="Normal 5 3 2 2 13 3" xfId="43420" xr:uid="{00000000-0005-0000-0000-00008DA90000}"/>
    <cellStyle name="Normal 5 3 2 2 14" xfId="43421" xr:uid="{00000000-0005-0000-0000-00008EA90000}"/>
    <cellStyle name="Normal 5 3 2 2 14 2" xfId="43422" xr:uid="{00000000-0005-0000-0000-00008FA90000}"/>
    <cellStyle name="Normal 5 3 2 2 15" xfId="43423" xr:uid="{00000000-0005-0000-0000-000090A90000}"/>
    <cellStyle name="Normal 5 3 2 2 15 2" xfId="43424" xr:uid="{00000000-0005-0000-0000-000091A90000}"/>
    <cellStyle name="Normal 5 3 2 2 16" xfId="43425" xr:uid="{00000000-0005-0000-0000-000092A90000}"/>
    <cellStyle name="Normal 5 3 2 2 17" xfId="43426" xr:uid="{00000000-0005-0000-0000-000093A90000}"/>
    <cellStyle name="Normal 5 3 2 2 2" xfId="43427" xr:uid="{00000000-0005-0000-0000-000094A90000}"/>
    <cellStyle name="Normal 5 3 2 2 2 10" xfId="43428" xr:uid="{00000000-0005-0000-0000-000095A90000}"/>
    <cellStyle name="Normal 5 3 2 2 2 11" xfId="43429" xr:uid="{00000000-0005-0000-0000-000096A90000}"/>
    <cellStyle name="Normal 5 3 2 2 2 2" xfId="43430" xr:uid="{00000000-0005-0000-0000-000097A90000}"/>
    <cellStyle name="Normal 5 3 2 2 2 2 10" xfId="43431" xr:uid="{00000000-0005-0000-0000-000098A90000}"/>
    <cellStyle name="Normal 5 3 2 2 2 2 2" xfId="43432" xr:uid="{00000000-0005-0000-0000-000099A90000}"/>
    <cellStyle name="Normal 5 3 2 2 2 2 2 2" xfId="43433" xr:uid="{00000000-0005-0000-0000-00009AA90000}"/>
    <cellStyle name="Normal 5 3 2 2 2 2 2 2 2" xfId="43434" xr:uid="{00000000-0005-0000-0000-00009BA90000}"/>
    <cellStyle name="Normal 5 3 2 2 2 2 2 2 2 2" xfId="43435" xr:uid="{00000000-0005-0000-0000-00009CA90000}"/>
    <cellStyle name="Normal 5 3 2 2 2 2 2 2 2 2 2" xfId="43436" xr:uid="{00000000-0005-0000-0000-00009DA90000}"/>
    <cellStyle name="Normal 5 3 2 2 2 2 2 2 2 3" xfId="43437" xr:uid="{00000000-0005-0000-0000-00009EA90000}"/>
    <cellStyle name="Normal 5 3 2 2 2 2 2 2 2 3 2" xfId="43438" xr:uid="{00000000-0005-0000-0000-00009FA90000}"/>
    <cellStyle name="Normal 5 3 2 2 2 2 2 2 2 3 2 2" xfId="43439" xr:uid="{00000000-0005-0000-0000-0000A0A90000}"/>
    <cellStyle name="Normal 5 3 2 2 2 2 2 2 2 3 3" xfId="43440" xr:uid="{00000000-0005-0000-0000-0000A1A90000}"/>
    <cellStyle name="Normal 5 3 2 2 2 2 2 2 2 4" xfId="43441" xr:uid="{00000000-0005-0000-0000-0000A2A90000}"/>
    <cellStyle name="Normal 5 3 2 2 2 2 2 2 3" xfId="43442" xr:uid="{00000000-0005-0000-0000-0000A3A90000}"/>
    <cellStyle name="Normal 5 3 2 2 2 2 2 2 3 2" xfId="43443" xr:uid="{00000000-0005-0000-0000-0000A4A90000}"/>
    <cellStyle name="Normal 5 3 2 2 2 2 2 2 4" xfId="43444" xr:uid="{00000000-0005-0000-0000-0000A5A90000}"/>
    <cellStyle name="Normal 5 3 2 2 2 2 2 2 4 2" xfId="43445" xr:uid="{00000000-0005-0000-0000-0000A6A90000}"/>
    <cellStyle name="Normal 5 3 2 2 2 2 2 2 4 2 2" xfId="43446" xr:uid="{00000000-0005-0000-0000-0000A7A90000}"/>
    <cellStyle name="Normal 5 3 2 2 2 2 2 2 4 3" xfId="43447" xr:uid="{00000000-0005-0000-0000-0000A8A90000}"/>
    <cellStyle name="Normal 5 3 2 2 2 2 2 2 5" xfId="43448" xr:uid="{00000000-0005-0000-0000-0000A9A90000}"/>
    <cellStyle name="Normal 5 3 2 2 2 2 2 3" xfId="43449" xr:uid="{00000000-0005-0000-0000-0000AAA90000}"/>
    <cellStyle name="Normal 5 3 2 2 2 2 2 3 2" xfId="43450" xr:uid="{00000000-0005-0000-0000-0000ABA90000}"/>
    <cellStyle name="Normal 5 3 2 2 2 2 2 3 2 2" xfId="43451" xr:uid="{00000000-0005-0000-0000-0000ACA90000}"/>
    <cellStyle name="Normal 5 3 2 2 2 2 2 3 3" xfId="43452" xr:uid="{00000000-0005-0000-0000-0000ADA90000}"/>
    <cellStyle name="Normal 5 3 2 2 2 2 2 3 3 2" xfId="43453" xr:uid="{00000000-0005-0000-0000-0000AEA90000}"/>
    <cellStyle name="Normal 5 3 2 2 2 2 2 3 3 2 2" xfId="43454" xr:uid="{00000000-0005-0000-0000-0000AFA90000}"/>
    <cellStyle name="Normal 5 3 2 2 2 2 2 3 3 3" xfId="43455" xr:uid="{00000000-0005-0000-0000-0000B0A90000}"/>
    <cellStyle name="Normal 5 3 2 2 2 2 2 3 4" xfId="43456" xr:uid="{00000000-0005-0000-0000-0000B1A90000}"/>
    <cellStyle name="Normal 5 3 2 2 2 2 2 4" xfId="43457" xr:uid="{00000000-0005-0000-0000-0000B2A90000}"/>
    <cellStyle name="Normal 5 3 2 2 2 2 2 4 2" xfId="43458" xr:uid="{00000000-0005-0000-0000-0000B3A90000}"/>
    <cellStyle name="Normal 5 3 2 2 2 2 2 4 2 2" xfId="43459" xr:uid="{00000000-0005-0000-0000-0000B4A90000}"/>
    <cellStyle name="Normal 5 3 2 2 2 2 2 4 3" xfId="43460" xr:uid="{00000000-0005-0000-0000-0000B5A90000}"/>
    <cellStyle name="Normal 5 3 2 2 2 2 2 4 3 2" xfId="43461" xr:uid="{00000000-0005-0000-0000-0000B6A90000}"/>
    <cellStyle name="Normal 5 3 2 2 2 2 2 4 3 2 2" xfId="43462" xr:uid="{00000000-0005-0000-0000-0000B7A90000}"/>
    <cellStyle name="Normal 5 3 2 2 2 2 2 4 3 3" xfId="43463" xr:uid="{00000000-0005-0000-0000-0000B8A90000}"/>
    <cellStyle name="Normal 5 3 2 2 2 2 2 4 4" xfId="43464" xr:uid="{00000000-0005-0000-0000-0000B9A90000}"/>
    <cellStyle name="Normal 5 3 2 2 2 2 2 5" xfId="43465" xr:uid="{00000000-0005-0000-0000-0000BAA90000}"/>
    <cellStyle name="Normal 5 3 2 2 2 2 2 5 2" xfId="43466" xr:uid="{00000000-0005-0000-0000-0000BBA90000}"/>
    <cellStyle name="Normal 5 3 2 2 2 2 2 6" xfId="43467" xr:uid="{00000000-0005-0000-0000-0000BCA90000}"/>
    <cellStyle name="Normal 5 3 2 2 2 2 2 6 2" xfId="43468" xr:uid="{00000000-0005-0000-0000-0000BDA90000}"/>
    <cellStyle name="Normal 5 3 2 2 2 2 2 6 2 2" xfId="43469" xr:uid="{00000000-0005-0000-0000-0000BEA90000}"/>
    <cellStyle name="Normal 5 3 2 2 2 2 2 6 3" xfId="43470" xr:uid="{00000000-0005-0000-0000-0000BFA90000}"/>
    <cellStyle name="Normal 5 3 2 2 2 2 2 7" xfId="43471" xr:uid="{00000000-0005-0000-0000-0000C0A90000}"/>
    <cellStyle name="Normal 5 3 2 2 2 2 2 7 2" xfId="43472" xr:uid="{00000000-0005-0000-0000-0000C1A90000}"/>
    <cellStyle name="Normal 5 3 2 2 2 2 2 8" xfId="43473" xr:uid="{00000000-0005-0000-0000-0000C2A90000}"/>
    <cellStyle name="Normal 5 3 2 2 2 2 3" xfId="43474" xr:uid="{00000000-0005-0000-0000-0000C3A90000}"/>
    <cellStyle name="Normal 5 3 2 2 2 2 3 2" xfId="43475" xr:uid="{00000000-0005-0000-0000-0000C4A90000}"/>
    <cellStyle name="Normal 5 3 2 2 2 2 3 2 2" xfId="43476" xr:uid="{00000000-0005-0000-0000-0000C5A90000}"/>
    <cellStyle name="Normal 5 3 2 2 2 2 3 2 2 2" xfId="43477" xr:uid="{00000000-0005-0000-0000-0000C6A90000}"/>
    <cellStyle name="Normal 5 3 2 2 2 2 3 2 3" xfId="43478" xr:uid="{00000000-0005-0000-0000-0000C7A90000}"/>
    <cellStyle name="Normal 5 3 2 2 2 2 3 2 3 2" xfId="43479" xr:uid="{00000000-0005-0000-0000-0000C8A90000}"/>
    <cellStyle name="Normal 5 3 2 2 2 2 3 2 3 2 2" xfId="43480" xr:uid="{00000000-0005-0000-0000-0000C9A90000}"/>
    <cellStyle name="Normal 5 3 2 2 2 2 3 2 3 3" xfId="43481" xr:uid="{00000000-0005-0000-0000-0000CAA90000}"/>
    <cellStyle name="Normal 5 3 2 2 2 2 3 2 4" xfId="43482" xr:uid="{00000000-0005-0000-0000-0000CBA90000}"/>
    <cellStyle name="Normal 5 3 2 2 2 2 3 3" xfId="43483" xr:uid="{00000000-0005-0000-0000-0000CCA90000}"/>
    <cellStyle name="Normal 5 3 2 2 2 2 3 3 2" xfId="43484" xr:uid="{00000000-0005-0000-0000-0000CDA90000}"/>
    <cellStyle name="Normal 5 3 2 2 2 2 3 4" xfId="43485" xr:uid="{00000000-0005-0000-0000-0000CEA90000}"/>
    <cellStyle name="Normal 5 3 2 2 2 2 3 4 2" xfId="43486" xr:uid="{00000000-0005-0000-0000-0000CFA90000}"/>
    <cellStyle name="Normal 5 3 2 2 2 2 3 4 2 2" xfId="43487" xr:uid="{00000000-0005-0000-0000-0000D0A90000}"/>
    <cellStyle name="Normal 5 3 2 2 2 2 3 4 3" xfId="43488" xr:uid="{00000000-0005-0000-0000-0000D1A90000}"/>
    <cellStyle name="Normal 5 3 2 2 2 2 3 5" xfId="43489" xr:uid="{00000000-0005-0000-0000-0000D2A90000}"/>
    <cellStyle name="Normal 5 3 2 2 2 2 4" xfId="43490" xr:uid="{00000000-0005-0000-0000-0000D3A90000}"/>
    <cellStyle name="Normal 5 3 2 2 2 2 4 2" xfId="43491" xr:uid="{00000000-0005-0000-0000-0000D4A90000}"/>
    <cellStyle name="Normal 5 3 2 2 2 2 4 2 2" xfId="43492" xr:uid="{00000000-0005-0000-0000-0000D5A90000}"/>
    <cellStyle name="Normal 5 3 2 2 2 2 4 3" xfId="43493" xr:uid="{00000000-0005-0000-0000-0000D6A90000}"/>
    <cellStyle name="Normal 5 3 2 2 2 2 4 3 2" xfId="43494" xr:uid="{00000000-0005-0000-0000-0000D7A90000}"/>
    <cellStyle name="Normal 5 3 2 2 2 2 4 3 2 2" xfId="43495" xr:uid="{00000000-0005-0000-0000-0000D8A90000}"/>
    <cellStyle name="Normal 5 3 2 2 2 2 4 3 3" xfId="43496" xr:uid="{00000000-0005-0000-0000-0000D9A90000}"/>
    <cellStyle name="Normal 5 3 2 2 2 2 4 4" xfId="43497" xr:uid="{00000000-0005-0000-0000-0000DAA90000}"/>
    <cellStyle name="Normal 5 3 2 2 2 2 5" xfId="43498" xr:uid="{00000000-0005-0000-0000-0000DBA90000}"/>
    <cellStyle name="Normal 5 3 2 2 2 2 5 2" xfId="43499" xr:uid="{00000000-0005-0000-0000-0000DCA90000}"/>
    <cellStyle name="Normal 5 3 2 2 2 2 5 2 2" xfId="43500" xr:uid="{00000000-0005-0000-0000-0000DDA90000}"/>
    <cellStyle name="Normal 5 3 2 2 2 2 5 3" xfId="43501" xr:uid="{00000000-0005-0000-0000-0000DEA90000}"/>
    <cellStyle name="Normal 5 3 2 2 2 2 5 3 2" xfId="43502" xr:uid="{00000000-0005-0000-0000-0000DFA90000}"/>
    <cellStyle name="Normal 5 3 2 2 2 2 5 3 2 2" xfId="43503" xr:uid="{00000000-0005-0000-0000-0000E0A90000}"/>
    <cellStyle name="Normal 5 3 2 2 2 2 5 3 3" xfId="43504" xr:uid="{00000000-0005-0000-0000-0000E1A90000}"/>
    <cellStyle name="Normal 5 3 2 2 2 2 5 4" xfId="43505" xr:uid="{00000000-0005-0000-0000-0000E2A90000}"/>
    <cellStyle name="Normal 5 3 2 2 2 2 6" xfId="43506" xr:uid="{00000000-0005-0000-0000-0000E3A90000}"/>
    <cellStyle name="Normal 5 3 2 2 2 2 6 2" xfId="43507" xr:uid="{00000000-0005-0000-0000-0000E4A90000}"/>
    <cellStyle name="Normal 5 3 2 2 2 2 7" xfId="43508" xr:uid="{00000000-0005-0000-0000-0000E5A90000}"/>
    <cellStyle name="Normal 5 3 2 2 2 2 7 2" xfId="43509" xr:uid="{00000000-0005-0000-0000-0000E6A90000}"/>
    <cellStyle name="Normal 5 3 2 2 2 2 7 2 2" xfId="43510" xr:uid="{00000000-0005-0000-0000-0000E7A90000}"/>
    <cellStyle name="Normal 5 3 2 2 2 2 7 3" xfId="43511" xr:uid="{00000000-0005-0000-0000-0000E8A90000}"/>
    <cellStyle name="Normal 5 3 2 2 2 2 8" xfId="43512" xr:uid="{00000000-0005-0000-0000-0000E9A90000}"/>
    <cellStyle name="Normal 5 3 2 2 2 2 8 2" xfId="43513" xr:uid="{00000000-0005-0000-0000-0000EAA90000}"/>
    <cellStyle name="Normal 5 3 2 2 2 2 9" xfId="43514" xr:uid="{00000000-0005-0000-0000-0000EBA90000}"/>
    <cellStyle name="Normal 5 3 2 2 2 3" xfId="43515" xr:uid="{00000000-0005-0000-0000-0000ECA90000}"/>
    <cellStyle name="Normal 5 3 2 2 2 3 2" xfId="43516" xr:uid="{00000000-0005-0000-0000-0000EDA90000}"/>
    <cellStyle name="Normal 5 3 2 2 2 3 2 2" xfId="43517" xr:uid="{00000000-0005-0000-0000-0000EEA90000}"/>
    <cellStyle name="Normal 5 3 2 2 2 3 2 2 2" xfId="43518" xr:uid="{00000000-0005-0000-0000-0000EFA90000}"/>
    <cellStyle name="Normal 5 3 2 2 2 3 2 2 2 2" xfId="43519" xr:uid="{00000000-0005-0000-0000-0000F0A90000}"/>
    <cellStyle name="Normal 5 3 2 2 2 3 2 2 3" xfId="43520" xr:uid="{00000000-0005-0000-0000-0000F1A90000}"/>
    <cellStyle name="Normal 5 3 2 2 2 3 2 2 3 2" xfId="43521" xr:uid="{00000000-0005-0000-0000-0000F2A90000}"/>
    <cellStyle name="Normal 5 3 2 2 2 3 2 2 3 2 2" xfId="43522" xr:uid="{00000000-0005-0000-0000-0000F3A90000}"/>
    <cellStyle name="Normal 5 3 2 2 2 3 2 2 3 3" xfId="43523" xr:uid="{00000000-0005-0000-0000-0000F4A90000}"/>
    <cellStyle name="Normal 5 3 2 2 2 3 2 2 4" xfId="43524" xr:uid="{00000000-0005-0000-0000-0000F5A90000}"/>
    <cellStyle name="Normal 5 3 2 2 2 3 2 3" xfId="43525" xr:uid="{00000000-0005-0000-0000-0000F6A90000}"/>
    <cellStyle name="Normal 5 3 2 2 2 3 2 3 2" xfId="43526" xr:uid="{00000000-0005-0000-0000-0000F7A90000}"/>
    <cellStyle name="Normal 5 3 2 2 2 3 2 4" xfId="43527" xr:uid="{00000000-0005-0000-0000-0000F8A90000}"/>
    <cellStyle name="Normal 5 3 2 2 2 3 2 4 2" xfId="43528" xr:uid="{00000000-0005-0000-0000-0000F9A90000}"/>
    <cellStyle name="Normal 5 3 2 2 2 3 2 4 2 2" xfId="43529" xr:uid="{00000000-0005-0000-0000-0000FAA90000}"/>
    <cellStyle name="Normal 5 3 2 2 2 3 2 4 3" xfId="43530" xr:uid="{00000000-0005-0000-0000-0000FBA90000}"/>
    <cellStyle name="Normal 5 3 2 2 2 3 2 5" xfId="43531" xr:uid="{00000000-0005-0000-0000-0000FCA90000}"/>
    <cellStyle name="Normal 5 3 2 2 2 3 3" xfId="43532" xr:uid="{00000000-0005-0000-0000-0000FDA90000}"/>
    <cellStyle name="Normal 5 3 2 2 2 3 3 2" xfId="43533" xr:uid="{00000000-0005-0000-0000-0000FEA90000}"/>
    <cellStyle name="Normal 5 3 2 2 2 3 3 2 2" xfId="43534" xr:uid="{00000000-0005-0000-0000-0000FFA90000}"/>
    <cellStyle name="Normal 5 3 2 2 2 3 3 3" xfId="43535" xr:uid="{00000000-0005-0000-0000-000000AA0000}"/>
    <cellStyle name="Normal 5 3 2 2 2 3 3 3 2" xfId="43536" xr:uid="{00000000-0005-0000-0000-000001AA0000}"/>
    <cellStyle name="Normal 5 3 2 2 2 3 3 3 2 2" xfId="43537" xr:uid="{00000000-0005-0000-0000-000002AA0000}"/>
    <cellStyle name="Normal 5 3 2 2 2 3 3 3 3" xfId="43538" xr:uid="{00000000-0005-0000-0000-000003AA0000}"/>
    <cellStyle name="Normal 5 3 2 2 2 3 3 4" xfId="43539" xr:uid="{00000000-0005-0000-0000-000004AA0000}"/>
    <cellStyle name="Normal 5 3 2 2 2 3 4" xfId="43540" xr:uid="{00000000-0005-0000-0000-000005AA0000}"/>
    <cellStyle name="Normal 5 3 2 2 2 3 4 2" xfId="43541" xr:uid="{00000000-0005-0000-0000-000006AA0000}"/>
    <cellStyle name="Normal 5 3 2 2 2 3 4 2 2" xfId="43542" xr:uid="{00000000-0005-0000-0000-000007AA0000}"/>
    <cellStyle name="Normal 5 3 2 2 2 3 4 3" xfId="43543" xr:uid="{00000000-0005-0000-0000-000008AA0000}"/>
    <cellStyle name="Normal 5 3 2 2 2 3 4 3 2" xfId="43544" xr:uid="{00000000-0005-0000-0000-000009AA0000}"/>
    <cellStyle name="Normal 5 3 2 2 2 3 4 3 2 2" xfId="43545" xr:uid="{00000000-0005-0000-0000-00000AAA0000}"/>
    <cellStyle name="Normal 5 3 2 2 2 3 4 3 3" xfId="43546" xr:uid="{00000000-0005-0000-0000-00000BAA0000}"/>
    <cellStyle name="Normal 5 3 2 2 2 3 4 4" xfId="43547" xr:uid="{00000000-0005-0000-0000-00000CAA0000}"/>
    <cellStyle name="Normal 5 3 2 2 2 3 5" xfId="43548" xr:uid="{00000000-0005-0000-0000-00000DAA0000}"/>
    <cellStyle name="Normal 5 3 2 2 2 3 5 2" xfId="43549" xr:uid="{00000000-0005-0000-0000-00000EAA0000}"/>
    <cellStyle name="Normal 5 3 2 2 2 3 6" xfId="43550" xr:uid="{00000000-0005-0000-0000-00000FAA0000}"/>
    <cellStyle name="Normal 5 3 2 2 2 3 6 2" xfId="43551" xr:uid="{00000000-0005-0000-0000-000010AA0000}"/>
    <cellStyle name="Normal 5 3 2 2 2 3 6 2 2" xfId="43552" xr:uid="{00000000-0005-0000-0000-000011AA0000}"/>
    <cellStyle name="Normal 5 3 2 2 2 3 6 3" xfId="43553" xr:uid="{00000000-0005-0000-0000-000012AA0000}"/>
    <cellStyle name="Normal 5 3 2 2 2 3 7" xfId="43554" xr:uid="{00000000-0005-0000-0000-000013AA0000}"/>
    <cellStyle name="Normal 5 3 2 2 2 3 7 2" xfId="43555" xr:uid="{00000000-0005-0000-0000-000014AA0000}"/>
    <cellStyle name="Normal 5 3 2 2 2 3 8" xfId="43556" xr:uid="{00000000-0005-0000-0000-000015AA0000}"/>
    <cellStyle name="Normal 5 3 2 2 2 4" xfId="43557" xr:uid="{00000000-0005-0000-0000-000016AA0000}"/>
    <cellStyle name="Normal 5 3 2 2 2 4 2" xfId="43558" xr:uid="{00000000-0005-0000-0000-000017AA0000}"/>
    <cellStyle name="Normal 5 3 2 2 2 4 2 2" xfId="43559" xr:uid="{00000000-0005-0000-0000-000018AA0000}"/>
    <cellStyle name="Normal 5 3 2 2 2 4 2 2 2" xfId="43560" xr:uid="{00000000-0005-0000-0000-000019AA0000}"/>
    <cellStyle name="Normal 5 3 2 2 2 4 2 3" xfId="43561" xr:uid="{00000000-0005-0000-0000-00001AAA0000}"/>
    <cellStyle name="Normal 5 3 2 2 2 4 2 3 2" xfId="43562" xr:uid="{00000000-0005-0000-0000-00001BAA0000}"/>
    <cellStyle name="Normal 5 3 2 2 2 4 2 3 2 2" xfId="43563" xr:uid="{00000000-0005-0000-0000-00001CAA0000}"/>
    <cellStyle name="Normal 5 3 2 2 2 4 2 3 3" xfId="43564" xr:uid="{00000000-0005-0000-0000-00001DAA0000}"/>
    <cellStyle name="Normal 5 3 2 2 2 4 2 4" xfId="43565" xr:uid="{00000000-0005-0000-0000-00001EAA0000}"/>
    <cellStyle name="Normal 5 3 2 2 2 4 3" xfId="43566" xr:uid="{00000000-0005-0000-0000-00001FAA0000}"/>
    <cellStyle name="Normal 5 3 2 2 2 4 3 2" xfId="43567" xr:uid="{00000000-0005-0000-0000-000020AA0000}"/>
    <cellStyle name="Normal 5 3 2 2 2 4 4" xfId="43568" xr:uid="{00000000-0005-0000-0000-000021AA0000}"/>
    <cellStyle name="Normal 5 3 2 2 2 4 4 2" xfId="43569" xr:uid="{00000000-0005-0000-0000-000022AA0000}"/>
    <cellStyle name="Normal 5 3 2 2 2 4 4 2 2" xfId="43570" xr:uid="{00000000-0005-0000-0000-000023AA0000}"/>
    <cellStyle name="Normal 5 3 2 2 2 4 4 3" xfId="43571" xr:uid="{00000000-0005-0000-0000-000024AA0000}"/>
    <cellStyle name="Normal 5 3 2 2 2 4 5" xfId="43572" xr:uid="{00000000-0005-0000-0000-000025AA0000}"/>
    <cellStyle name="Normal 5 3 2 2 2 5" xfId="43573" xr:uid="{00000000-0005-0000-0000-000026AA0000}"/>
    <cellStyle name="Normal 5 3 2 2 2 5 2" xfId="43574" xr:uid="{00000000-0005-0000-0000-000027AA0000}"/>
    <cellStyle name="Normal 5 3 2 2 2 5 2 2" xfId="43575" xr:uid="{00000000-0005-0000-0000-000028AA0000}"/>
    <cellStyle name="Normal 5 3 2 2 2 5 3" xfId="43576" xr:uid="{00000000-0005-0000-0000-000029AA0000}"/>
    <cellStyle name="Normal 5 3 2 2 2 5 3 2" xfId="43577" xr:uid="{00000000-0005-0000-0000-00002AAA0000}"/>
    <cellStyle name="Normal 5 3 2 2 2 5 3 2 2" xfId="43578" xr:uid="{00000000-0005-0000-0000-00002BAA0000}"/>
    <cellStyle name="Normal 5 3 2 2 2 5 3 3" xfId="43579" xr:uid="{00000000-0005-0000-0000-00002CAA0000}"/>
    <cellStyle name="Normal 5 3 2 2 2 5 4" xfId="43580" xr:uid="{00000000-0005-0000-0000-00002DAA0000}"/>
    <cellStyle name="Normal 5 3 2 2 2 6" xfId="43581" xr:uid="{00000000-0005-0000-0000-00002EAA0000}"/>
    <cellStyle name="Normal 5 3 2 2 2 6 2" xfId="43582" xr:uid="{00000000-0005-0000-0000-00002FAA0000}"/>
    <cellStyle name="Normal 5 3 2 2 2 6 2 2" xfId="43583" xr:uid="{00000000-0005-0000-0000-000030AA0000}"/>
    <cellStyle name="Normal 5 3 2 2 2 6 3" xfId="43584" xr:uid="{00000000-0005-0000-0000-000031AA0000}"/>
    <cellStyle name="Normal 5 3 2 2 2 6 3 2" xfId="43585" xr:uid="{00000000-0005-0000-0000-000032AA0000}"/>
    <cellStyle name="Normal 5 3 2 2 2 6 3 2 2" xfId="43586" xr:uid="{00000000-0005-0000-0000-000033AA0000}"/>
    <cellStyle name="Normal 5 3 2 2 2 6 3 3" xfId="43587" xr:uid="{00000000-0005-0000-0000-000034AA0000}"/>
    <cellStyle name="Normal 5 3 2 2 2 6 4" xfId="43588" xr:uid="{00000000-0005-0000-0000-000035AA0000}"/>
    <cellStyle name="Normal 5 3 2 2 2 7" xfId="43589" xr:uid="{00000000-0005-0000-0000-000036AA0000}"/>
    <cellStyle name="Normal 5 3 2 2 2 7 2" xfId="43590" xr:uid="{00000000-0005-0000-0000-000037AA0000}"/>
    <cellStyle name="Normal 5 3 2 2 2 8" xfId="43591" xr:uid="{00000000-0005-0000-0000-000038AA0000}"/>
    <cellStyle name="Normal 5 3 2 2 2 8 2" xfId="43592" xr:uid="{00000000-0005-0000-0000-000039AA0000}"/>
    <cellStyle name="Normal 5 3 2 2 2 8 2 2" xfId="43593" xr:uid="{00000000-0005-0000-0000-00003AAA0000}"/>
    <cellStyle name="Normal 5 3 2 2 2 8 3" xfId="43594" xr:uid="{00000000-0005-0000-0000-00003BAA0000}"/>
    <cellStyle name="Normal 5 3 2 2 2 9" xfId="43595" xr:uid="{00000000-0005-0000-0000-00003CAA0000}"/>
    <cellStyle name="Normal 5 3 2 2 2 9 2" xfId="43596" xr:uid="{00000000-0005-0000-0000-00003DAA0000}"/>
    <cellStyle name="Normal 5 3 2 2 3" xfId="43597" xr:uid="{00000000-0005-0000-0000-00003EAA0000}"/>
    <cellStyle name="Normal 5 3 2 2 3 10" xfId="43598" xr:uid="{00000000-0005-0000-0000-00003FAA0000}"/>
    <cellStyle name="Normal 5 3 2 2 3 11" xfId="43599" xr:uid="{00000000-0005-0000-0000-000040AA0000}"/>
    <cellStyle name="Normal 5 3 2 2 3 2" xfId="43600" xr:uid="{00000000-0005-0000-0000-000041AA0000}"/>
    <cellStyle name="Normal 5 3 2 2 3 2 10" xfId="43601" xr:uid="{00000000-0005-0000-0000-000042AA0000}"/>
    <cellStyle name="Normal 5 3 2 2 3 2 2" xfId="43602" xr:uid="{00000000-0005-0000-0000-000043AA0000}"/>
    <cellStyle name="Normal 5 3 2 2 3 2 2 2" xfId="43603" xr:uid="{00000000-0005-0000-0000-000044AA0000}"/>
    <cellStyle name="Normal 5 3 2 2 3 2 2 2 2" xfId="43604" xr:uid="{00000000-0005-0000-0000-000045AA0000}"/>
    <cellStyle name="Normal 5 3 2 2 3 2 2 2 2 2" xfId="43605" xr:uid="{00000000-0005-0000-0000-000046AA0000}"/>
    <cellStyle name="Normal 5 3 2 2 3 2 2 2 2 2 2" xfId="43606" xr:uid="{00000000-0005-0000-0000-000047AA0000}"/>
    <cellStyle name="Normal 5 3 2 2 3 2 2 2 2 3" xfId="43607" xr:uid="{00000000-0005-0000-0000-000048AA0000}"/>
    <cellStyle name="Normal 5 3 2 2 3 2 2 2 2 3 2" xfId="43608" xr:uid="{00000000-0005-0000-0000-000049AA0000}"/>
    <cellStyle name="Normal 5 3 2 2 3 2 2 2 2 3 2 2" xfId="43609" xr:uid="{00000000-0005-0000-0000-00004AAA0000}"/>
    <cellStyle name="Normal 5 3 2 2 3 2 2 2 2 3 3" xfId="43610" xr:uid="{00000000-0005-0000-0000-00004BAA0000}"/>
    <cellStyle name="Normal 5 3 2 2 3 2 2 2 2 4" xfId="43611" xr:uid="{00000000-0005-0000-0000-00004CAA0000}"/>
    <cellStyle name="Normal 5 3 2 2 3 2 2 2 3" xfId="43612" xr:uid="{00000000-0005-0000-0000-00004DAA0000}"/>
    <cellStyle name="Normal 5 3 2 2 3 2 2 2 3 2" xfId="43613" xr:uid="{00000000-0005-0000-0000-00004EAA0000}"/>
    <cellStyle name="Normal 5 3 2 2 3 2 2 2 4" xfId="43614" xr:uid="{00000000-0005-0000-0000-00004FAA0000}"/>
    <cellStyle name="Normal 5 3 2 2 3 2 2 2 4 2" xfId="43615" xr:uid="{00000000-0005-0000-0000-000050AA0000}"/>
    <cellStyle name="Normal 5 3 2 2 3 2 2 2 4 2 2" xfId="43616" xr:uid="{00000000-0005-0000-0000-000051AA0000}"/>
    <cellStyle name="Normal 5 3 2 2 3 2 2 2 4 3" xfId="43617" xr:uid="{00000000-0005-0000-0000-000052AA0000}"/>
    <cellStyle name="Normal 5 3 2 2 3 2 2 2 5" xfId="43618" xr:uid="{00000000-0005-0000-0000-000053AA0000}"/>
    <cellStyle name="Normal 5 3 2 2 3 2 2 3" xfId="43619" xr:uid="{00000000-0005-0000-0000-000054AA0000}"/>
    <cellStyle name="Normal 5 3 2 2 3 2 2 3 2" xfId="43620" xr:uid="{00000000-0005-0000-0000-000055AA0000}"/>
    <cellStyle name="Normal 5 3 2 2 3 2 2 3 2 2" xfId="43621" xr:uid="{00000000-0005-0000-0000-000056AA0000}"/>
    <cellStyle name="Normal 5 3 2 2 3 2 2 3 3" xfId="43622" xr:uid="{00000000-0005-0000-0000-000057AA0000}"/>
    <cellStyle name="Normal 5 3 2 2 3 2 2 3 3 2" xfId="43623" xr:uid="{00000000-0005-0000-0000-000058AA0000}"/>
    <cellStyle name="Normal 5 3 2 2 3 2 2 3 3 2 2" xfId="43624" xr:uid="{00000000-0005-0000-0000-000059AA0000}"/>
    <cellStyle name="Normal 5 3 2 2 3 2 2 3 3 3" xfId="43625" xr:uid="{00000000-0005-0000-0000-00005AAA0000}"/>
    <cellStyle name="Normal 5 3 2 2 3 2 2 3 4" xfId="43626" xr:uid="{00000000-0005-0000-0000-00005BAA0000}"/>
    <cellStyle name="Normal 5 3 2 2 3 2 2 4" xfId="43627" xr:uid="{00000000-0005-0000-0000-00005CAA0000}"/>
    <cellStyle name="Normal 5 3 2 2 3 2 2 4 2" xfId="43628" xr:uid="{00000000-0005-0000-0000-00005DAA0000}"/>
    <cellStyle name="Normal 5 3 2 2 3 2 2 4 2 2" xfId="43629" xr:uid="{00000000-0005-0000-0000-00005EAA0000}"/>
    <cellStyle name="Normal 5 3 2 2 3 2 2 4 3" xfId="43630" xr:uid="{00000000-0005-0000-0000-00005FAA0000}"/>
    <cellStyle name="Normal 5 3 2 2 3 2 2 4 3 2" xfId="43631" xr:uid="{00000000-0005-0000-0000-000060AA0000}"/>
    <cellStyle name="Normal 5 3 2 2 3 2 2 4 3 2 2" xfId="43632" xr:uid="{00000000-0005-0000-0000-000061AA0000}"/>
    <cellStyle name="Normal 5 3 2 2 3 2 2 4 3 3" xfId="43633" xr:uid="{00000000-0005-0000-0000-000062AA0000}"/>
    <cellStyle name="Normal 5 3 2 2 3 2 2 4 4" xfId="43634" xr:uid="{00000000-0005-0000-0000-000063AA0000}"/>
    <cellStyle name="Normal 5 3 2 2 3 2 2 5" xfId="43635" xr:uid="{00000000-0005-0000-0000-000064AA0000}"/>
    <cellStyle name="Normal 5 3 2 2 3 2 2 5 2" xfId="43636" xr:uid="{00000000-0005-0000-0000-000065AA0000}"/>
    <cellStyle name="Normal 5 3 2 2 3 2 2 6" xfId="43637" xr:uid="{00000000-0005-0000-0000-000066AA0000}"/>
    <cellStyle name="Normal 5 3 2 2 3 2 2 6 2" xfId="43638" xr:uid="{00000000-0005-0000-0000-000067AA0000}"/>
    <cellStyle name="Normal 5 3 2 2 3 2 2 6 2 2" xfId="43639" xr:uid="{00000000-0005-0000-0000-000068AA0000}"/>
    <cellStyle name="Normal 5 3 2 2 3 2 2 6 3" xfId="43640" xr:uid="{00000000-0005-0000-0000-000069AA0000}"/>
    <cellStyle name="Normal 5 3 2 2 3 2 2 7" xfId="43641" xr:uid="{00000000-0005-0000-0000-00006AAA0000}"/>
    <cellStyle name="Normal 5 3 2 2 3 2 2 7 2" xfId="43642" xr:uid="{00000000-0005-0000-0000-00006BAA0000}"/>
    <cellStyle name="Normal 5 3 2 2 3 2 2 8" xfId="43643" xr:uid="{00000000-0005-0000-0000-00006CAA0000}"/>
    <cellStyle name="Normal 5 3 2 2 3 2 3" xfId="43644" xr:uid="{00000000-0005-0000-0000-00006DAA0000}"/>
    <cellStyle name="Normal 5 3 2 2 3 2 3 2" xfId="43645" xr:uid="{00000000-0005-0000-0000-00006EAA0000}"/>
    <cellStyle name="Normal 5 3 2 2 3 2 3 2 2" xfId="43646" xr:uid="{00000000-0005-0000-0000-00006FAA0000}"/>
    <cellStyle name="Normal 5 3 2 2 3 2 3 2 2 2" xfId="43647" xr:uid="{00000000-0005-0000-0000-000070AA0000}"/>
    <cellStyle name="Normal 5 3 2 2 3 2 3 2 3" xfId="43648" xr:uid="{00000000-0005-0000-0000-000071AA0000}"/>
    <cellStyle name="Normal 5 3 2 2 3 2 3 2 3 2" xfId="43649" xr:uid="{00000000-0005-0000-0000-000072AA0000}"/>
    <cellStyle name="Normal 5 3 2 2 3 2 3 2 3 2 2" xfId="43650" xr:uid="{00000000-0005-0000-0000-000073AA0000}"/>
    <cellStyle name="Normal 5 3 2 2 3 2 3 2 3 3" xfId="43651" xr:uid="{00000000-0005-0000-0000-000074AA0000}"/>
    <cellStyle name="Normal 5 3 2 2 3 2 3 2 4" xfId="43652" xr:uid="{00000000-0005-0000-0000-000075AA0000}"/>
    <cellStyle name="Normal 5 3 2 2 3 2 3 3" xfId="43653" xr:uid="{00000000-0005-0000-0000-000076AA0000}"/>
    <cellStyle name="Normal 5 3 2 2 3 2 3 3 2" xfId="43654" xr:uid="{00000000-0005-0000-0000-000077AA0000}"/>
    <cellStyle name="Normal 5 3 2 2 3 2 3 4" xfId="43655" xr:uid="{00000000-0005-0000-0000-000078AA0000}"/>
    <cellStyle name="Normal 5 3 2 2 3 2 3 4 2" xfId="43656" xr:uid="{00000000-0005-0000-0000-000079AA0000}"/>
    <cellStyle name="Normal 5 3 2 2 3 2 3 4 2 2" xfId="43657" xr:uid="{00000000-0005-0000-0000-00007AAA0000}"/>
    <cellStyle name="Normal 5 3 2 2 3 2 3 4 3" xfId="43658" xr:uid="{00000000-0005-0000-0000-00007BAA0000}"/>
    <cellStyle name="Normal 5 3 2 2 3 2 3 5" xfId="43659" xr:uid="{00000000-0005-0000-0000-00007CAA0000}"/>
    <cellStyle name="Normal 5 3 2 2 3 2 4" xfId="43660" xr:uid="{00000000-0005-0000-0000-00007DAA0000}"/>
    <cellStyle name="Normal 5 3 2 2 3 2 4 2" xfId="43661" xr:uid="{00000000-0005-0000-0000-00007EAA0000}"/>
    <cellStyle name="Normal 5 3 2 2 3 2 4 2 2" xfId="43662" xr:uid="{00000000-0005-0000-0000-00007FAA0000}"/>
    <cellStyle name="Normal 5 3 2 2 3 2 4 3" xfId="43663" xr:uid="{00000000-0005-0000-0000-000080AA0000}"/>
    <cellStyle name="Normal 5 3 2 2 3 2 4 3 2" xfId="43664" xr:uid="{00000000-0005-0000-0000-000081AA0000}"/>
    <cellStyle name="Normal 5 3 2 2 3 2 4 3 2 2" xfId="43665" xr:uid="{00000000-0005-0000-0000-000082AA0000}"/>
    <cellStyle name="Normal 5 3 2 2 3 2 4 3 3" xfId="43666" xr:uid="{00000000-0005-0000-0000-000083AA0000}"/>
    <cellStyle name="Normal 5 3 2 2 3 2 4 4" xfId="43667" xr:uid="{00000000-0005-0000-0000-000084AA0000}"/>
    <cellStyle name="Normal 5 3 2 2 3 2 5" xfId="43668" xr:uid="{00000000-0005-0000-0000-000085AA0000}"/>
    <cellStyle name="Normal 5 3 2 2 3 2 5 2" xfId="43669" xr:uid="{00000000-0005-0000-0000-000086AA0000}"/>
    <cellStyle name="Normal 5 3 2 2 3 2 5 2 2" xfId="43670" xr:uid="{00000000-0005-0000-0000-000087AA0000}"/>
    <cellStyle name="Normal 5 3 2 2 3 2 5 3" xfId="43671" xr:uid="{00000000-0005-0000-0000-000088AA0000}"/>
    <cellStyle name="Normal 5 3 2 2 3 2 5 3 2" xfId="43672" xr:uid="{00000000-0005-0000-0000-000089AA0000}"/>
    <cellStyle name="Normal 5 3 2 2 3 2 5 3 2 2" xfId="43673" xr:uid="{00000000-0005-0000-0000-00008AAA0000}"/>
    <cellStyle name="Normal 5 3 2 2 3 2 5 3 3" xfId="43674" xr:uid="{00000000-0005-0000-0000-00008BAA0000}"/>
    <cellStyle name="Normal 5 3 2 2 3 2 5 4" xfId="43675" xr:uid="{00000000-0005-0000-0000-00008CAA0000}"/>
    <cellStyle name="Normal 5 3 2 2 3 2 6" xfId="43676" xr:uid="{00000000-0005-0000-0000-00008DAA0000}"/>
    <cellStyle name="Normal 5 3 2 2 3 2 6 2" xfId="43677" xr:uid="{00000000-0005-0000-0000-00008EAA0000}"/>
    <cellStyle name="Normal 5 3 2 2 3 2 7" xfId="43678" xr:uid="{00000000-0005-0000-0000-00008FAA0000}"/>
    <cellStyle name="Normal 5 3 2 2 3 2 7 2" xfId="43679" xr:uid="{00000000-0005-0000-0000-000090AA0000}"/>
    <cellStyle name="Normal 5 3 2 2 3 2 7 2 2" xfId="43680" xr:uid="{00000000-0005-0000-0000-000091AA0000}"/>
    <cellStyle name="Normal 5 3 2 2 3 2 7 3" xfId="43681" xr:uid="{00000000-0005-0000-0000-000092AA0000}"/>
    <cellStyle name="Normal 5 3 2 2 3 2 8" xfId="43682" xr:uid="{00000000-0005-0000-0000-000093AA0000}"/>
    <cellStyle name="Normal 5 3 2 2 3 2 8 2" xfId="43683" xr:uid="{00000000-0005-0000-0000-000094AA0000}"/>
    <cellStyle name="Normal 5 3 2 2 3 2 9" xfId="43684" xr:uid="{00000000-0005-0000-0000-000095AA0000}"/>
    <cellStyle name="Normal 5 3 2 2 3 3" xfId="43685" xr:uid="{00000000-0005-0000-0000-000096AA0000}"/>
    <cellStyle name="Normal 5 3 2 2 3 3 2" xfId="43686" xr:uid="{00000000-0005-0000-0000-000097AA0000}"/>
    <cellStyle name="Normal 5 3 2 2 3 3 2 2" xfId="43687" xr:uid="{00000000-0005-0000-0000-000098AA0000}"/>
    <cellStyle name="Normal 5 3 2 2 3 3 2 2 2" xfId="43688" xr:uid="{00000000-0005-0000-0000-000099AA0000}"/>
    <cellStyle name="Normal 5 3 2 2 3 3 2 2 2 2" xfId="43689" xr:uid="{00000000-0005-0000-0000-00009AAA0000}"/>
    <cellStyle name="Normal 5 3 2 2 3 3 2 2 3" xfId="43690" xr:uid="{00000000-0005-0000-0000-00009BAA0000}"/>
    <cellStyle name="Normal 5 3 2 2 3 3 2 2 3 2" xfId="43691" xr:uid="{00000000-0005-0000-0000-00009CAA0000}"/>
    <cellStyle name="Normal 5 3 2 2 3 3 2 2 3 2 2" xfId="43692" xr:uid="{00000000-0005-0000-0000-00009DAA0000}"/>
    <cellStyle name="Normal 5 3 2 2 3 3 2 2 3 3" xfId="43693" xr:uid="{00000000-0005-0000-0000-00009EAA0000}"/>
    <cellStyle name="Normal 5 3 2 2 3 3 2 2 4" xfId="43694" xr:uid="{00000000-0005-0000-0000-00009FAA0000}"/>
    <cellStyle name="Normal 5 3 2 2 3 3 2 3" xfId="43695" xr:uid="{00000000-0005-0000-0000-0000A0AA0000}"/>
    <cellStyle name="Normal 5 3 2 2 3 3 2 3 2" xfId="43696" xr:uid="{00000000-0005-0000-0000-0000A1AA0000}"/>
    <cellStyle name="Normal 5 3 2 2 3 3 2 4" xfId="43697" xr:uid="{00000000-0005-0000-0000-0000A2AA0000}"/>
    <cellStyle name="Normal 5 3 2 2 3 3 2 4 2" xfId="43698" xr:uid="{00000000-0005-0000-0000-0000A3AA0000}"/>
    <cellStyle name="Normal 5 3 2 2 3 3 2 4 2 2" xfId="43699" xr:uid="{00000000-0005-0000-0000-0000A4AA0000}"/>
    <cellStyle name="Normal 5 3 2 2 3 3 2 4 3" xfId="43700" xr:uid="{00000000-0005-0000-0000-0000A5AA0000}"/>
    <cellStyle name="Normal 5 3 2 2 3 3 2 5" xfId="43701" xr:uid="{00000000-0005-0000-0000-0000A6AA0000}"/>
    <cellStyle name="Normal 5 3 2 2 3 3 3" xfId="43702" xr:uid="{00000000-0005-0000-0000-0000A7AA0000}"/>
    <cellStyle name="Normal 5 3 2 2 3 3 3 2" xfId="43703" xr:uid="{00000000-0005-0000-0000-0000A8AA0000}"/>
    <cellStyle name="Normal 5 3 2 2 3 3 3 2 2" xfId="43704" xr:uid="{00000000-0005-0000-0000-0000A9AA0000}"/>
    <cellStyle name="Normal 5 3 2 2 3 3 3 3" xfId="43705" xr:uid="{00000000-0005-0000-0000-0000AAAA0000}"/>
    <cellStyle name="Normal 5 3 2 2 3 3 3 3 2" xfId="43706" xr:uid="{00000000-0005-0000-0000-0000ABAA0000}"/>
    <cellStyle name="Normal 5 3 2 2 3 3 3 3 2 2" xfId="43707" xr:uid="{00000000-0005-0000-0000-0000ACAA0000}"/>
    <cellStyle name="Normal 5 3 2 2 3 3 3 3 3" xfId="43708" xr:uid="{00000000-0005-0000-0000-0000ADAA0000}"/>
    <cellStyle name="Normal 5 3 2 2 3 3 3 4" xfId="43709" xr:uid="{00000000-0005-0000-0000-0000AEAA0000}"/>
    <cellStyle name="Normal 5 3 2 2 3 3 4" xfId="43710" xr:uid="{00000000-0005-0000-0000-0000AFAA0000}"/>
    <cellStyle name="Normal 5 3 2 2 3 3 4 2" xfId="43711" xr:uid="{00000000-0005-0000-0000-0000B0AA0000}"/>
    <cellStyle name="Normal 5 3 2 2 3 3 4 2 2" xfId="43712" xr:uid="{00000000-0005-0000-0000-0000B1AA0000}"/>
    <cellStyle name="Normal 5 3 2 2 3 3 4 3" xfId="43713" xr:uid="{00000000-0005-0000-0000-0000B2AA0000}"/>
    <cellStyle name="Normal 5 3 2 2 3 3 4 3 2" xfId="43714" xr:uid="{00000000-0005-0000-0000-0000B3AA0000}"/>
    <cellStyle name="Normal 5 3 2 2 3 3 4 3 2 2" xfId="43715" xr:uid="{00000000-0005-0000-0000-0000B4AA0000}"/>
    <cellStyle name="Normal 5 3 2 2 3 3 4 3 3" xfId="43716" xr:uid="{00000000-0005-0000-0000-0000B5AA0000}"/>
    <cellStyle name="Normal 5 3 2 2 3 3 4 4" xfId="43717" xr:uid="{00000000-0005-0000-0000-0000B6AA0000}"/>
    <cellStyle name="Normal 5 3 2 2 3 3 5" xfId="43718" xr:uid="{00000000-0005-0000-0000-0000B7AA0000}"/>
    <cellStyle name="Normal 5 3 2 2 3 3 5 2" xfId="43719" xr:uid="{00000000-0005-0000-0000-0000B8AA0000}"/>
    <cellStyle name="Normal 5 3 2 2 3 3 6" xfId="43720" xr:uid="{00000000-0005-0000-0000-0000B9AA0000}"/>
    <cellStyle name="Normal 5 3 2 2 3 3 6 2" xfId="43721" xr:uid="{00000000-0005-0000-0000-0000BAAA0000}"/>
    <cellStyle name="Normal 5 3 2 2 3 3 6 2 2" xfId="43722" xr:uid="{00000000-0005-0000-0000-0000BBAA0000}"/>
    <cellStyle name="Normal 5 3 2 2 3 3 6 3" xfId="43723" xr:uid="{00000000-0005-0000-0000-0000BCAA0000}"/>
    <cellStyle name="Normal 5 3 2 2 3 3 7" xfId="43724" xr:uid="{00000000-0005-0000-0000-0000BDAA0000}"/>
    <cellStyle name="Normal 5 3 2 2 3 3 7 2" xfId="43725" xr:uid="{00000000-0005-0000-0000-0000BEAA0000}"/>
    <cellStyle name="Normal 5 3 2 2 3 3 8" xfId="43726" xr:uid="{00000000-0005-0000-0000-0000BFAA0000}"/>
    <cellStyle name="Normal 5 3 2 2 3 4" xfId="43727" xr:uid="{00000000-0005-0000-0000-0000C0AA0000}"/>
    <cellStyle name="Normal 5 3 2 2 3 4 2" xfId="43728" xr:uid="{00000000-0005-0000-0000-0000C1AA0000}"/>
    <cellStyle name="Normal 5 3 2 2 3 4 2 2" xfId="43729" xr:uid="{00000000-0005-0000-0000-0000C2AA0000}"/>
    <cellStyle name="Normal 5 3 2 2 3 4 2 2 2" xfId="43730" xr:uid="{00000000-0005-0000-0000-0000C3AA0000}"/>
    <cellStyle name="Normal 5 3 2 2 3 4 2 3" xfId="43731" xr:uid="{00000000-0005-0000-0000-0000C4AA0000}"/>
    <cellStyle name="Normal 5 3 2 2 3 4 2 3 2" xfId="43732" xr:uid="{00000000-0005-0000-0000-0000C5AA0000}"/>
    <cellStyle name="Normal 5 3 2 2 3 4 2 3 2 2" xfId="43733" xr:uid="{00000000-0005-0000-0000-0000C6AA0000}"/>
    <cellStyle name="Normal 5 3 2 2 3 4 2 3 3" xfId="43734" xr:uid="{00000000-0005-0000-0000-0000C7AA0000}"/>
    <cellStyle name="Normal 5 3 2 2 3 4 2 4" xfId="43735" xr:uid="{00000000-0005-0000-0000-0000C8AA0000}"/>
    <cellStyle name="Normal 5 3 2 2 3 4 3" xfId="43736" xr:uid="{00000000-0005-0000-0000-0000C9AA0000}"/>
    <cellStyle name="Normal 5 3 2 2 3 4 3 2" xfId="43737" xr:uid="{00000000-0005-0000-0000-0000CAAA0000}"/>
    <cellStyle name="Normal 5 3 2 2 3 4 4" xfId="43738" xr:uid="{00000000-0005-0000-0000-0000CBAA0000}"/>
    <cellStyle name="Normal 5 3 2 2 3 4 4 2" xfId="43739" xr:uid="{00000000-0005-0000-0000-0000CCAA0000}"/>
    <cellStyle name="Normal 5 3 2 2 3 4 4 2 2" xfId="43740" xr:uid="{00000000-0005-0000-0000-0000CDAA0000}"/>
    <cellStyle name="Normal 5 3 2 2 3 4 4 3" xfId="43741" xr:uid="{00000000-0005-0000-0000-0000CEAA0000}"/>
    <cellStyle name="Normal 5 3 2 2 3 4 5" xfId="43742" xr:uid="{00000000-0005-0000-0000-0000CFAA0000}"/>
    <cellStyle name="Normal 5 3 2 2 3 5" xfId="43743" xr:uid="{00000000-0005-0000-0000-0000D0AA0000}"/>
    <cellStyle name="Normal 5 3 2 2 3 5 2" xfId="43744" xr:uid="{00000000-0005-0000-0000-0000D1AA0000}"/>
    <cellStyle name="Normal 5 3 2 2 3 5 2 2" xfId="43745" xr:uid="{00000000-0005-0000-0000-0000D2AA0000}"/>
    <cellStyle name="Normal 5 3 2 2 3 5 3" xfId="43746" xr:uid="{00000000-0005-0000-0000-0000D3AA0000}"/>
    <cellStyle name="Normal 5 3 2 2 3 5 3 2" xfId="43747" xr:uid="{00000000-0005-0000-0000-0000D4AA0000}"/>
    <cellStyle name="Normal 5 3 2 2 3 5 3 2 2" xfId="43748" xr:uid="{00000000-0005-0000-0000-0000D5AA0000}"/>
    <cellStyle name="Normal 5 3 2 2 3 5 3 3" xfId="43749" xr:uid="{00000000-0005-0000-0000-0000D6AA0000}"/>
    <cellStyle name="Normal 5 3 2 2 3 5 4" xfId="43750" xr:uid="{00000000-0005-0000-0000-0000D7AA0000}"/>
    <cellStyle name="Normal 5 3 2 2 3 6" xfId="43751" xr:uid="{00000000-0005-0000-0000-0000D8AA0000}"/>
    <cellStyle name="Normal 5 3 2 2 3 6 2" xfId="43752" xr:uid="{00000000-0005-0000-0000-0000D9AA0000}"/>
    <cellStyle name="Normal 5 3 2 2 3 6 2 2" xfId="43753" xr:uid="{00000000-0005-0000-0000-0000DAAA0000}"/>
    <cellStyle name="Normal 5 3 2 2 3 6 3" xfId="43754" xr:uid="{00000000-0005-0000-0000-0000DBAA0000}"/>
    <cellStyle name="Normal 5 3 2 2 3 6 3 2" xfId="43755" xr:uid="{00000000-0005-0000-0000-0000DCAA0000}"/>
    <cellStyle name="Normal 5 3 2 2 3 6 3 2 2" xfId="43756" xr:uid="{00000000-0005-0000-0000-0000DDAA0000}"/>
    <cellStyle name="Normal 5 3 2 2 3 6 3 3" xfId="43757" xr:uid="{00000000-0005-0000-0000-0000DEAA0000}"/>
    <cellStyle name="Normal 5 3 2 2 3 6 4" xfId="43758" xr:uid="{00000000-0005-0000-0000-0000DFAA0000}"/>
    <cellStyle name="Normal 5 3 2 2 3 7" xfId="43759" xr:uid="{00000000-0005-0000-0000-0000E0AA0000}"/>
    <cellStyle name="Normal 5 3 2 2 3 7 2" xfId="43760" xr:uid="{00000000-0005-0000-0000-0000E1AA0000}"/>
    <cellStyle name="Normal 5 3 2 2 3 8" xfId="43761" xr:uid="{00000000-0005-0000-0000-0000E2AA0000}"/>
    <cellStyle name="Normal 5 3 2 2 3 8 2" xfId="43762" xr:uid="{00000000-0005-0000-0000-0000E3AA0000}"/>
    <cellStyle name="Normal 5 3 2 2 3 8 2 2" xfId="43763" xr:uid="{00000000-0005-0000-0000-0000E4AA0000}"/>
    <cellStyle name="Normal 5 3 2 2 3 8 3" xfId="43764" xr:uid="{00000000-0005-0000-0000-0000E5AA0000}"/>
    <cellStyle name="Normal 5 3 2 2 3 9" xfId="43765" xr:uid="{00000000-0005-0000-0000-0000E6AA0000}"/>
    <cellStyle name="Normal 5 3 2 2 3 9 2" xfId="43766" xr:uid="{00000000-0005-0000-0000-0000E7AA0000}"/>
    <cellStyle name="Normal 5 3 2 2 4" xfId="43767" xr:uid="{00000000-0005-0000-0000-0000E8AA0000}"/>
    <cellStyle name="Normal 5 3 2 2 4 10" xfId="43768" xr:uid="{00000000-0005-0000-0000-0000E9AA0000}"/>
    <cellStyle name="Normal 5 3 2 2 4 11" xfId="43769" xr:uid="{00000000-0005-0000-0000-0000EAAA0000}"/>
    <cellStyle name="Normal 5 3 2 2 4 2" xfId="43770" xr:uid="{00000000-0005-0000-0000-0000EBAA0000}"/>
    <cellStyle name="Normal 5 3 2 2 4 2 2" xfId="43771" xr:uid="{00000000-0005-0000-0000-0000ECAA0000}"/>
    <cellStyle name="Normal 5 3 2 2 4 2 2 2" xfId="43772" xr:uid="{00000000-0005-0000-0000-0000EDAA0000}"/>
    <cellStyle name="Normal 5 3 2 2 4 2 2 2 2" xfId="43773" xr:uid="{00000000-0005-0000-0000-0000EEAA0000}"/>
    <cellStyle name="Normal 5 3 2 2 4 2 2 2 2 2" xfId="43774" xr:uid="{00000000-0005-0000-0000-0000EFAA0000}"/>
    <cellStyle name="Normal 5 3 2 2 4 2 2 2 2 2 2" xfId="43775" xr:uid="{00000000-0005-0000-0000-0000F0AA0000}"/>
    <cellStyle name="Normal 5 3 2 2 4 2 2 2 2 3" xfId="43776" xr:uid="{00000000-0005-0000-0000-0000F1AA0000}"/>
    <cellStyle name="Normal 5 3 2 2 4 2 2 2 2 3 2" xfId="43777" xr:uid="{00000000-0005-0000-0000-0000F2AA0000}"/>
    <cellStyle name="Normal 5 3 2 2 4 2 2 2 2 3 2 2" xfId="43778" xr:uid="{00000000-0005-0000-0000-0000F3AA0000}"/>
    <cellStyle name="Normal 5 3 2 2 4 2 2 2 2 3 3" xfId="43779" xr:uid="{00000000-0005-0000-0000-0000F4AA0000}"/>
    <cellStyle name="Normal 5 3 2 2 4 2 2 2 2 4" xfId="43780" xr:uid="{00000000-0005-0000-0000-0000F5AA0000}"/>
    <cellStyle name="Normal 5 3 2 2 4 2 2 2 3" xfId="43781" xr:uid="{00000000-0005-0000-0000-0000F6AA0000}"/>
    <cellStyle name="Normal 5 3 2 2 4 2 2 2 3 2" xfId="43782" xr:uid="{00000000-0005-0000-0000-0000F7AA0000}"/>
    <cellStyle name="Normal 5 3 2 2 4 2 2 2 4" xfId="43783" xr:uid="{00000000-0005-0000-0000-0000F8AA0000}"/>
    <cellStyle name="Normal 5 3 2 2 4 2 2 2 4 2" xfId="43784" xr:uid="{00000000-0005-0000-0000-0000F9AA0000}"/>
    <cellStyle name="Normal 5 3 2 2 4 2 2 2 4 2 2" xfId="43785" xr:uid="{00000000-0005-0000-0000-0000FAAA0000}"/>
    <cellStyle name="Normal 5 3 2 2 4 2 2 2 4 3" xfId="43786" xr:uid="{00000000-0005-0000-0000-0000FBAA0000}"/>
    <cellStyle name="Normal 5 3 2 2 4 2 2 2 5" xfId="43787" xr:uid="{00000000-0005-0000-0000-0000FCAA0000}"/>
    <cellStyle name="Normal 5 3 2 2 4 2 2 3" xfId="43788" xr:uid="{00000000-0005-0000-0000-0000FDAA0000}"/>
    <cellStyle name="Normal 5 3 2 2 4 2 2 3 2" xfId="43789" xr:uid="{00000000-0005-0000-0000-0000FEAA0000}"/>
    <cellStyle name="Normal 5 3 2 2 4 2 2 3 2 2" xfId="43790" xr:uid="{00000000-0005-0000-0000-0000FFAA0000}"/>
    <cellStyle name="Normal 5 3 2 2 4 2 2 3 3" xfId="43791" xr:uid="{00000000-0005-0000-0000-000000AB0000}"/>
    <cellStyle name="Normal 5 3 2 2 4 2 2 3 3 2" xfId="43792" xr:uid="{00000000-0005-0000-0000-000001AB0000}"/>
    <cellStyle name="Normal 5 3 2 2 4 2 2 3 3 2 2" xfId="43793" xr:uid="{00000000-0005-0000-0000-000002AB0000}"/>
    <cellStyle name="Normal 5 3 2 2 4 2 2 3 3 3" xfId="43794" xr:uid="{00000000-0005-0000-0000-000003AB0000}"/>
    <cellStyle name="Normal 5 3 2 2 4 2 2 3 4" xfId="43795" xr:uid="{00000000-0005-0000-0000-000004AB0000}"/>
    <cellStyle name="Normal 5 3 2 2 4 2 2 4" xfId="43796" xr:uid="{00000000-0005-0000-0000-000005AB0000}"/>
    <cellStyle name="Normal 5 3 2 2 4 2 2 4 2" xfId="43797" xr:uid="{00000000-0005-0000-0000-000006AB0000}"/>
    <cellStyle name="Normal 5 3 2 2 4 2 2 4 2 2" xfId="43798" xr:uid="{00000000-0005-0000-0000-000007AB0000}"/>
    <cellStyle name="Normal 5 3 2 2 4 2 2 4 3" xfId="43799" xr:uid="{00000000-0005-0000-0000-000008AB0000}"/>
    <cellStyle name="Normal 5 3 2 2 4 2 2 4 3 2" xfId="43800" xr:uid="{00000000-0005-0000-0000-000009AB0000}"/>
    <cellStyle name="Normal 5 3 2 2 4 2 2 4 3 2 2" xfId="43801" xr:uid="{00000000-0005-0000-0000-00000AAB0000}"/>
    <cellStyle name="Normal 5 3 2 2 4 2 2 4 3 3" xfId="43802" xr:uid="{00000000-0005-0000-0000-00000BAB0000}"/>
    <cellStyle name="Normal 5 3 2 2 4 2 2 4 4" xfId="43803" xr:uid="{00000000-0005-0000-0000-00000CAB0000}"/>
    <cellStyle name="Normal 5 3 2 2 4 2 2 5" xfId="43804" xr:uid="{00000000-0005-0000-0000-00000DAB0000}"/>
    <cellStyle name="Normal 5 3 2 2 4 2 2 5 2" xfId="43805" xr:uid="{00000000-0005-0000-0000-00000EAB0000}"/>
    <cellStyle name="Normal 5 3 2 2 4 2 2 6" xfId="43806" xr:uid="{00000000-0005-0000-0000-00000FAB0000}"/>
    <cellStyle name="Normal 5 3 2 2 4 2 2 6 2" xfId="43807" xr:uid="{00000000-0005-0000-0000-000010AB0000}"/>
    <cellStyle name="Normal 5 3 2 2 4 2 2 6 2 2" xfId="43808" xr:uid="{00000000-0005-0000-0000-000011AB0000}"/>
    <cellStyle name="Normal 5 3 2 2 4 2 2 6 3" xfId="43809" xr:uid="{00000000-0005-0000-0000-000012AB0000}"/>
    <cellStyle name="Normal 5 3 2 2 4 2 2 7" xfId="43810" xr:uid="{00000000-0005-0000-0000-000013AB0000}"/>
    <cellStyle name="Normal 5 3 2 2 4 2 2 7 2" xfId="43811" xr:uid="{00000000-0005-0000-0000-000014AB0000}"/>
    <cellStyle name="Normal 5 3 2 2 4 2 2 8" xfId="43812" xr:uid="{00000000-0005-0000-0000-000015AB0000}"/>
    <cellStyle name="Normal 5 3 2 2 4 2 3" xfId="43813" xr:uid="{00000000-0005-0000-0000-000016AB0000}"/>
    <cellStyle name="Normal 5 3 2 2 4 2 3 2" xfId="43814" xr:uid="{00000000-0005-0000-0000-000017AB0000}"/>
    <cellStyle name="Normal 5 3 2 2 4 2 3 2 2" xfId="43815" xr:uid="{00000000-0005-0000-0000-000018AB0000}"/>
    <cellStyle name="Normal 5 3 2 2 4 2 3 2 2 2" xfId="43816" xr:uid="{00000000-0005-0000-0000-000019AB0000}"/>
    <cellStyle name="Normal 5 3 2 2 4 2 3 2 3" xfId="43817" xr:uid="{00000000-0005-0000-0000-00001AAB0000}"/>
    <cellStyle name="Normal 5 3 2 2 4 2 3 2 3 2" xfId="43818" xr:uid="{00000000-0005-0000-0000-00001BAB0000}"/>
    <cellStyle name="Normal 5 3 2 2 4 2 3 2 3 2 2" xfId="43819" xr:uid="{00000000-0005-0000-0000-00001CAB0000}"/>
    <cellStyle name="Normal 5 3 2 2 4 2 3 2 3 3" xfId="43820" xr:uid="{00000000-0005-0000-0000-00001DAB0000}"/>
    <cellStyle name="Normal 5 3 2 2 4 2 3 2 4" xfId="43821" xr:uid="{00000000-0005-0000-0000-00001EAB0000}"/>
    <cellStyle name="Normal 5 3 2 2 4 2 3 3" xfId="43822" xr:uid="{00000000-0005-0000-0000-00001FAB0000}"/>
    <cellStyle name="Normal 5 3 2 2 4 2 3 3 2" xfId="43823" xr:uid="{00000000-0005-0000-0000-000020AB0000}"/>
    <cellStyle name="Normal 5 3 2 2 4 2 3 4" xfId="43824" xr:uid="{00000000-0005-0000-0000-000021AB0000}"/>
    <cellStyle name="Normal 5 3 2 2 4 2 3 4 2" xfId="43825" xr:uid="{00000000-0005-0000-0000-000022AB0000}"/>
    <cellStyle name="Normal 5 3 2 2 4 2 3 4 2 2" xfId="43826" xr:uid="{00000000-0005-0000-0000-000023AB0000}"/>
    <cellStyle name="Normal 5 3 2 2 4 2 3 4 3" xfId="43827" xr:uid="{00000000-0005-0000-0000-000024AB0000}"/>
    <cellStyle name="Normal 5 3 2 2 4 2 3 5" xfId="43828" xr:uid="{00000000-0005-0000-0000-000025AB0000}"/>
    <cellStyle name="Normal 5 3 2 2 4 2 4" xfId="43829" xr:uid="{00000000-0005-0000-0000-000026AB0000}"/>
    <cellStyle name="Normal 5 3 2 2 4 2 4 2" xfId="43830" xr:uid="{00000000-0005-0000-0000-000027AB0000}"/>
    <cellStyle name="Normal 5 3 2 2 4 2 4 2 2" xfId="43831" xr:uid="{00000000-0005-0000-0000-000028AB0000}"/>
    <cellStyle name="Normal 5 3 2 2 4 2 4 3" xfId="43832" xr:uid="{00000000-0005-0000-0000-000029AB0000}"/>
    <cellStyle name="Normal 5 3 2 2 4 2 4 3 2" xfId="43833" xr:uid="{00000000-0005-0000-0000-00002AAB0000}"/>
    <cellStyle name="Normal 5 3 2 2 4 2 4 3 2 2" xfId="43834" xr:uid="{00000000-0005-0000-0000-00002BAB0000}"/>
    <cellStyle name="Normal 5 3 2 2 4 2 4 3 3" xfId="43835" xr:uid="{00000000-0005-0000-0000-00002CAB0000}"/>
    <cellStyle name="Normal 5 3 2 2 4 2 4 4" xfId="43836" xr:uid="{00000000-0005-0000-0000-00002DAB0000}"/>
    <cellStyle name="Normal 5 3 2 2 4 2 5" xfId="43837" xr:uid="{00000000-0005-0000-0000-00002EAB0000}"/>
    <cellStyle name="Normal 5 3 2 2 4 2 5 2" xfId="43838" xr:uid="{00000000-0005-0000-0000-00002FAB0000}"/>
    <cellStyle name="Normal 5 3 2 2 4 2 5 2 2" xfId="43839" xr:uid="{00000000-0005-0000-0000-000030AB0000}"/>
    <cellStyle name="Normal 5 3 2 2 4 2 5 3" xfId="43840" xr:uid="{00000000-0005-0000-0000-000031AB0000}"/>
    <cellStyle name="Normal 5 3 2 2 4 2 5 3 2" xfId="43841" xr:uid="{00000000-0005-0000-0000-000032AB0000}"/>
    <cellStyle name="Normal 5 3 2 2 4 2 5 3 2 2" xfId="43842" xr:uid="{00000000-0005-0000-0000-000033AB0000}"/>
    <cellStyle name="Normal 5 3 2 2 4 2 5 3 3" xfId="43843" xr:uid="{00000000-0005-0000-0000-000034AB0000}"/>
    <cellStyle name="Normal 5 3 2 2 4 2 5 4" xfId="43844" xr:uid="{00000000-0005-0000-0000-000035AB0000}"/>
    <cellStyle name="Normal 5 3 2 2 4 2 6" xfId="43845" xr:uid="{00000000-0005-0000-0000-000036AB0000}"/>
    <cellStyle name="Normal 5 3 2 2 4 2 6 2" xfId="43846" xr:uid="{00000000-0005-0000-0000-000037AB0000}"/>
    <cellStyle name="Normal 5 3 2 2 4 2 7" xfId="43847" xr:uid="{00000000-0005-0000-0000-000038AB0000}"/>
    <cellStyle name="Normal 5 3 2 2 4 2 7 2" xfId="43848" xr:uid="{00000000-0005-0000-0000-000039AB0000}"/>
    <cellStyle name="Normal 5 3 2 2 4 2 7 2 2" xfId="43849" xr:uid="{00000000-0005-0000-0000-00003AAB0000}"/>
    <cellStyle name="Normal 5 3 2 2 4 2 7 3" xfId="43850" xr:uid="{00000000-0005-0000-0000-00003BAB0000}"/>
    <cellStyle name="Normal 5 3 2 2 4 2 8" xfId="43851" xr:uid="{00000000-0005-0000-0000-00003CAB0000}"/>
    <cellStyle name="Normal 5 3 2 2 4 2 8 2" xfId="43852" xr:uid="{00000000-0005-0000-0000-00003DAB0000}"/>
    <cellStyle name="Normal 5 3 2 2 4 2 9" xfId="43853" xr:uid="{00000000-0005-0000-0000-00003EAB0000}"/>
    <cellStyle name="Normal 5 3 2 2 4 3" xfId="43854" xr:uid="{00000000-0005-0000-0000-00003FAB0000}"/>
    <cellStyle name="Normal 5 3 2 2 4 3 2" xfId="43855" xr:uid="{00000000-0005-0000-0000-000040AB0000}"/>
    <cellStyle name="Normal 5 3 2 2 4 3 2 2" xfId="43856" xr:uid="{00000000-0005-0000-0000-000041AB0000}"/>
    <cellStyle name="Normal 5 3 2 2 4 3 2 2 2" xfId="43857" xr:uid="{00000000-0005-0000-0000-000042AB0000}"/>
    <cellStyle name="Normal 5 3 2 2 4 3 2 2 2 2" xfId="43858" xr:uid="{00000000-0005-0000-0000-000043AB0000}"/>
    <cellStyle name="Normal 5 3 2 2 4 3 2 2 3" xfId="43859" xr:uid="{00000000-0005-0000-0000-000044AB0000}"/>
    <cellStyle name="Normal 5 3 2 2 4 3 2 2 3 2" xfId="43860" xr:uid="{00000000-0005-0000-0000-000045AB0000}"/>
    <cellStyle name="Normal 5 3 2 2 4 3 2 2 3 2 2" xfId="43861" xr:uid="{00000000-0005-0000-0000-000046AB0000}"/>
    <cellStyle name="Normal 5 3 2 2 4 3 2 2 3 3" xfId="43862" xr:uid="{00000000-0005-0000-0000-000047AB0000}"/>
    <cellStyle name="Normal 5 3 2 2 4 3 2 2 4" xfId="43863" xr:uid="{00000000-0005-0000-0000-000048AB0000}"/>
    <cellStyle name="Normal 5 3 2 2 4 3 2 3" xfId="43864" xr:uid="{00000000-0005-0000-0000-000049AB0000}"/>
    <cellStyle name="Normal 5 3 2 2 4 3 2 3 2" xfId="43865" xr:uid="{00000000-0005-0000-0000-00004AAB0000}"/>
    <cellStyle name="Normal 5 3 2 2 4 3 2 4" xfId="43866" xr:uid="{00000000-0005-0000-0000-00004BAB0000}"/>
    <cellStyle name="Normal 5 3 2 2 4 3 2 4 2" xfId="43867" xr:uid="{00000000-0005-0000-0000-00004CAB0000}"/>
    <cellStyle name="Normal 5 3 2 2 4 3 2 4 2 2" xfId="43868" xr:uid="{00000000-0005-0000-0000-00004DAB0000}"/>
    <cellStyle name="Normal 5 3 2 2 4 3 2 4 3" xfId="43869" xr:uid="{00000000-0005-0000-0000-00004EAB0000}"/>
    <cellStyle name="Normal 5 3 2 2 4 3 2 5" xfId="43870" xr:uid="{00000000-0005-0000-0000-00004FAB0000}"/>
    <cellStyle name="Normal 5 3 2 2 4 3 3" xfId="43871" xr:uid="{00000000-0005-0000-0000-000050AB0000}"/>
    <cellStyle name="Normal 5 3 2 2 4 3 3 2" xfId="43872" xr:uid="{00000000-0005-0000-0000-000051AB0000}"/>
    <cellStyle name="Normal 5 3 2 2 4 3 3 2 2" xfId="43873" xr:uid="{00000000-0005-0000-0000-000052AB0000}"/>
    <cellStyle name="Normal 5 3 2 2 4 3 3 3" xfId="43874" xr:uid="{00000000-0005-0000-0000-000053AB0000}"/>
    <cellStyle name="Normal 5 3 2 2 4 3 3 3 2" xfId="43875" xr:uid="{00000000-0005-0000-0000-000054AB0000}"/>
    <cellStyle name="Normal 5 3 2 2 4 3 3 3 2 2" xfId="43876" xr:uid="{00000000-0005-0000-0000-000055AB0000}"/>
    <cellStyle name="Normal 5 3 2 2 4 3 3 3 3" xfId="43877" xr:uid="{00000000-0005-0000-0000-000056AB0000}"/>
    <cellStyle name="Normal 5 3 2 2 4 3 3 4" xfId="43878" xr:uid="{00000000-0005-0000-0000-000057AB0000}"/>
    <cellStyle name="Normal 5 3 2 2 4 3 4" xfId="43879" xr:uid="{00000000-0005-0000-0000-000058AB0000}"/>
    <cellStyle name="Normal 5 3 2 2 4 3 4 2" xfId="43880" xr:uid="{00000000-0005-0000-0000-000059AB0000}"/>
    <cellStyle name="Normal 5 3 2 2 4 3 4 2 2" xfId="43881" xr:uid="{00000000-0005-0000-0000-00005AAB0000}"/>
    <cellStyle name="Normal 5 3 2 2 4 3 4 3" xfId="43882" xr:uid="{00000000-0005-0000-0000-00005BAB0000}"/>
    <cellStyle name="Normal 5 3 2 2 4 3 4 3 2" xfId="43883" xr:uid="{00000000-0005-0000-0000-00005CAB0000}"/>
    <cellStyle name="Normal 5 3 2 2 4 3 4 3 2 2" xfId="43884" xr:uid="{00000000-0005-0000-0000-00005DAB0000}"/>
    <cellStyle name="Normal 5 3 2 2 4 3 4 3 3" xfId="43885" xr:uid="{00000000-0005-0000-0000-00005EAB0000}"/>
    <cellStyle name="Normal 5 3 2 2 4 3 4 4" xfId="43886" xr:uid="{00000000-0005-0000-0000-00005FAB0000}"/>
    <cellStyle name="Normal 5 3 2 2 4 3 5" xfId="43887" xr:uid="{00000000-0005-0000-0000-000060AB0000}"/>
    <cellStyle name="Normal 5 3 2 2 4 3 5 2" xfId="43888" xr:uid="{00000000-0005-0000-0000-000061AB0000}"/>
    <cellStyle name="Normal 5 3 2 2 4 3 6" xfId="43889" xr:uid="{00000000-0005-0000-0000-000062AB0000}"/>
    <cellStyle name="Normal 5 3 2 2 4 3 6 2" xfId="43890" xr:uid="{00000000-0005-0000-0000-000063AB0000}"/>
    <cellStyle name="Normal 5 3 2 2 4 3 6 2 2" xfId="43891" xr:uid="{00000000-0005-0000-0000-000064AB0000}"/>
    <cellStyle name="Normal 5 3 2 2 4 3 6 3" xfId="43892" xr:uid="{00000000-0005-0000-0000-000065AB0000}"/>
    <cellStyle name="Normal 5 3 2 2 4 3 7" xfId="43893" xr:uid="{00000000-0005-0000-0000-000066AB0000}"/>
    <cellStyle name="Normal 5 3 2 2 4 3 7 2" xfId="43894" xr:uid="{00000000-0005-0000-0000-000067AB0000}"/>
    <cellStyle name="Normal 5 3 2 2 4 3 8" xfId="43895" xr:uid="{00000000-0005-0000-0000-000068AB0000}"/>
    <cellStyle name="Normal 5 3 2 2 4 4" xfId="43896" xr:uid="{00000000-0005-0000-0000-000069AB0000}"/>
    <cellStyle name="Normal 5 3 2 2 4 4 2" xfId="43897" xr:uid="{00000000-0005-0000-0000-00006AAB0000}"/>
    <cellStyle name="Normal 5 3 2 2 4 4 2 2" xfId="43898" xr:uid="{00000000-0005-0000-0000-00006BAB0000}"/>
    <cellStyle name="Normal 5 3 2 2 4 4 2 2 2" xfId="43899" xr:uid="{00000000-0005-0000-0000-00006CAB0000}"/>
    <cellStyle name="Normal 5 3 2 2 4 4 2 3" xfId="43900" xr:uid="{00000000-0005-0000-0000-00006DAB0000}"/>
    <cellStyle name="Normal 5 3 2 2 4 4 2 3 2" xfId="43901" xr:uid="{00000000-0005-0000-0000-00006EAB0000}"/>
    <cellStyle name="Normal 5 3 2 2 4 4 2 3 2 2" xfId="43902" xr:uid="{00000000-0005-0000-0000-00006FAB0000}"/>
    <cellStyle name="Normal 5 3 2 2 4 4 2 3 3" xfId="43903" xr:uid="{00000000-0005-0000-0000-000070AB0000}"/>
    <cellStyle name="Normal 5 3 2 2 4 4 2 4" xfId="43904" xr:uid="{00000000-0005-0000-0000-000071AB0000}"/>
    <cellStyle name="Normal 5 3 2 2 4 4 3" xfId="43905" xr:uid="{00000000-0005-0000-0000-000072AB0000}"/>
    <cellStyle name="Normal 5 3 2 2 4 4 3 2" xfId="43906" xr:uid="{00000000-0005-0000-0000-000073AB0000}"/>
    <cellStyle name="Normal 5 3 2 2 4 4 4" xfId="43907" xr:uid="{00000000-0005-0000-0000-000074AB0000}"/>
    <cellStyle name="Normal 5 3 2 2 4 4 4 2" xfId="43908" xr:uid="{00000000-0005-0000-0000-000075AB0000}"/>
    <cellStyle name="Normal 5 3 2 2 4 4 4 2 2" xfId="43909" xr:uid="{00000000-0005-0000-0000-000076AB0000}"/>
    <cellStyle name="Normal 5 3 2 2 4 4 4 3" xfId="43910" xr:uid="{00000000-0005-0000-0000-000077AB0000}"/>
    <cellStyle name="Normal 5 3 2 2 4 4 5" xfId="43911" xr:uid="{00000000-0005-0000-0000-000078AB0000}"/>
    <cellStyle name="Normal 5 3 2 2 4 5" xfId="43912" xr:uid="{00000000-0005-0000-0000-000079AB0000}"/>
    <cellStyle name="Normal 5 3 2 2 4 5 2" xfId="43913" xr:uid="{00000000-0005-0000-0000-00007AAB0000}"/>
    <cellStyle name="Normal 5 3 2 2 4 5 2 2" xfId="43914" xr:uid="{00000000-0005-0000-0000-00007BAB0000}"/>
    <cellStyle name="Normal 5 3 2 2 4 5 3" xfId="43915" xr:uid="{00000000-0005-0000-0000-00007CAB0000}"/>
    <cellStyle name="Normal 5 3 2 2 4 5 3 2" xfId="43916" xr:uid="{00000000-0005-0000-0000-00007DAB0000}"/>
    <cellStyle name="Normal 5 3 2 2 4 5 3 2 2" xfId="43917" xr:uid="{00000000-0005-0000-0000-00007EAB0000}"/>
    <cellStyle name="Normal 5 3 2 2 4 5 3 3" xfId="43918" xr:uid="{00000000-0005-0000-0000-00007FAB0000}"/>
    <cellStyle name="Normal 5 3 2 2 4 5 4" xfId="43919" xr:uid="{00000000-0005-0000-0000-000080AB0000}"/>
    <cellStyle name="Normal 5 3 2 2 4 6" xfId="43920" xr:uid="{00000000-0005-0000-0000-000081AB0000}"/>
    <cellStyle name="Normal 5 3 2 2 4 6 2" xfId="43921" xr:uid="{00000000-0005-0000-0000-000082AB0000}"/>
    <cellStyle name="Normal 5 3 2 2 4 6 2 2" xfId="43922" xr:uid="{00000000-0005-0000-0000-000083AB0000}"/>
    <cellStyle name="Normal 5 3 2 2 4 6 3" xfId="43923" xr:uid="{00000000-0005-0000-0000-000084AB0000}"/>
    <cellStyle name="Normal 5 3 2 2 4 6 3 2" xfId="43924" xr:uid="{00000000-0005-0000-0000-000085AB0000}"/>
    <cellStyle name="Normal 5 3 2 2 4 6 3 2 2" xfId="43925" xr:uid="{00000000-0005-0000-0000-000086AB0000}"/>
    <cellStyle name="Normal 5 3 2 2 4 6 3 3" xfId="43926" xr:uid="{00000000-0005-0000-0000-000087AB0000}"/>
    <cellStyle name="Normal 5 3 2 2 4 6 4" xfId="43927" xr:uid="{00000000-0005-0000-0000-000088AB0000}"/>
    <cellStyle name="Normal 5 3 2 2 4 7" xfId="43928" xr:uid="{00000000-0005-0000-0000-000089AB0000}"/>
    <cellStyle name="Normal 5 3 2 2 4 7 2" xfId="43929" xr:uid="{00000000-0005-0000-0000-00008AAB0000}"/>
    <cellStyle name="Normal 5 3 2 2 4 8" xfId="43930" xr:uid="{00000000-0005-0000-0000-00008BAB0000}"/>
    <cellStyle name="Normal 5 3 2 2 4 8 2" xfId="43931" xr:uid="{00000000-0005-0000-0000-00008CAB0000}"/>
    <cellStyle name="Normal 5 3 2 2 4 8 2 2" xfId="43932" xr:uid="{00000000-0005-0000-0000-00008DAB0000}"/>
    <cellStyle name="Normal 5 3 2 2 4 8 3" xfId="43933" xr:uid="{00000000-0005-0000-0000-00008EAB0000}"/>
    <cellStyle name="Normal 5 3 2 2 4 9" xfId="43934" xr:uid="{00000000-0005-0000-0000-00008FAB0000}"/>
    <cellStyle name="Normal 5 3 2 2 4 9 2" xfId="43935" xr:uid="{00000000-0005-0000-0000-000090AB0000}"/>
    <cellStyle name="Normal 5 3 2 2 5" xfId="43936" xr:uid="{00000000-0005-0000-0000-000091AB0000}"/>
    <cellStyle name="Normal 5 3 2 2 5 2" xfId="43937" xr:uid="{00000000-0005-0000-0000-000092AB0000}"/>
    <cellStyle name="Normal 5 3 2 2 5 2 2" xfId="43938" xr:uid="{00000000-0005-0000-0000-000093AB0000}"/>
    <cellStyle name="Normal 5 3 2 2 5 2 2 2" xfId="43939" xr:uid="{00000000-0005-0000-0000-000094AB0000}"/>
    <cellStyle name="Normal 5 3 2 2 5 2 2 2 2" xfId="43940" xr:uid="{00000000-0005-0000-0000-000095AB0000}"/>
    <cellStyle name="Normal 5 3 2 2 5 2 2 2 2 2" xfId="43941" xr:uid="{00000000-0005-0000-0000-000096AB0000}"/>
    <cellStyle name="Normal 5 3 2 2 5 2 2 2 3" xfId="43942" xr:uid="{00000000-0005-0000-0000-000097AB0000}"/>
    <cellStyle name="Normal 5 3 2 2 5 2 2 2 3 2" xfId="43943" xr:uid="{00000000-0005-0000-0000-000098AB0000}"/>
    <cellStyle name="Normal 5 3 2 2 5 2 2 2 3 2 2" xfId="43944" xr:uid="{00000000-0005-0000-0000-000099AB0000}"/>
    <cellStyle name="Normal 5 3 2 2 5 2 2 2 3 3" xfId="43945" xr:uid="{00000000-0005-0000-0000-00009AAB0000}"/>
    <cellStyle name="Normal 5 3 2 2 5 2 2 2 4" xfId="43946" xr:uid="{00000000-0005-0000-0000-00009BAB0000}"/>
    <cellStyle name="Normal 5 3 2 2 5 2 2 3" xfId="43947" xr:uid="{00000000-0005-0000-0000-00009CAB0000}"/>
    <cellStyle name="Normal 5 3 2 2 5 2 2 3 2" xfId="43948" xr:uid="{00000000-0005-0000-0000-00009DAB0000}"/>
    <cellStyle name="Normal 5 3 2 2 5 2 2 4" xfId="43949" xr:uid="{00000000-0005-0000-0000-00009EAB0000}"/>
    <cellStyle name="Normal 5 3 2 2 5 2 2 4 2" xfId="43950" xr:uid="{00000000-0005-0000-0000-00009FAB0000}"/>
    <cellStyle name="Normal 5 3 2 2 5 2 2 4 2 2" xfId="43951" xr:uid="{00000000-0005-0000-0000-0000A0AB0000}"/>
    <cellStyle name="Normal 5 3 2 2 5 2 2 4 3" xfId="43952" xr:uid="{00000000-0005-0000-0000-0000A1AB0000}"/>
    <cellStyle name="Normal 5 3 2 2 5 2 2 5" xfId="43953" xr:uid="{00000000-0005-0000-0000-0000A2AB0000}"/>
    <cellStyle name="Normal 5 3 2 2 5 2 3" xfId="43954" xr:uid="{00000000-0005-0000-0000-0000A3AB0000}"/>
    <cellStyle name="Normal 5 3 2 2 5 2 3 2" xfId="43955" xr:uid="{00000000-0005-0000-0000-0000A4AB0000}"/>
    <cellStyle name="Normal 5 3 2 2 5 2 3 2 2" xfId="43956" xr:uid="{00000000-0005-0000-0000-0000A5AB0000}"/>
    <cellStyle name="Normal 5 3 2 2 5 2 3 3" xfId="43957" xr:uid="{00000000-0005-0000-0000-0000A6AB0000}"/>
    <cellStyle name="Normal 5 3 2 2 5 2 3 3 2" xfId="43958" xr:uid="{00000000-0005-0000-0000-0000A7AB0000}"/>
    <cellStyle name="Normal 5 3 2 2 5 2 3 3 2 2" xfId="43959" xr:uid="{00000000-0005-0000-0000-0000A8AB0000}"/>
    <cellStyle name="Normal 5 3 2 2 5 2 3 3 3" xfId="43960" xr:uid="{00000000-0005-0000-0000-0000A9AB0000}"/>
    <cellStyle name="Normal 5 3 2 2 5 2 3 4" xfId="43961" xr:uid="{00000000-0005-0000-0000-0000AAAB0000}"/>
    <cellStyle name="Normal 5 3 2 2 5 2 4" xfId="43962" xr:uid="{00000000-0005-0000-0000-0000ABAB0000}"/>
    <cellStyle name="Normal 5 3 2 2 5 2 4 2" xfId="43963" xr:uid="{00000000-0005-0000-0000-0000ACAB0000}"/>
    <cellStyle name="Normal 5 3 2 2 5 2 4 2 2" xfId="43964" xr:uid="{00000000-0005-0000-0000-0000ADAB0000}"/>
    <cellStyle name="Normal 5 3 2 2 5 2 4 3" xfId="43965" xr:uid="{00000000-0005-0000-0000-0000AEAB0000}"/>
    <cellStyle name="Normal 5 3 2 2 5 2 4 3 2" xfId="43966" xr:uid="{00000000-0005-0000-0000-0000AFAB0000}"/>
    <cellStyle name="Normal 5 3 2 2 5 2 4 3 2 2" xfId="43967" xr:uid="{00000000-0005-0000-0000-0000B0AB0000}"/>
    <cellStyle name="Normal 5 3 2 2 5 2 4 3 3" xfId="43968" xr:uid="{00000000-0005-0000-0000-0000B1AB0000}"/>
    <cellStyle name="Normal 5 3 2 2 5 2 4 4" xfId="43969" xr:uid="{00000000-0005-0000-0000-0000B2AB0000}"/>
    <cellStyle name="Normal 5 3 2 2 5 2 5" xfId="43970" xr:uid="{00000000-0005-0000-0000-0000B3AB0000}"/>
    <cellStyle name="Normal 5 3 2 2 5 2 5 2" xfId="43971" xr:uid="{00000000-0005-0000-0000-0000B4AB0000}"/>
    <cellStyle name="Normal 5 3 2 2 5 2 6" xfId="43972" xr:uid="{00000000-0005-0000-0000-0000B5AB0000}"/>
    <cellStyle name="Normal 5 3 2 2 5 2 6 2" xfId="43973" xr:uid="{00000000-0005-0000-0000-0000B6AB0000}"/>
    <cellStyle name="Normal 5 3 2 2 5 2 6 2 2" xfId="43974" xr:uid="{00000000-0005-0000-0000-0000B7AB0000}"/>
    <cellStyle name="Normal 5 3 2 2 5 2 6 3" xfId="43975" xr:uid="{00000000-0005-0000-0000-0000B8AB0000}"/>
    <cellStyle name="Normal 5 3 2 2 5 2 7" xfId="43976" xr:uid="{00000000-0005-0000-0000-0000B9AB0000}"/>
    <cellStyle name="Normal 5 3 2 2 5 2 7 2" xfId="43977" xr:uid="{00000000-0005-0000-0000-0000BAAB0000}"/>
    <cellStyle name="Normal 5 3 2 2 5 2 8" xfId="43978" xr:uid="{00000000-0005-0000-0000-0000BBAB0000}"/>
    <cellStyle name="Normal 5 3 2 2 5 3" xfId="43979" xr:uid="{00000000-0005-0000-0000-0000BCAB0000}"/>
    <cellStyle name="Normal 5 3 2 2 5 3 2" xfId="43980" xr:uid="{00000000-0005-0000-0000-0000BDAB0000}"/>
    <cellStyle name="Normal 5 3 2 2 5 3 2 2" xfId="43981" xr:uid="{00000000-0005-0000-0000-0000BEAB0000}"/>
    <cellStyle name="Normal 5 3 2 2 5 3 2 2 2" xfId="43982" xr:uid="{00000000-0005-0000-0000-0000BFAB0000}"/>
    <cellStyle name="Normal 5 3 2 2 5 3 2 3" xfId="43983" xr:uid="{00000000-0005-0000-0000-0000C0AB0000}"/>
    <cellStyle name="Normal 5 3 2 2 5 3 2 3 2" xfId="43984" xr:uid="{00000000-0005-0000-0000-0000C1AB0000}"/>
    <cellStyle name="Normal 5 3 2 2 5 3 2 3 2 2" xfId="43985" xr:uid="{00000000-0005-0000-0000-0000C2AB0000}"/>
    <cellStyle name="Normal 5 3 2 2 5 3 2 3 3" xfId="43986" xr:uid="{00000000-0005-0000-0000-0000C3AB0000}"/>
    <cellStyle name="Normal 5 3 2 2 5 3 2 4" xfId="43987" xr:uid="{00000000-0005-0000-0000-0000C4AB0000}"/>
    <cellStyle name="Normal 5 3 2 2 5 3 3" xfId="43988" xr:uid="{00000000-0005-0000-0000-0000C5AB0000}"/>
    <cellStyle name="Normal 5 3 2 2 5 3 3 2" xfId="43989" xr:uid="{00000000-0005-0000-0000-0000C6AB0000}"/>
    <cellStyle name="Normal 5 3 2 2 5 3 4" xfId="43990" xr:uid="{00000000-0005-0000-0000-0000C7AB0000}"/>
    <cellStyle name="Normal 5 3 2 2 5 3 4 2" xfId="43991" xr:uid="{00000000-0005-0000-0000-0000C8AB0000}"/>
    <cellStyle name="Normal 5 3 2 2 5 3 4 2 2" xfId="43992" xr:uid="{00000000-0005-0000-0000-0000C9AB0000}"/>
    <cellStyle name="Normal 5 3 2 2 5 3 4 3" xfId="43993" xr:uid="{00000000-0005-0000-0000-0000CAAB0000}"/>
    <cellStyle name="Normal 5 3 2 2 5 3 5" xfId="43994" xr:uid="{00000000-0005-0000-0000-0000CBAB0000}"/>
    <cellStyle name="Normal 5 3 2 2 5 4" xfId="43995" xr:uid="{00000000-0005-0000-0000-0000CCAB0000}"/>
    <cellStyle name="Normal 5 3 2 2 5 4 2" xfId="43996" xr:uid="{00000000-0005-0000-0000-0000CDAB0000}"/>
    <cellStyle name="Normal 5 3 2 2 5 4 2 2" xfId="43997" xr:uid="{00000000-0005-0000-0000-0000CEAB0000}"/>
    <cellStyle name="Normal 5 3 2 2 5 4 3" xfId="43998" xr:uid="{00000000-0005-0000-0000-0000CFAB0000}"/>
    <cellStyle name="Normal 5 3 2 2 5 4 3 2" xfId="43999" xr:uid="{00000000-0005-0000-0000-0000D0AB0000}"/>
    <cellStyle name="Normal 5 3 2 2 5 4 3 2 2" xfId="44000" xr:uid="{00000000-0005-0000-0000-0000D1AB0000}"/>
    <cellStyle name="Normal 5 3 2 2 5 4 3 3" xfId="44001" xr:uid="{00000000-0005-0000-0000-0000D2AB0000}"/>
    <cellStyle name="Normal 5 3 2 2 5 4 4" xfId="44002" xr:uid="{00000000-0005-0000-0000-0000D3AB0000}"/>
    <cellStyle name="Normal 5 3 2 2 5 5" xfId="44003" xr:uid="{00000000-0005-0000-0000-0000D4AB0000}"/>
    <cellStyle name="Normal 5 3 2 2 5 5 2" xfId="44004" xr:uid="{00000000-0005-0000-0000-0000D5AB0000}"/>
    <cellStyle name="Normal 5 3 2 2 5 5 2 2" xfId="44005" xr:uid="{00000000-0005-0000-0000-0000D6AB0000}"/>
    <cellStyle name="Normal 5 3 2 2 5 5 3" xfId="44006" xr:uid="{00000000-0005-0000-0000-0000D7AB0000}"/>
    <cellStyle name="Normal 5 3 2 2 5 5 3 2" xfId="44007" xr:uid="{00000000-0005-0000-0000-0000D8AB0000}"/>
    <cellStyle name="Normal 5 3 2 2 5 5 3 2 2" xfId="44008" xr:uid="{00000000-0005-0000-0000-0000D9AB0000}"/>
    <cellStyle name="Normal 5 3 2 2 5 5 3 3" xfId="44009" xr:uid="{00000000-0005-0000-0000-0000DAAB0000}"/>
    <cellStyle name="Normal 5 3 2 2 5 5 4" xfId="44010" xr:uid="{00000000-0005-0000-0000-0000DBAB0000}"/>
    <cellStyle name="Normal 5 3 2 2 5 6" xfId="44011" xr:uid="{00000000-0005-0000-0000-0000DCAB0000}"/>
    <cellStyle name="Normal 5 3 2 2 5 6 2" xfId="44012" xr:uid="{00000000-0005-0000-0000-0000DDAB0000}"/>
    <cellStyle name="Normal 5 3 2 2 5 7" xfId="44013" xr:uid="{00000000-0005-0000-0000-0000DEAB0000}"/>
    <cellStyle name="Normal 5 3 2 2 5 7 2" xfId="44014" xr:uid="{00000000-0005-0000-0000-0000DFAB0000}"/>
    <cellStyle name="Normal 5 3 2 2 5 7 2 2" xfId="44015" xr:uid="{00000000-0005-0000-0000-0000E0AB0000}"/>
    <cellStyle name="Normal 5 3 2 2 5 7 3" xfId="44016" xr:uid="{00000000-0005-0000-0000-0000E1AB0000}"/>
    <cellStyle name="Normal 5 3 2 2 5 8" xfId="44017" xr:uid="{00000000-0005-0000-0000-0000E2AB0000}"/>
    <cellStyle name="Normal 5 3 2 2 5 8 2" xfId="44018" xr:uid="{00000000-0005-0000-0000-0000E3AB0000}"/>
    <cellStyle name="Normal 5 3 2 2 5 9" xfId="44019" xr:uid="{00000000-0005-0000-0000-0000E4AB0000}"/>
    <cellStyle name="Normal 5 3 2 2 6" xfId="44020" xr:uid="{00000000-0005-0000-0000-0000E5AB0000}"/>
    <cellStyle name="Normal 5 3 2 2 6 2" xfId="44021" xr:uid="{00000000-0005-0000-0000-0000E6AB0000}"/>
    <cellStyle name="Normal 5 3 2 2 6 2 2" xfId="44022" xr:uid="{00000000-0005-0000-0000-0000E7AB0000}"/>
    <cellStyle name="Normal 5 3 2 2 6 2 2 2" xfId="44023" xr:uid="{00000000-0005-0000-0000-0000E8AB0000}"/>
    <cellStyle name="Normal 5 3 2 2 6 2 2 2 2" xfId="44024" xr:uid="{00000000-0005-0000-0000-0000E9AB0000}"/>
    <cellStyle name="Normal 5 3 2 2 6 2 2 3" xfId="44025" xr:uid="{00000000-0005-0000-0000-0000EAAB0000}"/>
    <cellStyle name="Normal 5 3 2 2 6 2 2 3 2" xfId="44026" xr:uid="{00000000-0005-0000-0000-0000EBAB0000}"/>
    <cellStyle name="Normal 5 3 2 2 6 2 2 3 2 2" xfId="44027" xr:uid="{00000000-0005-0000-0000-0000ECAB0000}"/>
    <cellStyle name="Normal 5 3 2 2 6 2 2 3 3" xfId="44028" xr:uid="{00000000-0005-0000-0000-0000EDAB0000}"/>
    <cellStyle name="Normal 5 3 2 2 6 2 2 4" xfId="44029" xr:uid="{00000000-0005-0000-0000-0000EEAB0000}"/>
    <cellStyle name="Normal 5 3 2 2 6 2 3" xfId="44030" xr:uid="{00000000-0005-0000-0000-0000EFAB0000}"/>
    <cellStyle name="Normal 5 3 2 2 6 2 3 2" xfId="44031" xr:uid="{00000000-0005-0000-0000-0000F0AB0000}"/>
    <cellStyle name="Normal 5 3 2 2 6 2 4" xfId="44032" xr:uid="{00000000-0005-0000-0000-0000F1AB0000}"/>
    <cellStyle name="Normal 5 3 2 2 6 2 4 2" xfId="44033" xr:uid="{00000000-0005-0000-0000-0000F2AB0000}"/>
    <cellStyle name="Normal 5 3 2 2 6 2 4 2 2" xfId="44034" xr:uid="{00000000-0005-0000-0000-0000F3AB0000}"/>
    <cellStyle name="Normal 5 3 2 2 6 2 4 3" xfId="44035" xr:uid="{00000000-0005-0000-0000-0000F4AB0000}"/>
    <cellStyle name="Normal 5 3 2 2 6 2 5" xfId="44036" xr:uid="{00000000-0005-0000-0000-0000F5AB0000}"/>
    <cellStyle name="Normal 5 3 2 2 6 3" xfId="44037" xr:uid="{00000000-0005-0000-0000-0000F6AB0000}"/>
    <cellStyle name="Normal 5 3 2 2 6 3 2" xfId="44038" xr:uid="{00000000-0005-0000-0000-0000F7AB0000}"/>
    <cellStyle name="Normal 5 3 2 2 6 3 2 2" xfId="44039" xr:uid="{00000000-0005-0000-0000-0000F8AB0000}"/>
    <cellStyle name="Normal 5 3 2 2 6 3 3" xfId="44040" xr:uid="{00000000-0005-0000-0000-0000F9AB0000}"/>
    <cellStyle name="Normal 5 3 2 2 6 3 3 2" xfId="44041" xr:uid="{00000000-0005-0000-0000-0000FAAB0000}"/>
    <cellStyle name="Normal 5 3 2 2 6 3 3 2 2" xfId="44042" xr:uid="{00000000-0005-0000-0000-0000FBAB0000}"/>
    <cellStyle name="Normal 5 3 2 2 6 3 3 3" xfId="44043" xr:uid="{00000000-0005-0000-0000-0000FCAB0000}"/>
    <cellStyle name="Normal 5 3 2 2 6 3 4" xfId="44044" xr:uid="{00000000-0005-0000-0000-0000FDAB0000}"/>
    <cellStyle name="Normal 5 3 2 2 6 4" xfId="44045" xr:uid="{00000000-0005-0000-0000-0000FEAB0000}"/>
    <cellStyle name="Normal 5 3 2 2 6 4 2" xfId="44046" xr:uid="{00000000-0005-0000-0000-0000FFAB0000}"/>
    <cellStyle name="Normal 5 3 2 2 6 4 2 2" xfId="44047" xr:uid="{00000000-0005-0000-0000-000000AC0000}"/>
    <cellStyle name="Normal 5 3 2 2 6 4 3" xfId="44048" xr:uid="{00000000-0005-0000-0000-000001AC0000}"/>
    <cellStyle name="Normal 5 3 2 2 6 4 3 2" xfId="44049" xr:uid="{00000000-0005-0000-0000-000002AC0000}"/>
    <cellStyle name="Normal 5 3 2 2 6 4 3 2 2" xfId="44050" xr:uid="{00000000-0005-0000-0000-000003AC0000}"/>
    <cellStyle name="Normal 5 3 2 2 6 4 3 3" xfId="44051" xr:uid="{00000000-0005-0000-0000-000004AC0000}"/>
    <cellStyle name="Normal 5 3 2 2 6 4 4" xfId="44052" xr:uid="{00000000-0005-0000-0000-000005AC0000}"/>
    <cellStyle name="Normal 5 3 2 2 6 5" xfId="44053" xr:uid="{00000000-0005-0000-0000-000006AC0000}"/>
    <cellStyle name="Normal 5 3 2 2 6 5 2" xfId="44054" xr:uid="{00000000-0005-0000-0000-000007AC0000}"/>
    <cellStyle name="Normal 5 3 2 2 6 6" xfId="44055" xr:uid="{00000000-0005-0000-0000-000008AC0000}"/>
    <cellStyle name="Normal 5 3 2 2 6 6 2" xfId="44056" xr:uid="{00000000-0005-0000-0000-000009AC0000}"/>
    <cellStyle name="Normal 5 3 2 2 6 6 2 2" xfId="44057" xr:uid="{00000000-0005-0000-0000-00000AAC0000}"/>
    <cellStyle name="Normal 5 3 2 2 6 6 3" xfId="44058" xr:uid="{00000000-0005-0000-0000-00000BAC0000}"/>
    <cellStyle name="Normal 5 3 2 2 6 7" xfId="44059" xr:uid="{00000000-0005-0000-0000-00000CAC0000}"/>
    <cellStyle name="Normal 5 3 2 2 6 7 2" xfId="44060" xr:uid="{00000000-0005-0000-0000-00000DAC0000}"/>
    <cellStyle name="Normal 5 3 2 2 6 8" xfId="44061" xr:uid="{00000000-0005-0000-0000-00000EAC0000}"/>
    <cellStyle name="Normal 5 3 2 2 7" xfId="44062" xr:uid="{00000000-0005-0000-0000-00000FAC0000}"/>
    <cellStyle name="Normal 5 3 2 2 7 2" xfId="44063" xr:uid="{00000000-0005-0000-0000-000010AC0000}"/>
    <cellStyle name="Normal 5 3 2 2 7 2 2" xfId="44064" xr:uid="{00000000-0005-0000-0000-000011AC0000}"/>
    <cellStyle name="Normal 5 3 2 2 7 2 2 2" xfId="44065" xr:uid="{00000000-0005-0000-0000-000012AC0000}"/>
    <cellStyle name="Normal 5 3 2 2 7 2 2 2 2" xfId="44066" xr:uid="{00000000-0005-0000-0000-000013AC0000}"/>
    <cellStyle name="Normal 5 3 2 2 7 2 2 3" xfId="44067" xr:uid="{00000000-0005-0000-0000-000014AC0000}"/>
    <cellStyle name="Normal 5 3 2 2 7 2 2 3 2" xfId="44068" xr:uid="{00000000-0005-0000-0000-000015AC0000}"/>
    <cellStyle name="Normal 5 3 2 2 7 2 2 3 2 2" xfId="44069" xr:uid="{00000000-0005-0000-0000-000016AC0000}"/>
    <cellStyle name="Normal 5 3 2 2 7 2 2 3 3" xfId="44070" xr:uid="{00000000-0005-0000-0000-000017AC0000}"/>
    <cellStyle name="Normal 5 3 2 2 7 2 2 4" xfId="44071" xr:uid="{00000000-0005-0000-0000-000018AC0000}"/>
    <cellStyle name="Normal 5 3 2 2 7 2 3" xfId="44072" xr:uid="{00000000-0005-0000-0000-000019AC0000}"/>
    <cellStyle name="Normal 5 3 2 2 7 2 3 2" xfId="44073" xr:uid="{00000000-0005-0000-0000-00001AAC0000}"/>
    <cellStyle name="Normal 5 3 2 2 7 2 4" xfId="44074" xr:uid="{00000000-0005-0000-0000-00001BAC0000}"/>
    <cellStyle name="Normal 5 3 2 2 7 2 4 2" xfId="44075" xr:uid="{00000000-0005-0000-0000-00001CAC0000}"/>
    <cellStyle name="Normal 5 3 2 2 7 2 4 2 2" xfId="44076" xr:uid="{00000000-0005-0000-0000-00001DAC0000}"/>
    <cellStyle name="Normal 5 3 2 2 7 2 4 3" xfId="44077" xr:uid="{00000000-0005-0000-0000-00001EAC0000}"/>
    <cellStyle name="Normal 5 3 2 2 7 2 5" xfId="44078" xr:uid="{00000000-0005-0000-0000-00001FAC0000}"/>
    <cellStyle name="Normal 5 3 2 2 7 3" xfId="44079" xr:uid="{00000000-0005-0000-0000-000020AC0000}"/>
    <cellStyle name="Normal 5 3 2 2 7 3 2" xfId="44080" xr:uid="{00000000-0005-0000-0000-000021AC0000}"/>
    <cellStyle name="Normal 5 3 2 2 7 3 2 2" xfId="44081" xr:uid="{00000000-0005-0000-0000-000022AC0000}"/>
    <cellStyle name="Normal 5 3 2 2 7 3 3" xfId="44082" xr:uid="{00000000-0005-0000-0000-000023AC0000}"/>
    <cellStyle name="Normal 5 3 2 2 7 3 3 2" xfId="44083" xr:uid="{00000000-0005-0000-0000-000024AC0000}"/>
    <cellStyle name="Normal 5 3 2 2 7 3 3 2 2" xfId="44084" xr:uid="{00000000-0005-0000-0000-000025AC0000}"/>
    <cellStyle name="Normal 5 3 2 2 7 3 3 3" xfId="44085" xr:uid="{00000000-0005-0000-0000-000026AC0000}"/>
    <cellStyle name="Normal 5 3 2 2 7 3 4" xfId="44086" xr:uid="{00000000-0005-0000-0000-000027AC0000}"/>
    <cellStyle name="Normal 5 3 2 2 7 4" xfId="44087" xr:uid="{00000000-0005-0000-0000-000028AC0000}"/>
    <cellStyle name="Normal 5 3 2 2 7 4 2" xfId="44088" xr:uid="{00000000-0005-0000-0000-000029AC0000}"/>
    <cellStyle name="Normal 5 3 2 2 7 5" xfId="44089" xr:uid="{00000000-0005-0000-0000-00002AAC0000}"/>
    <cellStyle name="Normal 5 3 2 2 7 5 2" xfId="44090" xr:uid="{00000000-0005-0000-0000-00002BAC0000}"/>
    <cellStyle name="Normal 5 3 2 2 7 5 2 2" xfId="44091" xr:uid="{00000000-0005-0000-0000-00002CAC0000}"/>
    <cellStyle name="Normal 5 3 2 2 7 5 3" xfId="44092" xr:uid="{00000000-0005-0000-0000-00002DAC0000}"/>
    <cellStyle name="Normal 5 3 2 2 7 6" xfId="44093" xr:uid="{00000000-0005-0000-0000-00002EAC0000}"/>
    <cellStyle name="Normal 5 3 2 2 8" xfId="44094" xr:uid="{00000000-0005-0000-0000-00002FAC0000}"/>
    <cellStyle name="Normal 5 3 2 2 8 2" xfId="44095" xr:uid="{00000000-0005-0000-0000-000030AC0000}"/>
    <cellStyle name="Normal 5 3 2 2 8 2 2" xfId="44096" xr:uid="{00000000-0005-0000-0000-000031AC0000}"/>
    <cellStyle name="Normal 5 3 2 2 8 2 2 2" xfId="44097" xr:uid="{00000000-0005-0000-0000-000032AC0000}"/>
    <cellStyle name="Normal 5 3 2 2 8 2 2 2 2" xfId="44098" xr:uid="{00000000-0005-0000-0000-000033AC0000}"/>
    <cellStyle name="Normal 5 3 2 2 8 2 2 3" xfId="44099" xr:uid="{00000000-0005-0000-0000-000034AC0000}"/>
    <cellStyle name="Normal 5 3 2 2 8 2 2 3 2" xfId="44100" xr:uid="{00000000-0005-0000-0000-000035AC0000}"/>
    <cellStyle name="Normal 5 3 2 2 8 2 2 3 2 2" xfId="44101" xr:uid="{00000000-0005-0000-0000-000036AC0000}"/>
    <cellStyle name="Normal 5 3 2 2 8 2 2 3 3" xfId="44102" xr:uid="{00000000-0005-0000-0000-000037AC0000}"/>
    <cellStyle name="Normal 5 3 2 2 8 2 2 4" xfId="44103" xr:uid="{00000000-0005-0000-0000-000038AC0000}"/>
    <cellStyle name="Normal 5 3 2 2 8 2 3" xfId="44104" xr:uid="{00000000-0005-0000-0000-000039AC0000}"/>
    <cellStyle name="Normal 5 3 2 2 8 2 3 2" xfId="44105" xr:uid="{00000000-0005-0000-0000-00003AAC0000}"/>
    <cellStyle name="Normal 5 3 2 2 8 2 4" xfId="44106" xr:uid="{00000000-0005-0000-0000-00003BAC0000}"/>
    <cellStyle name="Normal 5 3 2 2 8 2 4 2" xfId="44107" xr:uid="{00000000-0005-0000-0000-00003CAC0000}"/>
    <cellStyle name="Normal 5 3 2 2 8 2 4 2 2" xfId="44108" xr:uid="{00000000-0005-0000-0000-00003DAC0000}"/>
    <cellStyle name="Normal 5 3 2 2 8 2 4 3" xfId="44109" xr:uid="{00000000-0005-0000-0000-00003EAC0000}"/>
    <cellStyle name="Normal 5 3 2 2 8 2 5" xfId="44110" xr:uid="{00000000-0005-0000-0000-00003FAC0000}"/>
    <cellStyle name="Normal 5 3 2 2 8 3" xfId="44111" xr:uid="{00000000-0005-0000-0000-000040AC0000}"/>
    <cellStyle name="Normal 5 3 2 2 8 3 2" xfId="44112" xr:uid="{00000000-0005-0000-0000-000041AC0000}"/>
    <cellStyle name="Normal 5 3 2 2 8 3 2 2" xfId="44113" xr:uid="{00000000-0005-0000-0000-000042AC0000}"/>
    <cellStyle name="Normal 5 3 2 2 8 3 3" xfId="44114" xr:uid="{00000000-0005-0000-0000-000043AC0000}"/>
    <cellStyle name="Normal 5 3 2 2 8 3 3 2" xfId="44115" xr:uid="{00000000-0005-0000-0000-000044AC0000}"/>
    <cellStyle name="Normal 5 3 2 2 8 3 3 2 2" xfId="44116" xr:uid="{00000000-0005-0000-0000-000045AC0000}"/>
    <cellStyle name="Normal 5 3 2 2 8 3 3 3" xfId="44117" xr:uid="{00000000-0005-0000-0000-000046AC0000}"/>
    <cellStyle name="Normal 5 3 2 2 8 3 4" xfId="44118" xr:uid="{00000000-0005-0000-0000-000047AC0000}"/>
    <cellStyle name="Normal 5 3 2 2 8 4" xfId="44119" xr:uid="{00000000-0005-0000-0000-000048AC0000}"/>
    <cellStyle name="Normal 5 3 2 2 8 4 2" xfId="44120" xr:uid="{00000000-0005-0000-0000-000049AC0000}"/>
    <cellStyle name="Normal 5 3 2 2 8 5" xfId="44121" xr:uid="{00000000-0005-0000-0000-00004AAC0000}"/>
    <cellStyle name="Normal 5 3 2 2 8 5 2" xfId="44122" xr:uid="{00000000-0005-0000-0000-00004BAC0000}"/>
    <cellStyle name="Normal 5 3 2 2 8 5 2 2" xfId="44123" xr:uid="{00000000-0005-0000-0000-00004CAC0000}"/>
    <cellStyle name="Normal 5 3 2 2 8 5 3" xfId="44124" xr:uid="{00000000-0005-0000-0000-00004DAC0000}"/>
    <cellStyle name="Normal 5 3 2 2 8 6" xfId="44125" xr:uid="{00000000-0005-0000-0000-00004EAC0000}"/>
    <cellStyle name="Normal 5 3 2 2 9" xfId="44126" xr:uid="{00000000-0005-0000-0000-00004FAC0000}"/>
    <cellStyle name="Normal 5 3 2 2 9 2" xfId="44127" xr:uid="{00000000-0005-0000-0000-000050AC0000}"/>
    <cellStyle name="Normal 5 3 2 2 9 2 2" xfId="44128" xr:uid="{00000000-0005-0000-0000-000051AC0000}"/>
    <cellStyle name="Normal 5 3 2 2 9 2 2 2" xfId="44129" xr:uid="{00000000-0005-0000-0000-000052AC0000}"/>
    <cellStyle name="Normal 5 3 2 2 9 2 3" xfId="44130" xr:uid="{00000000-0005-0000-0000-000053AC0000}"/>
    <cellStyle name="Normal 5 3 2 2 9 2 3 2" xfId="44131" xr:uid="{00000000-0005-0000-0000-000054AC0000}"/>
    <cellStyle name="Normal 5 3 2 2 9 2 3 2 2" xfId="44132" xr:uid="{00000000-0005-0000-0000-000055AC0000}"/>
    <cellStyle name="Normal 5 3 2 2 9 2 3 3" xfId="44133" xr:uid="{00000000-0005-0000-0000-000056AC0000}"/>
    <cellStyle name="Normal 5 3 2 2 9 2 4" xfId="44134" xr:uid="{00000000-0005-0000-0000-000057AC0000}"/>
    <cellStyle name="Normal 5 3 2 2 9 3" xfId="44135" xr:uid="{00000000-0005-0000-0000-000058AC0000}"/>
    <cellStyle name="Normal 5 3 2 2 9 3 2" xfId="44136" xr:uid="{00000000-0005-0000-0000-000059AC0000}"/>
    <cellStyle name="Normal 5 3 2 2 9 4" xfId="44137" xr:uid="{00000000-0005-0000-0000-00005AAC0000}"/>
    <cellStyle name="Normal 5 3 2 2 9 4 2" xfId="44138" xr:uid="{00000000-0005-0000-0000-00005BAC0000}"/>
    <cellStyle name="Normal 5 3 2 2 9 4 2 2" xfId="44139" xr:uid="{00000000-0005-0000-0000-00005CAC0000}"/>
    <cellStyle name="Normal 5 3 2 2 9 4 3" xfId="44140" xr:uid="{00000000-0005-0000-0000-00005DAC0000}"/>
    <cellStyle name="Normal 5 3 2 2 9 5" xfId="44141" xr:uid="{00000000-0005-0000-0000-00005EAC0000}"/>
    <cellStyle name="Normal 5 3 2 2_T-straight with PEDs adjustor" xfId="44142" xr:uid="{00000000-0005-0000-0000-00005FAC0000}"/>
    <cellStyle name="Normal 5 3 2 3" xfId="44143" xr:uid="{00000000-0005-0000-0000-000060AC0000}"/>
    <cellStyle name="Normal 5 3 2 3 10" xfId="44144" xr:uid="{00000000-0005-0000-0000-000061AC0000}"/>
    <cellStyle name="Normal 5 3 2 3 11" xfId="44145" xr:uid="{00000000-0005-0000-0000-000062AC0000}"/>
    <cellStyle name="Normal 5 3 2 3 2" xfId="44146" xr:uid="{00000000-0005-0000-0000-000063AC0000}"/>
    <cellStyle name="Normal 5 3 2 3 2 10" xfId="44147" xr:uid="{00000000-0005-0000-0000-000064AC0000}"/>
    <cellStyle name="Normal 5 3 2 3 2 2" xfId="44148" xr:uid="{00000000-0005-0000-0000-000065AC0000}"/>
    <cellStyle name="Normal 5 3 2 3 2 2 2" xfId="44149" xr:uid="{00000000-0005-0000-0000-000066AC0000}"/>
    <cellStyle name="Normal 5 3 2 3 2 2 2 2" xfId="44150" xr:uid="{00000000-0005-0000-0000-000067AC0000}"/>
    <cellStyle name="Normal 5 3 2 3 2 2 2 2 2" xfId="44151" xr:uid="{00000000-0005-0000-0000-000068AC0000}"/>
    <cellStyle name="Normal 5 3 2 3 2 2 2 2 2 2" xfId="44152" xr:uid="{00000000-0005-0000-0000-000069AC0000}"/>
    <cellStyle name="Normal 5 3 2 3 2 2 2 2 3" xfId="44153" xr:uid="{00000000-0005-0000-0000-00006AAC0000}"/>
    <cellStyle name="Normal 5 3 2 3 2 2 2 2 3 2" xfId="44154" xr:uid="{00000000-0005-0000-0000-00006BAC0000}"/>
    <cellStyle name="Normal 5 3 2 3 2 2 2 2 3 2 2" xfId="44155" xr:uid="{00000000-0005-0000-0000-00006CAC0000}"/>
    <cellStyle name="Normal 5 3 2 3 2 2 2 2 3 3" xfId="44156" xr:uid="{00000000-0005-0000-0000-00006DAC0000}"/>
    <cellStyle name="Normal 5 3 2 3 2 2 2 2 4" xfId="44157" xr:uid="{00000000-0005-0000-0000-00006EAC0000}"/>
    <cellStyle name="Normal 5 3 2 3 2 2 2 3" xfId="44158" xr:uid="{00000000-0005-0000-0000-00006FAC0000}"/>
    <cellStyle name="Normal 5 3 2 3 2 2 2 3 2" xfId="44159" xr:uid="{00000000-0005-0000-0000-000070AC0000}"/>
    <cellStyle name="Normal 5 3 2 3 2 2 2 4" xfId="44160" xr:uid="{00000000-0005-0000-0000-000071AC0000}"/>
    <cellStyle name="Normal 5 3 2 3 2 2 2 4 2" xfId="44161" xr:uid="{00000000-0005-0000-0000-000072AC0000}"/>
    <cellStyle name="Normal 5 3 2 3 2 2 2 4 2 2" xfId="44162" xr:uid="{00000000-0005-0000-0000-000073AC0000}"/>
    <cellStyle name="Normal 5 3 2 3 2 2 2 4 3" xfId="44163" xr:uid="{00000000-0005-0000-0000-000074AC0000}"/>
    <cellStyle name="Normal 5 3 2 3 2 2 2 5" xfId="44164" xr:uid="{00000000-0005-0000-0000-000075AC0000}"/>
    <cellStyle name="Normal 5 3 2 3 2 2 3" xfId="44165" xr:uid="{00000000-0005-0000-0000-000076AC0000}"/>
    <cellStyle name="Normal 5 3 2 3 2 2 3 2" xfId="44166" xr:uid="{00000000-0005-0000-0000-000077AC0000}"/>
    <cellStyle name="Normal 5 3 2 3 2 2 3 2 2" xfId="44167" xr:uid="{00000000-0005-0000-0000-000078AC0000}"/>
    <cellStyle name="Normal 5 3 2 3 2 2 3 3" xfId="44168" xr:uid="{00000000-0005-0000-0000-000079AC0000}"/>
    <cellStyle name="Normal 5 3 2 3 2 2 3 3 2" xfId="44169" xr:uid="{00000000-0005-0000-0000-00007AAC0000}"/>
    <cellStyle name="Normal 5 3 2 3 2 2 3 3 2 2" xfId="44170" xr:uid="{00000000-0005-0000-0000-00007BAC0000}"/>
    <cellStyle name="Normal 5 3 2 3 2 2 3 3 3" xfId="44171" xr:uid="{00000000-0005-0000-0000-00007CAC0000}"/>
    <cellStyle name="Normal 5 3 2 3 2 2 3 4" xfId="44172" xr:uid="{00000000-0005-0000-0000-00007DAC0000}"/>
    <cellStyle name="Normal 5 3 2 3 2 2 4" xfId="44173" xr:uid="{00000000-0005-0000-0000-00007EAC0000}"/>
    <cellStyle name="Normal 5 3 2 3 2 2 4 2" xfId="44174" xr:uid="{00000000-0005-0000-0000-00007FAC0000}"/>
    <cellStyle name="Normal 5 3 2 3 2 2 4 2 2" xfId="44175" xr:uid="{00000000-0005-0000-0000-000080AC0000}"/>
    <cellStyle name="Normal 5 3 2 3 2 2 4 3" xfId="44176" xr:uid="{00000000-0005-0000-0000-000081AC0000}"/>
    <cellStyle name="Normal 5 3 2 3 2 2 4 3 2" xfId="44177" xr:uid="{00000000-0005-0000-0000-000082AC0000}"/>
    <cellStyle name="Normal 5 3 2 3 2 2 4 3 2 2" xfId="44178" xr:uid="{00000000-0005-0000-0000-000083AC0000}"/>
    <cellStyle name="Normal 5 3 2 3 2 2 4 3 3" xfId="44179" xr:uid="{00000000-0005-0000-0000-000084AC0000}"/>
    <cellStyle name="Normal 5 3 2 3 2 2 4 4" xfId="44180" xr:uid="{00000000-0005-0000-0000-000085AC0000}"/>
    <cellStyle name="Normal 5 3 2 3 2 2 5" xfId="44181" xr:uid="{00000000-0005-0000-0000-000086AC0000}"/>
    <cellStyle name="Normal 5 3 2 3 2 2 5 2" xfId="44182" xr:uid="{00000000-0005-0000-0000-000087AC0000}"/>
    <cellStyle name="Normal 5 3 2 3 2 2 6" xfId="44183" xr:uid="{00000000-0005-0000-0000-000088AC0000}"/>
    <cellStyle name="Normal 5 3 2 3 2 2 6 2" xfId="44184" xr:uid="{00000000-0005-0000-0000-000089AC0000}"/>
    <cellStyle name="Normal 5 3 2 3 2 2 6 2 2" xfId="44185" xr:uid="{00000000-0005-0000-0000-00008AAC0000}"/>
    <cellStyle name="Normal 5 3 2 3 2 2 6 3" xfId="44186" xr:uid="{00000000-0005-0000-0000-00008BAC0000}"/>
    <cellStyle name="Normal 5 3 2 3 2 2 7" xfId="44187" xr:uid="{00000000-0005-0000-0000-00008CAC0000}"/>
    <cellStyle name="Normal 5 3 2 3 2 2 7 2" xfId="44188" xr:uid="{00000000-0005-0000-0000-00008DAC0000}"/>
    <cellStyle name="Normal 5 3 2 3 2 2 8" xfId="44189" xr:uid="{00000000-0005-0000-0000-00008EAC0000}"/>
    <cellStyle name="Normal 5 3 2 3 2 3" xfId="44190" xr:uid="{00000000-0005-0000-0000-00008FAC0000}"/>
    <cellStyle name="Normal 5 3 2 3 2 3 2" xfId="44191" xr:uid="{00000000-0005-0000-0000-000090AC0000}"/>
    <cellStyle name="Normal 5 3 2 3 2 3 2 2" xfId="44192" xr:uid="{00000000-0005-0000-0000-000091AC0000}"/>
    <cellStyle name="Normal 5 3 2 3 2 3 2 2 2" xfId="44193" xr:uid="{00000000-0005-0000-0000-000092AC0000}"/>
    <cellStyle name="Normal 5 3 2 3 2 3 2 3" xfId="44194" xr:uid="{00000000-0005-0000-0000-000093AC0000}"/>
    <cellStyle name="Normal 5 3 2 3 2 3 2 3 2" xfId="44195" xr:uid="{00000000-0005-0000-0000-000094AC0000}"/>
    <cellStyle name="Normal 5 3 2 3 2 3 2 3 2 2" xfId="44196" xr:uid="{00000000-0005-0000-0000-000095AC0000}"/>
    <cellStyle name="Normal 5 3 2 3 2 3 2 3 3" xfId="44197" xr:uid="{00000000-0005-0000-0000-000096AC0000}"/>
    <cellStyle name="Normal 5 3 2 3 2 3 2 4" xfId="44198" xr:uid="{00000000-0005-0000-0000-000097AC0000}"/>
    <cellStyle name="Normal 5 3 2 3 2 3 3" xfId="44199" xr:uid="{00000000-0005-0000-0000-000098AC0000}"/>
    <cellStyle name="Normal 5 3 2 3 2 3 3 2" xfId="44200" xr:uid="{00000000-0005-0000-0000-000099AC0000}"/>
    <cellStyle name="Normal 5 3 2 3 2 3 4" xfId="44201" xr:uid="{00000000-0005-0000-0000-00009AAC0000}"/>
    <cellStyle name="Normal 5 3 2 3 2 3 4 2" xfId="44202" xr:uid="{00000000-0005-0000-0000-00009BAC0000}"/>
    <cellStyle name="Normal 5 3 2 3 2 3 4 2 2" xfId="44203" xr:uid="{00000000-0005-0000-0000-00009CAC0000}"/>
    <cellStyle name="Normal 5 3 2 3 2 3 4 3" xfId="44204" xr:uid="{00000000-0005-0000-0000-00009DAC0000}"/>
    <cellStyle name="Normal 5 3 2 3 2 3 5" xfId="44205" xr:uid="{00000000-0005-0000-0000-00009EAC0000}"/>
    <cellStyle name="Normal 5 3 2 3 2 4" xfId="44206" xr:uid="{00000000-0005-0000-0000-00009FAC0000}"/>
    <cellStyle name="Normal 5 3 2 3 2 4 2" xfId="44207" xr:uid="{00000000-0005-0000-0000-0000A0AC0000}"/>
    <cellStyle name="Normal 5 3 2 3 2 4 2 2" xfId="44208" xr:uid="{00000000-0005-0000-0000-0000A1AC0000}"/>
    <cellStyle name="Normal 5 3 2 3 2 4 3" xfId="44209" xr:uid="{00000000-0005-0000-0000-0000A2AC0000}"/>
    <cellStyle name="Normal 5 3 2 3 2 4 3 2" xfId="44210" xr:uid="{00000000-0005-0000-0000-0000A3AC0000}"/>
    <cellStyle name="Normal 5 3 2 3 2 4 3 2 2" xfId="44211" xr:uid="{00000000-0005-0000-0000-0000A4AC0000}"/>
    <cellStyle name="Normal 5 3 2 3 2 4 3 3" xfId="44212" xr:uid="{00000000-0005-0000-0000-0000A5AC0000}"/>
    <cellStyle name="Normal 5 3 2 3 2 4 4" xfId="44213" xr:uid="{00000000-0005-0000-0000-0000A6AC0000}"/>
    <cellStyle name="Normal 5 3 2 3 2 5" xfId="44214" xr:uid="{00000000-0005-0000-0000-0000A7AC0000}"/>
    <cellStyle name="Normal 5 3 2 3 2 5 2" xfId="44215" xr:uid="{00000000-0005-0000-0000-0000A8AC0000}"/>
    <cellStyle name="Normal 5 3 2 3 2 5 2 2" xfId="44216" xr:uid="{00000000-0005-0000-0000-0000A9AC0000}"/>
    <cellStyle name="Normal 5 3 2 3 2 5 3" xfId="44217" xr:uid="{00000000-0005-0000-0000-0000AAAC0000}"/>
    <cellStyle name="Normal 5 3 2 3 2 5 3 2" xfId="44218" xr:uid="{00000000-0005-0000-0000-0000ABAC0000}"/>
    <cellStyle name="Normal 5 3 2 3 2 5 3 2 2" xfId="44219" xr:uid="{00000000-0005-0000-0000-0000ACAC0000}"/>
    <cellStyle name="Normal 5 3 2 3 2 5 3 3" xfId="44220" xr:uid="{00000000-0005-0000-0000-0000ADAC0000}"/>
    <cellStyle name="Normal 5 3 2 3 2 5 4" xfId="44221" xr:uid="{00000000-0005-0000-0000-0000AEAC0000}"/>
    <cellStyle name="Normal 5 3 2 3 2 6" xfId="44222" xr:uid="{00000000-0005-0000-0000-0000AFAC0000}"/>
    <cellStyle name="Normal 5 3 2 3 2 6 2" xfId="44223" xr:uid="{00000000-0005-0000-0000-0000B0AC0000}"/>
    <cellStyle name="Normal 5 3 2 3 2 7" xfId="44224" xr:uid="{00000000-0005-0000-0000-0000B1AC0000}"/>
    <cellStyle name="Normal 5 3 2 3 2 7 2" xfId="44225" xr:uid="{00000000-0005-0000-0000-0000B2AC0000}"/>
    <cellStyle name="Normal 5 3 2 3 2 7 2 2" xfId="44226" xr:uid="{00000000-0005-0000-0000-0000B3AC0000}"/>
    <cellStyle name="Normal 5 3 2 3 2 7 3" xfId="44227" xr:uid="{00000000-0005-0000-0000-0000B4AC0000}"/>
    <cellStyle name="Normal 5 3 2 3 2 8" xfId="44228" xr:uid="{00000000-0005-0000-0000-0000B5AC0000}"/>
    <cellStyle name="Normal 5 3 2 3 2 8 2" xfId="44229" xr:uid="{00000000-0005-0000-0000-0000B6AC0000}"/>
    <cellStyle name="Normal 5 3 2 3 2 9" xfId="44230" xr:uid="{00000000-0005-0000-0000-0000B7AC0000}"/>
    <cellStyle name="Normal 5 3 2 3 3" xfId="44231" xr:uid="{00000000-0005-0000-0000-0000B8AC0000}"/>
    <cellStyle name="Normal 5 3 2 3 3 2" xfId="44232" xr:uid="{00000000-0005-0000-0000-0000B9AC0000}"/>
    <cellStyle name="Normal 5 3 2 3 3 2 2" xfId="44233" xr:uid="{00000000-0005-0000-0000-0000BAAC0000}"/>
    <cellStyle name="Normal 5 3 2 3 3 2 2 2" xfId="44234" xr:uid="{00000000-0005-0000-0000-0000BBAC0000}"/>
    <cellStyle name="Normal 5 3 2 3 3 2 2 2 2" xfId="44235" xr:uid="{00000000-0005-0000-0000-0000BCAC0000}"/>
    <cellStyle name="Normal 5 3 2 3 3 2 2 3" xfId="44236" xr:uid="{00000000-0005-0000-0000-0000BDAC0000}"/>
    <cellStyle name="Normal 5 3 2 3 3 2 2 3 2" xfId="44237" xr:uid="{00000000-0005-0000-0000-0000BEAC0000}"/>
    <cellStyle name="Normal 5 3 2 3 3 2 2 3 2 2" xfId="44238" xr:uid="{00000000-0005-0000-0000-0000BFAC0000}"/>
    <cellStyle name="Normal 5 3 2 3 3 2 2 3 3" xfId="44239" xr:uid="{00000000-0005-0000-0000-0000C0AC0000}"/>
    <cellStyle name="Normal 5 3 2 3 3 2 2 4" xfId="44240" xr:uid="{00000000-0005-0000-0000-0000C1AC0000}"/>
    <cellStyle name="Normal 5 3 2 3 3 2 3" xfId="44241" xr:uid="{00000000-0005-0000-0000-0000C2AC0000}"/>
    <cellStyle name="Normal 5 3 2 3 3 2 3 2" xfId="44242" xr:uid="{00000000-0005-0000-0000-0000C3AC0000}"/>
    <cellStyle name="Normal 5 3 2 3 3 2 4" xfId="44243" xr:uid="{00000000-0005-0000-0000-0000C4AC0000}"/>
    <cellStyle name="Normal 5 3 2 3 3 2 4 2" xfId="44244" xr:uid="{00000000-0005-0000-0000-0000C5AC0000}"/>
    <cellStyle name="Normal 5 3 2 3 3 2 4 2 2" xfId="44245" xr:uid="{00000000-0005-0000-0000-0000C6AC0000}"/>
    <cellStyle name="Normal 5 3 2 3 3 2 4 3" xfId="44246" xr:uid="{00000000-0005-0000-0000-0000C7AC0000}"/>
    <cellStyle name="Normal 5 3 2 3 3 2 5" xfId="44247" xr:uid="{00000000-0005-0000-0000-0000C8AC0000}"/>
    <cellStyle name="Normal 5 3 2 3 3 3" xfId="44248" xr:uid="{00000000-0005-0000-0000-0000C9AC0000}"/>
    <cellStyle name="Normal 5 3 2 3 3 3 2" xfId="44249" xr:uid="{00000000-0005-0000-0000-0000CAAC0000}"/>
    <cellStyle name="Normal 5 3 2 3 3 3 2 2" xfId="44250" xr:uid="{00000000-0005-0000-0000-0000CBAC0000}"/>
    <cellStyle name="Normal 5 3 2 3 3 3 3" xfId="44251" xr:uid="{00000000-0005-0000-0000-0000CCAC0000}"/>
    <cellStyle name="Normal 5 3 2 3 3 3 3 2" xfId="44252" xr:uid="{00000000-0005-0000-0000-0000CDAC0000}"/>
    <cellStyle name="Normal 5 3 2 3 3 3 3 2 2" xfId="44253" xr:uid="{00000000-0005-0000-0000-0000CEAC0000}"/>
    <cellStyle name="Normal 5 3 2 3 3 3 3 3" xfId="44254" xr:uid="{00000000-0005-0000-0000-0000CFAC0000}"/>
    <cellStyle name="Normal 5 3 2 3 3 3 4" xfId="44255" xr:uid="{00000000-0005-0000-0000-0000D0AC0000}"/>
    <cellStyle name="Normal 5 3 2 3 3 4" xfId="44256" xr:uid="{00000000-0005-0000-0000-0000D1AC0000}"/>
    <cellStyle name="Normal 5 3 2 3 3 4 2" xfId="44257" xr:uid="{00000000-0005-0000-0000-0000D2AC0000}"/>
    <cellStyle name="Normal 5 3 2 3 3 4 2 2" xfId="44258" xr:uid="{00000000-0005-0000-0000-0000D3AC0000}"/>
    <cellStyle name="Normal 5 3 2 3 3 4 3" xfId="44259" xr:uid="{00000000-0005-0000-0000-0000D4AC0000}"/>
    <cellStyle name="Normal 5 3 2 3 3 4 3 2" xfId="44260" xr:uid="{00000000-0005-0000-0000-0000D5AC0000}"/>
    <cellStyle name="Normal 5 3 2 3 3 4 3 2 2" xfId="44261" xr:uid="{00000000-0005-0000-0000-0000D6AC0000}"/>
    <cellStyle name="Normal 5 3 2 3 3 4 3 3" xfId="44262" xr:uid="{00000000-0005-0000-0000-0000D7AC0000}"/>
    <cellStyle name="Normal 5 3 2 3 3 4 4" xfId="44263" xr:uid="{00000000-0005-0000-0000-0000D8AC0000}"/>
    <cellStyle name="Normal 5 3 2 3 3 5" xfId="44264" xr:uid="{00000000-0005-0000-0000-0000D9AC0000}"/>
    <cellStyle name="Normal 5 3 2 3 3 5 2" xfId="44265" xr:uid="{00000000-0005-0000-0000-0000DAAC0000}"/>
    <cellStyle name="Normal 5 3 2 3 3 6" xfId="44266" xr:uid="{00000000-0005-0000-0000-0000DBAC0000}"/>
    <cellStyle name="Normal 5 3 2 3 3 6 2" xfId="44267" xr:uid="{00000000-0005-0000-0000-0000DCAC0000}"/>
    <cellStyle name="Normal 5 3 2 3 3 6 2 2" xfId="44268" xr:uid="{00000000-0005-0000-0000-0000DDAC0000}"/>
    <cellStyle name="Normal 5 3 2 3 3 6 3" xfId="44269" xr:uid="{00000000-0005-0000-0000-0000DEAC0000}"/>
    <cellStyle name="Normal 5 3 2 3 3 7" xfId="44270" xr:uid="{00000000-0005-0000-0000-0000DFAC0000}"/>
    <cellStyle name="Normal 5 3 2 3 3 7 2" xfId="44271" xr:uid="{00000000-0005-0000-0000-0000E0AC0000}"/>
    <cellStyle name="Normal 5 3 2 3 3 8" xfId="44272" xr:uid="{00000000-0005-0000-0000-0000E1AC0000}"/>
    <cellStyle name="Normal 5 3 2 3 4" xfId="44273" xr:uid="{00000000-0005-0000-0000-0000E2AC0000}"/>
    <cellStyle name="Normal 5 3 2 3 4 2" xfId="44274" xr:uid="{00000000-0005-0000-0000-0000E3AC0000}"/>
    <cellStyle name="Normal 5 3 2 3 4 2 2" xfId="44275" xr:uid="{00000000-0005-0000-0000-0000E4AC0000}"/>
    <cellStyle name="Normal 5 3 2 3 4 2 2 2" xfId="44276" xr:uid="{00000000-0005-0000-0000-0000E5AC0000}"/>
    <cellStyle name="Normal 5 3 2 3 4 2 3" xfId="44277" xr:uid="{00000000-0005-0000-0000-0000E6AC0000}"/>
    <cellStyle name="Normal 5 3 2 3 4 2 3 2" xfId="44278" xr:uid="{00000000-0005-0000-0000-0000E7AC0000}"/>
    <cellStyle name="Normal 5 3 2 3 4 2 3 2 2" xfId="44279" xr:uid="{00000000-0005-0000-0000-0000E8AC0000}"/>
    <cellStyle name="Normal 5 3 2 3 4 2 3 3" xfId="44280" xr:uid="{00000000-0005-0000-0000-0000E9AC0000}"/>
    <cellStyle name="Normal 5 3 2 3 4 2 4" xfId="44281" xr:uid="{00000000-0005-0000-0000-0000EAAC0000}"/>
    <cellStyle name="Normal 5 3 2 3 4 3" xfId="44282" xr:uid="{00000000-0005-0000-0000-0000EBAC0000}"/>
    <cellStyle name="Normal 5 3 2 3 4 3 2" xfId="44283" xr:uid="{00000000-0005-0000-0000-0000ECAC0000}"/>
    <cellStyle name="Normal 5 3 2 3 4 4" xfId="44284" xr:uid="{00000000-0005-0000-0000-0000EDAC0000}"/>
    <cellStyle name="Normal 5 3 2 3 4 4 2" xfId="44285" xr:uid="{00000000-0005-0000-0000-0000EEAC0000}"/>
    <cellStyle name="Normal 5 3 2 3 4 4 2 2" xfId="44286" xr:uid="{00000000-0005-0000-0000-0000EFAC0000}"/>
    <cellStyle name="Normal 5 3 2 3 4 4 3" xfId="44287" xr:uid="{00000000-0005-0000-0000-0000F0AC0000}"/>
    <cellStyle name="Normal 5 3 2 3 4 5" xfId="44288" xr:uid="{00000000-0005-0000-0000-0000F1AC0000}"/>
    <cellStyle name="Normal 5 3 2 3 5" xfId="44289" xr:uid="{00000000-0005-0000-0000-0000F2AC0000}"/>
    <cellStyle name="Normal 5 3 2 3 5 2" xfId="44290" xr:uid="{00000000-0005-0000-0000-0000F3AC0000}"/>
    <cellStyle name="Normal 5 3 2 3 5 2 2" xfId="44291" xr:uid="{00000000-0005-0000-0000-0000F4AC0000}"/>
    <cellStyle name="Normal 5 3 2 3 5 3" xfId="44292" xr:uid="{00000000-0005-0000-0000-0000F5AC0000}"/>
    <cellStyle name="Normal 5 3 2 3 5 3 2" xfId="44293" xr:uid="{00000000-0005-0000-0000-0000F6AC0000}"/>
    <cellStyle name="Normal 5 3 2 3 5 3 2 2" xfId="44294" xr:uid="{00000000-0005-0000-0000-0000F7AC0000}"/>
    <cellStyle name="Normal 5 3 2 3 5 3 3" xfId="44295" xr:uid="{00000000-0005-0000-0000-0000F8AC0000}"/>
    <cellStyle name="Normal 5 3 2 3 5 4" xfId="44296" xr:uid="{00000000-0005-0000-0000-0000F9AC0000}"/>
    <cellStyle name="Normal 5 3 2 3 6" xfId="44297" xr:uid="{00000000-0005-0000-0000-0000FAAC0000}"/>
    <cellStyle name="Normal 5 3 2 3 6 2" xfId="44298" xr:uid="{00000000-0005-0000-0000-0000FBAC0000}"/>
    <cellStyle name="Normal 5 3 2 3 6 2 2" xfId="44299" xr:uid="{00000000-0005-0000-0000-0000FCAC0000}"/>
    <cellStyle name="Normal 5 3 2 3 6 3" xfId="44300" xr:uid="{00000000-0005-0000-0000-0000FDAC0000}"/>
    <cellStyle name="Normal 5 3 2 3 6 3 2" xfId="44301" xr:uid="{00000000-0005-0000-0000-0000FEAC0000}"/>
    <cellStyle name="Normal 5 3 2 3 6 3 2 2" xfId="44302" xr:uid="{00000000-0005-0000-0000-0000FFAC0000}"/>
    <cellStyle name="Normal 5 3 2 3 6 3 3" xfId="44303" xr:uid="{00000000-0005-0000-0000-000000AD0000}"/>
    <cellStyle name="Normal 5 3 2 3 6 4" xfId="44304" xr:uid="{00000000-0005-0000-0000-000001AD0000}"/>
    <cellStyle name="Normal 5 3 2 3 7" xfId="44305" xr:uid="{00000000-0005-0000-0000-000002AD0000}"/>
    <cellStyle name="Normal 5 3 2 3 7 2" xfId="44306" xr:uid="{00000000-0005-0000-0000-000003AD0000}"/>
    <cellStyle name="Normal 5 3 2 3 8" xfId="44307" xr:uid="{00000000-0005-0000-0000-000004AD0000}"/>
    <cellStyle name="Normal 5 3 2 3 8 2" xfId="44308" xr:uid="{00000000-0005-0000-0000-000005AD0000}"/>
    <cellStyle name="Normal 5 3 2 3 8 2 2" xfId="44309" xr:uid="{00000000-0005-0000-0000-000006AD0000}"/>
    <cellStyle name="Normal 5 3 2 3 8 3" xfId="44310" xr:uid="{00000000-0005-0000-0000-000007AD0000}"/>
    <cellStyle name="Normal 5 3 2 3 9" xfId="44311" xr:uid="{00000000-0005-0000-0000-000008AD0000}"/>
    <cellStyle name="Normal 5 3 2 3 9 2" xfId="44312" xr:uid="{00000000-0005-0000-0000-000009AD0000}"/>
    <cellStyle name="Normal 5 3 2 4" xfId="44313" xr:uid="{00000000-0005-0000-0000-00000AAD0000}"/>
    <cellStyle name="Normal 5 3 2 4 10" xfId="44314" xr:uid="{00000000-0005-0000-0000-00000BAD0000}"/>
    <cellStyle name="Normal 5 3 2 4 11" xfId="44315" xr:uid="{00000000-0005-0000-0000-00000CAD0000}"/>
    <cellStyle name="Normal 5 3 2 4 2" xfId="44316" xr:uid="{00000000-0005-0000-0000-00000DAD0000}"/>
    <cellStyle name="Normal 5 3 2 4 2 10" xfId="44317" xr:uid="{00000000-0005-0000-0000-00000EAD0000}"/>
    <cellStyle name="Normal 5 3 2 4 2 2" xfId="44318" xr:uid="{00000000-0005-0000-0000-00000FAD0000}"/>
    <cellStyle name="Normal 5 3 2 4 2 2 2" xfId="44319" xr:uid="{00000000-0005-0000-0000-000010AD0000}"/>
    <cellStyle name="Normal 5 3 2 4 2 2 2 2" xfId="44320" xr:uid="{00000000-0005-0000-0000-000011AD0000}"/>
    <cellStyle name="Normal 5 3 2 4 2 2 2 2 2" xfId="44321" xr:uid="{00000000-0005-0000-0000-000012AD0000}"/>
    <cellStyle name="Normal 5 3 2 4 2 2 2 2 2 2" xfId="44322" xr:uid="{00000000-0005-0000-0000-000013AD0000}"/>
    <cellStyle name="Normal 5 3 2 4 2 2 2 2 3" xfId="44323" xr:uid="{00000000-0005-0000-0000-000014AD0000}"/>
    <cellStyle name="Normal 5 3 2 4 2 2 2 2 3 2" xfId="44324" xr:uid="{00000000-0005-0000-0000-000015AD0000}"/>
    <cellStyle name="Normal 5 3 2 4 2 2 2 2 3 2 2" xfId="44325" xr:uid="{00000000-0005-0000-0000-000016AD0000}"/>
    <cellStyle name="Normal 5 3 2 4 2 2 2 2 3 3" xfId="44326" xr:uid="{00000000-0005-0000-0000-000017AD0000}"/>
    <cellStyle name="Normal 5 3 2 4 2 2 2 2 4" xfId="44327" xr:uid="{00000000-0005-0000-0000-000018AD0000}"/>
    <cellStyle name="Normal 5 3 2 4 2 2 2 3" xfId="44328" xr:uid="{00000000-0005-0000-0000-000019AD0000}"/>
    <cellStyle name="Normal 5 3 2 4 2 2 2 3 2" xfId="44329" xr:uid="{00000000-0005-0000-0000-00001AAD0000}"/>
    <cellStyle name="Normal 5 3 2 4 2 2 2 4" xfId="44330" xr:uid="{00000000-0005-0000-0000-00001BAD0000}"/>
    <cellStyle name="Normal 5 3 2 4 2 2 2 4 2" xfId="44331" xr:uid="{00000000-0005-0000-0000-00001CAD0000}"/>
    <cellStyle name="Normal 5 3 2 4 2 2 2 4 2 2" xfId="44332" xr:uid="{00000000-0005-0000-0000-00001DAD0000}"/>
    <cellStyle name="Normal 5 3 2 4 2 2 2 4 3" xfId="44333" xr:uid="{00000000-0005-0000-0000-00001EAD0000}"/>
    <cellStyle name="Normal 5 3 2 4 2 2 2 5" xfId="44334" xr:uid="{00000000-0005-0000-0000-00001FAD0000}"/>
    <cellStyle name="Normal 5 3 2 4 2 2 3" xfId="44335" xr:uid="{00000000-0005-0000-0000-000020AD0000}"/>
    <cellStyle name="Normal 5 3 2 4 2 2 3 2" xfId="44336" xr:uid="{00000000-0005-0000-0000-000021AD0000}"/>
    <cellStyle name="Normal 5 3 2 4 2 2 3 2 2" xfId="44337" xr:uid="{00000000-0005-0000-0000-000022AD0000}"/>
    <cellStyle name="Normal 5 3 2 4 2 2 3 3" xfId="44338" xr:uid="{00000000-0005-0000-0000-000023AD0000}"/>
    <cellStyle name="Normal 5 3 2 4 2 2 3 3 2" xfId="44339" xr:uid="{00000000-0005-0000-0000-000024AD0000}"/>
    <cellStyle name="Normal 5 3 2 4 2 2 3 3 2 2" xfId="44340" xr:uid="{00000000-0005-0000-0000-000025AD0000}"/>
    <cellStyle name="Normal 5 3 2 4 2 2 3 3 3" xfId="44341" xr:uid="{00000000-0005-0000-0000-000026AD0000}"/>
    <cellStyle name="Normal 5 3 2 4 2 2 3 4" xfId="44342" xr:uid="{00000000-0005-0000-0000-000027AD0000}"/>
    <cellStyle name="Normal 5 3 2 4 2 2 4" xfId="44343" xr:uid="{00000000-0005-0000-0000-000028AD0000}"/>
    <cellStyle name="Normal 5 3 2 4 2 2 4 2" xfId="44344" xr:uid="{00000000-0005-0000-0000-000029AD0000}"/>
    <cellStyle name="Normal 5 3 2 4 2 2 4 2 2" xfId="44345" xr:uid="{00000000-0005-0000-0000-00002AAD0000}"/>
    <cellStyle name="Normal 5 3 2 4 2 2 4 3" xfId="44346" xr:uid="{00000000-0005-0000-0000-00002BAD0000}"/>
    <cellStyle name="Normal 5 3 2 4 2 2 4 3 2" xfId="44347" xr:uid="{00000000-0005-0000-0000-00002CAD0000}"/>
    <cellStyle name="Normal 5 3 2 4 2 2 4 3 2 2" xfId="44348" xr:uid="{00000000-0005-0000-0000-00002DAD0000}"/>
    <cellStyle name="Normal 5 3 2 4 2 2 4 3 3" xfId="44349" xr:uid="{00000000-0005-0000-0000-00002EAD0000}"/>
    <cellStyle name="Normal 5 3 2 4 2 2 4 4" xfId="44350" xr:uid="{00000000-0005-0000-0000-00002FAD0000}"/>
    <cellStyle name="Normal 5 3 2 4 2 2 5" xfId="44351" xr:uid="{00000000-0005-0000-0000-000030AD0000}"/>
    <cellStyle name="Normal 5 3 2 4 2 2 5 2" xfId="44352" xr:uid="{00000000-0005-0000-0000-000031AD0000}"/>
    <cellStyle name="Normal 5 3 2 4 2 2 6" xfId="44353" xr:uid="{00000000-0005-0000-0000-000032AD0000}"/>
    <cellStyle name="Normal 5 3 2 4 2 2 6 2" xfId="44354" xr:uid="{00000000-0005-0000-0000-000033AD0000}"/>
    <cellStyle name="Normal 5 3 2 4 2 2 6 2 2" xfId="44355" xr:uid="{00000000-0005-0000-0000-000034AD0000}"/>
    <cellStyle name="Normal 5 3 2 4 2 2 6 3" xfId="44356" xr:uid="{00000000-0005-0000-0000-000035AD0000}"/>
    <cellStyle name="Normal 5 3 2 4 2 2 7" xfId="44357" xr:uid="{00000000-0005-0000-0000-000036AD0000}"/>
    <cellStyle name="Normal 5 3 2 4 2 2 7 2" xfId="44358" xr:uid="{00000000-0005-0000-0000-000037AD0000}"/>
    <cellStyle name="Normal 5 3 2 4 2 2 8" xfId="44359" xr:uid="{00000000-0005-0000-0000-000038AD0000}"/>
    <cellStyle name="Normal 5 3 2 4 2 3" xfId="44360" xr:uid="{00000000-0005-0000-0000-000039AD0000}"/>
    <cellStyle name="Normal 5 3 2 4 2 3 2" xfId="44361" xr:uid="{00000000-0005-0000-0000-00003AAD0000}"/>
    <cellStyle name="Normal 5 3 2 4 2 3 2 2" xfId="44362" xr:uid="{00000000-0005-0000-0000-00003BAD0000}"/>
    <cellStyle name="Normal 5 3 2 4 2 3 2 2 2" xfId="44363" xr:uid="{00000000-0005-0000-0000-00003CAD0000}"/>
    <cellStyle name="Normal 5 3 2 4 2 3 2 3" xfId="44364" xr:uid="{00000000-0005-0000-0000-00003DAD0000}"/>
    <cellStyle name="Normal 5 3 2 4 2 3 2 3 2" xfId="44365" xr:uid="{00000000-0005-0000-0000-00003EAD0000}"/>
    <cellStyle name="Normal 5 3 2 4 2 3 2 3 2 2" xfId="44366" xr:uid="{00000000-0005-0000-0000-00003FAD0000}"/>
    <cellStyle name="Normal 5 3 2 4 2 3 2 3 3" xfId="44367" xr:uid="{00000000-0005-0000-0000-000040AD0000}"/>
    <cellStyle name="Normal 5 3 2 4 2 3 2 4" xfId="44368" xr:uid="{00000000-0005-0000-0000-000041AD0000}"/>
    <cellStyle name="Normal 5 3 2 4 2 3 3" xfId="44369" xr:uid="{00000000-0005-0000-0000-000042AD0000}"/>
    <cellStyle name="Normal 5 3 2 4 2 3 3 2" xfId="44370" xr:uid="{00000000-0005-0000-0000-000043AD0000}"/>
    <cellStyle name="Normal 5 3 2 4 2 3 4" xfId="44371" xr:uid="{00000000-0005-0000-0000-000044AD0000}"/>
    <cellStyle name="Normal 5 3 2 4 2 3 4 2" xfId="44372" xr:uid="{00000000-0005-0000-0000-000045AD0000}"/>
    <cellStyle name="Normal 5 3 2 4 2 3 4 2 2" xfId="44373" xr:uid="{00000000-0005-0000-0000-000046AD0000}"/>
    <cellStyle name="Normal 5 3 2 4 2 3 4 3" xfId="44374" xr:uid="{00000000-0005-0000-0000-000047AD0000}"/>
    <cellStyle name="Normal 5 3 2 4 2 3 5" xfId="44375" xr:uid="{00000000-0005-0000-0000-000048AD0000}"/>
    <cellStyle name="Normal 5 3 2 4 2 4" xfId="44376" xr:uid="{00000000-0005-0000-0000-000049AD0000}"/>
    <cellStyle name="Normal 5 3 2 4 2 4 2" xfId="44377" xr:uid="{00000000-0005-0000-0000-00004AAD0000}"/>
    <cellStyle name="Normal 5 3 2 4 2 4 2 2" xfId="44378" xr:uid="{00000000-0005-0000-0000-00004BAD0000}"/>
    <cellStyle name="Normal 5 3 2 4 2 4 3" xfId="44379" xr:uid="{00000000-0005-0000-0000-00004CAD0000}"/>
    <cellStyle name="Normal 5 3 2 4 2 4 3 2" xfId="44380" xr:uid="{00000000-0005-0000-0000-00004DAD0000}"/>
    <cellStyle name="Normal 5 3 2 4 2 4 3 2 2" xfId="44381" xr:uid="{00000000-0005-0000-0000-00004EAD0000}"/>
    <cellStyle name="Normal 5 3 2 4 2 4 3 3" xfId="44382" xr:uid="{00000000-0005-0000-0000-00004FAD0000}"/>
    <cellStyle name="Normal 5 3 2 4 2 4 4" xfId="44383" xr:uid="{00000000-0005-0000-0000-000050AD0000}"/>
    <cellStyle name="Normal 5 3 2 4 2 5" xfId="44384" xr:uid="{00000000-0005-0000-0000-000051AD0000}"/>
    <cellStyle name="Normal 5 3 2 4 2 5 2" xfId="44385" xr:uid="{00000000-0005-0000-0000-000052AD0000}"/>
    <cellStyle name="Normal 5 3 2 4 2 5 2 2" xfId="44386" xr:uid="{00000000-0005-0000-0000-000053AD0000}"/>
    <cellStyle name="Normal 5 3 2 4 2 5 3" xfId="44387" xr:uid="{00000000-0005-0000-0000-000054AD0000}"/>
    <cellStyle name="Normal 5 3 2 4 2 5 3 2" xfId="44388" xr:uid="{00000000-0005-0000-0000-000055AD0000}"/>
    <cellStyle name="Normal 5 3 2 4 2 5 3 2 2" xfId="44389" xr:uid="{00000000-0005-0000-0000-000056AD0000}"/>
    <cellStyle name="Normal 5 3 2 4 2 5 3 3" xfId="44390" xr:uid="{00000000-0005-0000-0000-000057AD0000}"/>
    <cellStyle name="Normal 5 3 2 4 2 5 4" xfId="44391" xr:uid="{00000000-0005-0000-0000-000058AD0000}"/>
    <cellStyle name="Normal 5 3 2 4 2 6" xfId="44392" xr:uid="{00000000-0005-0000-0000-000059AD0000}"/>
    <cellStyle name="Normal 5 3 2 4 2 6 2" xfId="44393" xr:uid="{00000000-0005-0000-0000-00005AAD0000}"/>
    <cellStyle name="Normal 5 3 2 4 2 7" xfId="44394" xr:uid="{00000000-0005-0000-0000-00005BAD0000}"/>
    <cellStyle name="Normal 5 3 2 4 2 7 2" xfId="44395" xr:uid="{00000000-0005-0000-0000-00005CAD0000}"/>
    <cellStyle name="Normal 5 3 2 4 2 7 2 2" xfId="44396" xr:uid="{00000000-0005-0000-0000-00005DAD0000}"/>
    <cellStyle name="Normal 5 3 2 4 2 7 3" xfId="44397" xr:uid="{00000000-0005-0000-0000-00005EAD0000}"/>
    <cellStyle name="Normal 5 3 2 4 2 8" xfId="44398" xr:uid="{00000000-0005-0000-0000-00005FAD0000}"/>
    <cellStyle name="Normal 5 3 2 4 2 8 2" xfId="44399" xr:uid="{00000000-0005-0000-0000-000060AD0000}"/>
    <cellStyle name="Normal 5 3 2 4 2 9" xfId="44400" xr:uid="{00000000-0005-0000-0000-000061AD0000}"/>
    <cellStyle name="Normal 5 3 2 4 3" xfId="44401" xr:uid="{00000000-0005-0000-0000-000062AD0000}"/>
    <cellStyle name="Normal 5 3 2 4 3 2" xfId="44402" xr:uid="{00000000-0005-0000-0000-000063AD0000}"/>
    <cellStyle name="Normal 5 3 2 4 3 2 2" xfId="44403" xr:uid="{00000000-0005-0000-0000-000064AD0000}"/>
    <cellStyle name="Normal 5 3 2 4 3 2 2 2" xfId="44404" xr:uid="{00000000-0005-0000-0000-000065AD0000}"/>
    <cellStyle name="Normal 5 3 2 4 3 2 2 2 2" xfId="44405" xr:uid="{00000000-0005-0000-0000-000066AD0000}"/>
    <cellStyle name="Normal 5 3 2 4 3 2 2 3" xfId="44406" xr:uid="{00000000-0005-0000-0000-000067AD0000}"/>
    <cellStyle name="Normal 5 3 2 4 3 2 2 3 2" xfId="44407" xr:uid="{00000000-0005-0000-0000-000068AD0000}"/>
    <cellStyle name="Normal 5 3 2 4 3 2 2 3 2 2" xfId="44408" xr:uid="{00000000-0005-0000-0000-000069AD0000}"/>
    <cellStyle name="Normal 5 3 2 4 3 2 2 3 3" xfId="44409" xr:uid="{00000000-0005-0000-0000-00006AAD0000}"/>
    <cellStyle name="Normal 5 3 2 4 3 2 2 4" xfId="44410" xr:uid="{00000000-0005-0000-0000-00006BAD0000}"/>
    <cellStyle name="Normal 5 3 2 4 3 2 3" xfId="44411" xr:uid="{00000000-0005-0000-0000-00006CAD0000}"/>
    <cellStyle name="Normal 5 3 2 4 3 2 3 2" xfId="44412" xr:uid="{00000000-0005-0000-0000-00006DAD0000}"/>
    <cellStyle name="Normal 5 3 2 4 3 2 4" xfId="44413" xr:uid="{00000000-0005-0000-0000-00006EAD0000}"/>
    <cellStyle name="Normal 5 3 2 4 3 2 4 2" xfId="44414" xr:uid="{00000000-0005-0000-0000-00006FAD0000}"/>
    <cellStyle name="Normal 5 3 2 4 3 2 4 2 2" xfId="44415" xr:uid="{00000000-0005-0000-0000-000070AD0000}"/>
    <cellStyle name="Normal 5 3 2 4 3 2 4 3" xfId="44416" xr:uid="{00000000-0005-0000-0000-000071AD0000}"/>
    <cellStyle name="Normal 5 3 2 4 3 2 5" xfId="44417" xr:uid="{00000000-0005-0000-0000-000072AD0000}"/>
    <cellStyle name="Normal 5 3 2 4 3 3" xfId="44418" xr:uid="{00000000-0005-0000-0000-000073AD0000}"/>
    <cellStyle name="Normal 5 3 2 4 3 3 2" xfId="44419" xr:uid="{00000000-0005-0000-0000-000074AD0000}"/>
    <cellStyle name="Normal 5 3 2 4 3 3 2 2" xfId="44420" xr:uid="{00000000-0005-0000-0000-000075AD0000}"/>
    <cellStyle name="Normal 5 3 2 4 3 3 3" xfId="44421" xr:uid="{00000000-0005-0000-0000-000076AD0000}"/>
    <cellStyle name="Normal 5 3 2 4 3 3 3 2" xfId="44422" xr:uid="{00000000-0005-0000-0000-000077AD0000}"/>
    <cellStyle name="Normal 5 3 2 4 3 3 3 2 2" xfId="44423" xr:uid="{00000000-0005-0000-0000-000078AD0000}"/>
    <cellStyle name="Normal 5 3 2 4 3 3 3 3" xfId="44424" xr:uid="{00000000-0005-0000-0000-000079AD0000}"/>
    <cellStyle name="Normal 5 3 2 4 3 3 4" xfId="44425" xr:uid="{00000000-0005-0000-0000-00007AAD0000}"/>
    <cellStyle name="Normal 5 3 2 4 3 4" xfId="44426" xr:uid="{00000000-0005-0000-0000-00007BAD0000}"/>
    <cellStyle name="Normal 5 3 2 4 3 4 2" xfId="44427" xr:uid="{00000000-0005-0000-0000-00007CAD0000}"/>
    <cellStyle name="Normal 5 3 2 4 3 4 2 2" xfId="44428" xr:uid="{00000000-0005-0000-0000-00007DAD0000}"/>
    <cellStyle name="Normal 5 3 2 4 3 4 3" xfId="44429" xr:uid="{00000000-0005-0000-0000-00007EAD0000}"/>
    <cellStyle name="Normal 5 3 2 4 3 4 3 2" xfId="44430" xr:uid="{00000000-0005-0000-0000-00007FAD0000}"/>
    <cellStyle name="Normal 5 3 2 4 3 4 3 2 2" xfId="44431" xr:uid="{00000000-0005-0000-0000-000080AD0000}"/>
    <cellStyle name="Normal 5 3 2 4 3 4 3 3" xfId="44432" xr:uid="{00000000-0005-0000-0000-000081AD0000}"/>
    <cellStyle name="Normal 5 3 2 4 3 4 4" xfId="44433" xr:uid="{00000000-0005-0000-0000-000082AD0000}"/>
    <cellStyle name="Normal 5 3 2 4 3 5" xfId="44434" xr:uid="{00000000-0005-0000-0000-000083AD0000}"/>
    <cellStyle name="Normal 5 3 2 4 3 5 2" xfId="44435" xr:uid="{00000000-0005-0000-0000-000084AD0000}"/>
    <cellStyle name="Normal 5 3 2 4 3 6" xfId="44436" xr:uid="{00000000-0005-0000-0000-000085AD0000}"/>
    <cellStyle name="Normal 5 3 2 4 3 6 2" xfId="44437" xr:uid="{00000000-0005-0000-0000-000086AD0000}"/>
    <cellStyle name="Normal 5 3 2 4 3 6 2 2" xfId="44438" xr:uid="{00000000-0005-0000-0000-000087AD0000}"/>
    <cellStyle name="Normal 5 3 2 4 3 6 3" xfId="44439" xr:uid="{00000000-0005-0000-0000-000088AD0000}"/>
    <cellStyle name="Normal 5 3 2 4 3 7" xfId="44440" xr:uid="{00000000-0005-0000-0000-000089AD0000}"/>
    <cellStyle name="Normal 5 3 2 4 3 7 2" xfId="44441" xr:uid="{00000000-0005-0000-0000-00008AAD0000}"/>
    <cellStyle name="Normal 5 3 2 4 3 8" xfId="44442" xr:uid="{00000000-0005-0000-0000-00008BAD0000}"/>
    <cellStyle name="Normal 5 3 2 4 4" xfId="44443" xr:uid="{00000000-0005-0000-0000-00008CAD0000}"/>
    <cellStyle name="Normal 5 3 2 4 4 2" xfId="44444" xr:uid="{00000000-0005-0000-0000-00008DAD0000}"/>
    <cellStyle name="Normal 5 3 2 4 4 2 2" xfId="44445" xr:uid="{00000000-0005-0000-0000-00008EAD0000}"/>
    <cellStyle name="Normal 5 3 2 4 4 2 2 2" xfId="44446" xr:uid="{00000000-0005-0000-0000-00008FAD0000}"/>
    <cellStyle name="Normal 5 3 2 4 4 2 3" xfId="44447" xr:uid="{00000000-0005-0000-0000-000090AD0000}"/>
    <cellStyle name="Normal 5 3 2 4 4 2 3 2" xfId="44448" xr:uid="{00000000-0005-0000-0000-000091AD0000}"/>
    <cellStyle name="Normal 5 3 2 4 4 2 3 2 2" xfId="44449" xr:uid="{00000000-0005-0000-0000-000092AD0000}"/>
    <cellStyle name="Normal 5 3 2 4 4 2 3 3" xfId="44450" xr:uid="{00000000-0005-0000-0000-000093AD0000}"/>
    <cellStyle name="Normal 5 3 2 4 4 2 4" xfId="44451" xr:uid="{00000000-0005-0000-0000-000094AD0000}"/>
    <cellStyle name="Normal 5 3 2 4 4 3" xfId="44452" xr:uid="{00000000-0005-0000-0000-000095AD0000}"/>
    <cellStyle name="Normal 5 3 2 4 4 3 2" xfId="44453" xr:uid="{00000000-0005-0000-0000-000096AD0000}"/>
    <cellStyle name="Normal 5 3 2 4 4 4" xfId="44454" xr:uid="{00000000-0005-0000-0000-000097AD0000}"/>
    <cellStyle name="Normal 5 3 2 4 4 4 2" xfId="44455" xr:uid="{00000000-0005-0000-0000-000098AD0000}"/>
    <cellStyle name="Normal 5 3 2 4 4 4 2 2" xfId="44456" xr:uid="{00000000-0005-0000-0000-000099AD0000}"/>
    <cellStyle name="Normal 5 3 2 4 4 4 3" xfId="44457" xr:uid="{00000000-0005-0000-0000-00009AAD0000}"/>
    <cellStyle name="Normal 5 3 2 4 4 5" xfId="44458" xr:uid="{00000000-0005-0000-0000-00009BAD0000}"/>
    <cellStyle name="Normal 5 3 2 4 5" xfId="44459" xr:uid="{00000000-0005-0000-0000-00009CAD0000}"/>
    <cellStyle name="Normal 5 3 2 4 5 2" xfId="44460" xr:uid="{00000000-0005-0000-0000-00009DAD0000}"/>
    <cellStyle name="Normal 5 3 2 4 5 2 2" xfId="44461" xr:uid="{00000000-0005-0000-0000-00009EAD0000}"/>
    <cellStyle name="Normal 5 3 2 4 5 3" xfId="44462" xr:uid="{00000000-0005-0000-0000-00009FAD0000}"/>
    <cellStyle name="Normal 5 3 2 4 5 3 2" xfId="44463" xr:uid="{00000000-0005-0000-0000-0000A0AD0000}"/>
    <cellStyle name="Normal 5 3 2 4 5 3 2 2" xfId="44464" xr:uid="{00000000-0005-0000-0000-0000A1AD0000}"/>
    <cellStyle name="Normal 5 3 2 4 5 3 3" xfId="44465" xr:uid="{00000000-0005-0000-0000-0000A2AD0000}"/>
    <cellStyle name="Normal 5 3 2 4 5 4" xfId="44466" xr:uid="{00000000-0005-0000-0000-0000A3AD0000}"/>
    <cellStyle name="Normal 5 3 2 4 6" xfId="44467" xr:uid="{00000000-0005-0000-0000-0000A4AD0000}"/>
    <cellStyle name="Normal 5 3 2 4 6 2" xfId="44468" xr:uid="{00000000-0005-0000-0000-0000A5AD0000}"/>
    <cellStyle name="Normal 5 3 2 4 6 2 2" xfId="44469" xr:uid="{00000000-0005-0000-0000-0000A6AD0000}"/>
    <cellStyle name="Normal 5 3 2 4 6 3" xfId="44470" xr:uid="{00000000-0005-0000-0000-0000A7AD0000}"/>
    <cellStyle name="Normal 5 3 2 4 6 3 2" xfId="44471" xr:uid="{00000000-0005-0000-0000-0000A8AD0000}"/>
    <cellStyle name="Normal 5 3 2 4 6 3 2 2" xfId="44472" xr:uid="{00000000-0005-0000-0000-0000A9AD0000}"/>
    <cellStyle name="Normal 5 3 2 4 6 3 3" xfId="44473" xr:uid="{00000000-0005-0000-0000-0000AAAD0000}"/>
    <cellStyle name="Normal 5 3 2 4 6 4" xfId="44474" xr:uid="{00000000-0005-0000-0000-0000ABAD0000}"/>
    <cellStyle name="Normal 5 3 2 4 7" xfId="44475" xr:uid="{00000000-0005-0000-0000-0000ACAD0000}"/>
    <cellStyle name="Normal 5 3 2 4 7 2" xfId="44476" xr:uid="{00000000-0005-0000-0000-0000ADAD0000}"/>
    <cellStyle name="Normal 5 3 2 4 8" xfId="44477" xr:uid="{00000000-0005-0000-0000-0000AEAD0000}"/>
    <cellStyle name="Normal 5 3 2 4 8 2" xfId="44478" xr:uid="{00000000-0005-0000-0000-0000AFAD0000}"/>
    <cellStyle name="Normal 5 3 2 4 8 2 2" xfId="44479" xr:uid="{00000000-0005-0000-0000-0000B0AD0000}"/>
    <cellStyle name="Normal 5 3 2 4 8 3" xfId="44480" xr:uid="{00000000-0005-0000-0000-0000B1AD0000}"/>
    <cellStyle name="Normal 5 3 2 4 9" xfId="44481" xr:uid="{00000000-0005-0000-0000-0000B2AD0000}"/>
    <cellStyle name="Normal 5 3 2 4 9 2" xfId="44482" xr:uid="{00000000-0005-0000-0000-0000B3AD0000}"/>
    <cellStyle name="Normal 5 3 2 5" xfId="44483" xr:uid="{00000000-0005-0000-0000-0000B4AD0000}"/>
    <cellStyle name="Normal 5 3 2 5 10" xfId="44484" xr:uid="{00000000-0005-0000-0000-0000B5AD0000}"/>
    <cellStyle name="Normal 5 3 2 5 11" xfId="44485" xr:uid="{00000000-0005-0000-0000-0000B6AD0000}"/>
    <cellStyle name="Normal 5 3 2 5 2" xfId="44486" xr:uid="{00000000-0005-0000-0000-0000B7AD0000}"/>
    <cellStyle name="Normal 5 3 2 5 2 2" xfId="44487" xr:uid="{00000000-0005-0000-0000-0000B8AD0000}"/>
    <cellStyle name="Normal 5 3 2 5 2 2 2" xfId="44488" xr:uid="{00000000-0005-0000-0000-0000B9AD0000}"/>
    <cellStyle name="Normal 5 3 2 5 2 2 2 2" xfId="44489" xr:uid="{00000000-0005-0000-0000-0000BAAD0000}"/>
    <cellStyle name="Normal 5 3 2 5 2 2 2 2 2" xfId="44490" xr:uid="{00000000-0005-0000-0000-0000BBAD0000}"/>
    <cellStyle name="Normal 5 3 2 5 2 2 2 2 2 2" xfId="44491" xr:uid="{00000000-0005-0000-0000-0000BCAD0000}"/>
    <cellStyle name="Normal 5 3 2 5 2 2 2 2 3" xfId="44492" xr:uid="{00000000-0005-0000-0000-0000BDAD0000}"/>
    <cellStyle name="Normal 5 3 2 5 2 2 2 2 3 2" xfId="44493" xr:uid="{00000000-0005-0000-0000-0000BEAD0000}"/>
    <cellStyle name="Normal 5 3 2 5 2 2 2 2 3 2 2" xfId="44494" xr:uid="{00000000-0005-0000-0000-0000BFAD0000}"/>
    <cellStyle name="Normal 5 3 2 5 2 2 2 2 3 3" xfId="44495" xr:uid="{00000000-0005-0000-0000-0000C0AD0000}"/>
    <cellStyle name="Normal 5 3 2 5 2 2 2 2 4" xfId="44496" xr:uid="{00000000-0005-0000-0000-0000C1AD0000}"/>
    <cellStyle name="Normal 5 3 2 5 2 2 2 3" xfId="44497" xr:uid="{00000000-0005-0000-0000-0000C2AD0000}"/>
    <cellStyle name="Normal 5 3 2 5 2 2 2 3 2" xfId="44498" xr:uid="{00000000-0005-0000-0000-0000C3AD0000}"/>
    <cellStyle name="Normal 5 3 2 5 2 2 2 4" xfId="44499" xr:uid="{00000000-0005-0000-0000-0000C4AD0000}"/>
    <cellStyle name="Normal 5 3 2 5 2 2 2 4 2" xfId="44500" xr:uid="{00000000-0005-0000-0000-0000C5AD0000}"/>
    <cellStyle name="Normal 5 3 2 5 2 2 2 4 2 2" xfId="44501" xr:uid="{00000000-0005-0000-0000-0000C6AD0000}"/>
    <cellStyle name="Normal 5 3 2 5 2 2 2 4 3" xfId="44502" xr:uid="{00000000-0005-0000-0000-0000C7AD0000}"/>
    <cellStyle name="Normal 5 3 2 5 2 2 2 5" xfId="44503" xr:uid="{00000000-0005-0000-0000-0000C8AD0000}"/>
    <cellStyle name="Normal 5 3 2 5 2 2 3" xfId="44504" xr:uid="{00000000-0005-0000-0000-0000C9AD0000}"/>
    <cellStyle name="Normal 5 3 2 5 2 2 3 2" xfId="44505" xr:uid="{00000000-0005-0000-0000-0000CAAD0000}"/>
    <cellStyle name="Normal 5 3 2 5 2 2 3 2 2" xfId="44506" xr:uid="{00000000-0005-0000-0000-0000CBAD0000}"/>
    <cellStyle name="Normal 5 3 2 5 2 2 3 3" xfId="44507" xr:uid="{00000000-0005-0000-0000-0000CCAD0000}"/>
    <cellStyle name="Normal 5 3 2 5 2 2 3 3 2" xfId="44508" xr:uid="{00000000-0005-0000-0000-0000CDAD0000}"/>
    <cellStyle name="Normal 5 3 2 5 2 2 3 3 2 2" xfId="44509" xr:uid="{00000000-0005-0000-0000-0000CEAD0000}"/>
    <cellStyle name="Normal 5 3 2 5 2 2 3 3 3" xfId="44510" xr:uid="{00000000-0005-0000-0000-0000CFAD0000}"/>
    <cellStyle name="Normal 5 3 2 5 2 2 3 4" xfId="44511" xr:uid="{00000000-0005-0000-0000-0000D0AD0000}"/>
    <cellStyle name="Normal 5 3 2 5 2 2 4" xfId="44512" xr:uid="{00000000-0005-0000-0000-0000D1AD0000}"/>
    <cellStyle name="Normal 5 3 2 5 2 2 4 2" xfId="44513" xr:uid="{00000000-0005-0000-0000-0000D2AD0000}"/>
    <cellStyle name="Normal 5 3 2 5 2 2 4 2 2" xfId="44514" xr:uid="{00000000-0005-0000-0000-0000D3AD0000}"/>
    <cellStyle name="Normal 5 3 2 5 2 2 4 3" xfId="44515" xr:uid="{00000000-0005-0000-0000-0000D4AD0000}"/>
    <cellStyle name="Normal 5 3 2 5 2 2 4 3 2" xfId="44516" xr:uid="{00000000-0005-0000-0000-0000D5AD0000}"/>
    <cellStyle name="Normal 5 3 2 5 2 2 4 3 2 2" xfId="44517" xr:uid="{00000000-0005-0000-0000-0000D6AD0000}"/>
    <cellStyle name="Normal 5 3 2 5 2 2 4 3 3" xfId="44518" xr:uid="{00000000-0005-0000-0000-0000D7AD0000}"/>
    <cellStyle name="Normal 5 3 2 5 2 2 4 4" xfId="44519" xr:uid="{00000000-0005-0000-0000-0000D8AD0000}"/>
    <cellStyle name="Normal 5 3 2 5 2 2 5" xfId="44520" xr:uid="{00000000-0005-0000-0000-0000D9AD0000}"/>
    <cellStyle name="Normal 5 3 2 5 2 2 5 2" xfId="44521" xr:uid="{00000000-0005-0000-0000-0000DAAD0000}"/>
    <cellStyle name="Normal 5 3 2 5 2 2 6" xfId="44522" xr:uid="{00000000-0005-0000-0000-0000DBAD0000}"/>
    <cellStyle name="Normal 5 3 2 5 2 2 6 2" xfId="44523" xr:uid="{00000000-0005-0000-0000-0000DCAD0000}"/>
    <cellStyle name="Normal 5 3 2 5 2 2 6 2 2" xfId="44524" xr:uid="{00000000-0005-0000-0000-0000DDAD0000}"/>
    <cellStyle name="Normal 5 3 2 5 2 2 6 3" xfId="44525" xr:uid="{00000000-0005-0000-0000-0000DEAD0000}"/>
    <cellStyle name="Normal 5 3 2 5 2 2 7" xfId="44526" xr:uid="{00000000-0005-0000-0000-0000DFAD0000}"/>
    <cellStyle name="Normal 5 3 2 5 2 2 7 2" xfId="44527" xr:uid="{00000000-0005-0000-0000-0000E0AD0000}"/>
    <cellStyle name="Normal 5 3 2 5 2 2 8" xfId="44528" xr:uid="{00000000-0005-0000-0000-0000E1AD0000}"/>
    <cellStyle name="Normal 5 3 2 5 2 3" xfId="44529" xr:uid="{00000000-0005-0000-0000-0000E2AD0000}"/>
    <cellStyle name="Normal 5 3 2 5 2 3 2" xfId="44530" xr:uid="{00000000-0005-0000-0000-0000E3AD0000}"/>
    <cellStyle name="Normal 5 3 2 5 2 3 2 2" xfId="44531" xr:uid="{00000000-0005-0000-0000-0000E4AD0000}"/>
    <cellStyle name="Normal 5 3 2 5 2 3 2 2 2" xfId="44532" xr:uid="{00000000-0005-0000-0000-0000E5AD0000}"/>
    <cellStyle name="Normal 5 3 2 5 2 3 2 3" xfId="44533" xr:uid="{00000000-0005-0000-0000-0000E6AD0000}"/>
    <cellStyle name="Normal 5 3 2 5 2 3 2 3 2" xfId="44534" xr:uid="{00000000-0005-0000-0000-0000E7AD0000}"/>
    <cellStyle name="Normal 5 3 2 5 2 3 2 3 2 2" xfId="44535" xr:uid="{00000000-0005-0000-0000-0000E8AD0000}"/>
    <cellStyle name="Normal 5 3 2 5 2 3 2 3 3" xfId="44536" xr:uid="{00000000-0005-0000-0000-0000E9AD0000}"/>
    <cellStyle name="Normal 5 3 2 5 2 3 2 4" xfId="44537" xr:uid="{00000000-0005-0000-0000-0000EAAD0000}"/>
    <cellStyle name="Normal 5 3 2 5 2 3 3" xfId="44538" xr:uid="{00000000-0005-0000-0000-0000EBAD0000}"/>
    <cellStyle name="Normal 5 3 2 5 2 3 3 2" xfId="44539" xr:uid="{00000000-0005-0000-0000-0000ECAD0000}"/>
    <cellStyle name="Normal 5 3 2 5 2 3 4" xfId="44540" xr:uid="{00000000-0005-0000-0000-0000EDAD0000}"/>
    <cellStyle name="Normal 5 3 2 5 2 3 4 2" xfId="44541" xr:uid="{00000000-0005-0000-0000-0000EEAD0000}"/>
    <cellStyle name="Normal 5 3 2 5 2 3 4 2 2" xfId="44542" xr:uid="{00000000-0005-0000-0000-0000EFAD0000}"/>
    <cellStyle name="Normal 5 3 2 5 2 3 4 3" xfId="44543" xr:uid="{00000000-0005-0000-0000-0000F0AD0000}"/>
    <cellStyle name="Normal 5 3 2 5 2 3 5" xfId="44544" xr:uid="{00000000-0005-0000-0000-0000F1AD0000}"/>
    <cellStyle name="Normal 5 3 2 5 2 4" xfId="44545" xr:uid="{00000000-0005-0000-0000-0000F2AD0000}"/>
    <cellStyle name="Normal 5 3 2 5 2 4 2" xfId="44546" xr:uid="{00000000-0005-0000-0000-0000F3AD0000}"/>
    <cellStyle name="Normal 5 3 2 5 2 4 2 2" xfId="44547" xr:uid="{00000000-0005-0000-0000-0000F4AD0000}"/>
    <cellStyle name="Normal 5 3 2 5 2 4 3" xfId="44548" xr:uid="{00000000-0005-0000-0000-0000F5AD0000}"/>
    <cellStyle name="Normal 5 3 2 5 2 4 3 2" xfId="44549" xr:uid="{00000000-0005-0000-0000-0000F6AD0000}"/>
    <cellStyle name="Normal 5 3 2 5 2 4 3 2 2" xfId="44550" xr:uid="{00000000-0005-0000-0000-0000F7AD0000}"/>
    <cellStyle name="Normal 5 3 2 5 2 4 3 3" xfId="44551" xr:uid="{00000000-0005-0000-0000-0000F8AD0000}"/>
    <cellStyle name="Normal 5 3 2 5 2 4 4" xfId="44552" xr:uid="{00000000-0005-0000-0000-0000F9AD0000}"/>
    <cellStyle name="Normal 5 3 2 5 2 5" xfId="44553" xr:uid="{00000000-0005-0000-0000-0000FAAD0000}"/>
    <cellStyle name="Normal 5 3 2 5 2 5 2" xfId="44554" xr:uid="{00000000-0005-0000-0000-0000FBAD0000}"/>
    <cellStyle name="Normal 5 3 2 5 2 5 2 2" xfId="44555" xr:uid="{00000000-0005-0000-0000-0000FCAD0000}"/>
    <cellStyle name="Normal 5 3 2 5 2 5 3" xfId="44556" xr:uid="{00000000-0005-0000-0000-0000FDAD0000}"/>
    <cellStyle name="Normal 5 3 2 5 2 5 3 2" xfId="44557" xr:uid="{00000000-0005-0000-0000-0000FEAD0000}"/>
    <cellStyle name="Normal 5 3 2 5 2 5 3 2 2" xfId="44558" xr:uid="{00000000-0005-0000-0000-0000FFAD0000}"/>
    <cellStyle name="Normal 5 3 2 5 2 5 3 3" xfId="44559" xr:uid="{00000000-0005-0000-0000-000000AE0000}"/>
    <cellStyle name="Normal 5 3 2 5 2 5 4" xfId="44560" xr:uid="{00000000-0005-0000-0000-000001AE0000}"/>
    <cellStyle name="Normal 5 3 2 5 2 6" xfId="44561" xr:uid="{00000000-0005-0000-0000-000002AE0000}"/>
    <cellStyle name="Normal 5 3 2 5 2 6 2" xfId="44562" xr:uid="{00000000-0005-0000-0000-000003AE0000}"/>
    <cellStyle name="Normal 5 3 2 5 2 7" xfId="44563" xr:uid="{00000000-0005-0000-0000-000004AE0000}"/>
    <cellStyle name="Normal 5 3 2 5 2 7 2" xfId="44564" xr:uid="{00000000-0005-0000-0000-000005AE0000}"/>
    <cellStyle name="Normal 5 3 2 5 2 7 2 2" xfId="44565" xr:uid="{00000000-0005-0000-0000-000006AE0000}"/>
    <cellStyle name="Normal 5 3 2 5 2 7 3" xfId="44566" xr:uid="{00000000-0005-0000-0000-000007AE0000}"/>
    <cellStyle name="Normal 5 3 2 5 2 8" xfId="44567" xr:uid="{00000000-0005-0000-0000-000008AE0000}"/>
    <cellStyle name="Normal 5 3 2 5 2 8 2" xfId="44568" xr:uid="{00000000-0005-0000-0000-000009AE0000}"/>
    <cellStyle name="Normal 5 3 2 5 2 9" xfId="44569" xr:uid="{00000000-0005-0000-0000-00000AAE0000}"/>
    <cellStyle name="Normal 5 3 2 5 3" xfId="44570" xr:uid="{00000000-0005-0000-0000-00000BAE0000}"/>
    <cellStyle name="Normal 5 3 2 5 3 2" xfId="44571" xr:uid="{00000000-0005-0000-0000-00000CAE0000}"/>
    <cellStyle name="Normal 5 3 2 5 3 2 2" xfId="44572" xr:uid="{00000000-0005-0000-0000-00000DAE0000}"/>
    <cellStyle name="Normal 5 3 2 5 3 2 2 2" xfId="44573" xr:uid="{00000000-0005-0000-0000-00000EAE0000}"/>
    <cellStyle name="Normal 5 3 2 5 3 2 2 2 2" xfId="44574" xr:uid="{00000000-0005-0000-0000-00000FAE0000}"/>
    <cellStyle name="Normal 5 3 2 5 3 2 2 3" xfId="44575" xr:uid="{00000000-0005-0000-0000-000010AE0000}"/>
    <cellStyle name="Normal 5 3 2 5 3 2 2 3 2" xfId="44576" xr:uid="{00000000-0005-0000-0000-000011AE0000}"/>
    <cellStyle name="Normal 5 3 2 5 3 2 2 3 2 2" xfId="44577" xr:uid="{00000000-0005-0000-0000-000012AE0000}"/>
    <cellStyle name="Normal 5 3 2 5 3 2 2 3 3" xfId="44578" xr:uid="{00000000-0005-0000-0000-000013AE0000}"/>
    <cellStyle name="Normal 5 3 2 5 3 2 2 4" xfId="44579" xr:uid="{00000000-0005-0000-0000-000014AE0000}"/>
    <cellStyle name="Normal 5 3 2 5 3 2 3" xfId="44580" xr:uid="{00000000-0005-0000-0000-000015AE0000}"/>
    <cellStyle name="Normal 5 3 2 5 3 2 3 2" xfId="44581" xr:uid="{00000000-0005-0000-0000-000016AE0000}"/>
    <cellStyle name="Normal 5 3 2 5 3 2 4" xfId="44582" xr:uid="{00000000-0005-0000-0000-000017AE0000}"/>
    <cellStyle name="Normal 5 3 2 5 3 2 4 2" xfId="44583" xr:uid="{00000000-0005-0000-0000-000018AE0000}"/>
    <cellStyle name="Normal 5 3 2 5 3 2 4 2 2" xfId="44584" xr:uid="{00000000-0005-0000-0000-000019AE0000}"/>
    <cellStyle name="Normal 5 3 2 5 3 2 4 3" xfId="44585" xr:uid="{00000000-0005-0000-0000-00001AAE0000}"/>
    <cellStyle name="Normal 5 3 2 5 3 2 5" xfId="44586" xr:uid="{00000000-0005-0000-0000-00001BAE0000}"/>
    <cellStyle name="Normal 5 3 2 5 3 3" xfId="44587" xr:uid="{00000000-0005-0000-0000-00001CAE0000}"/>
    <cellStyle name="Normal 5 3 2 5 3 3 2" xfId="44588" xr:uid="{00000000-0005-0000-0000-00001DAE0000}"/>
    <cellStyle name="Normal 5 3 2 5 3 3 2 2" xfId="44589" xr:uid="{00000000-0005-0000-0000-00001EAE0000}"/>
    <cellStyle name="Normal 5 3 2 5 3 3 3" xfId="44590" xr:uid="{00000000-0005-0000-0000-00001FAE0000}"/>
    <cellStyle name="Normal 5 3 2 5 3 3 3 2" xfId="44591" xr:uid="{00000000-0005-0000-0000-000020AE0000}"/>
    <cellStyle name="Normal 5 3 2 5 3 3 3 2 2" xfId="44592" xr:uid="{00000000-0005-0000-0000-000021AE0000}"/>
    <cellStyle name="Normal 5 3 2 5 3 3 3 3" xfId="44593" xr:uid="{00000000-0005-0000-0000-000022AE0000}"/>
    <cellStyle name="Normal 5 3 2 5 3 3 4" xfId="44594" xr:uid="{00000000-0005-0000-0000-000023AE0000}"/>
    <cellStyle name="Normal 5 3 2 5 3 4" xfId="44595" xr:uid="{00000000-0005-0000-0000-000024AE0000}"/>
    <cellStyle name="Normal 5 3 2 5 3 4 2" xfId="44596" xr:uid="{00000000-0005-0000-0000-000025AE0000}"/>
    <cellStyle name="Normal 5 3 2 5 3 4 2 2" xfId="44597" xr:uid="{00000000-0005-0000-0000-000026AE0000}"/>
    <cellStyle name="Normal 5 3 2 5 3 4 3" xfId="44598" xr:uid="{00000000-0005-0000-0000-000027AE0000}"/>
    <cellStyle name="Normal 5 3 2 5 3 4 3 2" xfId="44599" xr:uid="{00000000-0005-0000-0000-000028AE0000}"/>
    <cellStyle name="Normal 5 3 2 5 3 4 3 2 2" xfId="44600" xr:uid="{00000000-0005-0000-0000-000029AE0000}"/>
    <cellStyle name="Normal 5 3 2 5 3 4 3 3" xfId="44601" xr:uid="{00000000-0005-0000-0000-00002AAE0000}"/>
    <cellStyle name="Normal 5 3 2 5 3 4 4" xfId="44602" xr:uid="{00000000-0005-0000-0000-00002BAE0000}"/>
    <cellStyle name="Normal 5 3 2 5 3 5" xfId="44603" xr:uid="{00000000-0005-0000-0000-00002CAE0000}"/>
    <cellStyle name="Normal 5 3 2 5 3 5 2" xfId="44604" xr:uid="{00000000-0005-0000-0000-00002DAE0000}"/>
    <cellStyle name="Normal 5 3 2 5 3 6" xfId="44605" xr:uid="{00000000-0005-0000-0000-00002EAE0000}"/>
    <cellStyle name="Normal 5 3 2 5 3 6 2" xfId="44606" xr:uid="{00000000-0005-0000-0000-00002FAE0000}"/>
    <cellStyle name="Normal 5 3 2 5 3 6 2 2" xfId="44607" xr:uid="{00000000-0005-0000-0000-000030AE0000}"/>
    <cellStyle name="Normal 5 3 2 5 3 6 3" xfId="44608" xr:uid="{00000000-0005-0000-0000-000031AE0000}"/>
    <cellStyle name="Normal 5 3 2 5 3 7" xfId="44609" xr:uid="{00000000-0005-0000-0000-000032AE0000}"/>
    <cellStyle name="Normal 5 3 2 5 3 7 2" xfId="44610" xr:uid="{00000000-0005-0000-0000-000033AE0000}"/>
    <cellStyle name="Normal 5 3 2 5 3 8" xfId="44611" xr:uid="{00000000-0005-0000-0000-000034AE0000}"/>
    <cellStyle name="Normal 5 3 2 5 4" xfId="44612" xr:uid="{00000000-0005-0000-0000-000035AE0000}"/>
    <cellStyle name="Normal 5 3 2 5 4 2" xfId="44613" xr:uid="{00000000-0005-0000-0000-000036AE0000}"/>
    <cellStyle name="Normal 5 3 2 5 4 2 2" xfId="44614" xr:uid="{00000000-0005-0000-0000-000037AE0000}"/>
    <cellStyle name="Normal 5 3 2 5 4 2 2 2" xfId="44615" xr:uid="{00000000-0005-0000-0000-000038AE0000}"/>
    <cellStyle name="Normal 5 3 2 5 4 2 3" xfId="44616" xr:uid="{00000000-0005-0000-0000-000039AE0000}"/>
    <cellStyle name="Normal 5 3 2 5 4 2 3 2" xfId="44617" xr:uid="{00000000-0005-0000-0000-00003AAE0000}"/>
    <cellStyle name="Normal 5 3 2 5 4 2 3 2 2" xfId="44618" xr:uid="{00000000-0005-0000-0000-00003BAE0000}"/>
    <cellStyle name="Normal 5 3 2 5 4 2 3 3" xfId="44619" xr:uid="{00000000-0005-0000-0000-00003CAE0000}"/>
    <cellStyle name="Normal 5 3 2 5 4 2 4" xfId="44620" xr:uid="{00000000-0005-0000-0000-00003DAE0000}"/>
    <cellStyle name="Normal 5 3 2 5 4 3" xfId="44621" xr:uid="{00000000-0005-0000-0000-00003EAE0000}"/>
    <cellStyle name="Normal 5 3 2 5 4 3 2" xfId="44622" xr:uid="{00000000-0005-0000-0000-00003FAE0000}"/>
    <cellStyle name="Normal 5 3 2 5 4 4" xfId="44623" xr:uid="{00000000-0005-0000-0000-000040AE0000}"/>
    <cellStyle name="Normal 5 3 2 5 4 4 2" xfId="44624" xr:uid="{00000000-0005-0000-0000-000041AE0000}"/>
    <cellStyle name="Normal 5 3 2 5 4 4 2 2" xfId="44625" xr:uid="{00000000-0005-0000-0000-000042AE0000}"/>
    <cellStyle name="Normal 5 3 2 5 4 4 3" xfId="44626" xr:uid="{00000000-0005-0000-0000-000043AE0000}"/>
    <cellStyle name="Normal 5 3 2 5 4 5" xfId="44627" xr:uid="{00000000-0005-0000-0000-000044AE0000}"/>
    <cellStyle name="Normal 5 3 2 5 5" xfId="44628" xr:uid="{00000000-0005-0000-0000-000045AE0000}"/>
    <cellStyle name="Normal 5 3 2 5 5 2" xfId="44629" xr:uid="{00000000-0005-0000-0000-000046AE0000}"/>
    <cellStyle name="Normal 5 3 2 5 5 2 2" xfId="44630" xr:uid="{00000000-0005-0000-0000-000047AE0000}"/>
    <cellStyle name="Normal 5 3 2 5 5 3" xfId="44631" xr:uid="{00000000-0005-0000-0000-000048AE0000}"/>
    <cellStyle name="Normal 5 3 2 5 5 3 2" xfId="44632" xr:uid="{00000000-0005-0000-0000-000049AE0000}"/>
    <cellStyle name="Normal 5 3 2 5 5 3 2 2" xfId="44633" xr:uid="{00000000-0005-0000-0000-00004AAE0000}"/>
    <cellStyle name="Normal 5 3 2 5 5 3 3" xfId="44634" xr:uid="{00000000-0005-0000-0000-00004BAE0000}"/>
    <cellStyle name="Normal 5 3 2 5 5 4" xfId="44635" xr:uid="{00000000-0005-0000-0000-00004CAE0000}"/>
    <cellStyle name="Normal 5 3 2 5 6" xfId="44636" xr:uid="{00000000-0005-0000-0000-00004DAE0000}"/>
    <cellStyle name="Normal 5 3 2 5 6 2" xfId="44637" xr:uid="{00000000-0005-0000-0000-00004EAE0000}"/>
    <cellStyle name="Normal 5 3 2 5 6 2 2" xfId="44638" xr:uid="{00000000-0005-0000-0000-00004FAE0000}"/>
    <cellStyle name="Normal 5 3 2 5 6 3" xfId="44639" xr:uid="{00000000-0005-0000-0000-000050AE0000}"/>
    <cellStyle name="Normal 5 3 2 5 6 3 2" xfId="44640" xr:uid="{00000000-0005-0000-0000-000051AE0000}"/>
    <cellStyle name="Normal 5 3 2 5 6 3 2 2" xfId="44641" xr:uid="{00000000-0005-0000-0000-000052AE0000}"/>
    <cellStyle name="Normal 5 3 2 5 6 3 3" xfId="44642" xr:uid="{00000000-0005-0000-0000-000053AE0000}"/>
    <cellStyle name="Normal 5 3 2 5 6 4" xfId="44643" xr:uid="{00000000-0005-0000-0000-000054AE0000}"/>
    <cellStyle name="Normal 5 3 2 5 7" xfId="44644" xr:uid="{00000000-0005-0000-0000-000055AE0000}"/>
    <cellStyle name="Normal 5 3 2 5 7 2" xfId="44645" xr:uid="{00000000-0005-0000-0000-000056AE0000}"/>
    <cellStyle name="Normal 5 3 2 5 8" xfId="44646" xr:uid="{00000000-0005-0000-0000-000057AE0000}"/>
    <cellStyle name="Normal 5 3 2 5 8 2" xfId="44647" xr:uid="{00000000-0005-0000-0000-000058AE0000}"/>
    <cellStyle name="Normal 5 3 2 5 8 2 2" xfId="44648" xr:uid="{00000000-0005-0000-0000-000059AE0000}"/>
    <cellStyle name="Normal 5 3 2 5 8 3" xfId="44649" xr:uid="{00000000-0005-0000-0000-00005AAE0000}"/>
    <cellStyle name="Normal 5 3 2 5 9" xfId="44650" xr:uid="{00000000-0005-0000-0000-00005BAE0000}"/>
    <cellStyle name="Normal 5 3 2 5 9 2" xfId="44651" xr:uid="{00000000-0005-0000-0000-00005CAE0000}"/>
    <cellStyle name="Normal 5 3 2 6" xfId="44652" xr:uid="{00000000-0005-0000-0000-00005DAE0000}"/>
    <cellStyle name="Normal 5 3 2 6 2" xfId="44653" xr:uid="{00000000-0005-0000-0000-00005EAE0000}"/>
    <cellStyle name="Normal 5 3 2 6 2 2" xfId="44654" xr:uid="{00000000-0005-0000-0000-00005FAE0000}"/>
    <cellStyle name="Normal 5 3 2 6 2 2 2" xfId="44655" xr:uid="{00000000-0005-0000-0000-000060AE0000}"/>
    <cellStyle name="Normal 5 3 2 6 2 2 2 2" xfId="44656" xr:uid="{00000000-0005-0000-0000-000061AE0000}"/>
    <cellStyle name="Normal 5 3 2 6 2 2 2 2 2" xfId="44657" xr:uid="{00000000-0005-0000-0000-000062AE0000}"/>
    <cellStyle name="Normal 5 3 2 6 2 2 2 3" xfId="44658" xr:uid="{00000000-0005-0000-0000-000063AE0000}"/>
    <cellStyle name="Normal 5 3 2 6 2 2 2 3 2" xfId="44659" xr:uid="{00000000-0005-0000-0000-000064AE0000}"/>
    <cellStyle name="Normal 5 3 2 6 2 2 2 3 2 2" xfId="44660" xr:uid="{00000000-0005-0000-0000-000065AE0000}"/>
    <cellStyle name="Normal 5 3 2 6 2 2 2 3 3" xfId="44661" xr:uid="{00000000-0005-0000-0000-000066AE0000}"/>
    <cellStyle name="Normal 5 3 2 6 2 2 2 4" xfId="44662" xr:uid="{00000000-0005-0000-0000-000067AE0000}"/>
    <cellStyle name="Normal 5 3 2 6 2 2 3" xfId="44663" xr:uid="{00000000-0005-0000-0000-000068AE0000}"/>
    <cellStyle name="Normal 5 3 2 6 2 2 3 2" xfId="44664" xr:uid="{00000000-0005-0000-0000-000069AE0000}"/>
    <cellStyle name="Normal 5 3 2 6 2 2 4" xfId="44665" xr:uid="{00000000-0005-0000-0000-00006AAE0000}"/>
    <cellStyle name="Normal 5 3 2 6 2 2 4 2" xfId="44666" xr:uid="{00000000-0005-0000-0000-00006BAE0000}"/>
    <cellStyle name="Normal 5 3 2 6 2 2 4 2 2" xfId="44667" xr:uid="{00000000-0005-0000-0000-00006CAE0000}"/>
    <cellStyle name="Normal 5 3 2 6 2 2 4 3" xfId="44668" xr:uid="{00000000-0005-0000-0000-00006DAE0000}"/>
    <cellStyle name="Normal 5 3 2 6 2 2 5" xfId="44669" xr:uid="{00000000-0005-0000-0000-00006EAE0000}"/>
    <cellStyle name="Normal 5 3 2 6 2 3" xfId="44670" xr:uid="{00000000-0005-0000-0000-00006FAE0000}"/>
    <cellStyle name="Normal 5 3 2 6 2 3 2" xfId="44671" xr:uid="{00000000-0005-0000-0000-000070AE0000}"/>
    <cellStyle name="Normal 5 3 2 6 2 3 2 2" xfId="44672" xr:uid="{00000000-0005-0000-0000-000071AE0000}"/>
    <cellStyle name="Normal 5 3 2 6 2 3 3" xfId="44673" xr:uid="{00000000-0005-0000-0000-000072AE0000}"/>
    <cellStyle name="Normal 5 3 2 6 2 3 3 2" xfId="44674" xr:uid="{00000000-0005-0000-0000-000073AE0000}"/>
    <cellStyle name="Normal 5 3 2 6 2 3 3 2 2" xfId="44675" xr:uid="{00000000-0005-0000-0000-000074AE0000}"/>
    <cellStyle name="Normal 5 3 2 6 2 3 3 3" xfId="44676" xr:uid="{00000000-0005-0000-0000-000075AE0000}"/>
    <cellStyle name="Normal 5 3 2 6 2 3 4" xfId="44677" xr:uid="{00000000-0005-0000-0000-000076AE0000}"/>
    <cellStyle name="Normal 5 3 2 6 2 4" xfId="44678" xr:uid="{00000000-0005-0000-0000-000077AE0000}"/>
    <cellStyle name="Normal 5 3 2 6 2 4 2" xfId="44679" xr:uid="{00000000-0005-0000-0000-000078AE0000}"/>
    <cellStyle name="Normal 5 3 2 6 2 4 2 2" xfId="44680" xr:uid="{00000000-0005-0000-0000-000079AE0000}"/>
    <cellStyle name="Normal 5 3 2 6 2 4 3" xfId="44681" xr:uid="{00000000-0005-0000-0000-00007AAE0000}"/>
    <cellStyle name="Normal 5 3 2 6 2 4 3 2" xfId="44682" xr:uid="{00000000-0005-0000-0000-00007BAE0000}"/>
    <cellStyle name="Normal 5 3 2 6 2 4 3 2 2" xfId="44683" xr:uid="{00000000-0005-0000-0000-00007CAE0000}"/>
    <cellStyle name="Normal 5 3 2 6 2 4 3 3" xfId="44684" xr:uid="{00000000-0005-0000-0000-00007DAE0000}"/>
    <cellStyle name="Normal 5 3 2 6 2 4 4" xfId="44685" xr:uid="{00000000-0005-0000-0000-00007EAE0000}"/>
    <cellStyle name="Normal 5 3 2 6 2 5" xfId="44686" xr:uid="{00000000-0005-0000-0000-00007FAE0000}"/>
    <cellStyle name="Normal 5 3 2 6 2 5 2" xfId="44687" xr:uid="{00000000-0005-0000-0000-000080AE0000}"/>
    <cellStyle name="Normal 5 3 2 6 2 6" xfId="44688" xr:uid="{00000000-0005-0000-0000-000081AE0000}"/>
    <cellStyle name="Normal 5 3 2 6 2 6 2" xfId="44689" xr:uid="{00000000-0005-0000-0000-000082AE0000}"/>
    <cellStyle name="Normal 5 3 2 6 2 6 2 2" xfId="44690" xr:uid="{00000000-0005-0000-0000-000083AE0000}"/>
    <cellStyle name="Normal 5 3 2 6 2 6 3" xfId="44691" xr:uid="{00000000-0005-0000-0000-000084AE0000}"/>
    <cellStyle name="Normal 5 3 2 6 2 7" xfId="44692" xr:uid="{00000000-0005-0000-0000-000085AE0000}"/>
    <cellStyle name="Normal 5 3 2 6 2 7 2" xfId="44693" xr:uid="{00000000-0005-0000-0000-000086AE0000}"/>
    <cellStyle name="Normal 5 3 2 6 2 8" xfId="44694" xr:uid="{00000000-0005-0000-0000-000087AE0000}"/>
    <cellStyle name="Normal 5 3 2 6 3" xfId="44695" xr:uid="{00000000-0005-0000-0000-000088AE0000}"/>
    <cellStyle name="Normal 5 3 2 6 3 2" xfId="44696" xr:uid="{00000000-0005-0000-0000-000089AE0000}"/>
    <cellStyle name="Normal 5 3 2 6 3 2 2" xfId="44697" xr:uid="{00000000-0005-0000-0000-00008AAE0000}"/>
    <cellStyle name="Normal 5 3 2 6 3 2 2 2" xfId="44698" xr:uid="{00000000-0005-0000-0000-00008BAE0000}"/>
    <cellStyle name="Normal 5 3 2 6 3 2 3" xfId="44699" xr:uid="{00000000-0005-0000-0000-00008CAE0000}"/>
    <cellStyle name="Normal 5 3 2 6 3 2 3 2" xfId="44700" xr:uid="{00000000-0005-0000-0000-00008DAE0000}"/>
    <cellStyle name="Normal 5 3 2 6 3 2 3 2 2" xfId="44701" xr:uid="{00000000-0005-0000-0000-00008EAE0000}"/>
    <cellStyle name="Normal 5 3 2 6 3 2 3 3" xfId="44702" xr:uid="{00000000-0005-0000-0000-00008FAE0000}"/>
    <cellStyle name="Normal 5 3 2 6 3 2 4" xfId="44703" xr:uid="{00000000-0005-0000-0000-000090AE0000}"/>
    <cellStyle name="Normal 5 3 2 6 3 3" xfId="44704" xr:uid="{00000000-0005-0000-0000-000091AE0000}"/>
    <cellStyle name="Normal 5 3 2 6 3 3 2" xfId="44705" xr:uid="{00000000-0005-0000-0000-000092AE0000}"/>
    <cellStyle name="Normal 5 3 2 6 3 4" xfId="44706" xr:uid="{00000000-0005-0000-0000-000093AE0000}"/>
    <cellStyle name="Normal 5 3 2 6 3 4 2" xfId="44707" xr:uid="{00000000-0005-0000-0000-000094AE0000}"/>
    <cellStyle name="Normal 5 3 2 6 3 4 2 2" xfId="44708" xr:uid="{00000000-0005-0000-0000-000095AE0000}"/>
    <cellStyle name="Normal 5 3 2 6 3 4 3" xfId="44709" xr:uid="{00000000-0005-0000-0000-000096AE0000}"/>
    <cellStyle name="Normal 5 3 2 6 3 5" xfId="44710" xr:uid="{00000000-0005-0000-0000-000097AE0000}"/>
    <cellStyle name="Normal 5 3 2 6 4" xfId="44711" xr:uid="{00000000-0005-0000-0000-000098AE0000}"/>
    <cellStyle name="Normal 5 3 2 6 4 2" xfId="44712" xr:uid="{00000000-0005-0000-0000-000099AE0000}"/>
    <cellStyle name="Normal 5 3 2 6 4 2 2" xfId="44713" xr:uid="{00000000-0005-0000-0000-00009AAE0000}"/>
    <cellStyle name="Normal 5 3 2 6 4 3" xfId="44714" xr:uid="{00000000-0005-0000-0000-00009BAE0000}"/>
    <cellStyle name="Normal 5 3 2 6 4 3 2" xfId="44715" xr:uid="{00000000-0005-0000-0000-00009CAE0000}"/>
    <cellStyle name="Normal 5 3 2 6 4 3 2 2" xfId="44716" xr:uid="{00000000-0005-0000-0000-00009DAE0000}"/>
    <cellStyle name="Normal 5 3 2 6 4 3 3" xfId="44717" xr:uid="{00000000-0005-0000-0000-00009EAE0000}"/>
    <cellStyle name="Normal 5 3 2 6 4 4" xfId="44718" xr:uid="{00000000-0005-0000-0000-00009FAE0000}"/>
    <cellStyle name="Normal 5 3 2 6 5" xfId="44719" xr:uid="{00000000-0005-0000-0000-0000A0AE0000}"/>
    <cellStyle name="Normal 5 3 2 6 5 2" xfId="44720" xr:uid="{00000000-0005-0000-0000-0000A1AE0000}"/>
    <cellStyle name="Normal 5 3 2 6 5 2 2" xfId="44721" xr:uid="{00000000-0005-0000-0000-0000A2AE0000}"/>
    <cellStyle name="Normal 5 3 2 6 5 3" xfId="44722" xr:uid="{00000000-0005-0000-0000-0000A3AE0000}"/>
    <cellStyle name="Normal 5 3 2 6 5 3 2" xfId="44723" xr:uid="{00000000-0005-0000-0000-0000A4AE0000}"/>
    <cellStyle name="Normal 5 3 2 6 5 3 2 2" xfId="44724" xr:uid="{00000000-0005-0000-0000-0000A5AE0000}"/>
    <cellStyle name="Normal 5 3 2 6 5 3 3" xfId="44725" xr:uid="{00000000-0005-0000-0000-0000A6AE0000}"/>
    <cellStyle name="Normal 5 3 2 6 5 4" xfId="44726" xr:uid="{00000000-0005-0000-0000-0000A7AE0000}"/>
    <cellStyle name="Normal 5 3 2 6 6" xfId="44727" xr:uid="{00000000-0005-0000-0000-0000A8AE0000}"/>
    <cellStyle name="Normal 5 3 2 6 6 2" xfId="44728" xr:uid="{00000000-0005-0000-0000-0000A9AE0000}"/>
    <cellStyle name="Normal 5 3 2 6 7" xfId="44729" xr:uid="{00000000-0005-0000-0000-0000AAAE0000}"/>
    <cellStyle name="Normal 5 3 2 6 7 2" xfId="44730" xr:uid="{00000000-0005-0000-0000-0000ABAE0000}"/>
    <cellStyle name="Normal 5 3 2 6 7 2 2" xfId="44731" xr:uid="{00000000-0005-0000-0000-0000ACAE0000}"/>
    <cellStyle name="Normal 5 3 2 6 7 3" xfId="44732" xr:uid="{00000000-0005-0000-0000-0000ADAE0000}"/>
    <cellStyle name="Normal 5 3 2 6 8" xfId="44733" xr:uid="{00000000-0005-0000-0000-0000AEAE0000}"/>
    <cellStyle name="Normal 5 3 2 6 8 2" xfId="44734" xr:uid="{00000000-0005-0000-0000-0000AFAE0000}"/>
    <cellStyle name="Normal 5 3 2 6 9" xfId="44735" xr:uid="{00000000-0005-0000-0000-0000B0AE0000}"/>
    <cellStyle name="Normal 5 3 2 7" xfId="44736" xr:uid="{00000000-0005-0000-0000-0000B1AE0000}"/>
    <cellStyle name="Normal 5 3 2 7 2" xfId="44737" xr:uid="{00000000-0005-0000-0000-0000B2AE0000}"/>
    <cellStyle name="Normal 5 3 2 7 2 2" xfId="44738" xr:uid="{00000000-0005-0000-0000-0000B3AE0000}"/>
    <cellStyle name="Normal 5 3 2 7 2 2 2" xfId="44739" xr:uid="{00000000-0005-0000-0000-0000B4AE0000}"/>
    <cellStyle name="Normal 5 3 2 7 2 2 2 2" xfId="44740" xr:uid="{00000000-0005-0000-0000-0000B5AE0000}"/>
    <cellStyle name="Normal 5 3 2 7 2 2 3" xfId="44741" xr:uid="{00000000-0005-0000-0000-0000B6AE0000}"/>
    <cellStyle name="Normal 5 3 2 7 2 2 3 2" xfId="44742" xr:uid="{00000000-0005-0000-0000-0000B7AE0000}"/>
    <cellStyle name="Normal 5 3 2 7 2 2 3 2 2" xfId="44743" xr:uid="{00000000-0005-0000-0000-0000B8AE0000}"/>
    <cellStyle name="Normal 5 3 2 7 2 2 3 3" xfId="44744" xr:uid="{00000000-0005-0000-0000-0000B9AE0000}"/>
    <cellStyle name="Normal 5 3 2 7 2 2 4" xfId="44745" xr:uid="{00000000-0005-0000-0000-0000BAAE0000}"/>
    <cellStyle name="Normal 5 3 2 7 2 3" xfId="44746" xr:uid="{00000000-0005-0000-0000-0000BBAE0000}"/>
    <cellStyle name="Normal 5 3 2 7 2 3 2" xfId="44747" xr:uid="{00000000-0005-0000-0000-0000BCAE0000}"/>
    <cellStyle name="Normal 5 3 2 7 2 4" xfId="44748" xr:uid="{00000000-0005-0000-0000-0000BDAE0000}"/>
    <cellStyle name="Normal 5 3 2 7 2 4 2" xfId="44749" xr:uid="{00000000-0005-0000-0000-0000BEAE0000}"/>
    <cellStyle name="Normal 5 3 2 7 2 4 2 2" xfId="44750" xr:uid="{00000000-0005-0000-0000-0000BFAE0000}"/>
    <cellStyle name="Normal 5 3 2 7 2 4 3" xfId="44751" xr:uid="{00000000-0005-0000-0000-0000C0AE0000}"/>
    <cellStyle name="Normal 5 3 2 7 2 5" xfId="44752" xr:uid="{00000000-0005-0000-0000-0000C1AE0000}"/>
    <cellStyle name="Normal 5 3 2 7 3" xfId="44753" xr:uid="{00000000-0005-0000-0000-0000C2AE0000}"/>
    <cellStyle name="Normal 5 3 2 7 3 2" xfId="44754" xr:uid="{00000000-0005-0000-0000-0000C3AE0000}"/>
    <cellStyle name="Normal 5 3 2 7 3 2 2" xfId="44755" xr:uid="{00000000-0005-0000-0000-0000C4AE0000}"/>
    <cellStyle name="Normal 5 3 2 7 3 3" xfId="44756" xr:uid="{00000000-0005-0000-0000-0000C5AE0000}"/>
    <cellStyle name="Normal 5 3 2 7 3 3 2" xfId="44757" xr:uid="{00000000-0005-0000-0000-0000C6AE0000}"/>
    <cellStyle name="Normal 5 3 2 7 3 3 2 2" xfId="44758" xr:uid="{00000000-0005-0000-0000-0000C7AE0000}"/>
    <cellStyle name="Normal 5 3 2 7 3 3 3" xfId="44759" xr:uid="{00000000-0005-0000-0000-0000C8AE0000}"/>
    <cellStyle name="Normal 5 3 2 7 3 4" xfId="44760" xr:uid="{00000000-0005-0000-0000-0000C9AE0000}"/>
    <cellStyle name="Normal 5 3 2 7 4" xfId="44761" xr:uid="{00000000-0005-0000-0000-0000CAAE0000}"/>
    <cellStyle name="Normal 5 3 2 7 4 2" xfId="44762" xr:uid="{00000000-0005-0000-0000-0000CBAE0000}"/>
    <cellStyle name="Normal 5 3 2 7 4 2 2" xfId="44763" xr:uid="{00000000-0005-0000-0000-0000CCAE0000}"/>
    <cellStyle name="Normal 5 3 2 7 4 3" xfId="44764" xr:uid="{00000000-0005-0000-0000-0000CDAE0000}"/>
    <cellStyle name="Normal 5 3 2 7 4 3 2" xfId="44765" xr:uid="{00000000-0005-0000-0000-0000CEAE0000}"/>
    <cellStyle name="Normal 5 3 2 7 4 3 2 2" xfId="44766" xr:uid="{00000000-0005-0000-0000-0000CFAE0000}"/>
    <cellStyle name="Normal 5 3 2 7 4 3 3" xfId="44767" xr:uid="{00000000-0005-0000-0000-0000D0AE0000}"/>
    <cellStyle name="Normal 5 3 2 7 4 4" xfId="44768" xr:uid="{00000000-0005-0000-0000-0000D1AE0000}"/>
    <cellStyle name="Normal 5 3 2 7 5" xfId="44769" xr:uid="{00000000-0005-0000-0000-0000D2AE0000}"/>
    <cellStyle name="Normal 5 3 2 7 5 2" xfId="44770" xr:uid="{00000000-0005-0000-0000-0000D3AE0000}"/>
    <cellStyle name="Normal 5 3 2 7 6" xfId="44771" xr:uid="{00000000-0005-0000-0000-0000D4AE0000}"/>
    <cellStyle name="Normal 5 3 2 7 6 2" xfId="44772" xr:uid="{00000000-0005-0000-0000-0000D5AE0000}"/>
    <cellStyle name="Normal 5 3 2 7 6 2 2" xfId="44773" xr:uid="{00000000-0005-0000-0000-0000D6AE0000}"/>
    <cellStyle name="Normal 5 3 2 7 6 3" xfId="44774" xr:uid="{00000000-0005-0000-0000-0000D7AE0000}"/>
    <cellStyle name="Normal 5 3 2 7 7" xfId="44775" xr:uid="{00000000-0005-0000-0000-0000D8AE0000}"/>
    <cellStyle name="Normal 5 3 2 7 7 2" xfId="44776" xr:uid="{00000000-0005-0000-0000-0000D9AE0000}"/>
    <cellStyle name="Normal 5 3 2 7 8" xfId="44777" xr:uid="{00000000-0005-0000-0000-0000DAAE0000}"/>
    <cellStyle name="Normal 5 3 2 8" xfId="44778" xr:uid="{00000000-0005-0000-0000-0000DBAE0000}"/>
    <cellStyle name="Normal 5 3 2 8 2" xfId="44779" xr:uid="{00000000-0005-0000-0000-0000DCAE0000}"/>
    <cellStyle name="Normal 5 3 2 8 2 2" xfId="44780" xr:uid="{00000000-0005-0000-0000-0000DDAE0000}"/>
    <cellStyle name="Normal 5 3 2 8 2 2 2" xfId="44781" xr:uid="{00000000-0005-0000-0000-0000DEAE0000}"/>
    <cellStyle name="Normal 5 3 2 8 2 2 2 2" xfId="44782" xr:uid="{00000000-0005-0000-0000-0000DFAE0000}"/>
    <cellStyle name="Normal 5 3 2 8 2 2 3" xfId="44783" xr:uid="{00000000-0005-0000-0000-0000E0AE0000}"/>
    <cellStyle name="Normal 5 3 2 8 2 2 3 2" xfId="44784" xr:uid="{00000000-0005-0000-0000-0000E1AE0000}"/>
    <cellStyle name="Normal 5 3 2 8 2 2 3 2 2" xfId="44785" xr:uid="{00000000-0005-0000-0000-0000E2AE0000}"/>
    <cellStyle name="Normal 5 3 2 8 2 2 3 3" xfId="44786" xr:uid="{00000000-0005-0000-0000-0000E3AE0000}"/>
    <cellStyle name="Normal 5 3 2 8 2 2 4" xfId="44787" xr:uid="{00000000-0005-0000-0000-0000E4AE0000}"/>
    <cellStyle name="Normal 5 3 2 8 2 3" xfId="44788" xr:uid="{00000000-0005-0000-0000-0000E5AE0000}"/>
    <cellStyle name="Normal 5 3 2 8 2 3 2" xfId="44789" xr:uid="{00000000-0005-0000-0000-0000E6AE0000}"/>
    <cellStyle name="Normal 5 3 2 8 2 4" xfId="44790" xr:uid="{00000000-0005-0000-0000-0000E7AE0000}"/>
    <cellStyle name="Normal 5 3 2 8 2 4 2" xfId="44791" xr:uid="{00000000-0005-0000-0000-0000E8AE0000}"/>
    <cellStyle name="Normal 5 3 2 8 2 4 2 2" xfId="44792" xr:uid="{00000000-0005-0000-0000-0000E9AE0000}"/>
    <cellStyle name="Normal 5 3 2 8 2 4 3" xfId="44793" xr:uid="{00000000-0005-0000-0000-0000EAAE0000}"/>
    <cellStyle name="Normal 5 3 2 8 2 5" xfId="44794" xr:uid="{00000000-0005-0000-0000-0000EBAE0000}"/>
    <cellStyle name="Normal 5 3 2 8 3" xfId="44795" xr:uid="{00000000-0005-0000-0000-0000ECAE0000}"/>
    <cellStyle name="Normal 5 3 2 8 3 2" xfId="44796" xr:uid="{00000000-0005-0000-0000-0000EDAE0000}"/>
    <cellStyle name="Normal 5 3 2 8 3 2 2" xfId="44797" xr:uid="{00000000-0005-0000-0000-0000EEAE0000}"/>
    <cellStyle name="Normal 5 3 2 8 3 3" xfId="44798" xr:uid="{00000000-0005-0000-0000-0000EFAE0000}"/>
    <cellStyle name="Normal 5 3 2 8 3 3 2" xfId="44799" xr:uid="{00000000-0005-0000-0000-0000F0AE0000}"/>
    <cellStyle name="Normal 5 3 2 8 3 3 2 2" xfId="44800" xr:uid="{00000000-0005-0000-0000-0000F1AE0000}"/>
    <cellStyle name="Normal 5 3 2 8 3 3 3" xfId="44801" xr:uid="{00000000-0005-0000-0000-0000F2AE0000}"/>
    <cellStyle name="Normal 5 3 2 8 3 4" xfId="44802" xr:uid="{00000000-0005-0000-0000-0000F3AE0000}"/>
    <cellStyle name="Normal 5 3 2 8 4" xfId="44803" xr:uid="{00000000-0005-0000-0000-0000F4AE0000}"/>
    <cellStyle name="Normal 5 3 2 8 4 2" xfId="44804" xr:uid="{00000000-0005-0000-0000-0000F5AE0000}"/>
    <cellStyle name="Normal 5 3 2 8 4 2 2" xfId="44805" xr:uid="{00000000-0005-0000-0000-0000F6AE0000}"/>
    <cellStyle name="Normal 5 3 2 8 4 3" xfId="44806" xr:uid="{00000000-0005-0000-0000-0000F7AE0000}"/>
    <cellStyle name="Normal 5 3 2 8 4 3 2" xfId="44807" xr:uid="{00000000-0005-0000-0000-0000F8AE0000}"/>
    <cellStyle name="Normal 5 3 2 8 4 3 2 2" xfId="44808" xr:uid="{00000000-0005-0000-0000-0000F9AE0000}"/>
    <cellStyle name="Normal 5 3 2 8 4 3 3" xfId="44809" xr:uid="{00000000-0005-0000-0000-0000FAAE0000}"/>
    <cellStyle name="Normal 5 3 2 8 4 4" xfId="44810" xr:uid="{00000000-0005-0000-0000-0000FBAE0000}"/>
    <cellStyle name="Normal 5 3 2 8 5" xfId="44811" xr:uid="{00000000-0005-0000-0000-0000FCAE0000}"/>
    <cellStyle name="Normal 5 3 2 8 5 2" xfId="44812" xr:uid="{00000000-0005-0000-0000-0000FDAE0000}"/>
    <cellStyle name="Normal 5 3 2 8 6" xfId="44813" xr:uid="{00000000-0005-0000-0000-0000FEAE0000}"/>
    <cellStyle name="Normal 5 3 2 8 6 2" xfId="44814" xr:uid="{00000000-0005-0000-0000-0000FFAE0000}"/>
    <cellStyle name="Normal 5 3 2 8 6 2 2" xfId="44815" xr:uid="{00000000-0005-0000-0000-000000AF0000}"/>
    <cellStyle name="Normal 5 3 2 8 6 3" xfId="44816" xr:uid="{00000000-0005-0000-0000-000001AF0000}"/>
    <cellStyle name="Normal 5 3 2 8 7" xfId="44817" xr:uid="{00000000-0005-0000-0000-000002AF0000}"/>
    <cellStyle name="Normal 5 3 2 8 7 2" xfId="44818" xr:uid="{00000000-0005-0000-0000-000003AF0000}"/>
    <cellStyle name="Normal 5 3 2 8 8" xfId="44819" xr:uid="{00000000-0005-0000-0000-000004AF0000}"/>
    <cellStyle name="Normal 5 3 2 9" xfId="44820" xr:uid="{00000000-0005-0000-0000-000005AF0000}"/>
    <cellStyle name="Normal 5 3 2 9 2" xfId="44821" xr:uid="{00000000-0005-0000-0000-000006AF0000}"/>
    <cellStyle name="Normal 5 3 2 9 2 2" xfId="44822" xr:uid="{00000000-0005-0000-0000-000007AF0000}"/>
    <cellStyle name="Normal 5 3 2 9 2 2 2" xfId="44823" xr:uid="{00000000-0005-0000-0000-000008AF0000}"/>
    <cellStyle name="Normal 5 3 2 9 2 2 2 2" xfId="44824" xr:uid="{00000000-0005-0000-0000-000009AF0000}"/>
    <cellStyle name="Normal 5 3 2 9 2 2 3" xfId="44825" xr:uid="{00000000-0005-0000-0000-00000AAF0000}"/>
    <cellStyle name="Normal 5 3 2 9 2 2 3 2" xfId="44826" xr:uid="{00000000-0005-0000-0000-00000BAF0000}"/>
    <cellStyle name="Normal 5 3 2 9 2 2 3 2 2" xfId="44827" xr:uid="{00000000-0005-0000-0000-00000CAF0000}"/>
    <cellStyle name="Normal 5 3 2 9 2 2 3 3" xfId="44828" xr:uid="{00000000-0005-0000-0000-00000DAF0000}"/>
    <cellStyle name="Normal 5 3 2 9 2 2 4" xfId="44829" xr:uid="{00000000-0005-0000-0000-00000EAF0000}"/>
    <cellStyle name="Normal 5 3 2 9 2 3" xfId="44830" xr:uid="{00000000-0005-0000-0000-00000FAF0000}"/>
    <cellStyle name="Normal 5 3 2 9 2 3 2" xfId="44831" xr:uid="{00000000-0005-0000-0000-000010AF0000}"/>
    <cellStyle name="Normal 5 3 2 9 2 4" xfId="44832" xr:uid="{00000000-0005-0000-0000-000011AF0000}"/>
    <cellStyle name="Normal 5 3 2 9 2 4 2" xfId="44833" xr:uid="{00000000-0005-0000-0000-000012AF0000}"/>
    <cellStyle name="Normal 5 3 2 9 2 4 2 2" xfId="44834" xr:uid="{00000000-0005-0000-0000-000013AF0000}"/>
    <cellStyle name="Normal 5 3 2 9 2 4 3" xfId="44835" xr:uid="{00000000-0005-0000-0000-000014AF0000}"/>
    <cellStyle name="Normal 5 3 2 9 2 5" xfId="44836" xr:uid="{00000000-0005-0000-0000-000015AF0000}"/>
    <cellStyle name="Normal 5 3 2 9 3" xfId="44837" xr:uid="{00000000-0005-0000-0000-000016AF0000}"/>
    <cellStyle name="Normal 5 3 2 9 3 2" xfId="44838" xr:uid="{00000000-0005-0000-0000-000017AF0000}"/>
    <cellStyle name="Normal 5 3 2 9 3 2 2" xfId="44839" xr:uid="{00000000-0005-0000-0000-000018AF0000}"/>
    <cellStyle name="Normal 5 3 2 9 3 3" xfId="44840" xr:uid="{00000000-0005-0000-0000-000019AF0000}"/>
    <cellStyle name="Normal 5 3 2 9 3 3 2" xfId="44841" xr:uid="{00000000-0005-0000-0000-00001AAF0000}"/>
    <cellStyle name="Normal 5 3 2 9 3 3 2 2" xfId="44842" xr:uid="{00000000-0005-0000-0000-00001BAF0000}"/>
    <cellStyle name="Normal 5 3 2 9 3 3 3" xfId="44843" xr:uid="{00000000-0005-0000-0000-00001CAF0000}"/>
    <cellStyle name="Normal 5 3 2 9 3 4" xfId="44844" xr:uid="{00000000-0005-0000-0000-00001DAF0000}"/>
    <cellStyle name="Normal 5 3 2 9 4" xfId="44845" xr:uid="{00000000-0005-0000-0000-00001EAF0000}"/>
    <cellStyle name="Normal 5 3 2 9 4 2" xfId="44846" xr:uid="{00000000-0005-0000-0000-00001FAF0000}"/>
    <cellStyle name="Normal 5 3 2 9 5" xfId="44847" xr:uid="{00000000-0005-0000-0000-000020AF0000}"/>
    <cellStyle name="Normal 5 3 2 9 5 2" xfId="44848" xr:uid="{00000000-0005-0000-0000-000021AF0000}"/>
    <cellStyle name="Normal 5 3 2 9 5 2 2" xfId="44849" xr:uid="{00000000-0005-0000-0000-000022AF0000}"/>
    <cellStyle name="Normal 5 3 2 9 5 3" xfId="44850" xr:uid="{00000000-0005-0000-0000-000023AF0000}"/>
    <cellStyle name="Normal 5 3 2 9 6" xfId="44851" xr:uid="{00000000-0005-0000-0000-000024AF0000}"/>
    <cellStyle name="Normal 5 3 2_T-straight with PEDs adjustor" xfId="44852" xr:uid="{00000000-0005-0000-0000-000025AF0000}"/>
    <cellStyle name="Normal 5 3 20" xfId="44853" xr:uid="{00000000-0005-0000-0000-000026AF0000}"/>
    <cellStyle name="Normal 5 3 3" xfId="44854" xr:uid="{00000000-0005-0000-0000-000027AF0000}"/>
    <cellStyle name="Normal 5 3 3 10" xfId="44855" xr:uid="{00000000-0005-0000-0000-000028AF0000}"/>
    <cellStyle name="Normal 5 3 3 10 2" xfId="44856" xr:uid="{00000000-0005-0000-0000-000029AF0000}"/>
    <cellStyle name="Normal 5 3 3 10 2 2" xfId="44857" xr:uid="{00000000-0005-0000-0000-00002AAF0000}"/>
    <cellStyle name="Normal 5 3 3 10 3" xfId="44858" xr:uid="{00000000-0005-0000-0000-00002BAF0000}"/>
    <cellStyle name="Normal 5 3 3 10 3 2" xfId="44859" xr:uid="{00000000-0005-0000-0000-00002CAF0000}"/>
    <cellStyle name="Normal 5 3 3 10 3 2 2" xfId="44860" xr:uid="{00000000-0005-0000-0000-00002DAF0000}"/>
    <cellStyle name="Normal 5 3 3 10 3 3" xfId="44861" xr:uid="{00000000-0005-0000-0000-00002EAF0000}"/>
    <cellStyle name="Normal 5 3 3 10 4" xfId="44862" xr:uid="{00000000-0005-0000-0000-00002FAF0000}"/>
    <cellStyle name="Normal 5 3 3 11" xfId="44863" xr:uid="{00000000-0005-0000-0000-000030AF0000}"/>
    <cellStyle name="Normal 5 3 3 11 2" xfId="44864" xr:uid="{00000000-0005-0000-0000-000031AF0000}"/>
    <cellStyle name="Normal 5 3 3 11 2 2" xfId="44865" xr:uid="{00000000-0005-0000-0000-000032AF0000}"/>
    <cellStyle name="Normal 5 3 3 11 3" xfId="44866" xr:uid="{00000000-0005-0000-0000-000033AF0000}"/>
    <cellStyle name="Normal 5 3 3 11 3 2" xfId="44867" xr:uid="{00000000-0005-0000-0000-000034AF0000}"/>
    <cellStyle name="Normal 5 3 3 11 3 2 2" xfId="44868" xr:uid="{00000000-0005-0000-0000-000035AF0000}"/>
    <cellStyle name="Normal 5 3 3 11 3 3" xfId="44869" xr:uid="{00000000-0005-0000-0000-000036AF0000}"/>
    <cellStyle name="Normal 5 3 3 11 4" xfId="44870" xr:uid="{00000000-0005-0000-0000-000037AF0000}"/>
    <cellStyle name="Normal 5 3 3 12" xfId="44871" xr:uid="{00000000-0005-0000-0000-000038AF0000}"/>
    <cellStyle name="Normal 5 3 3 12 2" xfId="44872" xr:uid="{00000000-0005-0000-0000-000039AF0000}"/>
    <cellStyle name="Normal 5 3 3 12 2 2" xfId="44873" xr:uid="{00000000-0005-0000-0000-00003AAF0000}"/>
    <cellStyle name="Normal 5 3 3 12 3" xfId="44874" xr:uid="{00000000-0005-0000-0000-00003BAF0000}"/>
    <cellStyle name="Normal 5 3 3 12 3 2" xfId="44875" xr:uid="{00000000-0005-0000-0000-00003CAF0000}"/>
    <cellStyle name="Normal 5 3 3 12 3 2 2" xfId="44876" xr:uid="{00000000-0005-0000-0000-00003DAF0000}"/>
    <cellStyle name="Normal 5 3 3 12 3 3" xfId="44877" xr:uid="{00000000-0005-0000-0000-00003EAF0000}"/>
    <cellStyle name="Normal 5 3 3 12 4" xfId="44878" xr:uid="{00000000-0005-0000-0000-00003FAF0000}"/>
    <cellStyle name="Normal 5 3 3 13" xfId="44879" xr:uid="{00000000-0005-0000-0000-000040AF0000}"/>
    <cellStyle name="Normal 5 3 3 13 2" xfId="44880" xr:uid="{00000000-0005-0000-0000-000041AF0000}"/>
    <cellStyle name="Normal 5 3 3 13 2 2" xfId="44881" xr:uid="{00000000-0005-0000-0000-000042AF0000}"/>
    <cellStyle name="Normal 5 3 3 13 3" xfId="44882" xr:uid="{00000000-0005-0000-0000-000043AF0000}"/>
    <cellStyle name="Normal 5 3 3 14" xfId="44883" xr:uid="{00000000-0005-0000-0000-000044AF0000}"/>
    <cellStyle name="Normal 5 3 3 14 2" xfId="44884" xr:uid="{00000000-0005-0000-0000-000045AF0000}"/>
    <cellStyle name="Normal 5 3 3 15" xfId="44885" xr:uid="{00000000-0005-0000-0000-000046AF0000}"/>
    <cellStyle name="Normal 5 3 3 15 2" xfId="44886" xr:uid="{00000000-0005-0000-0000-000047AF0000}"/>
    <cellStyle name="Normal 5 3 3 16" xfId="44887" xr:uid="{00000000-0005-0000-0000-000048AF0000}"/>
    <cellStyle name="Normal 5 3 3 17" xfId="44888" xr:uid="{00000000-0005-0000-0000-000049AF0000}"/>
    <cellStyle name="Normal 5 3 3 2" xfId="44889" xr:uid="{00000000-0005-0000-0000-00004AAF0000}"/>
    <cellStyle name="Normal 5 3 3 2 10" xfId="44890" xr:uid="{00000000-0005-0000-0000-00004BAF0000}"/>
    <cellStyle name="Normal 5 3 3 2 11" xfId="44891" xr:uid="{00000000-0005-0000-0000-00004CAF0000}"/>
    <cellStyle name="Normal 5 3 3 2 2" xfId="44892" xr:uid="{00000000-0005-0000-0000-00004DAF0000}"/>
    <cellStyle name="Normal 5 3 3 2 2 10" xfId="44893" xr:uid="{00000000-0005-0000-0000-00004EAF0000}"/>
    <cellStyle name="Normal 5 3 3 2 2 2" xfId="44894" xr:uid="{00000000-0005-0000-0000-00004FAF0000}"/>
    <cellStyle name="Normal 5 3 3 2 2 2 2" xfId="44895" xr:uid="{00000000-0005-0000-0000-000050AF0000}"/>
    <cellStyle name="Normal 5 3 3 2 2 2 2 2" xfId="44896" xr:uid="{00000000-0005-0000-0000-000051AF0000}"/>
    <cellStyle name="Normal 5 3 3 2 2 2 2 2 2" xfId="44897" xr:uid="{00000000-0005-0000-0000-000052AF0000}"/>
    <cellStyle name="Normal 5 3 3 2 2 2 2 2 2 2" xfId="44898" xr:uid="{00000000-0005-0000-0000-000053AF0000}"/>
    <cellStyle name="Normal 5 3 3 2 2 2 2 2 3" xfId="44899" xr:uid="{00000000-0005-0000-0000-000054AF0000}"/>
    <cellStyle name="Normal 5 3 3 2 2 2 2 2 3 2" xfId="44900" xr:uid="{00000000-0005-0000-0000-000055AF0000}"/>
    <cellStyle name="Normal 5 3 3 2 2 2 2 2 3 2 2" xfId="44901" xr:uid="{00000000-0005-0000-0000-000056AF0000}"/>
    <cellStyle name="Normal 5 3 3 2 2 2 2 2 3 3" xfId="44902" xr:uid="{00000000-0005-0000-0000-000057AF0000}"/>
    <cellStyle name="Normal 5 3 3 2 2 2 2 2 4" xfId="44903" xr:uid="{00000000-0005-0000-0000-000058AF0000}"/>
    <cellStyle name="Normal 5 3 3 2 2 2 2 3" xfId="44904" xr:uid="{00000000-0005-0000-0000-000059AF0000}"/>
    <cellStyle name="Normal 5 3 3 2 2 2 2 3 2" xfId="44905" xr:uid="{00000000-0005-0000-0000-00005AAF0000}"/>
    <cellStyle name="Normal 5 3 3 2 2 2 2 4" xfId="44906" xr:uid="{00000000-0005-0000-0000-00005BAF0000}"/>
    <cellStyle name="Normal 5 3 3 2 2 2 2 4 2" xfId="44907" xr:uid="{00000000-0005-0000-0000-00005CAF0000}"/>
    <cellStyle name="Normal 5 3 3 2 2 2 2 4 2 2" xfId="44908" xr:uid="{00000000-0005-0000-0000-00005DAF0000}"/>
    <cellStyle name="Normal 5 3 3 2 2 2 2 4 3" xfId="44909" xr:uid="{00000000-0005-0000-0000-00005EAF0000}"/>
    <cellStyle name="Normal 5 3 3 2 2 2 2 5" xfId="44910" xr:uid="{00000000-0005-0000-0000-00005FAF0000}"/>
    <cellStyle name="Normal 5 3 3 2 2 2 3" xfId="44911" xr:uid="{00000000-0005-0000-0000-000060AF0000}"/>
    <cellStyle name="Normal 5 3 3 2 2 2 3 2" xfId="44912" xr:uid="{00000000-0005-0000-0000-000061AF0000}"/>
    <cellStyle name="Normal 5 3 3 2 2 2 3 2 2" xfId="44913" xr:uid="{00000000-0005-0000-0000-000062AF0000}"/>
    <cellStyle name="Normal 5 3 3 2 2 2 3 3" xfId="44914" xr:uid="{00000000-0005-0000-0000-000063AF0000}"/>
    <cellStyle name="Normal 5 3 3 2 2 2 3 3 2" xfId="44915" xr:uid="{00000000-0005-0000-0000-000064AF0000}"/>
    <cellStyle name="Normal 5 3 3 2 2 2 3 3 2 2" xfId="44916" xr:uid="{00000000-0005-0000-0000-000065AF0000}"/>
    <cellStyle name="Normal 5 3 3 2 2 2 3 3 3" xfId="44917" xr:uid="{00000000-0005-0000-0000-000066AF0000}"/>
    <cellStyle name="Normal 5 3 3 2 2 2 3 4" xfId="44918" xr:uid="{00000000-0005-0000-0000-000067AF0000}"/>
    <cellStyle name="Normal 5 3 3 2 2 2 4" xfId="44919" xr:uid="{00000000-0005-0000-0000-000068AF0000}"/>
    <cellStyle name="Normal 5 3 3 2 2 2 4 2" xfId="44920" xr:uid="{00000000-0005-0000-0000-000069AF0000}"/>
    <cellStyle name="Normal 5 3 3 2 2 2 4 2 2" xfId="44921" xr:uid="{00000000-0005-0000-0000-00006AAF0000}"/>
    <cellStyle name="Normal 5 3 3 2 2 2 4 3" xfId="44922" xr:uid="{00000000-0005-0000-0000-00006BAF0000}"/>
    <cellStyle name="Normal 5 3 3 2 2 2 4 3 2" xfId="44923" xr:uid="{00000000-0005-0000-0000-00006CAF0000}"/>
    <cellStyle name="Normal 5 3 3 2 2 2 4 3 2 2" xfId="44924" xr:uid="{00000000-0005-0000-0000-00006DAF0000}"/>
    <cellStyle name="Normal 5 3 3 2 2 2 4 3 3" xfId="44925" xr:uid="{00000000-0005-0000-0000-00006EAF0000}"/>
    <cellStyle name="Normal 5 3 3 2 2 2 4 4" xfId="44926" xr:uid="{00000000-0005-0000-0000-00006FAF0000}"/>
    <cellStyle name="Normal 5 3 3 2 2 2 5" xfId="44927" xr:uid="{00000000-0005-0000-0000-000070AF0000}"/>
    <cellStyle name="Normal 5 3 3 2 2 2 5 2" xfId="44928" xr:uid="{00000000-0005-0000-0000-000071AF0000}"/>
    <cellStyle name="Normal 5 3 3 2 2 2 6" xfId="44929" xr:uid="{00000000-0005-0000-0000-000072AF0000}"/>
    <cellStyle name="Normal 5 3 3 2 2 2 6 2" xfId="44930" xr:uid="{00000000-0005-0000-0000-000073AF0000}"/>
    <cellStyle name="Normal 5 3 3 2 2 2 6 2 2" xfId="44931" xr:uid="{00000000-0005-0000-0000-000074AF0000}"/>
    <cellStyle name="Normal 5 3 3 2 2 2 6 3" xfId="44932" xr:uid="{00000000-0005-0000-0000-000075AF0000}"/>
    <cellStyle name="Normal 5 3 3 2 2 2 7" xfId="44933" xr:uid="{00000000-0005-0000-0000-000076AF0000}"/>
    <cellStyle name="Normal 5 3 3 2 2 2 7 2" xfId="44934" xr:uid="{00000000-0005-0000-0000-000077AF0000}"/>
    <cellStyle name="Normal 5 3 3 2 2 2 8" xfId="44935" xr:uid="{00000000-0005-0000-0000-000078AF0000}"/>
    <cellStyle name="Normal 5 3 3 2 2 3" xfId="44936" xr:uid="{00000000-0005-0000-0000-000079AF0000}"/>
    <cellStyle name="Normal 5 3 3 2 2 3 2" xfId="44937" xr:uid="{00000000-0005-0000-0000-00007AAF0000}"/>
    <cellStyle name="Normal 5 3 3 2 2 3 2 2" xfId="44938" xr:uid="{00000000-0005-0000-0000-00007BAF0000}"/>
    <cellStyle name="Normal 5 3 3 2 2 3 2 2 2" xfId="44939" xr:uid="{00000000-0005-0000-0000-00007CAF0000}"/>
    <cellStyle name="Normal 5 3 3 2 2 3 2 3" xfId="44940" xr:uid="{00000000-0005-0000-0000-00007DAF0000}"/>
    <cellStyle name="Normal 5 3 3 2 2 3 2 3 2" xfId="44941" xr:uid="{00000000-0005-0000-0000-00007EAF0000}"/>
    <cellStyle name="Normal 5 3 3 2 2 3 2 3 2 2" xfId="44942" xr:uid="{00000000-0005-0000-0000-00007FAF0000}"/>
    <cellStyle name="Normal 5 3 3 2 2 3 2 3 3" xfId="44943" xr:uid="{00000000-0005-0000-0000-000080AF0000}"/>
    <cellStyle name="Normal 5 3 3 2 2 3 2 4" xfId="44944" xr:uid="{00000000-0005-0000-0000-000081AF0000}"/>
    <cellStyle name="Normal 5 3 3 2 2 3 3" xfId="44945" xr:uid="{00000000-0005-0000-0000-000082AF0000}"/>
    <cellStyle name="Normal 5 3 3 2 2 3 3 2" xfId="44946" xr:uid="{00000000-0005-0000-0000-000083AF0000}"/>
    <cellStyle name="Normal 5 3 3 2 2 3 4" xfId="44947" xr:uid="{00000000-0005-0000-0000-000084AF0000}"/>
    <cellStyle name="Normal 5 3 3 2 2 3 4 2" xfId="44948" xr:uid="{00000000-0005-0000-0000-000085AF0000}"/>
    <cellStyle name="Normal 5 3 3 2 2 3 4 2 2" xfId="44949" xr:uid="{00000000-0005-0000-0000-000086AF0000}"/>
    <cellStyle name="Normal 5 3 3 2 2 3 4 3" xfId="44950" xr:uid="{00000000-0005-0000-0000-000087AF0000}"/>
    <cellStyle name="Normal 5 3 3 2 2 3 5" xfId="44951" xr:uid="{00000000-0005-0000-0000-000088AF0000}"/>
    <cellStyle name="Normal 5 3 3 2 2 4" xfId="44952" xr:uid="{00000000-0005-0000-0000-000089AF0000}"/>
    <cellStyle name="Normal 5 3 3 2 2 4 2" xfId="44953" xr:uid="{00000000-0005-0000-0000-00008AAF0000}"/>
    <cellStyle name="Normal 5 3 3 2 2 4 2 2" xfId="44954" xr:uid="{00000000-0005-0000-0000-00008BAF0000}"/>
    <cellStyle name="Normal 5 3 3 2 2 4 3" xfId="44955" xr:uid="{00000000-0005-0000-0000-00008CAF0000}"/>
    <cellStyle name="Normal 5 3 3 2 2 4 3 2" xfId="44956" xr:uid="{00000000-0005-0000-0000-00008DAF0000}"/>
    <cellStyle name="Normal 5 3 3 2 2 4 3 2 2" xfId="44957" xr:uid="{00000000-0005-0000-0000-00008EAF0000}"/>
    <cellStyle name="Normal 5 3 3 2 2 4 3 3" xfId="44958" xr:uid="{00000000-0005-0000-0000-00008FAF0000}"/>
    <cellStyle name="Normal 5 3 3 2 2 4 4" xfId="44959" xr:uid="{00000000-0005-0000-0000-000090AF0000}"/>
    <cellStyle name="Normal 5 3 3 2 2 5" xfId="44960" xr:uid="{00000000-0005-0000-0000-000091AF0000}"/>
    <cellStyle name="Normal 5 3 3 2 2 5 2" xfId="44961" xr:uid="{00000000-0005-0000-0000-000092AF0000}"/>
    <cellStyle name="Normal 5 3 3 2 2 5 2 2" xfId="44962" xr:uid="{00000000-0005-0000-0000-000093AF0000}"/>
    <cellStyle name="Normal 5 3 3 2 2 5 3" xfId="44963" xr:uid="{00000000-0005-0000-0000-000094AF0000}"/>
    <cellStyle name="Normal 5 3 3 2 2 5 3 2" xfId="44964" xr:uid="{00000000-0005-0000-0000-000095AF0000}"/>
    <cellStyle name="Normal 5 3 3 2 2 5 3 2 2" xfId="44965" xr:uid="{00000000-0005-0000-0000-000096AF0000}"/>
    <cellStyle name="Normal 5 3 3 2 2 5 3 3" xfId="44966" xr:uid="{00000000-0005-0000-0000-000097AF0000}"/>
    <cellStyle name="Normal 5 3 3 2 2 5 4" xfId="44967" xr:uid="{00000000-0005-0000-0000-000098AF0000}"/>
    <cellStyle name="Normal 5 3 3 2 2 6" xfId="44968" xr:uid="{00000000-0005-0000-0000-000099AF0000}"/>
    <cellStyle name="Normal 5 3 3 2 2 6 2" xfId="44969" xr:uid="{00000000-0005-0000-0000-00009AAF0000}"/>
    <cellStyle name="Normal 5 3 3 2 2 7" xfId="44970" xr:uid="{00000000-0005-0000-0000-00009BAF0000}"/>
    <cellStyle name="Normal 5 3 3 2 2 7 2" xfId="44971" xr:uid="{00000000-0005-0000-0000-00009CAF0000}"/>
    <cellStyle name="Normal 5 3 3 2 2 7 2 2" xfId="44972" xr:uid="{00000000-0005-0000-0000-00009DAF0000}"/>
    <cellStyle name="Normal 5 3 3 2 2 7 3" xfId="44973" xr:uid="{00000000-0005-0000-0000-00009EAF0000}"/>
    <cellStyle name="Normal 5 3 3 2 2 8" xfId="44974" xr:uid="{00000000-0005-0000-0000-00009FAF0000}"/>
    <cellStyle name="Normal 5 3 3 2 2 8 2" xfId="44975" xr:uid="{00000000-0005-0000-0000-0000A0AF0000}"/>
    <cellStyle name="Normal 5 3 3 2 2 9" xfId="44976" xr:uid="{00000000-0005-0000-0000-0000A1AF0000}"/>
    <cellStyle name="Normal 5 3 3 2 3" xfId="44977" xr:uid="{00000000-0005-0000-0000-0000A2AF0000}"/>
    <cellStyle name="Normal 5 3 3 2 3 2" xfId="44978" xr:uid="{00000000-0005-0000-0000-0000A3AF0000}"/>
    <cellStyle name="Normal 5 3 3 2 3 2 2" xfId="44979" xr:uid="{00000000-0005-0000-0000-0000A4AF0000}"/>
    <cellStyle name="Normal 5 3 3 2 3 2 2 2" xfId="44980" xr:uid="{00000000-0005-0000-0000-0000A5AF0000}"/>
    <cellStyle name="Normal 5 3 3 2 3 2 2 2 2" xfId="44981" xr:uid="{00000000-0005-0000-0000-0000A6AF0000}"/>
    <cellStyle name="Normal 5 3 3 2 3 2 2 3" xfId="44982" xr:uid="{00000000-0005-0000-0000-0000A7AF0000}"/>
    <cellStyle name="Normal 5 3 3 2 3 2 2 3 2" xfId="44983" xr:uid="{00000000-0005-0000-0000-0000A8AF0000}"/>
    <cellStyle name="Normal 5 3 3 2 3 2 2 3 2 2" xfId="44984" xr:uid="{00000000-0005-0000-0000-0000A9AF0000}"/>
    <cellStyle name="Normal 5 3 3 2 3 2 2 3 3" xfId="44985" xr:uid="{00000000-0005-0000-0000-0000AAAF0000}"/>
    <cellStyle name="Normal 5 3 3 2 3 2 2 4" xfId="44986" xr:uid="{00000000-0005-0000-0000-0000ABAF0000}"/>
    <cellStyle name="Normal 5 3 3 2 3 2 3" xfId="44987" xr:uid="{00000000-0005-0000-0000-0000ACAF0000}"/>
    <cellStyle name="Normal 5 3 3 2 3 2 3 2" xfId="44988" xr:uid="{00000000-0005-0000-0000-0000ADAF0000}"/>
    <cellStyle name="Normal 5 3 3 2 3 2 4" xfId="44989" xr:uid="{00000000-0005-0000-0000-0000AEAF0000}"/>
    <cellStyle name="Normal 5 3 3 2 3 2 4 2" xfId="44990" xr:uid="{00000000-0005-0000-0000-0000AFAF0000}"/>
    <cellStyle name="Normal 5 3 3 2 3 2 4 2 2" xfId="44991" xr:uid="{00000000-0005-0000-0000-0000B0AF0000}"/>
    <cellStyle name="Normal 5 3 3 2 3 2 4 3" xfId="44992" xr:uid="{00000000-0005-0000-0000-0000B1AF0000}"/>
    <cellStyle name="Normal 5 3 3 2 3 2 5" xfId="44993" xr:uid="{00000000-0005-0000-0000-0000B2AF0000}"/>
    <cellStyle name="Normal 5 3 3 2 3 3" xfId="44994" xr:uid="{00000000-0005-0000-0000-0000B3AF0000}"/>
    <cellStyle name="Normal 5 3 3 2 3 3 2" xfId="44995" xr:uid="{00000000-0005-0000-0000-0000B4AF0000}"/>
    <cellStyle name="Normal 5 3 3 2 3 3 2 2" xfId="44996" xr:uid="{00000000-0005-0000-0000-0000B5AF0000}"/>
    <cellStyle name="Normal 5 3 3 2 3 3 3" xfId="44997" xr:uid="{00000000-0005-0000-0000-0000B6AF0000}"/>
    <cellStyle name="Normal 5 3 3 2 3 3 3 2" xfId="44998" xr:uid="{00000000-0005-0000-0000-0000B7AF0000}"/>
    <cellStyle name="Normal 5 3 3 2 3 3 3 2 2" xfId="44999" xr:uid="{00000000-0005-0000-0000-0000B8AF0000}"/>
    <cellStyle name="Normal 5 3 3 2 3 3 3 3" xfId="45000" xr:uid="{00000000-0005-0000-0000-0000B9AF0000}"/>
    <cellStyle name="Normal 5 3 3 2 3 3 4" xfId="45001" xr:uid="{00000000-0005-0000-0000-0000BAAF0000}"/>
    <cellStyle name="Normal 5 3 3 2 3 4" xfId="45002" xr:uid="{00000000-0005-0000-0000-0000BBAF0000}"/>
    <cellStyle name="Normal 5 3 3 2 3 4 2" xfId="45003" xr:uid="{00000000-0005-0000-0000-0000BCAF0000}"/>
    <cellStyle name="Normal 5 3 3 2 3 4 2 2" xfId="45004" xr:uid="{00000000-0005-0000-0000-0000BDAF0000}"/>
    <cellStyle name="Normal 5 3 3 2 3 4 3" xfId="45005" xr:uid="{00000000-0005-0000-0000-0000BEAF0000}"/>
    <cellStyle name="Normal 5 3 3 2 3 4 3 2" xfId="45006" xr:uid="{00000000-0005-0000-0000-0000BFAF0000}"/>
    <cellStyle name="Normal 5 3 3 2 3 4 3 2 2" xfId="45007" xr:uid="{00000000-0005-0000-0000-0000C0AF0000}"/>
    <cellStyle name="Normal 5 3 3 2 3 4 3 3" xfId="45008" xr:uid="{00000000-0005-0000-0000-0000C1AF0000}"/>
    <cellStyle name="Normal 5 3 3 2 3 4 4" xfId="45009" xr:uid="{00000000-0005-0000-0000-0000C2AF0000}"/>
    <cellStyle name="Normal 5 3 3 2 3 5" xfId="45010" xr:uid="{00000000-0005-0000-0000-0000C3AF0000}"/>
    <cellStyle name="Normal 5 3 3 2 3 5 2" xfId="45011" xr:uid="{00000000-0005-0000-0000-0000C4AF0000}"/>
    <cellStyle name="Normal 5 3 3 2 3 6" xfId="45012" xr:uid="{00000000-0005-0000-0000-0000C5AF0000}"/>
    <cellStyle name="Normal 5 3 3 2 3 6 2" xfId="45013" xr:uid="{00000000-0005-0000-0000-0000C6AF0000}"/>
    <cellStyle name="Normal 5 3 3 2 3 6 2 2" xfId="45014" xr:uid="{00000000-0005-0000-0000-0000C7AF0000}"/>
    <cellStyle name="Normal 5 3 3 2 3 6 3" xfId="45015" xr:uid="{00000000-0005-0000-0000-0000C8AF0000}"/>
    <cellStyle name="Normal 5 3 3 2 3 7" xfId="45016" xr:uid="{00000000-0005-0000-0000-0000C9AF0000}"/>
    <cellStyle name="Normal 5 3 3 2 3 7 2" xfId="45017" xr:uid="{00000000-0005-0000-0000-0000CAAF0000}"/>
    <cellStyle name="Normal 5 3 3 2 3 8" xfId="45018" xr:uid="{00000000-0005-0000-0000-0000CBAF0000}"/>
    <cellStyle name="Normal 5 3 3 2 4" xfId="45019" xr:uid="{00000000-0005-0000-0000-0000CCAF0000}"/>
    <cellStyle name="Normal 5 3 3 2 4 2" xfId="45020" xr:uid="{00000000-0005-0000-0000-0000CDAF0000}"/>
    <cellStyle name="Normal 5 3 3 2 4 2 2" xfId="45021" xr:uid="{00000000-0005-0000-0000-0000CEAF0000}"/>
    <cellStyle name="Normal 5 3 3 2 4 2 2 2" xfId="45022" xr:uid="{00000000-0005-0000-0000-0000CFAF0000}"/>
    <cellStyle name="Normal 5 3 3 2 4 2 3" xfId="45023" xr:uid="{00000000-0005-0000-0000-0000D0AF0000}"/>
    <cellStyle name="Normal 5 3 3 2 4 2 3 2" xfId="45024" xr:uid="{00000000-0005-0000-0000-0000D1AF0000}"/>
    <cellStyle name="Normal 5 3 3 2 4 2 3 2 2" xfId="45025" xr:uid="{00000000-0005-0000-0000-0000D2AF0000}"/>
    <cellStyle name="Normal 5 3 3 2 4 2 3 3" xfId="45026" xr:uid="{00000000-0005-0000-0000-0000D3AF0000}"/>
    <cellStyle name="Normal 5 3 3 2 4 2 4" xfId="45027" xr:uid="{00000000-0005-0000-0000-0000D4AF0000}"/>
    <cellStyle name="Normal 5 3 3 2 4 3" xfId="45028" xr:uid="{00000000-0005-0000-0000-0000D5AF0000}"/>
    <cellStyle name="Normal 5 3 3 2 4 3 2" xfId="45029" xr:uid="{00000000-0005-0000-0000-0000D6AF0000}"/>
    <cellStyle name="Normal 5 3 3 2 4 4" xfId="45030" xr:uid="{00000000-0005-0000-0000-0000D7AF0000}"/>
    <cellStyle name="Normal 5 3 3 2 4 4 2" xfId="45031" xr:uid="{00000000-0005-0000-0000-0000D8AF0000}"/>
    <cellStyle name="Normal 5 3 3 2 4 4 2 2" xfId="45032" xr:uid="{00000000-0005-0000-0000-0000D9AF0000}"/>
    <cellStyle name="Normal 5 3 3 2 4 4 3" xfId="45033" xr:uid="{00000000-0005-0000-0000-0000DAAF0000}"/>
    <cellStyle name="Normal 5 3 3 2 4 5" xfId="45034" xr:uid="{00000000-0005-0000-0000-0000DBAF0000}"/>
    <cellStyle name="Normal 5 3 3 2 5" xfId="45035" xr:uid="{00000000-0005-0000-0000-0000DCAF0000}"/>
    <cellStyle name="Normal 5 3 3 2 5 2" xfId="45036" xr:uid="{00000000-0005-0000-0000-0000DDAF0000}"/>
    <cellStyle name="Normal 5 3 3 2 5 2 2" xfId="45037" xr:uid="{00000000-0005-0000-0000-0000DEAF0000}"/>
    <cellStyle name="Normal 5 3 3 2 5 3" xfId="45038" xr:uid="{00000000-0005-0000-0000-0000DFAF0000}"/>
    <cellStyle name="Normal 5 3 3 2 5 3 2" xfId="45039" xr:uid="{00000000-0005-0000-0000-0000E0AF0000}"/>
    <cellStyle name="Normal 5 3 3 2 5 3 2 2" xfId="45040" xr:uid="{00000000-0005-0000-0000-0000E1AF0000}"/>
    <cellStyle name="Normal 5 3 3 2 5 3 3" xfId="45041" xr:uid="{00000000-0005-0000-0000-0000E2AF0000}"/>
    <cellStyle name="Normal 5 3 3 2 5 4" xfId="45042" xr:uid="{00000000-0005-0000-0000-0000E3AF0000}"/>
    <cellStyle name="Normal 5 3 3 2 6" xfId="45043" xr:uid="{00000000-0005-0000-0000-0000E4AF0000}"/>
    <cellStyle name="Normal 5 3 3 2 6 2" xfId="45044" xr:uid="{00000000-0005-0000-0000-0000E5AF0000}"/>
    <cellStyle name="Normal 5 3 3 2 6 2 2" xfId="45045" xr:uid="{00000000-0005-0000-0000-0000E6AF0000}"/>
    <cellStyle name="Normal 5 3 3 2 6 3" xfId="45046" xr:uid="{00000000-0005-0000-0000-0000E7AF0000}"/>
    <cellStyle name="Normal 5 3 3 2 6 3 2" xfId="45047" xr:uid="{00000000-0005-0000-0000-0000E8AF0000}"/>
    <cellStyle name="Normal 5 3 3 2 6 3 2 2" xfId="45048" xr:uid="{00000000-0005-0000-0000-0000E9AF0000}"/>
    <cellStyle name="Normal 5 3 3 2 6 3 3" xfId="45049" xr:uid="{00000000-0005-0000-0000-0000EAAF0000}"/>
    <cellStyle name="Normal 5 3 3 2 6 4" xfId="45050" xr:uid="{00000000-0005-0000-0000-0000EBAF0000}"/>
    <cellStyle name="Normal 5 3 3 2 7" xfId="45051" xr:uid="{00000000-0005-0000-0000-0000ECAF0000}"/>
    <cellStyle name="Normal 5 3 3 2 7 2" xfId="45052" xr:uid="{00000000-0005-0000-0000-0000EDAF0000}"/>
    <cellStyle name="Normal 5 3 3 2 8" xfId="45053" xr:uid="{00000000-0005-0000-0000-0000EEAF0000}"/>
    <cellStyle name="Normal 5 3 3 2 8 2" xfId="45054" xr:uid="{00000000-0005-0000-0000-0000EFAF0000}"/>
    <cellStyle name="Normal 5 3 3 2 8 2 2" xfId="45055" xr:uid="{00000000-0005-0000-0000-0000F0AF0000}"/>
    <cellStyle name="Normal 5 3 3 2 8 3" xfId="45056" xr:uid="{00000000-0005-0000-0000-0000F1AF0000}"/>
    <cellStyle name="Normal 5 3 3 2 9" xfId="45057" xr:uid="{00000000-0005-0000-0000-0000F2AF0000}"/>
    <cellStyle name="Normal 5 3 3 2 9 2" xfId="45058" xr:uid="{00000000-0005-0000-0000-0000F3AF0000}"/>
    <cellStyle name="Normal 5 3 3 3" xfId="45059" xr:uid="{00000000-0005-0000-0000-0000F4AF0000}"/>
    <cellStyle name="Normal 5 3 3 3 10" xfId="45060" xr:uid="{00000000-0005-0000-0000-0000F5AF0000}"/>
    <cellStyle name="Normal 5 3 3 3 11" xfId="45061" xr:uid="{00000000-0005-0000-0000-0000F6AF0000}"/>
    <cellStyle name="Normal 5 3 3 3 2" xfId="45062" xr:uid="{00000000-0005-0000-0000-0000F7AF0000}"/>
    <cellStyle name="Normal 5 3 3 3 2 10" xfId="45063" xr:uid="{00000000-0005-0000-0000-0000F8AF0000}"/>
    <cellStyle name="Normal 5 3 3 3 2 2" xfId="45064" xr:uid="{00000000-0005-0000-0000-0000F9AF0000}"/>
    <cellStyle name="Normal 5 3 3 3 2 2 2" xfId="45065" xr:uid="{00000000-0005-0000-0000-0000FAAF0000}"/>
    <cellStyle name="Normal 5 3 3 3 2 2 2 2" xfId="45066" xr:uid="{00000000-0005-0000-0000-0000FBAF0000}"/>
    <cellStyle name="Normal 5 3 3 3 2 2 2 2 2" xfId="45067" xr:uid="{00000000-0005-0000-0000-0000FCAF0000}"/>
    <cellStyle name="Normal 5 3 3 3 2 2 2 2 2 2" xfId="45068" xr:uid="{00000000-0005-0000-0000-0000FDAF0000}"/>
    <cellStyle name="Normal 5 3 3 3 2 2 2 2 3" xfId="45069" xr:uid="{00000000-0005-0000-0000-0000FEAF0000}"/>
    <cellStyle name="Normal 5 3 3 3 2 2 2 2 3 2" xfId="45070" xr:uid="{00000000-0005-0000-0000-0000FFAF0000}"/>
    <cellStyle name="Normal 5 3 3 3 2 2 2 2 3 2 2" xfId="45071" xr:uid="{00000000-0005-0000-0000-000000B00000}"/>
    <cellStyle name="Normal 5 3 3 3 2 2 2 2 3 3" xfId="45072" xr:uid="{00000000-0005-0000-0000-000001B00000}"/>
    <cellStyle name="Normal 5 3 3 3 2 2 2 2 4" xfId="45073" xr:uid="{00000000-0005-0000-0000-000002B00000}"/>
    <cellStyle name="Normal 5 3 3 3 2 2 2 3" xfId="45074" xr:uid="{00000000-0005-0000-0000-000003B00000}"/>
    <cellStyle name="Normal 5 3 3 3 2 2 2 3 2" xfId="45075" xr:uid="{00000000-0005-0000-0000-000004B00000}"/>
    <cellStyle name="Normal 5 3 3 3 2 2 2 4" xfId="45076" xr:uid="{00000000-0005-0000-0000-000005B00000}"/>
    <cellStyle name="Normal 5 3 3 3 2 2 2 4 2" xfId="45077" xr:uid="{00000000-0005-0000-0000-000006B00000}"/>
    <cellStyle name="Normal 5 3 3 3 2 2 2 4 2 2" xfId="45078" xr:uid="{00000000-0005-0000-0000-000007B00000}"/>
    <cellStyle name="Normal 5 3 3 3 2 2 2 4 3" xfId="45079" xr:uid="{00000000-0005-0000-0000-000008B00000}"/>
    <cellStyle name="Normal 5 3 3 3 2 2 2 5" xfId="45080" xr:uid="{00000000-0005-0000-0000-000009B00000}"/>
    <cellStyle name="Normal 5 3 3 3 2 2 3" xfId="45081" xr:uid="{00000000-0005-0000-0000-00000AB00000}"/>
    <cellStyle name="Normal 5 3 3 3 2 2 3 2" xfId="45082" xr:uid="{00000000-0005-0000-0000-00000BB00000}"/>
    <cellStyle name="Normal 5 3 3 3 2 2 3 2 2" xfId="45083" xr:uid="{00000000-0005-0000-0000-00000CB00000}"/>
    <cellStyle name="Normal 5 3 3 3 2 2 3 3" xfId="45084" xr:uid="{00000000-0005-0000-0000-00000DB00000}"/>
    <cellStyle name="Normal 5 3 3 3 2 2 3 3 2" xfId="45085" xr:uid="{00000000-0005-0000-0000-00000EB00000}"/>
    <cellStyle name="Normal 5 3 3 3 2 2 3 3 2 2" xfId="45086" xr:uid="{00000000-0005-0000-0000-00000FB00000}"/>
    <cellStyle name="Normal 5 3 3 3 2 2 3 3 3" xfId="45087" xr:uid="{00000000-0005-0000-0000-000010B00000}"/>
    <cellStyle name="Normal 5 3 3 3 2 2 3 4" xfId="45088" xr:uid="{00000000-0005-0000-0000-000011B00000}"/>
    <cellStyle name="Normal 5 3 3 3 2 2 4" xfId="45089" xr:uid="{00000000-0005-0000-0000-000012B00000}"/>
    <cellStyle name="Normal 5 3 3 3 2 2 4 2" xfId="45090" xr:uid="{00000000-0005-0000-0000-000013B00000}"/>
    <cellStyle name="Normal 5 3 3 3 2 2 4 2 2" xfId="45091" xr:uid="{00000000-0005-0000-0000-000014B00000}"/>
    <cellStyle name="Normal 5 3 3 3 2 2 4 3" xfId="45092" xr:uid="{00000000-0005-0000-0000-000015B00000}"/>
    <cellStyle name="Normal 5 3 3 3 2 2 4 3 2" xfId="45093" xr:uid="{00000000-0005-0000-0000-000016B00000}"/>
    <cellStyle name="Normal 5 3 3 3 2 2 4 3 2 2" xfId="45094" xr:uid="{00000000-0005-0000-0000-000017B00000}"/>
    <cellStyle name="Normal 5 3 3 3 2 2 4 3 3" xfId="45095" xr:uid="{00000000-0005-0000-0000-000018B00000}"/>
    <cellStyle name="Normal 5 3 3 3 2 2 4 4" xfId="45096" xr:uid="{00000000-0005-0000-0000-000019B00000}"/>
    <cellStyle name="Normal 5 3 3 3 2 2 5" xfId="45097" xr:uid="{00000000-0005-0000-0000-00001AB00000}"/>
    <cellStyle name="Normal 5 3 3 3 2 2 5 2" xfId="45098" xr:uid="{00000000-0005-0000-0000-00001BB00000}"/>
    <cellStyle name="Normal 5 3 3 3 2 2 6" xfId="45099" xr:uid="{00000000-0005-0000-0000-00001CB00000}"/>
    <cellStyle name="Normal 5 3 3 3 2 2 6 2" xfId="45100" xr:uid="{00000000-0005-0000-0000-00001DB00000}"/>
    <cellStyle name="Normal 5 3 3 3 2 2 6 2 2" xfId="45101" xr:uid="{00000000-0005-0000-0000-00001EB00000}"/>
    <cellStyle name="Normal 5 3 3 3 2 2 6 3" xfId="45102" xr:uid="{00000000-0005-0000-0000-00001FB00000}"/>
    <cellStyle name="Normal 5 3 3 3 2 2 7" xfId="45103" xr:uid="{00000000-0005-0000-0000-000020B00000}"/>
    <cellStyle name="Normal 5 3 3 3 2 2 7 2" xfId="45104" xr:uid="{00000000-0005-0000-0000-000021B00000}"/>
    <cellStyle name="Normal 5 3 3 3 2 2 8" xfId="45105" xr:uid="{00000000-0005-0000-0000-000022B00000}"/>
    <cellStyle name="Normal 5 3 3 3 2 3" xfId="45106" xr:uid="{00000000-0005-0000-0000-000023B00000}"/>
    <cellStyle name="Normal 5 3 3 3 2 3 2" xfId="45107" xr:uid="{00000000-0005-0000-0000-000024B00000}"/>
    <cellStyle name="Normal 5 3 3 3 2 3 2 2" xfId="45108" xr:uid="{00000000-0005-0000-0000-000025B00000}"/>
    <cellStyle name="Normal 5 3 3 3 2 3 2 2 2" xfId="45109" xr:uid="{00000000-0005-0000-0000-000026B00000}"/>
    <cellStyle name="Normal 5 3 3 3 2 3 2 3" xfId="45110" xr:uid="{00000000-0005-0000-0000-000027B00000}"/>
    <cellStyle name="Normal 5 3 3 3 2 3 2 3 2" xfId="45111" xr:uid="{00000000-0005-0000-0000-000028B00000}"/>
    <cellStyle name="Normal 5 3 3 3 2 3 2 3 2 2" xfId="45112" xr:uid="{00000000-0005-0000-0000-000029B00000}"/>
    <cellStyle name="Normal 5 3 3 3 2 3 2 3 3" xfId="45113" xr:uid="{00000000-0005-0000-0000-00002AB00000}"/>
    <cellStyle name="Normal 5 3 3 3 2 3 2 4" xfId="45114" xr:uid="{00000000-0005-0000-0000-00002BB00000}"/>
    <cellStyle name="Normal 5 3 3 3 2 3 3" xfId="45115" xr:uid="{00000000-0005-0000-0000-00002CB00000}"/>
    <cellStyle name="Normal 5 3 3 3 2 3 3 2" xfId="45116" xr:uid="{00000000-0005-0000-0000-00002DB00000}"/>
    <cellStyle name="Normal 5 3 3 3 2 3 4" xfId="45117" xr:uid="{00000000-0005-0000-0000-00002EB00000}"/>
    <cellStyle name="Normal 5 3 3 3 2 3 4 2" xfId="45118" xr:uid="{00000000-0005-0000-0000-00002FB00000}"/>
    <cellStyle name="Normal 5 3 3 3 2 3 4 2 2" xfId="45119" xr:uid="{00000000-0005-0000-0000-000030B00000}"/>
    <cellStyle name="Normal 5 3 3 3 2 3 4 3" xfId="45120" xr:uid="{00000000-0005-0000-0000-000031B00000}"/>
    <cellStyle name="Normal 5 3 3 3 2 3 5" xfId="45121" xr:uid="{00000000-0005-0000-0000-000032B00000}"/>
    <cellStyle name="Normal 5 3 3 3 2 4" xfId="45122" xr:uid="{00000000-0005-0000-0000-000033B00000}"/>
    <cellStyle name="Normal 5 3 3 3 2 4 2" xfId="45123" xr:uid="{00000000-0005-0000-0000-000034B00000}"/>
    <cellStyle name="Normal 5 3 3 3 2 4 2 2" xfId="45124" xr:uid="{00000000-0005-0000-0000-000035B00000}"/>
    <cellStyle name="Normal 5 3 3 3 2 4 3" xfId="45125" xr:uid="{00000000-0005-0000-0000-000036B00000}"/>
    <cellStyle name="Normal 5 3 3 3 2 4 3 2" xfId="45126" xr:uid="{00000000-0005-0000-0000-000037B00000}"/>
    <cellStyle name="Normal 5 3 3 3 2 4 3 2 2" xfId="45127" xr:uid="{00000000-0005-0000-0000-000038B00000}"/>
    <cellStyle name="Normal 5 3 3 3 2 4 3 3" xfId="45128" xr:uid="{00000000-0005-0000-0000-000039B00000}"/>
    <cellStyle name="Normal 5 3 3 3 2 4 4" xfId="45129" xr:uid="{00000000-0005-0000-0000-00003AB00000}"/>
    <cellStyle name="Normal 5 3 3 3 2 5" xfId="45130" xr:uid="{00000000-0005-0000-0000-00003BB00000}"/>
    <cellStyle name="Normal 5 3 3 3 2 5 2" xfId="45131" xr:uid="{00000000-0005-0000-0000-00003CB00000}"/>
    <cellStyle name="Normal 5 3 3 3 2 5 2 2" xfId="45132" xr:uid="{00000000-0005-0000-0000-00003DB00000}"/>
    <cellStyle name="Normal 5 3 3 3 2 5 3" xfId="45133" xr:uid="{00000000-0005-0000-0000-00003EB00000}"/>
    <cellStyle name="Normal 5 3 3 3 2 5 3 2" xfId="45134" xr:uid="{00000000-0005-0000-0000-00003FB00000}"/>
    <cellStyle name="Normal 5 3 3 3 2 5 3 2 2" xfId="45135" xr:uid="{00000000-0005-0000-0000-000040B00000}"/>
    <cellStyle name="Normal 5 3 3 3 2 5 3 3" xfId="45136" xr:uid="{00000000-0005-0000-0000-000041B00000}"/>
    <cellStyle name="Normal 5 3 3 3 2 5 4" xfId="45137" xr:uid="{00000000-0005-0000-0000-000042B00000}"/>
    <cellStyle name="Normal 5 3 3 3 2 6" xfId="45138" xr:uid="{00000000-0005-0000-0000-000043B00000}"/>
    <cellStyle name="Normal 5 3 3 3 2 6 2" xfId="45139" xr:uid="{00000000-0005-0000-0000-000044B00000}"/>
    <cellStyle name="Normal 5 3 3 3 2 7" xfId="45140" xr:uid="{00000000-0005-0000-0000-000045B00000}"/>
    <cellStyle name="Normal 5 3 3 3 2 7 2" xfId="45141" xr:uid="{00000000-0005-0000-0000-000046B00000}"/>
    <cellStyle name="Normal 5 3 3 3 2 7 2 2" xfId="45142" xr:uid="{00000000-0005-0000-0000-000047B00000}"/>
    <cellStyle name="Normal 5 3 3 3 2 7 3" xfId="45143" xr:uid="{00000000-0005-0000-0000-000048B00000}"/>
    <cellStyle name="Normal 5 3 3 3 2 8" xfId="45144" xr:uid="{00000000-0005-0000-0000-000049B00000}"/>
    <cellStyle name="Normal 5 3 3 3 2 8 2" xfId="45145" xr:uid="{00000000-0005-0000-0000-00004AB00000}"/>
    <cellStyle name="Normal 5 3 3 3 2 9" xfId="45146" xr:uid="{00000000-0005-0000-0000-00004BB00000}"/>
    <cellStyle name="Normal 5 3 3 3 3" xfId="45147" xr:uid="{00000000-0005-0000-0000-00004CB00000}"/>
    <cellStyle name="Normal 5 3 3 3 3 2" xfId="45148" xr:uid="{00000000-0005-0000-0000-00004DB00000}"/>
    <cellStyle name="Normal 5 3 3 3 3 2 2" xfId="45149" xr:uid="{00000000-0005-0000-0000-00004EB00000}"/>
    <cellStyle name="Normal 5 3 3 3 3 2 2 2" xfId="45150" xr:uid="{00000000-0005-0000-0000-00004FB00000}"/>
    <cellStyle name="Normal 5 3 3 3 3 2 2 2 2" xfId="45151" xr:uid="{00000000-0005-0000-0000-000050B00000}"/>
    <cellStyle name="Normal 5 3 3 3 3 2 2 3" xfId="45152" xr:uid="{00000000-0005-0000-0000-000051B00000}"/>
    <cellStyle name="Normal 5 3 3 3 3 2 2 3 2" xfId="45153" xr:uid="{00000000-0005-0000-0000-000052B00000}"/>
    <cellStyle name="Normal 5 3 3 3 3 2 2 3 2 2" xfId="45154" xr:uid="{00000000-0005-0000-0000-000053B00000}"/>
    <cellStyle name="Normal 5 3 3 3 3 2 2 3 3" xfId="45155" xr:uid="{00000000-0005-0000-0000-000054B00000}"/>
    <cellStyle name="Normal 5 3 3 3 3 2 2 4" xfId="45156" xr:uid="{00000000-0005-0000-0000-000055B00000}"/>
    <cellStyle name="Normal 5 3 3 3 3 2 3" xfId="45157" xr:uid="{00000000-0005-0000-0000-000056B00000}"/>
    <cellStyle name="Normal 5 3 3 3 3 2 3 2" xfId="45158" xr:uid="{00000000-0005-0000-0000-000057B00000}"/>
    <cellStyle name="Normal 5 3 3 3 3 2 4" xfId="45159" xr:uid="{00000000-0005-0000-0000-000058B00000}"/>
    <cellStyle name="Normal 5 3 3 3 3 2 4 2" xfId="45160" xr:uid="{00000000-0005-0000-0000-000059B00000}"/>
    <cellStyle name="Normal 5 3 3 3 3 2 4 2 2" xfId="45161" xr:uid="{00000000-0005-0000-0000-00005AB00000}"/>
    <cellStyle name="Normal 5 3 3 3 3 2 4 3" xfId="45162" xr:uid="{00000000-0005-0000-0000-00005BB00000}"/>
    <cellStyle name="Normal 5 3 3 3 3 2 5" xfId="45163" xr:uid="{00000000-0005-0000-0000-00005CB00000}"/>
    <cellStyle name="Normal 5 3 3 3 3 3" xfId="45164" xr:uid="{00000000-0005-0000-0000-00005DB00000}"/>
    <cellStyle name="Normal 5 3 3 3 3 3 2" xfId="45165" xr:uid="{00000000-0005-0000-0000-00005EB00000}"/>
    <cellStyle name="Normal 5 3 3 3 3 3 2 2" xfId="45166" xr:uid="{00000000-0005-0000-0000-00005FB00000}"/>
    <cellStyle name="Normal 5 3 3 3 3 3 3" xfId="45167" xr:uid="{00000000-0005-0000-0000-000060B00000}"/>
    <cellStyle name="Normal 5 3 3 3 3 3 3 2" xfId="45168" xr:uid="{00000000-0005-0000-0000-000061B00000}"/>
    <cellStyle name="Normal 5 3 3 3 3 3 3 2 2" xfId="45169" xr:uid="{00000000-0005-0000-0000-000062B00000}"/>
    <cellStyle name="Normal 5 3 3 3 3 3 3 3" xfId="45170" xr:uid="{00000000-0005-0000-0000-000063B00000}"/>
    <cellStyle name="Normal 5 3 3 3 3 3 4" xfId="45171" xr:uid="{00000000-0005-0000-0000-000064B00000}"/>
    <cellStyle name="Normal 5 3 3 3 3 4" xfId="45172" xr:uid="{00000000-0005-0000-0000-000065B00000}"/>
    <cellStyle name="Normal 5 3 3 3 3 4 2" xfId="45173" xr:uid="{00000000-0005-0000-0000-000066B00000}"/>
    <cellStyle name="Normal 5 3 3 3 3 4 2 2" xfId="45174" xr:uid="{00000000-0005-0000-0000-000067B00000}"/>
    <cellStyle name="Normal 5 3 3 3 3 4 3" xfId="45175" xr:uid="{00000000-0005-0000-0000-000068B00000}"/>
    <cellStyle name="Normal 5 3 3 3 3 4 3 2" xfId="45176" xr:uid="{00000000-0005-0000-0000-000069B00000}"/>
    <cellStyle name="Normal 5 3 3 3 3 4 3 2 2" xfId="45177" xr:uid="{00000000-0005-0000-0000-00006AB00000}"/>
    <cellStyle name="Normal 5 3 3 3 3 4 3 3" xfId="45178" xr:uid="{00000000-0005-0000-0000-00006BB00000}"/>
    <cellStyle name="Normal 5 3 3 3 3 4 4" xfId="45179" xr:uid="{00000000-0005-0000-0000-00006CB00000}"/>
    <cellStyle name="Normal 5 3 3 3 3 5" xfId="45180" xr:uid="{00000000-0005-0000-0000-00006DB00000}"/>
    <cellStyle name="Normal 5 3 3 3 3 5 2" xfId="45181" xr:uid="{00000000-0005-0000-0000-00006EB00000}"/>
    <cellStyle name="Normal 5 3 3 3 3 6" xfId="45182" xr:uid="{00000000-0005-0000-0000-00006FB00000}"/>
    <cellStyle name="Normal 5 3 3 3 3 6 2" xfId="45183" xr:uid="{00000000-0005-0000-0000-000070B00000}"/>
    <cellStyle name="Normal 5 3 3 3 3 6 2 2" xfId="45184" xr:uid="{00000000-0005-0000-0000-000071B00000}"/>
    <cellStyle name="Normal 5 3 3 3 3 6 3" xfId="45185" xr:uid="{00000000-0005-0000-0000-000072B00000}"/>
    <cellStyle name="Normal 5 3 3 3 3 7" xfId="45186" xr:uid="{00000000-0005-0000-0000-000073B00000}"/>
    <cellStyle name="Normal 5 3 3 3 3 7 2" xfId="45187" xr:uid="{00000000-0005-0000-0000-000074B00000}"/>
    <cellStyle name="Normal 5 3 3 3 3 8" xfId="45188" xr:uid="{00000000-0005-0000-0000-000075B00000}"/>
    <cellStyle name="Normal 5 3 3 3 4" xfId="45189" xr:uid="{00000000-0005-0000-0000-000076B00000}"/>
    <cellStyle name="Normal 5 3 3 3 4 2" xfId="45190" xr:uid="{00000000-0005-0000-0000-000077B00000}"/>
    <cellStyle name="Normal 5 3 3 3 4 2 2" xfId="45191" xr:uid="{00000000-0005-0000-0000-000078B00000}"/>
    <cellStyle name="Normal 5 3 3 3 4 2 2 2" xfId="45192" xr:uid="{00000000-0005-0000-0000-000079B00000}"/>
    <cellStyle name="Normal 5 3 3 3 4 2 3" xfId="45193" xr:uid="{00000000-0005-0000-0000-00007AB00000}"/>
    <cellStyle name="Normal 5 3 3 3 4 2 3 2" xfId="45194" xr:uid="{00000000-0005-0000-0000-00007BB00000}"/>
    <cellStyle name="Normal 5 3 3 3 4 2 3 2 2" xfId="45195" xr:uid="{00000000-0005-0000-0000-00007CB00000}"/>
    <cellStyle name="Normal 5 3 3 3 4 2 3 3" xfId="45196" xr:uid="{00000000-0005-0000-0000-00007DB00000}"/>
    <cellStyle name="Normal 5 3 3 3 4 2 4" xfId="45197" xr:uid="{00000000-0005-0000-0000-00007EB00000}"/>
    <cellStyle name="Normal 5 3 3 3 4 3" xfId="45198" xr:uid="{00000000-0005-0000-0000-00007FB00000}"/>
    <cellStyle name="Normal 5 3 3 3 4 3 2" xfId="45199" xr:uid="{00000000-0005-0000-0000-000080B00000}"/>
    <cellStyle name="Normal 5 3 3 3 4 4" xfId="45200" xr:uid="{00000000-0005-0000-0000-000081B00000}"/>
    <cellStyle name="Normal 5 3 3 3 4 4 2" xfId="45201" xr:uid="{00000000-0005-0000-0000-000082B00000}"/>
    <cellStyle name="Normal 5 3 3 3 4 4 2 2" xfId="45202" xr:uid="{00000000-0005-0000-0000-000083B00000}"/>
    <cellStyle name="Normal 5 3 3 3 4 4 3" xfId="45203" xr:uid="{00000000-0005-0000-0000-000084B00000}"/>
    <cellStyle name="Normal 5 3 3 3 4 5" xfId="45204" xr:uid="{00000000-0005-0000-0000-000085B00000}"/>
    <cellStyle name="Normal 5 3 3 3 5" xfId="45205" xr:uid="{00000000-0005-0000-0000-000086B00000}"/>
    <cellStyle name="Normal 5 3 3 3 5 2" xfId="45206" xr:uid="{00000000-0005-0000-0000-000087B00000}"/>
    <cellStyle name="Normal 5 3 3 3 5 2 2" xfId="45207" xr:uid="{00000000-0005-0000-0000-000088B00000}"/>
    <cellStyle name="Normal 5 3 3 3 5 3" xfId="45208" xr:uid="{00000000-0005-0000-0000-000089B00000}"/>
    <cellStyle name="Normal 5 3 3 3 5 3 2" xfId="45209" xr:uid="{00000000-0005-0000-0000-00008AB00000}"/>
    <cellStyle name="Normal 5 3 3 3 5 3 2 2" xfId="45210" xr:uid="{00000000-0005-0000-0000-00008BB00000}"/>
    <cellStyle name="Normal 5 3 3 3 5 3 3" xfId="45211" xr:uid="{00000000-0005-0000-0000-00008CB00000}"/>
    <cellStyle name="Normal 5 3 3 3 5 4" xfId="45212" xr:uid="{00000000-0005-0000-0000-00008DB00000}"/>
    <cellStyle name="Normal 5 3 3 3 6" xfId="45213" xr:uid="{00000000-0005-0000-0000-00008EB00000}"/>
    <cellStyle name="Normal 5 3 3 3 6 2" xfId="45214" xr:uid="{00000000-0005-0000-0000-00008FB00000}"/>
    <cellStyle name="Normal 5 3 3 3 6 2 2" xfId="45215" xr:uid="{00000000-0005-0000-0000-000090B00000}"/>
    <cellStyle name="Normal 5 3 3 3 6 3" xfId="45216" xr:uid="{00000000-0005-0000-0000-000091B00000}"/>
    <cellStyle name="Normal 5 3 3 3 6 3 2" xfId="45217" xr:uid="{00000000-0005-0000-0000-000092B00000}"/>
    <cellStyle name="Normal 5 3 3 3 6 3 2 2" xfId="45218" xr:uid="{00000000-0005-0000-0000-000093B00000}"/>
    <cellStyle name="Normal 5 3 3 3 6 3 3" xfId="45219" xr:uid="{00000000-0005-0000-0000-000094B00000}"/>
    <cellStyle name="Normal 5 3 3 3 6 4" xfId="45220" xr:uid="{00000000-0005-0000-0000-000095B00000}"/>
    <cellStyle name="Normal 5 3 3 3 7" xfId="45221" xr:uid="{00000000-0005-0000-0000-000096B00000}"/>
    <cellStyle name="Normal 5 3 3 3 7 2" xfId="45222" xr:uid="{00000000-0005-0000-0000-000097B00000}"/>
    <cellStyle name="Normal 5 3 3 3 8" xfId="45223" xr:uid="{00000000-0005-0000-0000-000098B00000}"/>
    <cellStyle name="Normal 5 3 3 3 8 2" xfId="45224" xr:uid="{00000000-0005-0000-0000-000099B00000}"/>
    <cellStyle name="Normal 5 3 3 3 8 2 2" xfId="45225" xr:uid="{00000000-0005-0000-0000-00009AB00000}"/>
    <cellStyle name="Normal 5 3 3 3 8 3" xfId="45226" xr:uid="{00000000-0005-0000-0000-00009BB00000}"/>
    <cellStyle name="Normal 5 3 3 3 9" xfId="45227" xr:uid="{00000000-0005-0000-0000-00009CB00000}"/>
    <cellStyle name="Normal 5 3 3 3 9 2" xfId="45228" xr:uid="{00000000-0005-0000-0000-00009DB00000}"/>
    <cellStyle name="Normal 5 3 3 4" xfId="45229" xr:uid="{00000000-0005-0000-0000-00009EB00000}"/>
    <cellStyle name="Normal 5 3 3 4 10" xfId="45230" xr:uid="{00000000-0005-0000-0000-00009FB00000}"/>
    <cellStyle name="Normal 5 3 3 4 11" xfId="45231" xr:uid="{00000000-0005-0000-0000-0000A0B00000}"/>
    <cellStyle name="Normal 5 3 3 4 2" xfId="45232" xr:uid="{00000000-0005-0000-0000-0000A1B00000}"/>
    <cellStyle name="Normal 5 3 3 4 2 2" xfId="45233" xr:uid="{00000000-0005-0000-0000-0000A2B00000}"/>
    <cellStyle name="Normal 5 3 3 4 2 2 2" xfId="45234" xr:uid="{00000000-0005-0000-0000-0000A3B00000}"/>
    <cellStyle name="Normal 5 3 3 4 2 2 2 2" xfId="45235" xr:uid="{00000000-0005-0000-0000-0000A4B00000}"/>
    <cellStyle name="Normal 5 3 3 4 2 2 2 2 2" xfId="45236" xr:uid="{00000000-0005-0000-0000-0000A5B00000}"/>
    <cellStyle name="Normal 5 3 3 4 2 2 2 2 2 2" xfId="45237" xr:uid="{00000000-0005-0000-0000-0000A6B00000}"/>
    <cellStyle name="Normal 5 3 3 4 2 2 2 2 3" xfId="45238" xr:uid="{00000000-0005-0000-0000-0000A7B00000}"/>
    <cellStyle name="Normal 5 3 3 4 2 2 2 2 3 2" xfId="45239" xr:uid="{00000000-0005-0000-0000-0000A8B00000}"/>
    <cellStyle name="Normal 5 3 3 4 2 2 2 2 3 2 2" xfId="45240" xr:uid="{00000000-0005-0000-0000-0000A9B00000}"/>
    <cellStyle name="Normal 5 3 3 4 2 2 2 2 3 3" xfId="45241" xr:uid="{00000000-0005-0000-0000-0000AAB00000}"/>
    <cellStyle name="Normal 5 3 3 4 2 2 2 2 4" xfId="45242" xr:uid="{00000000-0005-0000-0000-0000ABB00000}"/>
    <cellStyle name="Normal 5 3 3 4 2 2 2 3" xfId="45243" xr:uid="{00000000-0005-0000-0000-0000ACB00000}"/>
    <cellStyle name="Normal 5 3 3 4 2 2 2 3 2" xfId="45244" xr:uid="{00000000-0005-0000-0000-0000ADB00000}"/>
    <cellStyle name="Normal 5 3 3 4 2 2 2 4" xfId="45245" xr:uid="{00000000-0005-0000-0000-0000AEB00000}"/>
    <cellStyle name="Normal 5 3 3 4 2 2 2 4 2" xfId="45246" xr:uid="{00000000-0005-0000-0000-0000AFB00000}"/>
    <cellStyle name="Normal 5 3 3 4 2 2 2 4 2 2" xfId="45247" xr:uid="{00000000-0005-0000-0000-0000B0B00000}"/>
    <cellStyle name="Normal 5 3 3 4 2 2 2 4 3" xfId="45248" xr:uid="{00000000-0005-0000-0000-0000B1B00000}"/>
    <cellStyle name="Normal 5 3 3 4 2 2 2 5" xfId="45249" xr:uid="{00000000-0005-0000-0000-0000B2B00000}"/>
    <cellStyle name="Normal 5 3 3 4 2 2 3" xfId="45250" xr:uid="{00000000-0005-0000-0000-0000B3B00000}"/>
    <cellStyle name="Normal 5 3 3 4 2 2 3 2" xfId="45251" xr:uid="{00000000-0005-0000-0000-0000B4B00000}"/>
    <cellStyle name="Normal 5 3 3 4 2 2 3 2 2" xfId="45252" xr:uid="{00000000-0005-0000-0000-0000B5B00000}"/>
    <cellStyle name="Normal 5 3 3 4 2 2 3 3" xfId="45253" xr:uid="{00000000-0005-0000-0000-0000B6B00000}"/>
    <cellStyle name="Normal 5 3 3 4 2 2 3 3 2" xfId="45254" xr:uid="{00000000-0005-0000-0000-0000B7B00000}"/>
    <cellStyle name="Normal 5 3 3 4 2 2 3 3 2 2" xfId="45255" xr:uid="{00000000-0005-0000-0000-0000B8B00000}"/>
    <cellStyle name="Normal 5 3 3 4 2 2 3 3 3" xfId="45256" xr:uid="{00000000-0005-0000-0000-0000B9B00000}"/>
    <cellStyle name="Normal 5 3 3 4 2 2 3 4" xfId="45257" xr:uid="{00000000-0005-0000-0000-0000BAB00000}"/>
    <cellStyle name="Normal 5 3 3 4 2 2 4" xfId="45258" xr:uid="{00000000-0005-0000-0000-0000BBB00000}"/>
    <cellStyle name="Normal 5 3 3 4 2 2 4 2" xfId="45259" xr:uid="{00000000-0005-0000-0000-0000BCB00000}"/>
    <cellStyle name="Normal 5 3 3 4 2 2 4 2 2" xfId="45260" xr:uid="{00000000-0005-0000-0000-0000BDB00000}"/>
    <cellStyle name="Normal 5 3 3 4 2 2 4 3" xfId="45261" xr:uid="{00000000-0005-0000-0000-0000BEB00000}"/>
    <cellStyle name="Normal 5 3 3 4 2 2 4 3 2" xfId="45262" xr:uid="{00000000-0005-0000-0000-0000BFB00000}"/>
    <cellStyle name="Normal 5 3 3 4 2 2 4 3 2 2" xfId="45263" xr:uid="{00000000-0005-0000-0000-0000C0B00000}"/>
    <cellStyle name="Normal 5 3 3 4 2 2 4 3 3" xfId="45264" xr:uid="{00000000-0005-0000-0000-0000C1B00000}"/>
    <cellStyle name="Normal 5 3 3 4 2 2 4 4" xfId="45265" xr:uid="{00000000-0005-0000-0000-0000C2B00000}"/>
    <cellStyle name="Normal 5 3 3 4 2 2 5" xfId="45266" xr:uid="{00000000-0005-0000-0000-0000C3B00000}"/>
    <cellStyle name="Normal 5 3 3 4 2 2 5 2" xfId="45267" xr:uid="{00000000-0005-0000-0000-0000C4B00000}"/>
    <cellStyle name="Normal 5 3 3 4 2 2 6" xfId="45268" xr:uid="{00000000-0005-0000-0000-0000C5B00000}"/>
    <cellStyle name="Normal 5 3 3 4 2 2 6 2" xfId="45269" xr:uid="{00000000-0005-0000-0000-0000C6B00000}"/>
    <cellStyle name="Normal 5 3 3 4 2 2 6 2 2" xfId="45270" xr:uid="{00000000-0005-0000-0000-0000C7B00000}"/>
    <cellStyle name="Normal 5 3 3 4 2 2 6 3" xfId="45271" xr:uid="{00000000-0005-0000-0000-0000C8B00000}"/>
    <cellStyle name="Normal 5 3 3 4 2 2 7" xfId="45272" xr:uid="{00000000-0005-0000-0000-0000C9B00000}"/>
    <cellStyle name="Normal 5 3 3 4 2 2 7 2" xfId="45273" xr:uid="{00000000-0005-0000-0000-0000CAB00000}"/>
    <cellStyle name="Normal 5 3 3 4 2 2 8" xfId="45274" xr:uid="{00000000-0005-0000-0000-0000CBB00000}"/>
    <cellStyle name="Normal 5 3 3 4 2 3" xfId="45275" xr:uid="{00000000-0005-0000-0000-0000CCB00000}"/>
    <cellStyle name="Normal 5 3 3 4 2 3 2" xfId="45276" xr:uid="{00000000-0005-0000-0000-0000CDB00000}"/>
    <cellStyle name="Normal 5 3 3 4 2 3 2 2" xfId="45277" xr:uid="{00000000-0005-0000-0000-0000CEB00000}"/>
    <cellStyle name="Normal 5 3 3 4 2 3 2 2 2" xfId="45278" xr:uid="{00000000-0005-0000-0000-0000CFB00000}"/>
    <cellStyle name="Normal 5 3 3 4 2 3 2 3" xfId="45279" xr:uid="{00000000-0005-0000-0000-0000D0B00000}"/>
    <cellStyle name="Normal 5 3 3 4 2 3 2 3 2" xfId="45280" xr:uid="{00000000-0005-0000-0000-0000D1B00000}"/>
    <cellStyle name="Normal 5 3 3 4 2 3 2 3 2 2" xfId="45281" xr:uid="{00000000-0005-0000-0000-0000D2B00000}"/>
    <cellStyle name="Normal 5 3 3 4 2 3 2 3 3" xfId="45282" xr:uid="{00000000-0005-0000-0000-0000D3B00000}"/>
    <cellStyle name="Normal 5 3 3 4 2 3 2 4" xfId="45283" xr:uid="{00000000-0005-0000-0000-0000D4B00000}"/>
    <cellStyle name="Normal 5 3 3 4 2 3 3" xfId="45284" xr:uid="{00000000-0005-0000-0000-0000D5B00000}"/>
    <cellStyle name="Normal 5 3 3 4 2 3 3 2" xfId="45285" xr:uid="{00000000-0005-0000-0000-0000D6B00000}"/>
    <cellStyle name="Normal 5 3 3 4 2 3 4" xfId="45286" xr:uid="{00000000-0005-0000-0000-0000D7B00000}"/>
    <cellStyle name="Normal 5 3 3 4 2 3 4 2" xfId="45287" xr:uid="{00000000-0005-0000-0000-0000D8B00000}"/>
    <cellStyle name="Normal 5 3 3 4 2 3 4 2 2" xfId="45288" xr:uid="{00000000-0005-0000-0000-0000D9B00000}"/>
    <cellStyle name="Normal 5 3 3 4 2 3 4 3" xfId="45289" xr:uid="{00000000-0005-0000-0000-0000DAB00000}"/>
    <cellStyle name="Normal 5 3 3 4 2 3 5" xfId="45290" xr:uid="{00000000-0005-0000-0000-0000DBB00000}"/>
    <cellStyle name="Normal 5 3 3 4 2 4" xfId="45291" xr:uid="{00000000-0005-0000-0000-0000DCB00000}"/>
    <cellStyle name="Normal 5 3 3 4 2 4 2" xfId="45292" xr:uid="{00000000-0005-0000-0000-0000DDB00000}"/>
    <cellStyle name="Normal 5 3 3 4 2 4 2 2" xfId="45293" xr:uid="{00000000-0005-0000-0000-0000DEB00000}"/>
    <cellStyle name="Normal 5 3 3 4 2 4 3" xfId="45294" xr:uid="{00000000-0005-0000-0000-0000DFB00000}"/>
    <cellStyle name="Normal 5 3 3 4 2 4 3 2" xfId="45295" xr:uid="{00000000-0005-0000-0000-0000E0B00000}"/>
    <cellStyle name="Normal 5 3 3 4 2 4 3 2 2" xfId="45296" xr:uid="{00000000-0005-0000-0000-0000E1B00000}"/>
    <cellStyle name="Normal 5 3 3 4 2 4 3 3" xfId="45297" xr:uid="{00000000-0005-0000-0000-0000E2B00000}"/>
    <cellStyle name="Normal 5 3 3 4 2 4 4" xfId="45298" xr:uid="{00000000-0005-0000-0000-0000E3B00000}"/>
    <cellStyle name="Normal 5 3 3 4 2 5" xfId="45299" xr:uid="{00000000-0005-0000-0000-0000E4B00000}"/>
    <cellStyle name="Normal 5 3 3 4 2 5 2" xfId="45300" xr:uid="{00000000-0005-0000-0000-0000E5B00000}"/>
    <cellStyle name="Normal 5 3 3 4 2 5 2 2" xfId="45301" xr:uid="{00000000-0005-0000-0000-0000E6B00000}"/>
    <cellStyle name="Normal 5 3 3 4 2 5 3" xfId="45302" xr:uid="{00000000-0005-0000-0000-0000E7B00000}"/>
    <cellStyle name="Normal 5 3 3 4 2 5 3 2" xfId="45303" xr:uid="{00000000-0005-0000-0000-0000E8B00000}"/>
    <cellStyle name="Normal 5 3 3 4 2 5 3 2 2" xfId="45304" xr:uid="{00000000-0005-0000-0000-0000E9B00000}"/>
    <cellStyle name="Normal 5 3 3 4 2 5 3 3" xfId="45305" xr:uid="{00000000-0005-0000-0000-0000EAB00000}"/>
    <cellStyle name="Normal 5 3 3 4 2 5 4" xfId="45306" xr:uid="{00000000-0005-0000-0000-0000EBB00000}"/>
    <cellStyle name="Normal 5 3 3 4 2 6" xfId="45307" xr:uid="{00000000-0005-0000-0000-0000ECB00000}"/>
    <cellStyle name="Normal 5 3 3 4 2 6 2" xfId="45308" xr:uid="{00000000-0005-0000-0000-0000EDB00000}"/>
    <cellStyle name="Normal 5 3 3 4 2 7" xfId="45309" xr:uid="{00000000-0005-0000-0000-0000EEB00000}"/>
    <cellStyle name="Normal 5 3 3 4 2 7 2" xfId="45310" xr:uid="{00000000-0005-0000-0000-0000EFB00000}"/>
    <cellStyle name="Normal 5 3 3 4 2 7 2 2" xfId="45311" xr:uid="{00000000-0005-0000-0000-0000F0B00000}"/>
    <cellStyle name="Normal 5 3 3 4 2 7 3" xfId="45312" xr:uid="{00000000-0005-0000-0000-0000F1B00000}"/>
    <cellStyle name="Normal 5 3 3 4 2 8" xfId="45313" xr:uid="{00000000-0005-0000-0000-0000F2B00000}"/>
    <cellStyle name="Normal 5 3 3 4 2 8 2" xfId="45314" xr:uid="{00000000-0005-0000-0000-0000F3B00000}"/>
    <cellStyle name="Normal 5 3 3 4 2 9" xfId="45315" xr:uid="{00000000-0005-0000-0000-0000F4B00000}"/>
    <cellStyle name="Normal 5 3 3 4 3" xfId="45316" xr:uid="{00000000-0005-0000-0000-0000F5B00000}"/>
    <cellStyle name="Normal 5 3 3 4 3 2" xfId="45317" xr:uid="{00000000-0005-0000-0000-0000F6B00000}"/>
    <cellStyle name="Normal 5 3 3 4 3 2 2" xfId="45318" xr:uid="{00000000-0005-0000-0000-0000F7B00000}"/>
    <cellStyle name="Normal 5 3 3 4 3 2 2 2" xfId="45319" xr:uid="{00000000-0005-0000-0000-0000F8B00000}"/>
    <cellStyle name="Normal 5 3 3 4 3 2 2 2 2" xfId="45320" xr:uid="{00000000-0005-0000-0000-0000F9B00000}"/>
    <cellStyle name="Normal 5 3 3 4 3 2 2 3" xfId="45321" xr:uid="{00000000-0005-0000-0000-0000FAB00000}"/>
    <cellStyle name="Normal 5 3 3 4 3 2 2 3 2" xfId="45322" xr:uid="{00000000-0005-0000-0000-0000FBB00000}"/>
    <cellStyle name="Normal 5 3 3 4 3 2 2 3 2 2" xfId="45323" xr:uid="{00000000-0005-0000-0000-0000FCB00000}"/>
    <cellStyle name="Normal 5 3 3 4 3 2 2 3 3" xfId="45324" xr:uid="{00000000-0005-0000-0000-0000FDB00000}"/>
    <cellStyle name="Normal 5 3 3 4 3 2 2 4" xfId="45325" xr:uid="{00000000-0005-0000-0000-0000FEB00000}"/>
    <cellStyle name="Normal 5 3 3 4 3 2 3" xfId="45326" xr:uid="{00000000-0005-0000-0000-0000FFB00000}"/>
    <cellStyle name="Normal 5 3 3 4 3 2 3 2" xfId="45327" xr:uid="{00000000-0005-0000-0000-000000B10000}"/>
    <cellStyle name="Normal 5 3 3 4 3 2 4" xfId="45328" xr:uid="{00000000-0005-0000-0000-000001B10000}"/>
    <cellStyle name="Normal 5 3 3 4 3 2 4 2" xfId="45329" xr:uid="{00000000-0005-0000-0000-000002B10000}"/>
    <cellStyle name="Normal 5 3 3 4 3 2 4 2 2" xfId="45330" xr:uid="{00000000-0005-0000-0000-000003B10000}"/>
    <cellStyle name="Normal 5 3 3 4 3 2 4 3" xfId="45331" xr:uid="{00000000-0005-0000-0000-000004B10000}"/>
    <cellStyle name="Normal 5 3 3 4 3 2 5" xfId="45332" xr:uid="{00000000-0005-0000-0000-000005B10000}"/>
    <cellStyle name="Normal 5 3 3 4 3 3" xfId="45333" xr:uid="{00000000-0005-0000-0000-000006B10000}"/>
    <cellStyle name="Normal 5 3 3 4 3 3 2" xfId="45334" xr:uid="{00000000-0005-0000-0000-000007B10000}"/>
    <cellStyle name="Normal 5 3 3 4 3 3 2 2" xfId="45335" xr:uid="{00000000-0005-0000-0000-000008B10000}"/>
    <cellStyle name="Normal 5 3 3 4 3 3 3" xfId="45336" xr:uid="{00000000-0005-0000-0000-000009B10000}"/>
    <cellStyle name="Normal 5 3 3 4 3 3 3 2" xfId="45337" xr:uid="{00000000-0005-0000-0000-00000AB10000}"/>
    <cellStyle name="Normal 5 3 3 4 3 3 3 2 2" xfId="45338" xr:uid="{00000000-0005-0000-0000-00000BB10000}"/>
    <cellStyle name="Normal 5 3 3 4 3 3 3 3" xfId="45339" xr:uid="{00000000-0005-0000-0000-00000CB10000}"/>
    <cellStyle name="Normal 5 3 3 4 3 3 4" xfId="45340" xr:uid="{00000000-0005-0000-0000-00000DB10000}"/>
    <cellStyle name="Normal 5 3 3 4 3 4" xfId="45341" xr:uid="{00000000-0005-0000-0000-00000EB10000}"/>
    <cellStyle name="Normal 5 3 3 4 3 4 2" xfId="45342" xr:uid="{00000000-0005-0000-0000-00000FB10000}"/>
    <cellStyle name="Normal 5 3 3 4 3 4 2 2" xfId="45343" xr:uid="{00000000-0005-0000-0000-000010B10000}"/>
    <cellStyle name="Normal 5 3 3 4 3 4 3" xfId="45344" xr:uid="{00000000-0005-0000-0000-000011B10000}"/>
    <cellStyle name="Normal 5 3 3 4 3 4 3 2" xfId="45345" xr:uid="{00000000-0005-0000-0000-000012B10000}"/>
    <cellStyle name="Normal 5 3 3 4 3 4 3 2 2" xfId="45346" xr:uid="{00000000-0005-0000-0000-000013B10000}"/>
    <cellStyle name="Normal 5 3 3 4 3 4 3 3" xfId="45347" xr:uid="{00000000-0005-0000-0000-000014B10000}"/>
    <cellStyle name="Normal 5 3 3 4 3 4 4" xfId="45348" xr:uid="{00000000-0005-0000-0000-000015B10000}"/>
    <cellStyle name="Normal 5 3 3 4 3 5" xfId="45349" xr:uid="{00000000-0005-0000-0000-000016B10000}"/>
    <cellStyle name="Normal 5 3 3 4 3 5 2" xfId="45350" xr:uid="{00000000-0005-0000-0000-000017B10000}"/>
    <cellStyle name="Normal 5 3 3 4 3 6" xfId="45351" xr:uid="{00000000-0005-0000-0000-000018B10000}"/>
    <cellStyle name="Normal 5 3 3 4 3 6 2" xfId="45352" xr:uid="{00000000-0005-0000-0000-000019B10000}"/>
    <cellStyle name="Normal 5 3 3 4 3 6 2 2" xfId="45353" xr:uid="{00000000-0005-0000-0000-00001AB10000}"/>
    <cellStyle name="Normal 5 3 3 4 3 6 3" xfId="45354" xr:uid="{00000000-0005-0000-0000-00001BB10000}"/>
    <cellStyle name="Normal 5 3 3 4 3 7" xfId="45355" xr:uid="{00000000-0005-0000-0000-00001CB10000}"/>
    <cellStyle name="Normal 5 3 3 4 3 7 2" xfId="45356" xr:uid="{00000000-0005-0000-0000-00001DB10000}"/>
    <cellStyle name="Normal 5 3 3 4 3 8" xfId="45357" xr:uid="{00000000-0005-0000-0000-00001EB10000}"/>
    <cellStyle name="Normal 5 3 3 4 4" xfId="45358" xr:uid="{00000000-0005-0000-0000-00001FB10000}"/>
    <cellStyle name="Normal 5 3 3 4 4 2" xfId="45359" xr:uid="{00000000-0005-0000-0000-000020B10000}"/>
    <cellStyle name="Normal 5 3 3 4 4 2 2" xfId="45360" xr:uid="{00000000-0005-0000-0000-000021B10000}"/>
    <cellStyle name="Normal 5 3 3 4 4 2 2 2" xfId="45361" xr:uid="{00000000-0005-0000-0000-000022B10000}"/>
    <cellStyle name="Normal 5 3 3 4 4 2 3" xfId="45362" xr:uid="{00000000-0005-0000-0000-000023B10000}"/>
    <cellStyle name="Normal 5 3 3 4 4 2 3 2" xfId="45363" xr:uid="{00000000-0005-0000-0000-000024B10000}"/>
    <cellStyle name="Normal 5 3 3 4 4 2 3 2 2" xfId="45364" xr:uid="{00000000-0005-0000-0000-000025B10000}"/>
    <cellStyle name="Normal 5 3 3 4 4 2 3 3" xfId="45365" xr:uid="{00000000-0005-0000-0000-000026B10000}"/>
    <cellStyle name="Normal 5 3 3 4 4 2 4" xfId="45366" xr:uid="{00000000-0005-0000-0000-000027B10000}"/>
    <cellStyle name="Normal 5 3 3 4 4 3" xfId="45367" xr:uid="{00000000-0005-0000-0000-000028B10000}"/>
    <cellStyle name="Normal 5 3 3 4 4 3 2" xfId="45368" xr:uid="{00000000-0005-0000-0000-000029B10000}"/>
    <cellStyle name="Normal 5 3 3 4 4 4" xfId="45369" xr:uid="{00000000-0005-0000-0000-00002AB10000}"/>
    <cellStyle name="Normal 5 3 3 4 4 4 2" xfId="45370" xr:uid="{00000000-0005-0000-0000-00002BB10000}"/>
    <cellStyle name="Normal 5 3 3 4 4 4 2 2" xfId="45371" xr:uid="{00000000-0005-0000-0000-00002CB10000}"/>
    <cellStyle name="Normal 5 3 3 4 4 4 3" xfId="45372" xr:uid="{00000000-0005-0000-0000-00002DB10000}"/>
    <cellStyle name="Normal 5 3 3 4 4 5" xfId="45373" xr:uid="{00000000-0005-0000-0000-00002EB10000}"/>
    <cellStyle name="Normal 5 3 3 4 5" xfId="45374" xr:uid="{00000000-0005-0000-0000-00002FB10000}"/>
    <cellStyle name="Normal 5 3 3 4 5 2" xfId="45375" xr:uid="{00000000-0005-0000-0000-000030B10000}"/>
    <cellStyle name="Normal 5 3 3 4 5 2 2" xfId="45376" xr:uid="{00000000-0005-0000-0000-000031B10000}"/>
    <cellStyle name="Normal 5 3 3 4 5 3" xfId="45377" xr:uid="{00000000-0005-0000-0000-000032B10000}"/>
    <cellStyle name="Normal 5 3 3 4 5 3 2" xfId="45378" xr:uid="{00000000-0005-0000-0000-000033B10000}"/>
    <cellStyle name="Normal 5 3 3 4 5 3 2 2" xfId="45379" xr:uid="{00000000-0005-0000-0000-000034B10000}"/>
    <cellStyle name="Normal 5 3 3 4 5 3 3" xfId="45380" xr:uid="{00000000-0005-0000-0000-000035B10000}"/>
    <cellStyle name="Normal 5 3 3 4 5 4" xfId="45381" xr:uid="{00000000-0005-0000-0000-000036B10000}"/>
    <cellStyle name="Normal 5 3 3 4 6" xfId="45382" xr:uid="{00000000-0005-0000-0000-000037B10000}"/>
    <cellStyle name="Normal 5 3 3 4 6 2" xfId="45383" xr:uid="{00000000-0005-0000-0000-000038B10000}"/>
    <cellStyle name="Normal 5 3 3 4 6 2 2" xfId="45384" xr:uid="{00000000-0005-0000-0000-000039B10000}"/>
    <cellStyle name="Normal 5 3 3 4 6 3" xfId="45385" xr:uid="{00000000-0005-0000-0000-00003AB10000}"/>
    <cellStyle name="Normal 5 3 3 4 6 3 2" xfId="45386" xr:uid="{00000000-0005-0000-0000-00003BB10000}"/>
    <cellStyle name="Normal 5 3 3 4 6 3 2 2" xfId="45387" xr:uid="{00000000-0005-0000-0000-00003CB10000}"/>
    <cellStyle name="Normal 5 3 3 4 6 3 3" xfId="45388" xr:uid="{00000000-0005-0000-0000-00003DB10000}"/>
    <cellStyle name="Normal 5 3 3 4 6 4" xfId="45389" xr:uid="{00000000-0005-0000-0000-00003EB10000}"/>
    <cellStyle name="Normal 5 3 3 4 7" xfId="45390" xr:uid="{00000000-0005-0000-0000-00003FB10000}"/>
    <cellStyle name="Normal 5 3 3 4 7 2" xfId="45391" xr:uid="{00000000-0005-0000-0000-000040B10000}"/>
    <cellStyle name="Normal 5 3 3 4 8" xfId="45392" xr:uid="{00000000-0005-0000-0000-000041B10000}"/>
    <cellStyle name="Normal 5 3 3 4 8 2" xfId="45393" xr:uid="{00000000-0005-0000-0000-000042B10000}"/>
    <cellStyle name="Normal 5 3 3 4 8 2 2" xfId="45394" xr:uid="{00000000-0005-0000-0000-000043B10000}"/>
    <cellStyle name="Normal 5 3 3 4 8 3" xfId="45395" xr:uid="{00000000-0005-0000-0000-000044B10000}"/>
    <cellStyle name="Normal 5 3 3 4 9" xfId="45396" xr:uid="{00000000-0005-0000-0000-000045B10000}"/>
    <cellStyle name="Normal 5 3 3 4 9 2" xfId="45397" xr:uid="{00000000-0005-0000-0000-000046B10000}"/>
    <cellStyle name="Normal 5 3 3 5" xfId="45398" xr:uid="{00000000-0005-0000-0000-000047B10000}"/>
    <cellStyle name="Normal 5 3 3 5 2" xfId="45399" xr:uid="{00000000-0005-0000-0000-000048B10000}"/>
    <cellStyle name="Normal 5 3 3 5 2 2" xfId="45400" xr:uid="{00000000-0005-0000-0000-000049B10000}"/>
    <cellStyle name="Normal 5 3 3 5 2 2 2" xfId="45401" xr:uid="{00000000-0005-0000-0000-00004AB10000}"/>
    <cellStyle name="Normal 5 3 3 5 2 2 2 2" xfId="45402" xr:uid="{00000000-0005-0000-0000-00004BB10000}"/>
    <cellStyle name="Normal 5 3 3 5 2 2 2 2 2" xfId="45403" xr:uid="{00000000-0005-0000-0000-00004CB10000}"/>
    <cellStyle name="Normal 5 3 3 5 2 2 2 3" xfId="45404" xr:uid="{00000000-0005-0000-0000-00004DB10000}"/>
    <cellStyle name="Normal 5 3 3 5 2 2 2 3 2" xfId="45405" xr:uid="{00000000-0005-0000-0000-00004EB10000}"/>
    <cellStyle name="Normal 5 3 3 5 2 2 2 3 2 2" xfId="45406" xr:uid="{00000000-0005-0000-0000-00004FB10000}"/>
    <cellStyle name="Normal 5 3 3 5 2 2 2 3 3" xfId="45407" xr:uid="{00000000-0005-0000-0000-000050B10000}"/>
    <cellStyle name="Normal 5 3 3 5 2 2 2 4" xfId="45408" xr:uid="{00000000-0005-0000-0000-000051B10000}"/>
    <cellStyle name="Normal 5 3 3 5 2 2 3" xfId="45409" xr:uid="{00000000-0005-0000-0000-000052B10000}"/>
    <cellStyle name="Normal 5 3 3 5 2 2 3 2" xfId="45410" xr:uid="{00000000-0005-0000-0000-000053B10000}"/>
    <cellStyle name="Normal 5 3 3 5 2 2 4" xfId="45411" xr:uid="{00000000-0005-0000-0000-000054B10000}"/>
    <cellStyle name="Normal 5 3 3 5 2 2 4 2" xfId="45412" xr:uid="{00000000-0005-0000-0000-000055B10000}"/>
    <cellStyle name="Normal 5 3 3 5 2 2 4 2 2" xfId="45413" xr:uid="{00000000-0005-0000-0000-000056B10000}"/>
    <cellStyle name="Normal 5 3 3 5 2 2 4 3" xfId="45414" xr:uid="{00000000-0005-0000-0000-000057B10000}"/>
    <cellStyle name="Normal 5 3 3 5 2 2 5" xfId="45415" xr:uid="{00000000-0005-0000-0000-000058B10000}"/>
    <cellStyle name="Normal 5 3 3 5 2 3" xfId="45416" xr:uid="{00000000-0005-0000-0000-000059B10000}"/>
    <cellStyle name="Normal 5 3 3 5 2 3 2" xfId="45417" xr:uid="{00000000-0005-0000-0000-00005AB10000}"/>
    <cellStyle name="Normal 5 3 3 5 2 3 2 2" xfId="45418" xr:uid="{00000000-0005-0000-0000-00005BB10000}"/>
    <cellStyle name="Normal 5 3 3 5 2 3 3" xfId="45419" xr:uid="{00000000-0005-0000-0000-00005CB10000}"/>
    <cellStyle name="Normal 5 3 3 5 2 3 3 2" xfId="45420" xr:uid="{00000000-0005-0000-0000-00005DB10000}"/>
    <cellStyle name="Normal 5 3 3 5 2 3 3 2 2" xfId="45421" xr:uid="{00000000-0005-0000-0000-00005EB10000}"/>
    <cellStyle name="Normal 5 3 3 5 2 3 3 3" xfId="45422" xr:uid="{00000000-0005-0000-0000-00005FB10000}"/>
    <cellStyle name="Normal 5 3 3 5 2 3 4" xfId="45423" xr:uid="{00000000-0005-0000-0000-000060B10000}"/>
    <cellStyle name="Normal 5 3 3 5 2 4" xfId="45424" xr:uid="{00000000-0005-0000-0000-000061B10000}"/>
    <cellStyle name="Normal 5 3 3 5 2 4 2" xfId="45425" xr:uid="{00000000-0005-0000-0000-000062B10000}"/>
    <cellStyle name="Normal 5 3 3 5 2 4 2 2" xfId="45426" xr:uid="{00000000-0005-0000-0000-000063B10000}"/>
    <cellStyle name="Normal 5 3 3 5 2 4 3" xfId="45427" xr:uid="{00000000-0005-0000-0000-000064B10000}"/>
    <cellStyle name="Normal 5 3 3 5 2 4 3 2" xfId="45428" xr:uid="{00000000-0005-0000-0000-000065B10000}"/>
    <cellStyle name="Normal 5 3 3 5 2 4 3 2 2" xfId="45429" xr:uid="{00000000-0005-0000-0000-000066B10000}"/>
    <cellStyle name="Normal 5 3 3 5 2 4 3 3" xfId="45430" xr:uid="{00000000-0005-0000-0000-000067B10000}"/>
    <cellStyle name="Normal 5 3 3 5 2 4 4" xfId="45431" xr:uid="{00000000-0005-0000-0000-000068B10000}"/>
    <cellStyle name="Normal 5 3 3 5 2 5" xfId="45432" xr:uid="{00000000-0005-0000-0000-000069B10000}"/>
    <cellStyle name="Normal 5 3 3 5 2 5 2" xfId="45433" xr:uid="{00000000-0005-0000-0000-00006AB10000}"/>
    <cellStyle name="Normal 5 3 3 5 2 6" xfId="45434" xr:uid="{00000000-0005-0000-0000-00006BB10000}"/>
    <cellStyle name="Normal 5 3 3 5 2 6 2" xfId="45435" xr:uid="{00000000-0005-0000-0000-00006CB10000}"/>
    <cellStyle name="Normal 5 3 3 5 2 6 2 2" xfId="45436" xr:uid="{00000000-0005-0000-0000-00006DB10000}"/>
    <cellStyle name="Normal 5 3 3 5 2 6 3" xfId="45437" xr:uid="{00000000-0005-0000-0000-00006EB10000}"/>
    <cellStyle name="Normal 5 3 3 5 2 7" xfId="45438" xr:uid="{00000000-0005-0000-0000-00006FB10000}"/>
    <cellStyle name="Normal 5 3 3 5 2 7 2" xfId="45439" xr:uid="{00000000-0005-0000-0000-000070B10000}"/>
    <cellStyle name="Normal 5 3 3 5 2 8" xfId="45440" xr:uid="{00000000-0005-0000-0000-000071B10000}"/>
    <cellStyle name="Normal 5 3 3 5 3" xfId="45441" xr:uid="{00000000-0005-0000-0000-000072B10000}"/>
    <cellStyle name="Normal 5 3 3 5 3 2" xfId="45442" xr:uid="{00000000-0005-0000-0000-000073B10000}"/>
    <cellStyle name="Normal 5 3 3 5 3 2 2" xfId="45443" xr:uid="{00000000-0005-0000-0000-000074B10000}"/>
    <cellStyle name="Normal 5 3 3 5 3 2 2 2" xfId="45444" xr:uid="{00000000-0005-0000-0000-000075B10000}"/>
    <cellStyle name="Normal 5 3 3 5 3 2 3" xfId="45445" xr:uid="{00000000-0005-0000-0000-000076B10000}"/>
    <cellStyle name="Normal 5 3 3 5 3 2 3 2" xfId="45446" xr:uid="{00000000-0005-0000-0000-000077B10000}"/>
    <cellStyle name="Normal 5 3 3 5 3 2 3 2 2" xfId="45447" xr:uid="{00000000-0005-0000-0000-000078B10000}"/>
    <cellStyle name="Normal 5 3 3 5 3 2 3 3" xfId="45448" xr:uid="{00000000-0005-0000-0000-000079B10000}"/>
    <cellStyle name="Normal 5 3 3 5 3 2 4" xfId="45449" xr:uid="{00000000-0005-0000-0000-00007AB10000}"/>
    <cellStyle name="Normal 5 3 3 5 3 3" xfId="45450" xr:uid="{00000000-0005-0000-0000-00007BB10000}"/>
    <cellStyle name="Normal 5 3 3 5 3 3 2" xfId="45451" xr:uid="{00000000-0005-0000-0000-00007CB10000}"/>
    <cellStyle name="Normal 5 3 3 5 3 4" xfId="45452" xr:uid="{00000000-0005-0000-0000-00007DB10000}"/>
    <cellStyle name="Normal 5 3 3 5 3 4 2" xfId="45453" xr:uid="{00000000-0005-0000-0000-00007EB10000}"/>
    <cellStyle name="Normal 5 3 3 5 3 4 2 2" xfId="45454" xr:uid="{00000000-0005-0000-0000-00007FB10000}"/>
    <cellStyle name="Normal 5 3 3 5 3 4 3" xfId="45455" xr:uid="{00000000-0005-0000-0000-000080B10000}"/>
    <cellStyle name="Normal 5 3 3 5 3 5" xfId="45456" xr:uid="{00000000-0005-0000-0000-000081B10000}"/>
    <cellStyle name="Normal 5 3 3 5 4" xfId="45457" xr:uid="{00000000-0005-0000-0000-000082B10000}"/>
    <cellStyle name="Normal 5 3 3 5 4 2" xfId="45458" xr:uid="{00000000-0005-0000-0000-000083B10000}"/>
    <cellStyle name="Normal 5 3 3 5 4 2 2" xfId="45459" xr:uid="{00000000-0005-0000-0000-000084B10000}"/>
    <cellStyle name="Normal 5 3 3 5 4 3" xfId="45460" xr:uid="{00000000-0005-0000-0000-000085B10000}"/>
    <cellStyle name="Normal 5 3 3 5 4 3 2" xfId="45461" xr:uid="{00000000-0005-0000-0000-000086B10000}"/>
    <cellStyle name="Normal 5 3 3 5 4 3 2 2" xfId="45462" xr:uid="{00000000-0005-0000-0000-000087B10000}"/>
    <cellStyle name="Normal 5 3 3 5 4 3 3" xfId="45463" xr:uid="{00000000-0005-0000-0000-000088B10000}"/>
    <cellStyle name="Normal 5 3 3 5 4 4" xfId="45464" xr:uid="{00000000-0005-0000-0000-000089B10000}"/>
    <cellStyle name="Normal 5 3 3 5 5" xfId="45465" xr:uid="{00000000-0005-0000-0000-00008AB10000}"/>
    <cellStyle name="Normal 5 3 3 5 5 2" xfId="45466" xr:uid="{00000000-0005-0000-0000-00008BB10000}"/>
    <cellStyle name="Normal 5 3 3 5 5 2 2" xfId="45467" xr:uid="{00000000-0005-0000-0000-00008CB10000}"/>
    <cellStyle name="Normal 5 3 3 5 5 3" xfId="45468" xr:uid="{00000000-0005-0000-0000-00008DB10000}"/>
    <cellStyle name="Normal 5 3 3 5 5 3 2" xfId="45469" xr:uid="{00000000-0005-0000-0000-00008EB10000}"/>
    <cellStyle name="Normal 5 3 3 5 5 3 2 2" xfId="45470" xr:uid="{00000000-0005-0000-0000-00008FB10000}"/>
    <cellStyle name="Normal 5 3 3 5 5 3 3" xfId="45471" xr:uid="{00000000-0005-0000-0000-000090B10000}"/>
    <cellStyle name="Normal 5 3 3 5 5 4" xfId="45472" xr:uid="{00000000-0005-0000-0000-000091B10000}"/>
    <cellStyle name="Normal 5 3 3 5 6" xfId="45473" xr:uid="{00000000-0005-0000-0000-000092B10000}"/>
    <cellStyle name="Normal 5 3 3 5 6 2" xfId="45474" xr:uid="{00000000-0005-0000-0000-000093B10000}"/>
    <cellStyle name="Normal 5 3 3 5 7" xfId="45475" xr:uid="{00000000-0005-0000-0000-000094B10000}"/>
    <cellStyle name="Normal 5 3 3 5 7 2" xfId="45476" xr:uid="{00000000-0005-0000-0000-000095B10000}"/>
    <cellStyle name="Normal 5 3 3 5 7 2 2" xfId="45477" xr:uid="{00000000-0005-0000-0000-000096B10000}"/>
    <cellStyle name="Normal 5 3 3 5 7 3" xfId="45478" xr:uid="{00000000-0005-0000-0000-000097B10000}"/>
    <cellStyle name="Normal 5 3 3 5 8" xfId="45479" xr:uid="{00000000-0005-0000-0000-000098B10000}"/>
    <cellStyle name="Normal 5 3 3 5 8 2" xfId="45480" xr:uid="{00000000-0005-0000-0000-000099B10000}"/>
    <cellStyle name="Normal 5 3 3 5 9" xfId="45481" xr:uid="{00000000-0005-0000-0000-00009AB10000}"/>
    <cellStyle name="Normal 5 3 3 6" xfId="45482" xr:uid="{00000000-0005-0000-0000-00009BB10000}"/>
    <cellStyle name="Normal 5 3 3 6 2" xfId="45483" xr:uid="{00000000-0005-0000-0000-00009CB10000}"/>
    <cellStyle name="Normal 5 3 3 6 2 2" xfId="45484" xr:uid="{00000000-0005-0000-0000-00009DB10000}"/>
    <cellStyle name="Normal 5 3 3 6 2 2 2" xfId="45485" xr:uid="{00000000-0005-0000-0000-00009EB10000}"/>
    <cellStyle name="Normal 5 3 3 6 2 2 2 2" xfId="45486" xr:uid="{00000000-0005-0000-0000-00009FB10000}"/>
    <cellStyle name="Normal 5 3 3 6 2 2 3" xfId="45487" xr:uid="{00000000-0005-0000-0000-0000A0B10000}"/>
    <cellStyle name="Normal 5 3 3 6 2 2 3 2" xfId="45488" xr:uid="{00000000-0005-0000-0000-0000A1B10000}"/>
    <cellStyle name="Normal 5 3 3 6 2 2 3 2 2" xfId="45489" xr:uid="{00000000-0005-0000-0000-0000A2B10000}"/>
    <cellStyle name="Normal 5 3 3 6 2 2 3 3" xfId="45490" xr:uid="{00000000-0005-0000-0000-0000A3B10000}"/>
    <cellStyle name="Normal 5 3 3 6 2 2 4" xfId="45491" xr:uid="{00000000-0005-0000-0000-0000A4B10000}"/>
    <cellStyle name="Normal 5 3 3 6 2 3" xfId="45492" xr:uid="{00000000-0005-0000-0000-0000A5B10000}"/>
    <cellStyle name="Normal 5 3 3 6 2 3 2" xfId="45493" xr:uid="{00000000-0005-0000-0000-0000A6B10000}"/>
    <cellStyle name="Normal 5 3 3 6 2 4" xfId="45494" xr:uid="{00000000-0005-0000-0000-0000A7B10000}"/>
    <cellStyle name="Normal 5 3 3 6 2 4 2" xfId="45495" xr:uid="{00000000-0005-0000-0000-0000A8B10000}"/>
    <cellStyle name="Normal 5 3 3 6 2 4 2 2" xfId="45496" xr:uid="{00000000-0005-0000-0000-0000A9B10000}"/>
    <cellStyle name="Normal 5 3 3 6 2 4 3" xfId="45497" xr:uid="{00000000-0005-0000-0000-0000AAB10000}"/>
    <cellStyle name="Normal 5 3 3 6 2 5" xfId="45498" xr:uid="{00000000-0005-0000-0000-0000ABB10000}"/>
    <cellStyle name="Normal 5 3 3 6 3" xfId="45499" xr:uid="{00000000-0005-0000-0000-0000ACB10000}"/>
    <cellStyle name="Normal 5 3 3 6 3 2" xfId="45500" xr:uid="{00000000-0005-0000-0000-0000ADB10000}"/>
    <cellStyle name="Normal 5 3 3 6 3 2 2" xfId="45501" xr:uid="{00000000-0005-0000-0000-0000AEB10000}"/>
    <cellStyle name="Normal 5 3 3 6 3 3" xfId="45502" xr:uid="{00000000-0005-0000-0000-0000AFB10000}"/>
    <cellStyle name="Normal 5 3 3 6 3 3 2" xfId="45503" xr:uid="{00000000-0005-0000-0000-0000B0B10000}"/>
    <cellStyle name="Normal 5 3 3 6 3 3 2 2" xfId="45504" xr:uid="{00000000-0005-0000-0000-0000B1B10000}"/>
    <cellStyle name="Normal 5 3 3 6 3 3 3" xfId="45505" xr:uid="{00000000-0005-0000-0000-0000B2B10000}"/>
    <cellStyle name="Normal 5 3 3 6 3 4" xfId="45506" xr:uid="{00000000-0005-0000-0000-0000B3B10000}"/>
    <cellStyle name="Normal 5 3 3 6 4" xfId="45507" xr:uid="{00000000-0005-0000-0000-0000B4B10000}"/>
    <cellStyle name="Normal 5 3 3 6 4 2" xfId="45508" xr:uid="{00000000-0005-0000-0000-0000B5B10000}"/>
    <cellStyle name="Normal 5 3 3 6 4 2 2" xfId="45509" xr:uid="{00000000-0005-0000-0000-0000B6B10000}"/>
    <cellStyle name="Normal 5 3 3 6 4 3" xfId="45510" xr:uid="{00000000-0005-0000-0000-0000B7B10000}"/>
    <cellStyle name="Normal 5 3 3 6 4 3 2" xfId="45511" xr:uid="{00000000-0005-0000-0000-0000B8B10000}"/>
    <cellStyle name="Normal 5 3 3 6 4 3 2 2" xfId="45512" xr:uid="{00000000-0005-0000-0000-0000B9B10000}"/>
    <cellStyle name="Normal 5 3 3 6 4 3 3" xfId="45513" xr:uid="{00000000-0005-0000-0000-0000BAB10000}"/>
    <cellStyle name="Normal 5 3 3 6 4 4" xfId="45514" xr:uid="{00000000-0005-0000-0000-0000BBB10000}"/>
    <cellStyle name="Normal 5 3 3 6 5" xfId="45515" xr:uid="{00000000-0005-0000-0000-0000BCB10000}"/>
    <cellStyle name="Normal 5 3 3 6 5 2" xfId="45516" xr:uid="{00000000-0005-0000-0000-0000BDB10000}"/>
    <cellStyle name="Normal 5 3 3 6 6" xfId="45517" xr:uid="{00000000-0005-0000-0000-0000BEB10000}"/>
    <cellStyle name="Normal 5 3 3 6 6 2" xfId="45518" xr:uid="{00000000-0005-0000-0000-0000BFB10000}"/>
    <cellStyle name="Normal 5 3 3 6 6 2 2" xfId="45519" xr:uid="{00000000-0005-0000-0000-0000C0B10000}"/>
    <cellStyle name="Normal 5 3 3 6 6 3" xfId="45520" xr:uid="{00000000-0005-0000-0000-0000C1B10000}"/>
    <cellStyle name="Normal 5 3 3 6 7" xfId="45521" xr:uid="{00000000-0005-0000-0000-0000C2B10000}"/>
    <cellStyle name="Normal 5 3 3 6 7 2" xfId="45522" xr:uid="{00000000-0005-0000-0000-0000C3B10000}"/>
    <cellStyle name="Normal 5 3 3 6 8" xfId="45523" xr:uid="{00000000-0005-0000-0000-0000C4B10000}"/>
    <cellStyle name="Normal 5 3 3 7" xfId="45524" xr:uid="{00000000-0005-0000-0000-0000C5B10000}"/>
    <cellStyle name="Normal 5 3 3 7 2" xfId="45525" xr:uid="{00000000-0005-0000-0000-0000C6B10000}"/>
    <cellStyle name="Normal 5 3 3 7 2 2" xfId="45526" xr:uid="{00000000-0005-0000-0000-0000C7B10000}"/>
    <cellStyle name="Normal 5 3 3 7 2 2 2" xfId="45527" xr:uid="{00000000-0005-0000-0000-0000C8B10000}"/>
    <cellStyle name="Normal 5 3 3 7 2 2 2 2" xfId="45528" xr:uid="{00000000-0005-0000-0000-0000C9B10000}"/>
    <cellStyle name="Normal 5 3 3 7 2 2 3" xfId="45529" xr:uid="{00000000-0005-0000-0000-0000CAB10000}"/>
    <cellStyle name="Normal 5 3 3 7 2 2 3 2" xfId="45530" xr:uid="{00000000-0005-0000-0000-0000CBB10000}"/>
    <cellStyle name="Normal 5 3 3 7 2 2 3 2 2" xfId="45531" xr:uid="{00000000-0005-0000-0000-0000CCB10000}"/>
    <cellStyle name="Normal 5 3 3 7 2 2 3 3" xfId="45532" xr:uid="{00000000-0005-0000-0000-0000CDB10000}"/>
    <cellStyle name="Normal 5 3 3 7 2 2 4" xfId="45533" xr:uid="{00000000-0005-0000-0000-0000CEB10000}"/>
    <cellStyle name="Normal 5 3 3 7 2 3" xfId="45534" xr:uid="{00000000-0005-0000-0000-0000CFB10000}"/>
    <cellStyle name="Normal 5 3 3 7 2 3 2" xfId="45535" xr:uid="{00000000-0005-0000-0000-0000D0B10000}"/>
    <cellStyle name="Normal 5 3 3 7 2 4" xfId="45536" xr:uid="{00000000-0005-0000-0000-0000D1B10000}"/>
    <cellStyle name="Normal 5 3 3 7 2 4 2" xfId="45537" xr:uid="{00000000-0005-0000-0000-0000D2B10000}"/>
    <cellStyle name="Normal 5 3 3 7 2 4 2 2" xfId="45538" xr:uid="{00000000-0005-0000-0000-0000D3B10000}"/>
    <cellStyle name="Normal 5 3 3 7 2 4 3" xfId="45539" xr:uid="{00000000-0005-0000-0000-0000D4B10000}"/>
    <cellStyle name="Normal 5 3 3 7 2 5" xfId="45540" xr:uid="{00000000-0005-0000-0000-0000D5B10000}"/>
    <cellStyle name="Normal 5 3 3 7 3" xfId="45541" xr:uid="{00000000-0005-0000-0000-0000D6B10000}"/>
    <cellStyle name="Normal 5 3 3 7 3 2" xfId="45542" xr:uid="{00000000-0005-0000-0000-0000D7B10000}"/>
    <cellStyle name="Normal 5 3 3 7 3 2 2" xfId="45543" xr:uid="{00000000-0005-0000-0000-0000D8B10000}"/>
    <cellStyle name="Normal 5 3 3 7 3 3" xfId="45544" xr:uid="{00000000-0005-0000-0000-0000D9B10000}"/>
    <cellStyle name="Normal 5 3 3 7 3 3 2" xfId="45545" xr:uid="{00000000-0005-0000-0000-0000DAB10000}"/>
    <cellStyle name="Normal 5 3 3 7 3 3 2 2" xfId="45546" xr:uid="{00000000-0005-0000-0000-0000DBB10000}"/>
    <cellStyle name="Normal 5 3 3 7 3 3 3" xfId="45547" xr:uid="{00000000-0005-0000-0000-0000DCB10000}"/>
    <cellStyle name="Normal 5 3 3 7 3 4" xfId="45548" xr:uid="{00000000-0005-0000-0000-0000DDB10000}"/>
    <cellStyle name="Normal 5 3 3 7 4" xfId="45549" xr:uid="{00000000-0005-0000-0000-0000DEB10000}"/>
    <cellStyle name="Normal 5 3 3 7 4 2" xfId="45550" xr:uid="{00000000-0005-0000-0000-0000DFB10000}"/>
    <cellStyle name="Normal 5 3 3 7 5" xfId="45551" xr:uid="{00000000-0005-0000-0000-0000E0B10000}"/>
    <cellStyle name="Normal 5 3 3 7 5 2" xfId="45552" xr:uid="{00000000-0005-0000-0000-0000E1B10000}"/>
    <cellStyle name="Normal 5 3 3 7 5 2 2" xfId="45553" xr:uid="{00000000-0005-0000-0000-0000E2B10000}"/>
    <cellStyle name="Normal 5 3 3 7 5 3" xfId="45554" xr:uid="{00000000-0005-0000-0000-0000E3B10000}"/>
    <cellStyle name="Normal 5 3 3 7 6" xfId="45555" xr:uid="{00000000-0005-0000-0000-0000E4B10000}"/>
    <cellStyle name="Normal 5 3 3 8" xfId="45556" xr:uid="{00000000-0005-0000-0000-0000E5B10000}"/>
    <cellStyle name="Normal 5 3 3 8 2" xfId="45557" xr:uid="{00000000-0005-0000-0000-0000E6B10000}"/>
    <cellStyle name="Normal 5 3 3 8 2 2" xfId="45558" xr:uid="{00000000-0005-0000-0000-0000E7B10000}"/>
    <cellStyle name="Normal 5 3 3 8 2 2 2" xfId="45559" xr:uid="{00000000-0005-0000-0000-0000E8B10000}"/>
    <cellStyle name="Normal 5 3 3 8 2 2 2 2" xfId="45560" xr:uid="{00000000-0005-0000-0000-0000E9B10000}"/>
    <cellStyle name="Normal 5 3 3 8 2 2 3" xfId="45561" xr:uid="{00000000-0005-0000-0000-0000EAB10000}"/>
    <cellStyle name="Normal 5 3 3 8 2 2 3 2" xfId="45562" xr:uid="{00000000-0005-0000-0000-0000EBB10000}"/>
    <cellStyle name="Normal 5 3 3 8 2 2 3 2 2" xfId="45563" xr:uid="{00000000-0005-0000-0000-0000ECB10000}"/>
    <cellStyle name="Normal 5 3 3 8 2 2 3 3" xfId="45564" xr:uid="{00000000-0005-0000-0000-0000EDB10000}"/>
    <cellStyle name="Normal 5 3 3 8 2 2 4" xfId="45565" xr:uid="{00000000-0005-0000-0000-0000EEB10000}"/>
    <cellStyle name="Normal 5 3 3 8 2 3" xfId="45566" xr:uid="{00000000-0005-0000-0000-0000EFB10000}"/>
    <cellStyle name="Normal 5 3 3 8 2 3 2" xfId="45567" xr:uid="{00000000-0005-0000-0000-0000F0B10000}"/>
    <cellStyle name="Normal 5 3 3 8 2 4" xfId="45568" xr:uid="{00000000-0005-0000-0000-0000F1B10000}"/>
    <cellStyle name="Normal 5 3 3 8 2 4 2" xfId="45569" xr:uid="{00000000-0005-0000-0000-0000F2B10000}"/>
    <cellStyle name="Normal 5 3 3 8 2 4 2 2" xfId="45570" xr:uid="{00000000-0005-0000-0000-0000F3B10000}"/>
    <cellStyle name="Normal 5 3 3 8 2 4 3" xfId="45571" xr:uid="{00000000-0005-0000-0000-0000F4B10000}"/>
    <cellStyle name="Normal 5 3 3 8 2 5" xfId="45572" xr:uid="{00000000-0005-0000-0000-0000F5B10000}"/>
    <cellStyle name="Normal 5 3 3 8 3" xfId="45573" xr:uid="{00000000-0005-0000-0000-0000F6B10000}"/>
    <cellStyle name="Normal 5 3 3 8 3 2" xfId="45574" xr:uid="{00000000-0005-0000-0000-0000F7B10000}"/>
    <cellStyle name="Normal 5 3 3 8 3 2 2" xfId="45575" xr:uid="{00000000-0005-0000-0000-0000F8B10000}"/>
    <cellStyle name="Normal 5 3 3 8 3 3" xfId="45576" xr:uid="{00000000-0005-0000-0000-0000F9B10000}"/>
    <cellStyle name="Normal 5 3 3 8 3 3 2" xfId="45577" xr:uid="{00000000-0005-0000-0000-0000FAB10000}"/>
    <cellStyle name="Normal 5 3 3 8 3 3 2 2" xfId="45578" xr:uid="{00000000-0005-0000-0000-0000FBB10000}"/>
    <cellStyle name="Normal 5 3 3 8 3 3 3" xfId="45579" xr:uid="{00000000-0005-0000-0000-0000FCB10000}"/>
    <cellStyle name="Normal 5 3 3 8 3 4" xfId="45580" xr:uid="{00000000-0005-0000-0000-0000FDB10000}"/>
    <cellStyle name="Normal 5 3 3 8 4" xfId="45581" xr:uid="{00000000-0005-0000-0000-0000FEB10000}"/>
    <cellStyle name="Normal 5 3 3 8 4 2" xfId="45582" xr:uid="{00000000-0005-0000-0000-0000FFB10000}"/>
    <cellStyle name="Normal 5 3 3 8 5" xfId="45583" xr:uid="{00000000-0005-0000-0000-000000B20000}"/>
    <cellStyle name="Normal 5 3 3 8 5 2" xfId="45584" xr:uid="{00000000-0005-0000-0000-000001B20000}"/>
    <cellStyle name="Normal 5 3 3 8 5 2 2" xfId="45585" xr:uid="{00000000-0005-0000-0000-000002B20000}"/>
    <cellStyle name="Normal 5 3 3 8 5 3" xfId="45586" xr:uid="{00000000-0005-0000-0000-000003B20000}"/>
    <cellStyle name="Normal 5 3 3 8 6" xfId="45587" xr:uid="{00000000-0005-0000-0000-000004B20000}"/>
    <cellStyle name="Normal 5 3 3 9" xfId="45588" xr:uid="{00000000-0005-0000-0000-000005B20000}"/>
    <cellStyle name="Normal 5 3 3 9 2" xfId="45589" xr:uid="{00000000-0005-0000-0000-000006B20000}"/>
    <cellStyle name="Normal 5 3 3 9 2 2" xfId="45590" xr:uid="{00000000-0005-0000-0000-000007B20000}"/>
    <cellStyle name="Normal 5 3 3 9 2 2 2" xfId="45591" xr:uid="{00000000-0005-0000-0000-000008B20000}"/>
    <cellStyle name="Normal 5 3 3 9 2 3" xfId="45592" xr:uid="{00000000-0005-0000-0000-000009B20000}"/>
    <cellStyle name="Normal 5 3 3 9 2 3 2" xfId="45593" xr:uid="{00000000-0005-0000-0000-00000AB20000}"/>
    <cellStyle name="Normal 5 3 3 9 2 3 2 2" xfId="45594" xr:uid="{00000000-0005-0000-0000-00000BB20000}"/>
    <cellStyle name="Normal 5 3 3 9 2 3 3" xfId="45595" xr:uid="{00000000-0005-0000-0000-00000CB20000}"/>
    <cellStyle name="Normal 5 3 3 9 2 4" xfId="45596" xr:uid="{00000000-0005-0000-0000-00000DB20000}"/>
    <cellStyle name="Normal 5 3 3 9 3" xfId="45597" xr:uid="{00000000-0005-0000-0000-00000EB20000}"/>
    <cellStyle name="Normal 5 3 3 9 3 2" xfId="45598" xr:uid="{00000000-0005-0000-0000-00000FB20000}"/>
    <cellStyle name="Normal 5 3 3 9 4" xfId="45599" xr:uid="{00000000-0005-0000-0000-000010B20000}"/>
    <cellStyle name="Normal 5 3 3 9 4 2" xfId="45600" xr:uid="{00000000-0005-0000-0000-000011B20000}"/>
    <cellStyle name="Normal 5 3 3 9 4 2 2" xfId="45601" xr:uid="{00000000-0005-0000-0000-000012B20000}"/>
    <cellStyle name="Normal 5 3 3 9 4 3" xfId="45602" xr:uid="{00000000-0005-0000-0000-000013B20000}"/>
    <cellStyle name="Normal 5 3 3 9 5" xfId="45603" xr:uid="{00000000-0005-0000-0000-000014B20000}"/>
    <cellStyle name="Normal 5 3 3_T-straight with PEDs adjustor" xfId="45604" xr:uid="{00000000-0005-0000-0000-000015B20000}"/>
    <cellStyle name="Normal 5 3 4" xfId="45605" xr:uid="{00000000-0005-0000-0000-000016B20000}"/>
    <cellStyle name="Normal 5 3 4 10" xfId="45606" xr:uid="{00000000-0005-0000-0000-000017B20000}"/>
    <cellStyle name="Normal 5 3 4 11" xfId="45607" xr:uid="{00000000-0005-0000-0000-000018B20000}"/>
    <cellStyle name="Normal 5 3 4 2" xfId="45608" xr:uid="{00000000-0005-0000-0000-000019B20000}"/>
    <cellStyle name="Normal 5 3 4 2 10" xfId="45609" xr:uid="{00000000-0005-0000-0000-00001AB20000}"/>
    <cellStyle name="Normal 5 3 4 2 2" xfId="45610" xr:uid="{00000000-0005-0000-0000-00001BB20000}"/>
    <cellStyle name="Normal 5 3 4 2 2 2" xfId="45611" xr:uid="{00000000-0005-0000-0000-00001CB20000}"/>
    <cellStyle name="Normal 5 3 4 2 2 2 2" xfId="45612" xr:uid="{00000000-0005-0000-0000-00001DB20000}"/>
    <cellStyle name="Normal 5 3 4 2 2 2 2 2" xfId="45613" xr:uid="{00000000-0005-0000-0000-00001EB20000}"/>
    <cellStyle name="Normal 5 3 4 2 2 2 2 2 2" xfId="45614" xr:uid="{00000000-0005-0000-0000-00001FB20000}"/>
    <cellStyle name="Normal 5 3 4 2 2 2 2 3" xfId="45615" xr:uid="{00000000-0005-0000-0000-000020B20000}"/>
    <cellStyle name="Normal 5 3 4 2 2 2 2 3 2" xfId="45616" xr:uid="{00000000-0005-0000-0000-000021B20000}"/>
    <cellStyle name="Normal 5 3 4 2 2 2 2 3 2 2" xfId="45617" xr:uid="{00000000-0005-0000-0000-000022B20000}"/>
    <cellStyle name="Normal 5 3 4 2 2 2 2 3 3" xfId="45618" xr:uid="{00000000-0005-0000-0000-000023B20000}"/>
    <cellStyle name="Normal 5 3 4 2 2 2 2 4" xfId="45619" xr:uid="{00000000-0005-0000-0000-000024B20000}"/>
    <cellStyle name="Normal 5 3 4 2 2 2 3" xfId="45620" xr:uid="{00000000-0005-0000-0000-000025B20000}"/>
    <cellStyle name="Normal 5 3 4 2 2 2 3 2" xfId="45621" xr:uid="{00000000-0005-0000-0000-000026B20000}"/>
    <cellStyle name="Normal 5 3 4 2 2 2 4" xfId="45622" xr:uid="{00000000-0005-0000-0000-000027B20000}"/>
    <cellStyle name="Normal 5 3 4 2 2 2 4 2" xfId="45623" xr:uid="{00000000-0005-0000-0000-000028B20000}"/>
    <cellStyle name="Normal 5 3 4 2 2 2 4 2 2" xfId="45624" xr:uid="{00000000-0005-0000-0000-000029B20000}"/>
    <cellStyle name="Normal 5 3 4 2 2 2 4 3" xfId="45625" xr:uid="{00000000-0005-0000-0000-00002AB20000}"/>
    <cellStyle name="Normal 5 3 4 2 2 2 5" xfId="45626" xr:uid="{00000000-0005-0000-0000-00002BB20000}"/>
    <cellStyle name="Normal 5 3 4 2 2 3" xfId="45627" xr:uid="{00000000-0005-0000-0000-00002CB20000}"/>
    <cellStyle name="Normal 5 3 4 2 2 3 2" xfId="45628" xr:uid="{00000000-0005-0000-0000-00002DB20000}"/>
    <cellStyle name="Normal 5 3 4 2 2 3 2 2" xfId="45629" xr:uid="{00000000-0005-0000-0000-00002EB20000}"/>
    <cellStyle name="Normal 5 3 4 2 2 3 3" xfId="45630" xr:uid="{00000000-0005-0000-0000-00002FB20000}"/>
    <cellStyle name="Normal 5 3 4 2 2 3 3 2" xfId="45631" xr:uid="{00000000-0005-0000-0000-000030B20000}"/>
    <cellStyle name="Normal 5 3 4 2 2 3 3 2 2" xfId="45632" xr:uid="{00000000-0005-0000-0000-000031B20000}"/>
    <cellStyle name="Normal 5 3 4 2 2 3 3 3" xfId="45633" xr:uid="{00000000-0005-0000-0000-000032B20000}"/>
    <cellStyle name="Normal 5 3 4 2 2 3 4" xfId="45634" xr:uid="{00000000-0005-0000-0000-000033B20000}"/>
    <cellStyle name="Normal 5 3 4 2 2 4" xfId="45635" xr:uid="{00000000-0005-0000-0000-000034B20000}"/>
    <cellStyle name="Normal 5 3 4 2 2 4 2" xfId="45636" xr:uid="{00000000-0005-0000-0000-000035B20000}"/>
    <cellStyle name="Normal 5 3 4 2 2 4 2 2" xfId="45637" xr:uid="{00000000-0005-0000-0000-000036B20000}"/>
    <cellStyle name="Normal 5 3 4 2 2 4 3" xfId="45638" xr:uid="{00000000-0005-0000-0000-000037B20000}"/>
    <cellStyle name="Normal 5 3 4 2 2 4 3 2" xfId="45639" xr:uid="{00000000-0005-0000-0000-000038B20000}"/>
    <cellStyle name="Normal 5 3 4 2 2 4 3 2 2" xfId="45640" xr:uid="{00000000-0005-0000-0000-000039B20000}"/>
    <cellStyle name="Normal 5 3 4 2 2 4 3 3" xfId="45641" xr:uid="{00000000-0005-0000-0000-00003AB20000}"/>
    <cellStyle name="Normal 5 3 4 2 2 4 4" xfId="45642" xr:uid="{00000000-0005-0000-0000-00003BB20000}"/>
    <cellStyle name="Normal 5 3 4 2 2 5" xfId="45643" xr:uid="{00000000-0005-0000-0000-00003CB20000}"/>
    <cellStyle name="Normal 5 3 4 2 2 5 2" xfId="45644" xr:uid="{00000000-0005-0000-0000-00003DB20000}"/>
    <cellStyle name="Normal 5 3 4 2 2 6" xfId="45645" xr:uid="{00000000-0005-0000-0000-00003EB20000}"/>
    <cellStyle name="Normal 5 3 4 2 2 6 2" xfId="45646" xr:uid="{00000000-0005-0000-0000-00003FB20000}"/>
    <cellStyle name="Normal 5 3 4 2 2 6 2 2" xfId="45647" xr:uid="{00000000-0005-0000-0000-000040B20000}"/>
    <cellStyle name="Normal 5 3 4 2 2 6 3" xfId="45648" xr:uid="{00000000-0005-0000-0000-000041B20000}"/>
    <cellStyle name="Normal 5 3 4 2 2 7" xfId="45649" xr:uid="{00000000-0005-0000-0000-000042B20000}"/>
    <cellStyle name="Normal 5 3 4 2 2 7 2" xfId="45650" xr:uid="{00000000-0005-0000-0000-000043B20000}"/>
    <cellStyle name="Normal 5 3 4 2 2 8" xfId="45651" xr:uid="{00000000-0005-0000-0000-000044B20000}"/>
    <cellStyle name="Normal 5 3 4 2 3" xfId="45652" xr:uid="{00000000-0005-0000-0000-000045B20000}"/>
    <cellStyle name="Normal 5 3 4 2 3 2" xfId="45653" xr:uid="{00000000-0005-0000-0000-000046B20000}"/>
    <cellStyle name="Normal 5 3 4 2 3 2 2" xfId="45654" xr:uid="{00000000-0005-0000-0000-000047B20000}"/>
    <cellStyle name="Normal 5 3 4 2 3 2 2 2" xfId="45655" xr:uid="{00000000-0005-0000-0000-000048B20000}"/>
    <cellStyle name="Normal 5 3 4 2 3 2 3" xfId="45656" xr:uid="{00000000-0005-0000-0000-000049B20000}"/>
    <cellStyle name="Normal 5 3 4 2 3 2 3 2" xfId="45657" xr:uid="{00000000-0005-0000-0000-00004AB20000}"/>
    <cellStyle name="Normal 5 3 4 2 3 2 3 2 2" xfId="45658" xr:uid="{00000000-0005-0000-0000-00004BB20000}"/>
    <cellStyle name="Normal 5 3 4 2 3 2 3 3" xfId="45659" xr:uid="{00000000-0005-0000-0000-00004CB20000}"/>
    <cellStyle name="Normal 5 3 4 2 3 2 4" xfId="45660" xr:uid="{00000000-0005-0000-0000-00004DB20000}"/>
    <cellStyle name="Normal 5 3 4 2 3 3" xfId="45661" xr:uid="{00000000-0005-0000-0000-00004EB20000}"/>
    <cellStyle name="Normal 5 3 4 2 3 3 2" xfId="45662" xr:uid="{00000000-0005-0000-0000-00004FB20000}"/>
    <cellStyle name="Normal 5 3 4 2 3 4" xfId="45663" xr:uid="{00000000-0005-0000-0000-000050B20000}"/>
    <cellStyle name="Normal 5 3 4 2 3 4 2" xfId="45664" xr:uid="{00000000-0005-0000-0000-000051B20000}"/>
    <cellStyle name="Normal 5 3 4 2 3 4 2 2" xfId="45665" xr:uid="{00000000-0005-0000-0000-000052B20000}"/>
    <cellStyle name="Normal 5 3 4 2 3 4 3" xfId="45666" xr:uid="{00000000-0005-0000-0000-000053B20000}"/>
    <cellStyle name="Normal 5 3 4 2 3 5" xfId="45667" xr:uid="{00000000-0005-0000-0000-000054B20000}"/>
    <cellStyle name="Normal 5 3 4 2 4" xfId="45668" xr:uid="{00000000-0005-0000-0000-000055B20000}"/>
    <cellStyle name="Normal 5 3 4 2 4 2" xfId="45669" xr:uid="{00000000-0005-0000-0000-000056B20000}"/>
    <cellStyle name="Normal 5 3 4 2 4 2 2" xfId="45670" xr:uid="{00000000-0005-0000-0000-000057B20000}"/>
    <cellStyle name="Normal 5 3 4 2 4 3" xfId="45671" xr:uid="{00000000-0005-0000-0000-000058B20000}"/>
    <cellStyle name="Normal 5 3 4 2 4 3 2" xfId="45672" xr:uid="{00000000-0005-0000-0000-000059B20000}"/>
    <cellStyle name="Normal 5 3 4 2 4 3 2 2" xfId="45673" xr:uid="{00000000-0005-0000-0000-00005AB20000}"/>
    <cellStyle name="Normal 5 3 4 2 4 3 3" xfId="45674" xr:uid="{00000000-0005-0000-0000-00005BB20000}"/>
    <cellStyle name="Normal 5 3 4 2 4 4" xfId="45675" xr:uid="{00000000-0005-0000-0000-00005CB20000}"/>
    <cellStyle name="Normal 5 3 4 2 5" xfId="45676" xr:uid="{00000000-0005-0000-0000-00005DB20000}"/>
    <cellStyle name="Normal 5 3 4 2 5 2" xfId="45677" xr:uid="{00000000-0005-0000-0000-00005EB20000}"/>
    <cellStyle name="Normal 5 3 4 2 5 2 2" xfId="45678" xr:uid="{00000000-0005-0000-0000-00005FB20000}"/>
    <cellStyle name="Normal 5 3 4 2 5 3" xfId="45679" xr:uid="{00000000-0005-0000-0000-000060B20000}"/>
    <cellStyle name="Normal 5 3 4 2 5 3 2" xfId="45680" xr:uid="{00000000-0005-0000-0000-000061B20000}"/>
    <cellStyle name="Normal 5 3 4 2 5 3 2 2" xfId="45681" xr:uid="{00000000-0005-0000-0000-000062B20000}"/>
    <cellStyle name="Normal 5 3 4 2 5 3 3" xfId="45682" xr:uid="{00000000-0005-0000-0000-000063B20000}"/>
    <cellStyle name="Normal 5 3 4 2 5 4" xfId="45683" xr:uid="{00000000-0005-0000-0000-000064B20000}"/>
    <cellStyle name="Normal 5 3 4 2 6" xfId="45684" xr:uid="{00000000-0005-0000-0000-000065B20000}"/>
    <cellStyle name="Normal 5 3 4 2 6 2" xfId="45685" xr:uid="{00000000-0005-0000-0000-000066B20000}"/>
    <cellStyle name="Normal 5 3 4 2 7" xfId="45686" xr:uid="{00000000-0005-0000-0000-000067B20000}"/>
    <cellStyle name="Normal 5 3 4 2 7 2" xfId="45687" xr:uid="{00000000-0005-0000-0000-000068B20000}"/>
    <cellStyle name="Normal 5 3 4 2 7 2 2" xfId="45688" xr:uid="{00000000-0005-0000-0000-000069B20000}"/>
    <cellStyle name="Normal 5 3 4 2 7 3" xfId="45689" xr:uid="{00000000-0005-0000-0000-00006AB20000}"/>
    <cellStyle name="Normal 5 3 4 2 8" xfId="45690" xr:uid="{00000000-0005-0000-0000-00006BB20000}"/>
    <cellStyle name="Normal 5 3 4 2 8 2" xfId="45691" xr:uid="{00000000-0005-0000-0000-00006CB20000}"/>
    <cellStyle name="Normal 5 3 4 2 9" xfId="45692" xr:uid="{00000000-0005-0000-0000-00006DB20000}"/>
    <cellStyle name="Normal 5 3 4 3" xfId="45693" xr:uid="{00000000-0005-0000-0000-00006EB20000}"/>
    <cellStyle name="Normal 5 3 4 3 2" xfId="45694" xr:uid="{00000000-0005-0000-0000-00006FB20000}"/>
    <cellStyle name="Normal 5 3 4 3 2 2" xfId="45695" xr:uid="{00000000-0005-0000-0000-000070B20000}"/>
    <cellStyle name="Normal 5 3 4 3 2 2 2" xfId="45696" xr:uid="{00000000-0005-0000-0000-000071B20000}"/>
    <cellStyle name="Normal 5 3 4 3 2 2 2 2" xfId="45697" xr:uid="{00000000-0005-0000-0000-000072B20000}"/>
    <cellStyle name="Normal 5 3 4 3 2 2 3" xfId="45698" xr:uid="{00000000-0005-0000-0000-000073B20000}"/>
    <cellStyle name="Normal 5 3 4 3 2 2 3 2" xfId="45699" xr:uid="{00000000-0005-0000-0000-000074B20000}"/>
    <cellStyle name="Normal 5 3 4 3 2 2 3 2 2" xfId="45700" xr:uid="{00000000-0005-0000-0000-000075B20000}"/>
    <cellStyle name="Normal 5 3 4 3 2 2 3 3" xfId="45701" xr:uid="{00000000-0005-0000-0000-000076B20000}"/>
    <cellStyle name="Normal 5 3 4 3 2 2 4" xfId="45702" xr:uid="{00000000-0005-0000-0000-000077B20000}"/>
    <cellStyle name="Normal 5 3 4 3 2 3" xfId="45703" xr:uid="{00000000-0005-0000-0000-000078B20000}"/>
    <cellStyle name="Normal 5 3 4 3 2 3 2" xfId="45704" xr:uid="{00000000-0005-0000-0000-000079B20000}"/>
    <cellStyle name="Normal 5 3 4 3 2 4" xfId="45705" xr:uid="{00000000-0005-0000-0000-00007AB20000}"/>
    <cellStyle name="Normal 5 3 4 3 2 4 2" xfId="45706" xr:uid="{00000000-0005-0000-0000-00007BB20000}"/>
    <cellStyle name="Normal 5 3 4 3 2 4 2 2" xfId="45707" xr:uid="{00000000-0005-0000-0000-00007CB20000}"/>
    <cellStyle name="Normal 5 3 4 3 2 4 3" xfId="45708" xr:uid="{00000000-0005-0000-0000-00007DB20000}"/>
    <cellStyle name="Normal 5 3 4 3 2 5" xfId="45709" xr:uid="{00000000-0005-0000-0000-00007EB20000}"/>
    <cellStyle name="Normal 5 3 4 3 3" xfId="45710" xr:uid="{00000000-0005-0000-0000-00007FB20000}"/>
    <cellStyle name="Normal 5 3 4 3 3 2" xfId="45711" xr:uid="{00000000-0005-0000-0000-000080B20000}"/>
    <cellStyle name="Normal 5 3 4 3 3 2 2" xfId="45712" xr:uid="{00000000-0005-0000-0000-000081B20000}"/>
    <cellStyle name="Normal 5 3 4 3 3 3" xfId="45713" xr:uid="{00000000-0005-0000-0000-000082B20000}"/>
    <cellStyle name="Normal 5 3 4 3 3 3 2" xfId="45714" xr:uid="{00000000-0005-0000-0000-000083B20000}"/>
    <cellStyle name="Normal 5 3 4 3 3 3 2 2" xfId="45715" xr:uid="{00000000-0005-0000-0000-000084B20000}"/>
    <cellStyle name="Normal 5 3 4 3 3 3 3" xfId="45716" xr:uid="{00000000-0005-0000-0000-000085B20000}"/>
    <cellStyle name="Normal 5 3 4 3 3 4" xfId="45717" xr:uid="{00000000-0005-0000-0000-000086B20000}"/>
    <cellStyle name="Normal 5 3 4 3 4" xfId="45718" xr:uid="{00000000-0005-0000-0000-000087B20000}"/>
    <cellStyle name="Normal 5 3 4 3 4 2" xfId="45719" xr:uid="{00000000-0005-0000-0000-000088B20000}"/>
    <cellStyle name="Normal 5 3 4 3 4 2 2" xfId="45720" xr:uid="{00000000-0005-0000-0000-000089B20000}"/>
    <cellStyle name="Normal 5 3 4 3 4 3" xfId="45721" xr:uid="{00000000-0005-0000-0000-00008AB20000}"/>
    <cellStyle name="Normal 5 3 4 3 4 3 2" xfId="45722" xr:uid="{00000000-0005-0000-0000-00008BB20000}"/>
    <cellStyle name="Normal 5 3 4 3 4 3 2 2" xfId="45723" xr:uid="{00000000-0005-0000-0000-00008CB20000}"/>
    <cellStyle name="Normal 5 3 4 3 4 3 3" xfId="45724" xr:uid="{00000000-0005-0000-0000-00008DB20000}"/>
    <cellStyle name="Normal 5 3 4 3 4 4" xfId="45725" xr:uid="{00000000-0005-0000-0000-00008EB20000}"/>
    <cellStyle name="Normal 5 3 4 3 5" xfId="45726" xr:uid="{00000000-0005-0000-0000-00008FB20000}"/>
    <cellStyle name="Normal 5 3 4 3 5 2" xfId="45727" xr:uid="{00000000-0005-0000-0000-000090B20000}"/>
    <cellStyle name="Normal 5 3 4 3 6" xfId="45728" xr:uid="{00000000-0005-0000-0000-000091B20000}"/>
    <cellStyle name="Normal 5 3 4 3 6 2" xfId="45729" xr:uid="{00000000-0005-0000-0000-000092B20000}"/>
    <cellStyle name="Normal 5 3 4 3 6 2 2" xfId="45730" xr:uid="{00000000-0005-0000-0000-000093B20000}"/>
    <cellStyle name="Normal 5 3 4 3 6 3" xfId="45731" xr:uid="{00000000-0005-0000-0000-000094B20000}"/>
    <cellStyle name="Normal 5 3 4 3 7" xfId="45732" xr:uid="{00000000-0005-0000-0000-000095B20000}"/>
    <cellStyle name="Normal 5 3 4 3 7 2" xfId="45733" xr:uid="{00000000-0005-0000-0000-000096B20000}"/>
    <cellStyle name="Normal 5 3 4 3 8" xfId="45734" xr:uid="{00000000-0005-0000-0000-000097B20000}"/>
    <cellStyle name="Normal 5 3 4 4" xfId="45735" xr:uid="{00000000-0005-0000-0000-000098B20000}"/>
    <cellStyle name="Normal 5 3 4 4 2" xfId="45736" xr:uid="{00000000-0005-0000-0000-000099B20000}"/>
    <cellStyle name="Normal 5 3 4 4 2 2" xfId="45737" xr:uid="{00000000-0005-0000-0000-00009AB20000}"/>
    <cellStyle name="Normal 5 3 4 4 2 2 2" xfId="45738" xr:uid="{00000000-0005-0000-0000-00009BB20000}"/>
    <cellStyle name="Normal 5 3 4 4 2 3" xfId="45739" xr:uid="{00000000-0005-0000-0000-00009CB20000}"/>
    <cellStyle name="Normal 5 3 4 4 2 3 2" xfId="45740" xr:uid="{00000000-0005-0000-0000-00009DB20000}"/>
    <cellStyle name="Normal 5 3 4 4 2 3 2 2" xfId="45741" xr:uid="{00000000-0005-0000-0000-00009EB20000}"/>
    <cellStyle name="Normal 5 3 4 4 2 3 3" xfId="45742" xr:uid="{00000000-0005-0000-0000-00009FB20000}"/>
    <cellStyle name="Normal 5 3 4 4 2 4" xfId="45743" xr:uid="{00000000-0005-0000-0000-0000A0B20000}"/>
    <cellStyle name="Normal 5 3 4 4 3" xfId="45744" xr:uid="{00000000-0005-0000-0000-0000A1B20000}"/>
    <cellStyle name="Normal 5 3 4 4 3 2" xfId="45745" xr:uid="{00000000-0005-0000-0000-0000A2B20000}"/>
    <cellStyle name="Normal 5 3 4 4 4" xfId="45746" xr:uid="{00000000-0005-0000-0000-0000A3B20000}"/>
    <cellStyle name="Normal 5 3 4 4 4 2" xfId="45747" xr:uid="{00000000-0005-0000-0000-0000A4B20000}"/>
    <cellStyle name="Normal 5 3 4 4 4 2 2" xfId="45748" xr:uid="{00000000-0005-0000-0000-0000A5B20000}"/>
    <cellStyle name="Normal 5 3 4 4 4 3" xfId="45749" xr:uid="{00000000-0005-0000-0000-0000A6B20000}"/>
    <cellStyle name="Normal 5 3 4 4 5" xfId="45750" xr:uid="{00000000-0005-0000-0000-0000A7B20000}"/>
    <cellStyle name="Normal 5 3 4 5" xfId="45751" xr:uid="{00000000-0005-0000-0000-0000A8B20000}"/>
    <cellStyle name="Normal 5 3 4 5 2" xfId="45752" xr:uid="{00000000-0005-0000-0000-0000A9B20000}"/>
    <cellStyle name="Normal 5 3 4 5 2 2" xfId="45753" xr:uid="{00000000-0005-0000-0000-0000AAB20000}"/>
    <cellStyle name="Normal 5 3 4 5 3" xfId="45754" xr:uid="{00000000-0005-0000-0000-0000ABB20000}"/>
    <cellStyle name="Normal 5 3 4 5 3 2" xfId="45755" xr:uid="{00000000-0005-0000-0000-0000ACB20000}"/>
    <cellStyle name="Normal 5 3 4 5 3 2 2" xfId="45756" xr:uid="{00000000-0005-0000-0000-0000ADB20000}"/>
    <cellStyle name="Normal 5 3 4 5 3 3" xfId="45757" xr:uid="{00000000-0005-0000-0000-0000AEB20000}"/>
    <cellStyle name="Normal 5 3 4 5 4" xfId="45758" xr:uid="{00000000-0005-0000-0000-0000AFB20000}"/>
    <cellStyle name="Normal 5 3 4 6" xfId="45759" xr:uid="{00000000-0005-0000-0000-0000B0B20000}"/>
    <cellStyle name="Normal 5 3 4 6 2" xfId="45760" xr:uid="{00000000-0005-0000-0000-0000B1B20000}"/>
    <cellStyle name="Normal 5 3 4 6 2 2" xfId="45761" xr:uid="{00000000-0005-0000-0000-0000B2B20000}"/>
    <cellStyle name="Normal 5 3 4 6 3" xfId="45762" xr:uid="{00000000-0005-0000-0000-0000B3B20000}"/>
    <cellStyle name="Normal 5 3 4 6 3 2" xfId="45763" xr:uid="{00000000-0005-0000-0000-0000B4B20000}"/>
    <cellStyle name="Normal 5 3 4 6 3 2 2" xfId="45764" xr:uid="{00000000-0005-0000-0000-0000B5B20000}"/>
    <cellStyle name="Normal 5 3 4 6 3 3" xfId="45765" xr:uid="{00000000-0005-0000-0000-0000B6B20000}"/>
    <cellStyle name="Normal 5 3 4 6 4" xfId="45766" xr:uid="{00000000-0005-0000-0000-0000B7B20000}"/>
    <cellStyle name="Normal 5 3 4 7" xfId="45767" xr:uid="{00000000-0005-0000-0000-0000B8B20000}"/>
    <cellStyle name="Normal 5 3 4 7 2" xfId="45768" xr:uid="{00000000-0005-0000-0000-0000B9B20000}"/>
    <cellStyle name="Normal 5 3 4 8" xfId="45769" xr:uid="{00000000-0005-0000-0000-0000BAB20000}"/>
    <cellStyle name="Normal 5 3 4 8 2" xfId="45770" xr:uid="{00000000-0005-0000-0000-0000BBB20000}"/>
    <cellStyle name="Normal 5 3 4 8 2 2" xfId="45771" xr:uid="{00000000-0005-0000-0000-0000BCB20000}"/>
    <cellStyle name="Normal 5 3 4 8 3" xfId="45772" xr:uid="{00000000-0005-0000-0000-0000BDB20000}"/>
    <cellStyle name="Normal 5 3 4 9" xfId="45773" xr:uid="{00000000-0005-0000-0000-0000BEB20000}"/>
    <cellStyle name="Normal 5 3 4 9 2" xfId="45774" xr:uid="{00000000-0005-0000-0000-0000BFB20000}"/>
    <cellStyle name="Normal 5 3 5" xfId="45775" xr:uid="{00000000-0005-0000-0000-0000C0B20000}"/>
    <cellStyle name="Normal 5 3 5 10" xfId="45776" xr:uid="{00000000-0005-0000-0000-0000C1B20000}"/>
    <cellStyle name="Normal 5 3 5 11" xfId="45777" xr:uid="{00000000-0005-0000-0000-0000C2B20000}"/>
    <cellStyle name="Normal 5 3 5 2" xfId="45778" xr:uid="{00000000-0005-0000-0000-0000C3B20000}"/>
    <cellStyle name="Normal 5 3 5 2 10" xfId="45779" xr:uid="{00000000-0005-0000-0000-0000C4B20000}"/>
    <cellStyle name="Normal 5 3 5 2 2" xfId="45780" xr:uid="{00000000-0005-0000-0000-0000C5B20000}"/>
    <cellStyle name="Normal 5 3 5 2 2 2" xfId="45781" xr:uid="{00000000-0005-0000-0000-0000C6B20000}"/>
    <cellStyle name="Normal 5 3 5 2 2 2 2" xfId="45782" xr:uid="{00000000-0005-0000-0000-0000C7B20000}"/>
    <cellStyle name="Normal 5 3 5 2 2 2 2 2" xfId="45783" xr:uid="{00000000-0005-0000-0000-0000C8B20000}"/>
    <cellStyle name="Normal 5 3 5 2 2 2 2 2 2" xfId="45784" xr:uid="{00000000-0005-0000-0000-0000C9B20000}"/>
    <cellStyle name="Normal 5 3 5 2 2 2 2 3" xfId="45785" xr:uid="{00000000-0005-0000-0000-0000CAB20000}"/>
    <cellStyle name="Normal 5 3 5 2 2 2 2 3 2" xfId="45786" xr:uid="{00000000-0005-0000-0000-0000CBB20000}"/>
    <cellStyle name="Normal 5 3 5 2 2 2 2 3 2 2" xfId="45787" xr:uid="{00000000-0005-0000-0000-0000CCB20000}"/>
    <cellStyle name="Normal 5 3 5 2 2 2 2 3 3" xfId="45788" xr:uid="{00000000-0005-0000-0000-0000CDB20000}"/>
    <cellStyle name="Normal 5 3 5 2 2 2 2 4" xfId="45789" xr:uid="{00000000-0005-0000-0000-0000CEB20000}"/>
    <cellStyle name="Normal 5 3 5 2 2 2 3" xfId="45790" xr:uid="{00000000-0005-0000-0000-0000CFB20000}"/>
    <cellStyle name="Normal 5 3 5 2 2 2 3 2" xfId="45791" xr:uid="{00000000-0005-0000-0000-0000D0B20000}"/>
    <cellStyle name="Normal 5 3 5 2 2 2 4" xfId="45792" xr:uid="{00000000-0005-0000-0000-0000D1B20000}"/>
    <cellStyle name="Normal 5 3 5 2 2 2 4 2" xfId="45793" xr:uid="{00000000-0005-0000-0000-0000D2B20000}"/>
    <cellStyle name="Normal 5 3 5 2 2 2 4 2 2" xfId="45794" xr:uid="{00000000-0005-0000-0000-0000D3B20000}"/>
    <cellStyle name="Normal 5 3 5 2 2 2 4 3" xfId="45795" xr:uid="{00000000-0005-0000-0000-0000D4B20000}"/>
    <cellStyle name="Normal 5 3 5 2 2 2 5" xfId="45796" xr:uid="{00000000-0005-0000-0000-0000D5B20000}"/>
    <cellStyle name="Normal 5 3 5 2 2 3" xfId="45797" xr:uid="{00000000-0005-0000-0000-0000D6B20000}"/>
    <cellStyle name="Normal 5 3 5 2 2 3 2" xfId="45798" xr:uid="{00000000-0005-0000-0000-0000D7B20000}"/>
    <cellStyle name="Normal 5 3 5 2 2 3 2 2" xfId="45799" xr:uid="{00000000-0005-0000-0000-0000D8B20000}"/>
    <cellStyle name="Normal 5 3 5 2 2 3 3" xfId="45800" xr:uid="{00000000-0005-0000-0000-0000D9B20000}"/>
    <cellStyle name="Normal 5 3 5 2 2 3 3 2" xfId="45801" xr:uid="{00000000-0005-0000-0000-0000DAB20000}"/>
    <cellStyle name="Normal 5 3 5 2 2 3 3 2 2" xfId="45802" xr:uid="{00000000-0005-0000-0000-0000DBB20000}"/>
    <cellStyle name="Normal 5 3 5 2 2 3 3 3" xfId="45803" xr:uid="{00000000-0005-0000-0000-0000DCB20000}"/>
    <cellStyle name="Normal 5 3 5 2 2 3 4" xfId="45804" xr:uid="{00000000-0005-0000-0000-0000DDB20000}"/>
    <cellStyle name="Normal 5 3 5 2 2 4" xfId="45805" xr:uid="{00000000-0005-0000-0000-0000DEB20000}"/>
    <cellStyle name="Normal 5 3 5 2 2 4 2" xfId="45806" xr:uid="{00000000-0005-0000-0000-0000DFB20000}"/>
    <cellStyle name="Normal 5 3 5 2 2 4 2 2" xfId="45807" xr:uid="{00000000-0005-0000-0000-0000E0B20000}"/>
    <cellStyle name="Normal 5 3 5 2 2 4 3" xfId="45808" xr:uid="{00000000-0005-0000-0000-0000E1B20000}"/>
    <cellStyle name="Normal 5 3 5 2 2 4 3 2" xfId="45809" xr:uid="{00000000-0005-0000-0000-0000E2B20000}"/>
    <cellStyle name="Normal 5 3 5 2 2 4 3 2 2" xfId="45810" xr:uid="{00000000-0005-0000-0000-0000E3B20000}"/>
    <cellStyle name="Normal 5 3 5 2 2 4 3 3" xfId="45811" xr:uid="{00000000-0005-0000-0000-0000E4B20000}"/>
    <cellStyle name="Normal 5 3 5 2 2 4 4" xfId="45812" xr:uid="{00000000-0005-0000-0000-0000E5B20000}"/>
    <cellStyle name="Normal 5 3 5 2 2 5" xfId="45813" xr:uid="{00000000-0005-0000-0000-0000E6B20000}"/>
    <cellStyle name="Normal 5 3 5 2 2 5 2" xfId="45814" xr:uid="{00000000-0005-0000-0000-0000E7B20000}"/>
    <cellStyle name="Normal 5 3 5 2 2 6" xfId="45815" xr:uid="{00000000-0005-0000-0000-0000E8B20000}"/>
    <cellStyle name="Normal 5 3 5 2 2 6 2" xfId="45816" xr:uid="{00000000-0005-0000-0000-0000E9B20000}"/>
    <cellStyle name="Normal 5 3 5 2 2 6 2 2" xfId="45817" xr:uid="{00000000-0005-0000-0000-0000EAB20000}"/>
    <cellStyle name="Normal 5 3 5 2 2 6 3" xfId="45818" xr:uid="{00000000-0005-0000-0000-0000EBB20000}"/>
    <cellStyle name="Normal 5 3 5 2 2 7" xfId="45819" xr:uid="{00000000-0005-0000-0000-0000ECB20000}"/>
    <cellStyle name="Normal 5 3 5 2 2 7 2" xfId="45820" xr:uid="{00000000-0005-0000-0000-0000EDB20000}"/>
    <cellStyle name="Normal 5 3 5 2 2 8" xfId="45821" xr:uid="{00000000-0005-0000-0000-0000EEB20000}"/>
    <cellStyle name="Normal 5 3 5 2 3" xfId="45822" xr:uid="{00000000-0005-0000-0000-0000EFB20000}"/>
    <cellStyle name="Normal 5 3 5 2 3 2" xfId="45823" xr:uid="{00000000-0005-0000-0000-0000F0B20000}"/>
    <cellStyle name="Normal 5 3 5 2 3 2 2" xfId="45824" xr:uid="{00000000-0005-0000-0000-0000F1B20000}"/>
    <cellStyle name="Normal 5 3 5 2 3 2 2 2" xfId="45825" xr:uid="{00000000-0005-0000-0000-0000F2B20000}"/>
    <cellStyle name="Normal 5 3 5 2 3 2 3" xfId="45826" xr:uid="{00000000-0005-0000-0000-0000F3B20000}"/>
    <cellStyle name="Normal 5 3 5 2 3 2 3 2" xfId="45827" xr:uid="{00000000-0005-0000-0000-0000F4B20000}"/>
    <cellStyle name="Normal 5 3 5 2 3 2 3 2 2" xfId="45828" xr:uid="{00000000-0005-0000-0000-0000F5B20000}"/>
    <cellStyle name="Normal 5 3 5 2 3 2 3 3" xfId="45829" xr:uid="{00000000-0005-0000-0000-0000F6B20000}"/>
    <cellStyle name="Normal 5 3 5 2 3 2 4" xfId="45830" xr:uid="{00000000-0005-0000-0000-0000F7B20000}"/>
    <cellStyle name="Normal 5 3 5 2 3 3" xfId="45831" xr:uid="{00000000-0005-0000-0000-0000F8B20000}"/>
    <cellStyle name="Normal 5 3 5 2 3 3 2" xfId="45832" xr:uid="{00000000-0005-0000-0000-0000F9B20000}"/>
    <cellStyle name="Normal 5 3 5 2 3 4" xfId="45833" xr:uid="{00000000-0005-0000-0000-0000FAB20000}"/>
    <cellStyle name="Normal 5 3 5 2 3 4 2" xfId="45834" xr:uid="{00000000-0005-0000-0000-0000FBB20000}"/>
    <cellStyle name="Normal 5 3 5 2 3 4 2 2" xfId="45835" xr:uid="{00000000-0005-0000-0000-0000FCB20000}"/>
    <cellStyle name="Normal 5 3 5 2 3 4 3" xfId="45836" xr:uid="{00000000-0005-0000-0000-0000FDB20000}"/>
    <cellStyle name="Normal 5 3 5 2 3 5" xfId="45837" xr:uid="{00000000-0005-0000-0000-0000FEB20000}"/>
    <cellStyle name="Normal 5 3 5 2 4" xfId="45838" xr:uid="{00000000-0005-0000-0000-0000FFB20000}"/>
    <cellStyle name="Normal 5 3 5 2 4 2" xfId="45839" xr:uid="{00000000-0005-0000-0000-000000B30000}"/>
    <cellStyle name="Normal 5 3 5 2 4 2 2" xfId="45840" xr:uid="{00000000-0005-0000-0000-000001B30000}"/>
    <cellStyle name="Normal 5 3 5 2 4 3" xfId="45841" xr:uid="{00000000-0005-0000-0000-000002B30000}"/>
    <cellStyle name="Normal 5 3 5 2 4 3 2" xfId="45842" xr:uid="{00000000-0005-0000-0000-000003B30000}"/>
    <cellStyle name="Normal 5 3 5 2 4 3 2 2" xfId="45843" xr:uid="{00000000-0005-0000-0000-000004B30000}"/>
    <cellStyle name="Normal 5 3 5 2 4 3 3" xfId="45844" xr:uid="{00000000-0005-0000-0000-000005B30000}"/>
    <cellStyle name="Normal 5 3 5 2 4 4" xfId="45845" xr:uid="{00000000-0005-0000-0000-000006B30000}"/>
    <cellStyle name="Normal 5 3 5 2 5" xfId="45846" xr:uid="{00000000-0005-0000-0000-000007B30000}"/>
    <cellStyle name="Normal 5 3 5 2 5 2" xfId="45847" xr:uid="{00000000-0005-0000-0000-000008B30000}"/>
    <cellStyle name="Normal 5 3 5 2 5 2 2" xfId="45848" xr:uid="{00000000-0005-0000-0000-000009B30000}"/>
    <cellStyle name="Normal 5 3 5 2 5 3" xfId="45849" xr:uid="{00000000-0005-0000-0000-00000AB30000}"/>
    <cellStyle name="Normal 5 3 5 2 5 3 2" xfId="45850" xr:uid="{00000000-0005-0000-0000-00000BB30000}"/>
    <cellStyle name="Normal 5 3 5 2 5 3 2 2" xfId="45851" xr:uid="{00000000-0005-0000-0000-00000CB30000}"/>
    <cellStyle name="Normal 5 3 5 2 5 3 3" xfId="45852" xr:uid="{00000000-0005-0000-0000-00000DB30000}"/>
    <cellStyle name="Normal 5 3 5 2 5 4" xfId="45853" xr:uid="{00000000-0005-0000-0000-00000EB30000}"/>
    <cellStyle name="Normal 5 3 5 2 6" xfId="45854" xr:uid="{00000000-0005-0000-0000-00000FB30000}"/>
    <cellStyle name="Normal 5 3 5 2 6 2" xfId="45855" xr:uid="{00000000-0005-0000-0000-000010B30000}"/>
    <cellStyle name="Normal 5 3 5 2 7" xfId="45856" xr:uid="{00000000-0005-0000-0000-000011B30000}"/>
    <cellStyle name="Normal 5 3 5 2 7 2" xfId="45857" xr:uid="{00000000-0005-0000-0000-000012B30000}"/>
    <cellStyle name="Normal 5 3 5 2 7 2 2" xfId="45858" xr:uid="{00000000-0005-0000-0000-000013B30000}"/>
    <cellStyle name="Normal 5 3 5 2 7 3" xfId="45859" xr:uid="{00000000-0005-0000-0000-000014B30000}"/>
    <cellStyle name="Normal 5 3 5 2 8" xfId="45860" xr:uid="{00000000-0005-0000-0000-000015B30000}"/>
    <cellStyle name="Normal 5 3 5 2 8 2" xfId="45861" xr:uid="{00000000-0005-0000-0000-000016B30000}"/>
    <cellStyle name="Normal 5 3 5 2 9" xfId="45862" xr:uid="{00000000-0005-0000-0000-000017B30000}"/>
    <cellStyle name="Normal 5 3 5 3" xfId="45863" xr:uid="{00000000-0005-0000-0000-000018B30000}"/>
    <cellStyle name="Normal 5 3 5 3 2" xfId="45864" xr:uid="{00000000-0005-0000-0000-000019B30000}"/>
    <cellStyle name="Normal 5 3 5 3 2 2" xfId="45865" xr:uid="{00000000-0005-0000-0000-00001AB30000}"/>
    <cellStyle name="Normal 5 3 5 3 2 2 2" xfId="45866" xr:uid="{00000000-0005-0000-0000-00001BB30000}"/>
    <cellStyle name="Normal 5 3 5 3 2 2 2 2" xfId="45867" xr:uid="{00000000-0005-0000-0000-00001CB30000}"/>
    <cellStyle name="Normal 5 3 5 3 2 2 3" xfId="45868" xr:uid="{00000000-0005-0000-0000-00001DB30000}"/>
    <cellStyle name="Normal 5 3 5 3 2 2 3 2" xfId="45869" xr:uid="{00000000-0005-0000-0000-00001EB30000}"/>
    <cellStyle name="Normal 5 3 5 3 2 2 3 2 2" xfId="45870" xr:uid="{00000000-0005-0000-0000-00001FB30000}"/>
    <cellStyle name="Normal 5 3 5 3 2 2 3 3" xfId="45871" xr:uid="{00000000-0005-0000-0000-000020B30000}"/>
    <cellStyle name="Normal 5 3 5 3 2 2 4" xfId="45872" xr:uid="{00000000-0005-0000-0000-000021B30000}"/>
    <cellStyle name="Normal 5 3 5 3 2 3" xfId="45873" xr:uid="{00000000-0005-0000-0000-000022B30000}"/>
    <cellStyle name="Normal 5 3 5 3 2 3 2" xfId="45874" xr:uid="{00000000-0005-0000-0000-000023B30000}"/>
    <cellStyle name="Normal 5 3 5 3 2 4" xfId="45875" xr:uid="{00000000-0005-0000-0000-000024B30000}"/>
    <cellStyle name="Normal 5 3 5 3 2 4 2" xfId="45876" xr:uid="{00000000-0005-0000-0000-000025B30000}"/>
    <cellStyle name="Normal 5 3 5 3 2 4 2 2" xfId="45877" xr:uid="{00000000-0005-0000-0000-000026B30000}"/>
    <cellStyle name="Normal 5 3 5 3 2 4 3" xfId="45878" xr:uid="{00000000-0005-0000-0000-000027B30000}"/>
    <cellStyle name="Normal 5 3 5 3 2 5" xfId="45879" xr:uid="{00000000-0005-0000-0000-000028B30000}"/>
    <cellStyle name="Normal 5 3 5 3 3" xfId="45880" xr:uid="{00000000-0005-0000-0000-000029B30000}"/>
    <cellStyle name="Normal 5 3 5 3 3 2" xfId="45881" xr:uid="{00000000-0005-0000-0000-00002AB30000}"/>
    <cellStyle name="Normal 5 3 5 3 3 2 2" xfId="45882" xr:uid="{00000000-0005-0000-0000-00002BB30000}"/>
    <cellStyle name="Normal 5 3 5 3 3 3" xfId="45883" xr:uid="{00000000-0005-0000-0000-00002CB30000}"/>
    <cellStyle name="Normal 5 3 5 3 3 3 2" xfId="45884" xr:uid="{00000000-0005-0000-0000-00002DB30000}"/>
    <cellStyle name="Normal 5 3 5 3 3 3 2 2" xfId="45885" xr:uid="{00000000-0005-0000-0000-00002EB30000}"/>
    <cellStyle name="Normal 5 3 5 3 3 3 3" xfId="45886" xr:uid="{00000000-0005-0000-0000-00002FB30000}"/>
    <cellStyle name="Normal 5 3 5 3 3 4" xfId="45887" xr:uid="{00000000-0005-0000-0000-000030B30000}"/>
    <cellStyle name="Normal 5 3 5 3 4" xfId="45888" xr:uid="{00000000-0005-0000-0000-000031B30000}"/>
    <cellStyle name="Normal 5 3 5 3 4 2" xfId="45889" xr:uid="{00000000-0005-0000-0000-000032B30000}"/>
    <cellStyle name="Normal 5 3 5 3 4 2 2" xfId="45890" xr:uid="{00000000-0005-0000-0000-000033B30000}"/>
    <cellStyle name="Normal 5 3 5 3 4 3" xfId="45891" xr:uid="{00000000-0005-0000-0000-000034B30000}"/>
    <cellStyle name="Normal 5 3 5 3 4 3 2" xfId="45892" xr:uid="{00000000-0005-0000-0000-000035B30000}"/>
    <cellStyle name="Normal 5 3 5 3 4 3 2 2" xfId="45893" xr:uid="{00000000-0005-0000-0000-000036B30000}"/>
    <cellStyle name="Normal 5 3 5 3 4 3 3" xfId="45894" xr:uid="{00000000-0005-0000-0000-000037B30000}"/>
    <cellStyle name="Normal 5 3 5 3 4 4" xfId="45895" xr:uid="{00000000-0005-0000-0000-000038B30000}"/>
    <cellStyle name="Normal 5 3 5 3 5" xfId="45896" xr:uid="{00000000-0005-0000-0000-000039B30000}"/>
    <cellStyle name="Normal 5 3 5 3 5 2" xfId="45897" xr:uid="{00000000-0005-0000-0000-00003AB30000}"/>
    <cellStyle name="Normal 5 3 5 3 6" xfId="45898" xr:uid="{00000000-0005-0000-0000-00003BB30000}"/>
    <cellStyle name="Normal 5 3 5 3 6 2" xfId="45899" xr:uid="{00000000-0005-0000-0000-00003CB30000}"/>
    <cellStyle name="Normal 5 3 5 3 6 2 2" xfId="45900" xr:uid="{00000000-0005-0000-0000-00003DB30000}"/>
    <cellStyle name="Normal 5 3 5 3 6 3" xfId="45901" xr:uid="{00000000-0005-0000-0000-00003EB30000}"/>
    <cellStyle name="Normal 5 3 5 3 7" xfId="45902" xr:uid="{00000000-0005-0000-0000-00003FB30000}"/>
    <cellStyle name="Normal 5 3 5 3 7 2" xfId="45903" xr:uid="{00000000-0005-0000-0000-000040B30000}"/>
    <cellStyle name="Normal 5 3 5 3 8" xfId="45904" xr:uid="{00000000-0005-0000-0000-000041B30000}"/>
    <cellStyle name="Normal 5 3 5 4" xfId="45905" xr:uid="{00000000-0005-0000-0000-000042B30000}"/>
    <cellStyle name="Normal 5 3 5 4 2" xfId="45906" xr:uid="{00000000-0005-0000-0000-000043B30000}"/>
    <cellStyle name="Normal 5 3 5 4 2 2" xfId="45907" xr:uid="{00000000-0005-0000-0000-000044B30000}"/>
    <cellStyle name="Normal 5 3 5 4 2 2 2" xfId="45908" xr:uid="{00000000-0005-0000-0000-000045B30000}"/>
    <cellStyle name="Normal 5 3 5 4 2 3" xfId="45909" xr:uid="{00000000-0005-0000-0000-000046B30000}"/>
    <cellStyle name="Normal 5 3 5 4 2 3 2" xfId="45910" xr:uid="{00000000-0005-0000-0000-000047B30000}"/>
    <cellStyle name="Normal 5 3 5 4 2 3 2 2" xfId="45911" xr:uid="{00000000-0005-0000-0000-000048B30000}"/>
    <cellStyle name="Normal 5 3 5 4 2 3 3" xfId="45912" xr:uid="{00000000-0005-0000-0000-000049B30000}"/>
    <cellStyle name="Normal 5 3 5 4 2 4" xfId="45913" xr:uid="{00000000-0005-0000-0000-00004AB30000}"/>
    <cellStyle name="Normal 5 3 5 4 3" xfId="45914" xr:uid="{00000000-0005-0000-0000-00004BB30000}"/>
    <cellStyle name="Normal 5 3 5 4 3 2" xfId="45915" xr:uid="{00000000-0005-0000-0000-00004CB30000}"/>
    <cellStyle name="Normal 5 3 5 4 4" xfId="45916" xr:uid="{00000000-0005-0000-0000-00004DB30000}"/>
    <cellStyle name="Normal 5 3 5 4 4 2" xfId="45917" xr:uid="{00000000-0005-0000-0000-00004EB30000}"/>
    <cellStyle name="Normal 5 3 5 4 4 2 2" xfId="45918" xr:uid="{00000000-0005-0000-0000-00004FB30000}"/>
    <cellStyle name="Normal 5 3 5 4 4 3" xfId="45919" xr:uid="{00000000-0005-0000-0000-000050B30000}"/>
    <cellStyle name="Normal 5 3 5 4 5" xfId="45920" xr:uid="{00000000-0005-0000-0000-000051B30000}"/>
    <cellStyle name="Normal 5 3 5 5" xfId="45921" xr:uid="{00000000-0005-0000-0000-000052B30000}"/>
    <cellStyle name="Normal 5 3 5 5 2" xfId="45922" xr:uid="{00000000-0005-0000-0000-000053B30000}"/>
    <cellStyle name="Normal 5 3 5 5 2 2" xfId="45923" xr:uid="{00000000-0005-0000-0000-000054B30000}"/>
    <cellStyle name="Normal 5 3 5 5 3" xfId="45924" xr:uid="{00000000-0005-0000-0000-000055B30000}"/>
    <cellStyle name="Normal 5 3 5 5 3 2" xfId="45925" xr:uid="{00000000-0005-0000-0000-000056B30000}"/>
    <cellStyle name="Normal 5 3 5 5 3 2 2" xfId="45926" xr:uid="{00000000-0005-0000-0000-000057B30000}"/>
    <cellStyle name="Normal 5 3 5 5 3 3" xfId="45927" xr:uid="{00000000-0005-0000-0000-000058B30000}"/>
    <cellStyle name="Normal 5 3 5 5 4" xfId="45928" xr:uid="{00000000-0005-0000-0000-000059B30000}"/>
    <cellStyle name="Normal 5 3 5 6" xfId="45929" xr:uid="{00000000-0005-0000-0000-00005AB30000}"/>
    <cellStyle name="Normal 5 3 5 6 2" xfId="45930" xr:uid="{00000000-0005-0000-0000-00005BB30000}"/>
    <cellStyle name="Normal 5 3 5 6 2 2" xfId="45931" xr:uid="{00000000-0005-0000-0000-00005CB30000}"/>
    <cellStyle name="Normal 5 3 5 6 3" xfId="45932" xr:uid="{00000000-0005-0000-0000-00005DB30000}"/>
    <cellStyle name="Normal 5 3 5 6 3 2" xfId="45933" xr:uid="{00000000-0005-0000-0000-00005EB30000}"/>
    <cellStyle name="Normal 5 3 5 6 3 2 2" xfId="45934" xr:uid="{00000000-0005-0000-0000-00005FB30000}"/>
    <cellStyle name="Normal 5 3 5 6 3 3" xfId="45935" xr:uid="{00000000-0005-0000-0000-000060B30000}"/>
    <cellStyle name="Normal 5 3 5 6 4" xfId="45936" xr:uid="{00000000-0005-0000-0000-000061B30000}"/>
    <cellStyle name="Normal 5 3 5 7" xfId="45937" xr:uid="{00000000-0005-0000-0000-000062B30000}"/>
    <cellStyle name="Normal 5 3 5 7 2" xfId="45938" xr:uid="{00000000-0005-0000-0000-000063B30000}"/>
    <cellStyle name="Normal 5 3 5 8" xfId="45939" xr:uid="{00000000-0005-0000-0000-000064B30000}"/>
    <cellStyle name="Normal 5 3 5 8 2" xfId="45940" xr:uid="{00000000-0005-0000-0000-000065B30000}"/>
    <cellStyle name="Normal 5 3 5 8 2 2" xfId="45941" xr:uid="{00000000-0005-0000-0000-000066B30000}"/>
    <cellStyle name="Normal 5 3 5 8 3" xfId="45942" xr:uid="{00000000-0005-0000-0000-000067B30000}"/>
    <cellStyle name="Normal 5 3 5 9" xfId="45943" xr:uid="{00000000-0005-0000-0000-000068B30000}"/>
    <cellStyle name="Normal 5 3 5 9 2" xfId="45944" xr:uid="{00000000-0005-0000-0000-000069B30000}"/>
    <cellStyle name="Normal 5 3 6" xfId="45945" xr:uid="{00000000-0005-0000-0000-00006AB30000}"/>
    <cellStyle name="Normal 5 3 6 10" xfId="45946" xr:uid="{00000000-0005-0000-0000-00006BB30000}"/>
    <cellStyle name="Normal 5 3 6 11" xfId="45947" xr:uid="{00000000-0005-0000-0000-00006CB30000}"/>
    <cellStyle name="Normal 5 3 6 2" xfId="45948" xr:uid="{00000000-0005-0000-0000-00006DB30000}"/>
    <cellStyle name="Normal 5 3 6 2 2" xfId="45949" xr:uid="{00000000-0005-0000-0000-00006EB30000}"/>
    <cellStyle name="Normal 5 3 6 2 2 2" xfId="45950" xr:uid="{00000000-0005-0000-0000-00006FB30000}"/>
    <cellStyle name="Normal 5 3 6 2 2 2 2" xfId="45951" xr:uid="{00000000-0005-0000-0000-000070B30000}"/>
    <cellStyle name="Normal 5 3 6 2 2 2 2 2" xfId="45952" xr:uid="{00000000-0005-0000-0000-000071B30000}"/>
    <cellStyle name="Normal 5 3 6 2 2 2 2 2 2" xfId="45953" xr:uid="{00000000-0005-0000-0000-000072B30000}"/>
    <cellStyle name="Normal 5 3 6 2 2 2 2 3" xfId="45954" xr:uid="{00000000-0005-0000-0000-000073B30000}"/>
    <cellStyle name="Normal 5 3 6 2 2 2 2 3 2" xfId="45955" xr:uid="{00000000-0005-0000-0000-000074B30000}"/>
    <cellStyle name="Normal 5 3 6 2 2 2 2 3 2 2" xfId="45956" xr:uid="{00000000-0005-0000-0000-000075B30000}"/>
    <cellStyle name="Normal 5 3 6 2 2 2 2 3 3" xfId="45957" xr:uid="{00000000-0005-0000-0000-000076B30000}"/>
    <cellStyle name="Normal 5 3 6 2 2 2 2 4" xfId="45958" xr:uid="{00000000-0005-0000-0000-000077B30000}"/>
    <cellStyle name="Normal 5 3 6 2 2 2 3" xfId="45959" xr:uid="{00000000-0005-0000-0000-000078B30000}"/>
    <cellStyle name="Normal 5 3 6 2 2 2 3 2" xfId="45960" xr:uid="{00000000-0005-0000-0000-000079B30000}"/>
    <cellStyle name="Normal 5 3 6 2 2 2 4" xfId="45961" xr:uid="{00000000-0005-0000-0000-00007AB30000}"/>
    <cellStyle name="Normal 5 3 6 2 2 2 4 2" xfId="45962" xr:uid="{00000000-0005-0000-0000-00007BB30000}"/>
    <cellStyle name="Normal 5 3 6 2 2 2 4 2 2" xfId="45963" xr:uid="{00000000-0005-0000-0000-00007CB30000}"/>
    <cellStyle name="Normal 5 3 6 2 2 2 4 3" xfId="45964" xr:uid="{00000000-0005-0000-0000-00007DB30000}"/>
    <cellStyle name="Normal 5 3 6 2 2 2 5" xfId="45965" xr:uid="{00000000-0005-0000-0000-00007EB30000}"/>
    <cellStyle name="Normal 5 3 6 2 2 3" xfId="45966" xr:uid="{00000000-0005-0000-0000-00007FB30000}"/>
    <cellStyle name="Normal 5 3 6 2 2 3 2" xfId="45967" xr:uid="{00000000-0005-0000-0000-000080B30000}"/>
    <cellStyle name="Normal 5 3 6 2 2 3 2 2" xfId="45968" xr:uid="{00000000-0005-0000-0000-000081B30000}"/>
    <cellStyle name="Normal 5 3 6 2 2 3 3" xfId="45969" xr:uid="{00000000-0005-0000-0000-000082B30000}"/>
    <cellStyle name="Normal 5 3 6 2 2 3 3 2" xfId="45970" xr:uid="{00000000-0005-0000-0000-000083B30000}"/>
    <cellStyle name="Normal 5 3 6 2 2 3 3 2 2" xfId="45971" xr:uid="{00000000-0005-0000-0000-000084B30000}"/>
    <cellStyle name="Normal 5 3 6 2 2 3 3 3" xfId="45972" xr:uid="{00000000-0005-0000-0000-000085B30000}"/>
    <cellStyle name="Normal 5 3 6 2 2 3 4" xfId="45973" xr:uid="{00000000-0005-0000-0000-000086B30000}"/>
    <cellStyle name="Normal 5 3 6 2 2 4" xfId="45974" xr:uid="{00000000-0005-0000-0000-000087B30000}"/>
    <cellStyle name="Normal 5 3 6 2 2 4 2" xfId="45975" xr:uid="{00000000-0005-0000-0000-000088B30000}"/>
    <cellStyle name="Normal 5 3 6 2 2 4 2 2" xfId="45976" xr:uid="{00000000-0005-0000-0000-000089B30000}"/>
    <cellStyle name="Normal 5 3 6 2 2 4 3" xfId="45977" xr:uid="{00000000-0005-0000-0000-00008AB30000}"/>
    <cellStyle name="Normal 5 3 6 2 2 4 3 2" xfId="45978" xr:uid="{00000000-0005-0000-0000-00008BB30000}"/>
    <cellStyle name="Normal 5 3 6 2 2 4 3 2 2" xfId="45979" xr:uid="{00000000-0005-0000-0000-00008CB30000}"/>
    <cellStyle name="Normal 5 3 6 2 2 4 3 3" xfId="45980" xr:uid="{00000000-0005-0000-0000-00008DB30000}"/>
    <cellStyle name="Normal 5 3 6 2 2 4 4" xfId="45981" xr:uid="{00000000-0005-0000-0000-00008EB30000}"/>
    <cellStyle name="Normal 5 3 6 2 2 5" xfId="45982" xr:uid="{00000000-0005-0000-0000-00008FB30000}"/>
    <cellStyle name="Normal 5 3 6 2 2 5 2" xfId="45983" xr:uid="{00000000-0005-0000-0000-000090B30000}"/>
    <cellStyle name="Normal 5 3 6 2 2 6" xfId="45984" xr:uid="{00000000-0005-0000-0000-000091B30000}"/>
    <cellStyle name="Normal 5 3 6 2 2 6 2" xfId="45985" xr:uid="{00000000-0005-0000-0000-000092B30000}"/>
    <cellStyle name="Normal 5 3 6 2 2 6 2 2" xfId="45986" xr:uid="{00000000-0005-0000-0000-000093B30000}"/>
    <cellStyle name="Normal 5 3 6 2 2 6 3" xfId="45987" xr:uid="{00000000-0005-0000-0000-000094B30000}"/>
    <cellStyle name="Normal 5 3 6 2 2 7" xfId="45988" xr:uid="{00000000-0005-0000-0000-000095B30000}"/>
    <cellStyle name="Normal 5 3 6 2 2 7 2" xfId="45989" xr:uid="{00000000-0005-0000-0000-000096B30000}"/>
    <cellStyle name="Normal 5 3 6 2 2 8" xfId="45990" xr:uid="{00000000-0005-0000-0000-000097B30000}"/>
    <cellStyle name="Normal 5 3 6 2 3" xfId="45991" xr:uid="{00000000-0005-0000-0000-000098B30000}"/>
    <cellStyle name="Normal 5 3 6 2 3 2" xfId="45992" xr:uid="{00000000-0005-0000-0000-000099B30000}"/>
    <cellStyle name="Normal 5 3 6 2 3 2 2" xfId="45993" xr:uid="{00000000-0005-0000-0000-00009AB30000}"/>
    <cellStyle name="Normal 5 3 6 2 3 2 2 2" xfId="45994" xr:uid="{00000000-0005-0000-0000-00009BB30000}"/>
    <cellStyle name="Normal 5 3 6 2 3 2 3" xfId="45995" xr:uid="{00000000-0005-0000-0000-00009CB30000}"/>
    <cellStyle name="Normal 5 3 6 2 3 2 3 2" xfId="45996" xr:uid="{00000000-0005-0000-0000-00009DB30000}"/>
    <cellStyle name="Normal 5 3 6 2 3 2 3 2 2" xfId="45997" xr:uid="{00000000-0005-0000-0000-00009EB30000}"/>
    <cellStyle name="Normal 5 3 6 2 3 2 3 3" xfId="45998" xr:uid="{00000000-0005-0000-0000-00009FB30000}"/>
    <cellStyle name="Normal 5 3 6 2 3 2 4" xfId="45999" xr:uid="{00000000-0005-0000-0000-0000A0B30000}"/>
    <cellStyle name="Normal 5 3 6 2 3 3" xfId="46000" xr:uid="{00000000-0005-0000-0000-0000A1B30000}"/>
    <cellStyle name="Normal 5 3 6 2 3 3 2" xfId="46001" xr:uid="{00000000-0005-0000-0000-0000A2B30000}"/>
    <cellStyle name="Normal 5 3 6 2 3 4" xfId="46002" xr:uid="{00000000-0005-0000-0000-0000A3B30000}"/>
    <cellStyle name="Normal 5 3 6 2 3 4 2" xfId="46003" xr:uid="{00000000-0005-0000-0000-0000A4B30000}"/>
    <cellStyle name="Normal 5 3 6 2 3 4 2 2" xfId="46004" xr:uid="{00000000-0005-0000-0000-0000A5B30000}"/>
    <cellStyle name="Normal 5 3 6 2 3 4 3" xfId="46005" xr:uid="{00000000-0005-0000-0000-0000A6B30000}"/>
    <cellStyle name="Normal 5 3 6 2 3 5" xfId="46006" xr:uid="{00000000-0005-0000-0000-0000A7B30000}"/>
    <cellStyle name="Normal 5 3 6 2 4" xfId="46007" xr:uid="{00000000-0005-0000-0000-0000A8B30000}"/>
    <cellStyle name="Normal 5 3 6 2 4 2" xfId="46008" xr:uid="{00000000-0005-0000-0000-0000A9B30000}"/>
    <cellStyle name="Normal 5 3 6 2 4 2 2" xfId="46009" xr:uid="{00000000-0005-0000-0000-0000AAB30000}"/>
    <cellStyle name="Normal 5 3 6 2 4 3" xfId="46010" xr:uid="{00000000-0005-0000-0000-0000ABB30000}"/>
    <cellStyle name="Normal 5 3 6 2 4 3 2" xfId="46011" xr:uid="{00000000-0005-0000-0000-0000ACB30000}"/>
    <cellStyle name="Normal 5 3 6 2 4 3 2 2" xfId="46012" xr:uid="{00000000-0005-0000-0000-0000ADB30000}"/>
    <cellStyle name="Normal 5 3 6 2 4 3 3" xfId="46013" xr:uid="{00000000-0005-0000-0000-0000AEB30000}"/>
    <cellStyle name="Normal 5 3 6 2 4 4" xfId="46014" xr:uid="{00000000-0005-0000-0000-0000AFB30000}"/>
    <cellStyle name="Normal 5 3 6 2 5" xfId="46015" xr:uid="{00000000-0005-0000-0000-0000B0B30000}"/>
    <cellStyle name="Normal 5 3 6 2 5 2" xfId="46016" xr:uid="{00000000-0005-0000-0000-0000B1B30000}"/>
    <cellStyle name="Normal 5 3 6 2 5 2 2" xfId="46017" xr:uid="{00000000-0005-0000-0000-0000B2B30000}"/>
    <cellStyle name="Normal 5 3 6 2 5 3" xfId="46018" xr:uid="{00000000-0005-0000-0000-0000B3B30000}"/>
    <cellStyle name="Normal 5 3 6 2 5 3 2" xfId="46019" xr:uid="{00000000-0005-0000-0000-0000B4B30000}"/>
    <cellStyle name="Normal 5 3 6 2 5 3 2 2" xfId="46020" xr:uid="{00000000-0005-0000-0000-0000B5B30000}"/>
    <cellStyle name="Normal 5 3 6 2 5 3 3" xfId="46021" xr:uid="{00000000-0005-0000-0000-0000B6B30000}"/>
    <cellStyle name="Normal 5 3 6 2 5 4" xfId="46022" xr:uid="{00000000-0005-0000-0000-0000B7B30000}"/>
    <cellStyle name="Normal 5 3 6 2 6" xfId="46023" xr:uid="{00000000-0005-0000-0000-0000B8B30000}"/>
    <cellStyle name="Normal 5 3 6 2 6 2" xfId="46024" xr:uid="{00000000-0005-0000-0000-0000B9B30000}"/>
    <cellStyle name="Normal 5 3 6 2 7" xfId="46025" xr:uid="{00000000-0005-0000-0000-0000BAB30000}"/>
    <cellStyle name="Normal 5 3 6 2 7 2" xfId="46026" xr:uid="{00000000-0005-0000-0000-0000BBB30000}"/>
    <cellStyle name="Normal 5 3 6 2 7 2 2" xfId="46027" xr:uid="{00000000-0005-0000-0000-0000BCB30000}"/>
    <cellStyle name="Normal 5 3 6 2 7 3" xfId="46028" xr:uid="{00000000-0005-0000-0000-0000BDB30000}"/>
    <cellStyle name="Normal 5 3 6 2 8" xfId="46029" xr:uid="{00000000-0005-0000-0000-0000BEB30000}"/>
    <cellStyle name="Normal 5 3 6 2 8 2" xfId="46030" xr:uid="{00000000-0005-0000-0000-0000BFB30000}"/>
    <cellStyle name="Normal 5 3 6 2 9" xfId="46031" xr:uid="{00000000-0005-0000-0000-0000C0B30000}"/>
    <cellStyle name="Normal 5 3 6 3" xfId="46032" xr:uid="{00000000-0005-0000-0000-0000C1B30000}"/>
    <cellStyle name="Normal 5 3 6 3 2" xfId="46033" xr:uid="{00000000-0005-0000-0000-0000C2B30000}"/>
    <cellStyle name="Normal 5 3 6 3 2 2" xfId="46034" xr:uid="{00000000-0005-0000-0000-0000C3B30000}"/>
    <cellStyle name="Normal 5 3 6 3 2 2 2" xfId="46035" xr:uid="{00000000-0005-0000-0000-0000C4B30000}"/>
    <cellStyle name="Normal 5 3 6 3 2 2 2 2" xfId="46036" xr:uid="{00000000-0005-0000-0000-0000C5B30000}"/>
    <cellStyle name="Normal 5 3 6 3 2 2 3" xfId="46037" xr:uid="{00000000-0005-0000-0000-0000C6B30000}"/>
    <cellStyle name="Normal 5 3 6 3 2 2 3 2" xfId="46038" xr:uid="{00000000-0005-0000-0000-0000C7B30000}"/>
    <cellStyle name="Normal 5 3 6 3 2 2 3 2 2" xfId="46039" xr:uid="{00000000-0005-0000-0000-0000C8B30000}"/>
    <cellStyle name="Normal 5 3 6 3 2 2 3 3" xfId="46040" xr:uid="{00000000-0005-0000-0000-0000C9B30000}"/>
    <cellStyle name="Normal 5 3 6 3 2 2 4" xfId="46041" xr:uid="{00000000-0005-0000-0000-0000CAB30000}"/>
    <cellStyle name="Normal 5 3 6 3 2 3" xfId="46042" xr:uid="{00000000-0005-0000-0000-0000CBB30000}"/>
    <cellStyle name="Normal 5 3 6 3 2 3 2" xfId="46043" xr:uid="{00000000-0005-0000-0000-0000CCB30000}"/>
    <cellStyle name="Normal 5 3 6 3 2 4" xfId="46044" xr:uid="{00000000-0005-0000-0000-0000CDB30000}"/>
    <cellStyle name="Normal 5 3 6 3 2 4 2" xfId="46045" xr:uid="{00000000-0005-0000-0000-0000CEB30000}"/>
    <cellStyle name="Normal 5 3 6 3 2 4 2 2" xfId="46046" xr:uid="{00000000-0005-0000-0000-0000CFB30000}"/>
    <cellStyle name="Normal 5 3 6 3 2 4 3" xfId="46047" xr:uid="{00000000-0005-0000-0000-0000D0B30000}"/>
    <cellStyle name="Normal 5 3 6 3 2 5" xfId="46048" xr:uid="{00000000-0005-0000-0000-0000D1B30000}"/>
    <cellStyle name="Normal 5 3 6 3 3" xfId="46049" xr:uid="{00000000-0005-0000-0000-0000D2B30000}"/>
    <cellStyle name="Normal 5 3 6 3 3 2" xfId="46050" xr:uid="{00000000-0005-0000-0000-0000D3B30000}"/>
    <cellStyle name="Normal 5 3 6 3 3 2 2" xfId="46051" xr:uid="{00000000-0005-0000-0000-0000D4B30000}"/>
    <cellStyle name="Normal 5 3 6 3 3 3" xfId="46052" xr:uid="{00000000-0005-0000-0000-0000D5B30000}"/>
    <cellStyle name="Normal 5 3 6 3 3 3 2" xfId="46053" xr:uid="{00000000-0005-0000-0000-0000D6B30000}"/>
    <cellStyle name="Normal 5 3 6 3 3 3 2 2" xfId="46054" xr:uid="{00000000-0005-0000-0000-0000D7B30000}"/>
    <cellStyle name="Normal 5 3 6 3 3 3 3" xfId="46055" xr:uid="{00000000-0005-0000-0000-0000D8B30000}"/>
    <cellStyle name="Normal 5 3 6 3 3 4" xfId="46056" xr:uid="{00000000-0005-0000-0000-0000D9B30000}"/>
    <cellStyle name="Normal 5 3 6 3 4" xfId="46057" xr:uid="{00000000-0005-0000-0000-0000DAB30000}"/>
    <cellStyle name="Normal 5 3 6 3 4 2" xfId="46058" xr:uid="{00000000-0005-0000-0000-0000DBB30000}"/>
    <cellStyle name="Normal 5 3 6 3 4 2 2" xfId="46059" xr:uid="{00000000-0005-0000-0000-0000DCB30000}"/>
    <cellStyle name="Normal 5 3 6 3 4 3" xfId="46060" xr:uid="{00000000-0005-0000-0000-0000DDB30000}"/>
    <cellStyle name="Normal 5 3 6 3 4 3 2" xfId="46061" xr:uid="{00000000-0005-0000-0000-0000DEB30000}"/>
    <cellStyle name="Normal 5 3 6 3 4 3 2 2" xfId="46062" xr:uid="{00000000-0005-0000-0000-0000DFB30000}"/>
    <cellStyle name="Normal 5 3 6 3 4 3 3" xfId="46063" xr:uid="{00000000-0005-0000-0000-0000E0B30000}"/>
    <cellStyle name="Normal 5 3 6 3 4 4" xfId="46064" xr:uid="{00000000-0005-0000-0000-0000E1B30000}"/>
    <cellStyle name="Normal 5 3 6 3 5" xfId="46065" xr:uid="{00000000-0005-0000-0000-0000E2B30000}"/>
    <cellStyle name="Normal 5 3 6 3 5 2" xfId="46066" xr:uid="{00000000-0005-0000-0000-0000E3B30000}"/>
    <cellStyle name="Normal 5 3 6 3 6" xfId="46067" xr:uid="{00000000-0005-0000-0000-0000E4B30000}"/>
    <cellStyle name="Normal 5 3 6 3 6 2" xfId="46068" xr:uid="{00000000-0005-0000-0000-0000E5B30000}"/>
    <cellStyle name="Normal 5 3 6 3 6 2 2" xfId="46069" xr:uid="{00000000-0005-0000-0000-0000E6B30000}"/>
    <cellStyle name="Normal 5 3 6 3 6 3" xfId="46070" xr:uid="{00000000-0005-0000-0000-0000E7B30000}"/>
    <cellStyle name="Normal 5 3 6 3 7" xfId="46071" xr:uid="{00000000-0005-0000-0000-0000E8B30000}"/>
    <cellStyle name="Normal 5 3 6 3 7 2" xfId="46072" xr:uid="{00000000-0005-0000-0000-0000E9B30000}"/>
    <cellStyle name="Normal 5 3 6 3 8" xfId="46073" xr:uid="{00000000-0005-0000-0000-0000EAB30000}"/>
    <cellStyle name="Normal 5 3 6 4" xfId="46074" xr:uid="{00000000-0005-0000-0000-0000EBB30000}"/>
    <cellStyle name="Normal 5 3 6 4 2" xfId="46075" xr:uid="{00000000-0005-0000-0000-0000ECB30000}"/>
    <cellStyle name="Normal 5 3 6 4 2 2" xfId="46076" xr:uid="{00000000-0005-0000-0000-0000EDB30000}"/>
    <cellStyle name="Normal 5 3 6 4 2 2 2" xfId="46077" xr:uid="{00000000-0005-0000-0000-0000EEB30000}"/>
    <cellStyle name="Normal 5 3 6 4 2 3" xfId="46078" xr:uid="{00000000-0005-0000-0000-0000EFB30000}"/>
    <cellStyle name="Normal 5 3 6 4 2 3 2" xfId="46079" xr:uid="{00000000-0005-0000-0000-0000F0B30000}"/>
    <cellStyle name="Normal 5 3 6 4 2 3 2 2" xfId="46080" xr:uid="{00000000-0005-0000-0000-0000F1B30000}"/>
    <cellStyle name="Normal 5 3 6 4 2 3 3" xfId="46081" xr:uid="{00000000-0005-0000-0000-0000F2B30000}"/>
    <cellStyle name="Normal 5 3 6 4 2 4" xfId="46082" xr:uid="{00000000-0005-0000-0000-0000F3B30000}"/>
    <cellStyle name="Normal 5 3 6 4 3" xfId="46083" xr:uid="{00000000-0005-0000-0000-0000F4B30000}"/>
    <cellStyle name="Normal 5 3 6 4 3 2" xfId="46084" xr:uid="{00000000-0005-0000-0000-0000F5B30000}"/>
    <cellStyle name="Normal 5 3 6 4 4" xfId="46085" xr:uid="{00000000-0005-0000-0000-0000F6B30000}"/>
    <cellStyle name="Normal 5 3 6 4 4 2" xfId="46086" xr:uid="{00000000-0005-0000-0000-0000F7B30000}"/>
    <cellStyle name="Normal 5 3 6 4 4 2 2" xfId="46087" xr:uid="{00000000-0005-0000-0000-0000F8B30000}"/>
    <cellStyle name="Normal 5 3 6 4 4 3" xfId="46088" xr:uid="{00000000-0005-0000-0000-0000F9B30000}"/>
    <cellStyle name="Normal 5 3 6 4 5" xfId="46089" xr:uid="{00000000-0005-0000-0000-0000FAB30000}"/>
    <cellStyle name="Normal 5 3 6 5" xfId="46090" xr:uid="{00000000-0005-0000-0000-0000FBB30000}"/>
    <cellStyle name="Normal 5 3 6 5 2" xfId="46091" xr:uid="{00000000-0005-0000-0000-0000FCB30000}"/>
    <cellStyle name="Normal 5 3 6 5 2 2" xfId="46092" xr:uid="{00000000-0005-0000-0000-0000FDB30000}"/>
    <cellStyle name="Normal 5 3 6 5 3" xfId="46093" xr:uid="{00000000-0005-0000-0000-0000FEB30000}"/>
    <cellStyle name="Normal 5 3 6 5 3 2" xfId="46094" xr:uid="{00000000-0005-0000-0000-0000FFB30000}"/>
    <cellStyle name="Normal 5 3 6 5 3 2 2" xfId="46095" xr:uid="{00000000-0005-0000-0000-000000B40000}"/>
    <cellStyle name="Normal 5 3 6 5 3 3" xfId="46096" xr:uid="{00000000-0005-0000-0000-000001B40000}"/>
    <cellStyle name="Normal 5 3 6 5 4" xfId="46097" xr:uid="{00000000-0005-0000-0000-000002B40000}"/>
    <cellStyle name="Normal 5 3 6 6" xfId="46098" xr:uid="{00000000-0005-0000-0000-000003B40000}"/>
    <cellStyle name="Normal 5 3 6 6 2" xfId="46099" xr:uid="{00000000-0005-0000-0000-000004B40000}"/>
    <cellStyle name="Normal 5 3 6 6 2 2" xfId="46100" xr:uid="{00000000-0005-0000-0000-000005B40000}"/>
    <cellStyle name="Normal 5 3 6 6 3" xfId="46101" xr:uid="{00000000-0005-0000-0000-000006B40000}"/>
    <cellStyle name="Normal 5 3 6 6 3 2" xfId="46102" xr:uid="{00000000-0005-0000-0000-000007B40000}"/>
    <cellStyle name="Normal 5 3 6 6 3 2 2" xfId="46103" xr:uid="{00000000-0005-0000-0000-000008B40000}"/>
    <cellStyle name="Normal 5 3 6 6 3 3" xfId="46104" xr:uid="{00000000-0005-0000-0000-000009B40000}"/>
    <cellStyle name="Normal 5 3 6 6 4" xfId="46105" xr:uid="{00000000-0005-0000-0000-00000AB40000}"/>
    <cellStyle name="Normal 5 3 6 7" xfId="46106" xr:uid="{00000000-0005-0000-0000-00000BB40000}"/>
    <cellStyle name="Normal 5 3 6 7 2" xfId="46107" xr:uid="{00000000-0005-0000-0000-00000CB40000}"/>
    <cellStyle name="Normal 5 3 6 8" xfId="46108" xr:uid="{00000000-0005-0000-0000-00000DB40000}"/>
    <cellStyle name="Normal 5 3 6 8 2" xfId="46109" xr:uid="{00000000-0005-0000-0000-00000EB40000}"/>
    <cellStyle name="Normal 5 3 6 8 2 2" xfId="46110" xr:uid="{00000000-0005-0000-0000-00000FB40000}"/>
    <cellStyle name="Normal 5 3 6 8 3" xfId="46111" xr:uid="{00000000-0005-0000-0000-000010B40000}"/>
    <cellStyle name="Normal 5 3 6 9" xfId="46112" xr:uid="{00000000-0005-0000-0000-000011B40000}"/>
    <cellStyle name="Normal 5 3 6 9 2" xfId="46113" xr:uid="{00000000-0005-0000-0000-000012B40000}"/>
    <cellStyle name="Normal 5 3 7" xfId="46114" xr:uid="{00000000-0005-0000-0000-000013B40000}"/>
    <cellStyle name="Normal 5 3 7 2" xfId="46115" xr:uid="{00000000-0005-0000-0000-000014B40000}"/>
    <cellStyle name="Normal 5 3 7 2 2" xfId="46116" xr:uid="{00000000-0005-0000-0000-000015B40000}"/>
    <cellStyle name="Normal 5 3 7 2 2 2" xfId="46117" xr:uid="{00000000-0005-0000-0000-000016B40000}"/>
    <cellStyle name="Normal 5 3 7 2 2 2 2" xfId="46118" xr:uid="{00000000-0005-0000-0000-000017B40000}"/>
    <cellStyle name="Normal 5 3 7 2 2 2 2 2" xfId="46119" xr:uid="{00000000-0005-0000-0000-000018B40000}"/>
    <cellStyle name="Normal 5 3 7 2 2 2 3" xfId="46120" xr:uid="{00000000-0005-0000-0000-000019B40000}"/>
    <cellStyle name="Normal 5 3 7 2 2 2 3 2" xfId="46121" xr:uid="{00000000-0005-0000-0000-00001AB40000}"/>
    <cellStyle name="Normal 5 3 7 2 2 2 3 2 2" xfId="46122" xr:uid="{00000000-0005-0000-0000-00001BB40000}"/>
    <cellStyle name="Normal 5 3 7 2 2 2 3 3" xfId="46123" xr:uid="{00000000-0005-0000-0000-00001CB40000}"/>
    <cellStyle name="Normal 5 3 7 2 2 2 4" xfId="46124" xr:uid="{00000000-0005-0000-0000-00001DB40000}"/>
    <cellStyle name="Normal 5 3 7 2 2 3" xfId="46125" xr:uid="{00000000-0005-0000-0000-00001EB40000}"/>
    <cellStyle name="Normal 5 3 7 2 2 3 2" xfId="46126" xr:uid="{00000000-0005-0000-0000-00001FB40000}"/>
    <cellStyle name="Normal 5 3 7 2 2 4" xfId="46127" xr:uid="{00000000-0005-0000-0000-000020B40000}"/>
    <cellStyle name="Normal 5 3 7 2 2 4 2" xfId="46128" xr:uid="{00000000-0005-0000-0000-000021B40000}"/>
    <cellStyle name="Normal 5 3 7 2 2 4 2 2" xfId="46129" xr:uid="{00000000-0005-0000-0000-000022B40000}"/>
    <cellStyle name="Normal 5 3 7 2 2 4 3" xfId="46130" xr:uid="{00000000-0005-0000-0000-000023B40000}"/>
    <cellStyle name="Normal 5 3 7 2 2 5" xfId="46131" xr:uid="{00000000-0005-0000-0000-000024B40000}"/>
    <cellStyle name="Normal 5 3 7 2 3" xfId="46132" xr:uid="{00000000-0005-0000-0000-000025B40000}"/>
    <cellStyle name="Normal 5 3 7 2 3 2" xfId="46133" xr:uid="{00000000-0005-0000-0000-000026B40000}"/>
    <cellStyle name="Normal 5 3 7 2 3 2 2" xfId="46134" xr:uid="{00000000-0005-0000-0000-000027B40000}"/>
    <cellStyle name="Normal 5 3 7 2 3 3" xfId="46135" xr:uid="{00000000-0005-0000-0000-000028B40000}"/>
    <cellStyle name="Normal 5 3 7 2 3 3 2" xfId="46136" xr:uid="{00000000-0005-0000-0000-000029B40000}"/>
    <cellStyle name="Normal 5 3 7 2 3 3 2 2" xfId="46137" xr:uid="{00000000-0005-0000-0000-00002AB40000}"/>
    <cellStyle name="Normal 5 3 7 2 3 3 3" xfId="46138" xr:uid="{00000000-0005-0000-0000-00002BB40000}"/>
    <cellStyle name="Normal 5 3 7 2 3 4" xfId="46139" xr:uid="{00000000-0005-0000-0000-00002CB40000}"/>
    <cellStyle name="Normal 5 3 7 2 4" xfId="46140" xr:uid="{00000000-0005-0000-0000-00002DB40000}"/>
    <cellStyle name="Normal 5 3 7 2 4 2" xfId="46141" xr:uid="{00000000-0005-0000-0000-00002EB40000}"/>
    <cellStyle name="Normal 5 3 7 2 4 2 2" xfId="46142" xr:uid="{00000000-0005-0000-0000-00002FB40000}"/>
    <cellStyle name="Normal 5 3 7 2 4 3" xfId="46143" xr:uid="{00000000-0005-0000-0000-000030B40000}"/>
    <cellStyle name="Normal 5 3 7 2 4 3 2" xfId="46144" xr:uid="{00000000-0005-0000-0000-000031B40000}"/>
    <cellStyle name="Normal 5 3 7 2 4 3 2 2" xfId="46145" xr:uid="{00000000-0005-0000-0000-000032B40000}"/>
    <cellStyle name="Normal 5 3 7 2 4 3 3" xfId="46146" xr:uid="{00000000-0005-0000-0000-000033B40000}"/>
    <cellStyle name="Normal 5 3 7 2 4 4" xfId="46147" xr:uid="{00000000-0005-0000-0000-000034B40000}"/>
    <cellStyle name="Normal 5 3 7 2 5" xfId="46148" xr:uid="{00000000-0005-0000-0000-000035B40000}"/>
    <cellStyle name="Normal 5 3 7 2 5 2" xfId="46149" xr:uid="{00000000-0005-0000-0000-000036B40000}"/>
    <cellStyle name="Normal 5 3 7 2 6" xfId="46150" xr:uid="{00000000-0005-0000-0000-000037B40000}"/>
    <cellStyle name="Normal 5 3 7 2 6 2" xfId="46151" xr:uid="{00000000-0005-0000-0000-000038B40000}"/>
    <cellStyle name="Normal 5 3 7 2 6 2 2" xfId="46152" xr:uid="{00000000-0005-0000-0000-000039B40000}"/>
    <cellStyle name="Normal 5 3 7 2 6 3" xfId="46153" xr:uid="{00000000-0005-0000-0000-00003AB40000}"/>
    <cellStyle name="Normal 5 3 7 2 7" xfId="46154" xr:uid="{00000000-0005-0000-0000-00003BB40000}"/>
    <cellStyle name="Normal 5 3 7 2 7 2" xfId="46155" xr:uid="{00000000-0005-0000-0000-00003CB40000}"/>
    <cellStyle name="Normal 5 3 7 2 8" xfId="46156" xr:uid="{00000000-0005-0000-0000-00003DB40000}"/>
    <cellStyle name="Normal 5 3 7 3" xfId="46157" xr:uid="{00000000-0005-0000-0000-00003EB40000}"/>
    <cellStyle name="Normal 5 3 7 3 2" xfId="46158" xr:uid="{00000000-0005-0000-0000-00003FB40000}"/>
    <cellStyle name="Normal 5 3 7 3 2 2" xfId="46159" xr:uid="{00000000-0005-0000-0000-000040B40000}"/>
    <cellStyle name="Normal 5 3 7 3 2 2 2" xfId="46160" xr:uid="{00000000-0005-0000-0000-000041B40000}"/>
    <cellStyle name="Normal 5 3 7 3 2 3" xfId="46161" xr:uid="{00000000-0005-0000-0000-000042B40000}"/>
    <cellStyle name="Normal 5 3 7 3 2 3 2" xfId="46162" xr:uid="{00000000-0005-0000-0000-000043B40000}"/>
    <cellStyle name="Normal 5 3 7 3 2 3 2 2" xfId="46163" xr:uid="{00000000-0005-0000-0000-000044B40000}"/>
    <cellStyle name="Normal 5 3 7 3 2 3 3" xfId="46164" xr:uid="{00000000-0005-0000-0000-000045B40000}"/>
    <cellStyle name="Normal 5 3 7 3 2 4" xfId="46165" xr:uid="{00000000-0005-0000-0000-000046B40000}"/>
    <cellStyle name="Normal 5 3 7 3 3" xfId="46166" xr:uid="{00000000-0005-0000-0000-000047B40000}"/>
    <cellStyle name="Normal 5 3 7 3 3 2" xfId="46167" xr:uid="{00000000-0005-0000-0000-000048B40000}"/>
    <cellStyle name="Normal 5 3 7 3 4" xfId="46168" xr:uid="{00000000-0005-0000-0000-000049B40000}"/>
    <cellStyle name="Normal 5 3 7 3 4 2" xfId="46169" xr:uid="{00000000-0005-0000-0000-00004AB40000}"/>
    <cellStyle name="Normal 5 3 7 3 4 2 2" xfId="46170" xr:uid="{00000000-0005-0000-0000-00004BB40000}"/>
    <cellStyle name="Normal 5 3 7 3 4 3" xfId="46171" xr:uid="{00000000-0005-0000-0000-00004CB40000}"/>
    <cellStyle name="Normal 5 3 7 3 5" xfId="46172" xr:uid="{00000000-0005-0000-0000-00004DB40000}"/>
    <cellStyle name="Normal 5 3 7 4" xfId="46173" xr:uid="{00000000-0005-0000-0000-00004EB40000}"/>
    <cellStyle name="Normal 5 3 7 4 2" xfId="46174" xr:uid="{00000000-0005-0000-0000-00004FB40000}"/>
    <cellStyle name="Normal 5 3 7 4 2 2" xfId="46175" xr:uid="{00000000-0005-0000-0000-000050B40000}"/>
    <cellStyle name="Normal 5 3 7 4 3" xfId="46176" xr:uid="{00000000-0005-0000-0000-000051B40000}"/>
    <cellStyle name="Normal 5 3 7 4 3 2" xfId="46177" xr:uid="{00000000-0005-0000-0000-000052B40000}"/>
    <cellStyle name="Normal 5 3 7 4 3 2 2" xfId="46178" xr:uid="{00000000-0005-0000-0000-000053B40000}"/>
    <cellStyle name="Normal 5 3 7 4 3 3" xfId="46179" xr:uid="{00000000-0005-0000-0000-000054B40000}"/>
    <cellStyle name="Normal 5 3 7 4 4" xfId="46180" xr:uid="{00000000-0005-0000-0000-000055B40000}"/>
    <cellStyle name="Normal 5 3 7 5" xfId="46181" xr:uid="{00000000-0005-0000-0000-000056B40000}"/>
    <cellStyle name="Normal 5 3 7 5 2" xfId="46182" xr:uid="{00000000-0005-0000-0000-000057B40000}"/>
    <cellStyle name="Normal 5 3 7 5 2 2" xfId="46183" xr:uid="{00000000-0005-0000-0000-000058B40000}"/>
    <cellStyle name="Normal 5 3 7 5 3" xfId="46184" xr:uid="{00000000-0005-0000-0000-000059B40000}"/>
    <cellStyle name="Normal 5 3 7 5 3 2" xfId="46185" xr:uid="{00000000-0005-0000-0000-00005AB40000}"/>
    <cellStyle name="Normal 5 3 7 5 3 2 2" xfId="46186" xr:uid="{00000000-0005-0000-0000-00005BB40000}"/>
    <cellStyle name="Normal 5 3 7 5 3 3" xfId="46187" xr:uid="{00000000-0005-0000-0000-00005CB40000}"/>
    <cellStyle name="Normal 5 3 7 5 4" xfId="46188" xr:uid="{00000000-0005-0000-0000-00005DB40000}"/>
    <cellStyle name="Normal 5 3 7 6" xfId="46189" xr:uid="{00000000-0005-0000-0000-00005EB40000}"/>
    <cellStyle name="Normal 5 3 7 6 2" xfId="46190" xr:uid="{00000000-0005-0000-0000-00005FB40000}"/>
    <cellStyle name="Normal 5 3 7 7" xfId="46191" xr:uid="{00000000-0005-0000-0000-000060B40000}"/>
    <cellStyle name="Normal 5 3 7 7 2" xfId="46192" xr:uid="{00000000-0005-0000-0000-000061B40000}"/>
    <cellStyle name="Normal 5 3 7 7 2 2" xfId="46193" xr:uid="{00000000-0005-0000-0000-000062B40000}"/>
    <cellStyle name="Normal 5 3 7 7 3" xfId="46194" xr:uid="{00000000-0005-0000-0000-000063B40000}"/>
    <cellStyle name="Normal 5 3 7 8" xfId="46195" xr:uid="{00000000-0005-0000-0000-000064B40000}"/>
    <cellStyle name="Normal 5 3 7 8 2" xfId="46196" xr:uid="{00000000-0005-0000-0000-000065B40000}"/>
    <cellStyle name="Normal 5 3 7 9" xfId="46197" xr:uid="{00000000-0005-0000-0000-000066B40000}"/>
    <cellStyle name="Normal 5 3 8" xfId="46198" xr:uid="{00000000-0005-0000-0000-000067B40000}"/>
    <cellStyle name="Normal 5 3 8 2" xfId="46199" xr:uid="{00000000-0005-0000-0000-000068B40000}"/>
    <cellStyle name="Normal 5 3 8 2 2" xfId="46200" xr:uid="{00000000-0005-0000-0000-000069B40000}"/>
    <cellStyle name="Normal 5 3 8 2 2 2" xfId="46201" xr:uid="{00000000-0005-0000-0000-00006AB40000}"/>
    <cellStyle name="Normal 5 3 8 2 2 2 2" xfId="46202" xr:uid="{00000000-0005-0000-0000-00006BB40000}"/>
    <cellStyle name="Normal 5 3 8 2 2 3" xfId="46203" xr:uid="{00000000-0005-0000-0000-00006CB40000}"/>
    <cellStyle name="Normal 5 3 8 2 2 3 2" xfId="46204" xr:uid="{00000000-0005-0000-0000-00006DB40000}"/>
    <cellStyle name="Normal 5 3 8 2 2 3 2 2" xfId="46205" xr:uid="{00000000-0005-0000-0000-00006EB40000}"/>
    <cellStyle name="Normal 5 3 8 2 2 3 3" xfId="46206" xr:uid="{00000000-0005-0000-0000-00006FB40000}"/>
    <cellStyle name="Normal 5 3 8 2 2 4" xfId="46207" xr:uid="{00000000-0005-0000-0000-000070B40000}"/>
    <cellStyle name="Normal 5 3 8 2 3" xfId="46208" xr:uid="{00000000-0005-0000-0000-000071B40000}"/>
    <cellStyle name="Normal 5 3 8 2 3 2" xfId="46209" xr:uid="{00000000-0005-0000-0000-000072B40000}"/>
    <cellStyle name="Normal 5 3 8 2 4" xfId="46210" xr:uid="{00000000-0005-0000-0000-000073B40000}"/>
    <cellStyle name="Normal 5 3 8 2 4 2" xfId="46211" xr:uid="{00000000-0005-0000-0000-000074B40000}"/>
    <cellStyle name="Normal 5 3 8 2 4 2 2" xfId="46212" xr:uid="{00000000-0005-0000-0000-000075B40000}"/>
    <cellStyle name="Normal 5 3 8 2 4 3" xfId="46213" xr:uid="{00000000-0005-0000-0000-000076B40000}"/>
    <cellStyle name="Normal 5 3 8 2 5" xfId="46214" xr:uid="{00000000-0005-0000-0000-000077B40000}"/>
    <cellStyle name="Normal 5 3 8 3" xfId="46215" xr:uid="{00000000-0005-0000-0000-000078B40000}"/>
    <cellStyle name="Normal 5 3 8 3 2" xfId="46216" xr:uid="{00000000-0005-0000-0000-000079B40000}"/>
    <cellStyle name="Normal 5 3 8 3 2 2" xfId="46217" xr:uid="{00000000-0005-0000-0000-00007AB40000}"/>
    <cellStyle name="Normal 5 3 8 3 3" xfId="46218" xr:uid="{00000000-0005-0000-0000-00007BB40000}"/>
    <cellStyle name="Normal 5 3 8 3 3 2" xfId="46219" xr:uid="{00000000-0005-0000-0000-00007CB40000}"/>
    <cellStyle name="Normal 5 3 8 3 3 2 2" xfId="46220" xr:uid="{00000000-0005-0000-0000-00007DB40000}"/>
    <cellStyle name="Normal 5 3 8 3 3 3" xfId="46221" xr:uid="{00000000-0005-0000-0000-00007EB40000}"/>
    <cellStyle name="Normal 5 3 8 3 4" xfId="46222" xr:uid="{00000000-0005-0000-0000-00007FB40000}"/>
    <cellStyle name="Normal 5 3 8 4" xfId="46223" xr:uid="{00000000-0005-0000-0000-000080B40000}"/>
    <cellStyle name="Normal 5 3 8 4 2" xfId="46224" xr:uid="{00000000-0005-0000-0000-000081B40000}"/>
    <cellStyle name="Normal 5 3 8 4 2 2" xfId="46225" xr:uid="{00000000-0005-0000-0000-000082B40000}"/>
    <cellStyle name="Normal 5 3 8 4 3" xfId="46226" xr:uid="{00000000-0005-0000-0000-000083B40000}"/>
    <cellStyle name="Normal 5 3 8 4 3 2" xfId="46227" xr:uid="{00000000-0005-0000-0000-000084B40000}"/>
    <cellStyle name="Normal 5 3 8 4 3 2 2" xfId="46228" xr:uid="{00000000-0005-0000-0000-000085B40000}"/>
    <cellStyle name="Normal 5 3 8 4 3 3" xfId="46229" xr:uid="{00000000-0005-0000-0000-000086B40000}"/>
    <cellStyle name="Normal 5 3 8 4 4" xfId="46230" xr:uid="{00000000-0005-0000-0000-000087B40000}"/>
    <cellStyle name="Normal 5 3 8 5" xfId="46231" xr:uid="{00000000-0005-0000-0000-000088B40000}"/>
    <cellStyle name="Normal 5 3 8 5 2" xfId="46232" xr:uid="{00000000-0005-0000-0000-000089B40000}"/>
    <cellStyle name="Normal 5 3 8 6" xfId="46233" xr:uid="{00000000-0005-0000-0000-00008AB40000}"/>
    <cellStyle name="Normal 5 3 8 6 2" xfId="46234" xr:uid="{00000000-0005-0000-0000-00008BB40000}"/>
    <cellStyle name="Normal 5 3 8 6 2 2" xfId="46235" xr:uid="{00000000-0005-0000-0000-00008CB40000}"/>
    <cellStyle name="Normal 5 3 8 6 3" xfId="46236" xr:uid="{00000000-0005-0000-0000-00008DB40000}"/>
    <cellStyle name="Normal 5 3 8 7" xfId="46237" xr:uid="{00000000-0005-0000-0000-00008EB40000}"/>
    <cellStyle name="Normal 5 3 8 7 2" xfId="46238" xr:uid="{00000000-0005-0000-0000-00008FB40000}"/>
    <cellStyle name="Normal 5 3 8 8" xfId="46239" xr:uid="{00000000-0005-0000-0000-000090B40000}"/>
    <cellStyle name="Normal 5 3 9" xfId="46240" xr:uid="{00000000-0005-0000-0000-000091B40000}"/>
    <cellStyle name="Normal 5 3 9 2" xfId="46241" xr:uid="{00000000-0005-0000-0000-000092B40000}"/>
    <cellStyle name="Normal 5 3 9 2 2" xfId="46242" xr:uid="{00000000-0005-0000-0000-000093B40000}"/>
    <cellStyle name="Normal 5 3 9 2 2 2" xfId="46243" xr:uid="{00000000-0005-0000-0000-000094B40000}"/>
    <cellStyle name="Normal 5 3 9 2 2 2 2" xfId="46244" xr:uid="{00000000-0005-0000-0000-000095B40000}"/>
    <cellStyle name="Normal 5 3 9 2 2 3" xfId="46245" xr:uid="{00000000-0005-0000-0000-000096B40000}"/>
    <cellStyle name="Normal 5 3 9 2 2 3 2" xfId="46246" xr:uid="{00000000-0005-0000-0000-000097B40000}"/>
    <cellStyle name="Normal 5 3 9 2 2 3 2 2" xfId="46247" xr:uid="{00000000-0005-0000-0000-000098B40000}"/>
    <cellStyle name="Normal 5 3 9 2 2 3 3" xfId="46248" xr:uid="{00000000-0005-0000-0000-000099B40000}"/>
    <cellStyle name="Normal 5 3 9 2 2 4" xfId="46249" xr:uid="{00000000-0005-0000-0000-00009AB40000}"/>
    <cellStyle name="Normal 5 3 9 2 3" xfId="46250" xr:uid="{00000000-0005-0000-0000-00009BB40000}"/>
    <cellStyle name="Normal 5 3 9 2 3 2" xfId="46251" xr:uid="{00000000-0005-0000-0000-00009CB40000}"/>
    <cellStyle name="Normal 5 3 9 2 4" xfId="46252" xr:uid="{00000000-0005-0000-0000-00009DB40000}"/>
    <cellStyle name="Normal 5 3 9 2 4 2" xfId="46253" xr:uid="{00000000-0005-0000-0000-00009EB40000}"/>
    <cellStyle name="Normal 5 3 9 2 4 2 2" xfId="46254" xr:uid="{00000000-0005-0000-0000-00009FB40000}"/>
    <cellStyle name="Normal 5 3 9 2 4 3" xfId="46255" xr:uid="{00000000-0005-0000-0000-0000A0B40000}"/>
    <cellStyle name="Normal 5 3 9 2 5" xfId="46256" xr:uid="{00000000-0005-0000-0000-0000A1B40000}"/>
    <cellStyle name="Normal 5 3 9 3" xfId="46257" xr:uid="{00000000-0005-0000-0000-0000A2B40000}"/>
    <cellStyle name="Normal 5 3 9 3 2" xfId="46258" xr:uid="{00000000-0005-0000-0000-0000A3B40000}"/>
    <cellStyle name="Normal 5 3 9 3 2 2" xfId="46259" xr:uid="{00000000-0005-0000-0000-0000A4B40000}"/>
    <cellStyle name="Normal 5 3 9 3 3" xfId="46260" xr:uid="{00000000-0005-0000-0000-0000A5B40000}"/>
    <cellStyle name="Normal 5 3 9 3 3 2" xfId="46261" xr:uid="{00000000-0005-0000-0000-0000A6B40000}"/>
    <cellStyle name="Normal 5 3 9 3 3 2 2" xfId="46262" xr:uid="{00000000-0005-0000-0000-0000A7B40000}"/>
    <cellStyle name="Normal 5 3 9 3 3 3" xfId="46263" xr:uid="{00000000-0005-0000-0000-0000A8B40000}"/>
    <cellStyle name="Normal 5 3 9 3 4" xfId="46264" xr:uid="{00000000-0005-0000-0000-0000A9B40000}"/>
    <cellStyle name="Normal 5 3 9 4" xfId="46265" xr:uid="{00000000-0005-0000-0000-0000AAB40000}"/>
    <cellStyle name="Normal 5 3 9 4 2" xfId="46266" xr:uid="{00000000-0005-0000-0000-0000ABB40000}"/>
    <cellStyle name="Normal 5 3 9 4 2 2" xfId="46267" xr:uid="{00000000-0005-0000-0000-0000ACB40000}"/>
    <cellStyle name="Normal 5 3 9 4 3" xfId="46268" xr:uid="{00000000-0005-0000-0000-0000ADB40000}"/>
    <cellStyle name="Normal 5 3 9 4 3 2" xfId="46269" xr:uid="{00000000-0005-0000-0000-0000AEB40000}"/>
    <cellStyle name="Normal 5 3 9 4 3 2 2" xfId="46270" xr:uid="{00000000-0005-0000-0000-0000AFB40000}"/>
    <cellStyle name="Normal 5 3 9 4 3 3" xfId="46271" xr:uid="{00000000-0005-0000-0000-0000B0B40000}"/>
    <cellStyle name="Normal 5 3 9 4 4" xfId="46272" xr:uid="{00000000-0005-0000-0000-0000B1B40000}"/>
    <cellStyle name="Normal 5 3 9 5" xfId="46273" xr:uid="{00000000-0005-0000-0000-0000B2B40000}"/>
    <cellStyle name="Normal 5 3 9 5 2" xfId="46274" xr:uid="{00000000-0005-0000-0000-0000B3B40000}"/>
    <cellStyle name="Normal 5 3 9 6" xfId="46275" xr:uid="{00000000-0005-0000-0000-0000B4B40000}"/>
    <cellStyle name="Normal 5 3 9 6 2" xfId="46276" xr:uid="{00000000-0005-0000-0000-0000B5B40000}"/>
    <cellStyle name="Normal 5 3 9 6 2 2" xfId="46277" xr:uid="{00000000-0005-0000-0000-0000B6B40000}"/>
    <cellStyle name="Normal 5 3 9 6 3" xfId="46278" xr:uid="{00000000-0005-0000-0000-0000B7B40000}"/>
    <cellStyle name="Normal 5 3 9 7" xfId="46279" xr:uid="{00000000-0005-0000-0000-0000B8B40000}"/>
    <cellStyle name="Normal 5 3 9 7 2" xfId="46280" xr:uid="{00000000-0005-0000-0000-0000B9B40000}"/>
    <cellStyle name="Normal 5 3 9 8" xfId="46281" xr:uid="{00000000-0005-0000-0000-0000BAB40000}"/>
    <cellStyle name="Normal 5 3_Sheet1" xfId="46282" xr:uid="{00000000-0005-0000-0000-0000BBB40000}"/>
    <cellStyle name="Normal 5 4" xfId="46283" xr:uid="{00000000-0005-0000-0000-0000BCB40000}"/>
    <cellStyle name="Normal 5 4 10" xfId="46284" xr:uid="{00000000-0005-0000-0000-0000BDB40000}"/>
    <cellStyle name="Normal 5 4 10 2" xfId="46285" xr:uid="{00000000-0005-0000-0000-0000BEB40000}"/>
    <cellStyle name="Normal 5 4 10 2 2" xfId="46286" xr:uid="{00000000-0005-0000-0000-0000BFB40000}"/>
    <cellStyle name="Normal 5 4 10 2 2 2" xfId="46287" xr:uid="{00000000-0005-0000-0000-0000C0B40000}"/>
    <cellStyle name="Normal 5 4 10 2 2 2 2" xfId="46288" xr:uid="{00000000-0005-0000-0000-0000C1B40000}"/>
    <cellStyle name="Normal 5 4 10 2 2 3" xfId="46289" xr:uid="{00000000-0005-0000-0000-0000C2B40000}"/>
    <cellStyle name="Normal 5 4 10 2 2 3 2" xfId="46290" xr:uid="{00000000-0005-0000-0000-0000C3B40000}"/>
    <cellStyle name="Normal 5 4 10 2 2 3 2 2" xfId="46291" xr:uid="{00000000-0005-0000-0000-0000C4B40000}"/>
    <cellStyle name="Normal 5 4 10 2 2 3 3" xfId="46292" xr:uid="{00000000-0005-0000-0000-0000C5B40000}"/>
    <cellStyle name="Normal 5 4 10 2 2 4" xfId="46293" xr:uid="{00000000-0005-0000-0000-0000C6B40000}"/>
    <cellStyle name="Normal 5 4 10 2 3" xfId="46294" xr:uid="{00000000-0005-0000-0000-0000C7B40000}"/>
    <cellStyle name="Normal 5 4 10 2 3 2" xfId="46295" xr:uid="{00000000-0005-0000-0000-0000C8B40000}"/>
    <cellStyle name="Normal 5 4 10 2 4" xfId="46296" xr:uid="{00000000-0005-0000-0000-0000C9B40000}"/>
    <cellStyle name="Normal 5 4 10 2 4 2" xfId="46297" xr:uid="{00000000-0005-0000-0000-0000CAB40000}"/>
    <cellStyle name="Normal 5 4 10 2 4 2 2" xfId="46298" xr:uid="{00000000-0005-0000-0000-0000CBB40000}"/>
    <cellStyle name="Normal 5 4 10 2 4 3" xfId="46299" xr:uid="{00000000-0005-0000-0000-0000CCB40000}"/>
    <cellStyle name="Normal 5 4 10 2 5" xfId="46300" xr:uid="{00000000-0005-0000-0000-0000CDB40000}"/>
    <cellStyle name="Normal 5 4 10 3" xfId="46301" xr:uid="{00000000-0005-0000-0000-0000CEB40000}"/>
    <cellStyle name="Normal 5 4 10 3 2" xfId="46302" xr:uid="{00000000-0005-0000-0000-0000CFB40000}"/>
    <cellStyle name="Normal 5 4 10 3 2 2" xfId="46303" xr:uid="{00000000-0005-0000-0000-0000D0B40000}"/>
    <cellStyle name="Normal 5 4 10 3 3" xfId="46304" xr:uid="{00000000-0005-0000-0000-0000D1B40000}"/>
    <cellStyle name="Normal 5 4 10 3 3 2" xfId="46305" xr:uid="{00000000-0005-0000-0000-0000D2B40000}"/>
    <cellStyle name="Normal 5 4 10 3 3 2 2" xfId="46306" xr:uid="{00000000-0005-0000-0000-0000D3B40000}"/>
    <cellStyle name="Normal 5 4 10 3 3 3" xfId="46307" xr:uid="{00000000-0005-0000-0000-0000D4B40000}"/>
    <cellStyle name="Normal 5 4 10 3 4" xfId="46308" xr:uid="{00000000-0005-0000-0000-0000D5B40000}"/>
    <cellStyle name="Normal 5 4 10 4" xfId="46309" xr:uid="{00000000-0005-0000-0000-0000D6B40000}"/>
    <cellStyle name="Normal 5 4 10 4 2" xfId="46310" xr:uid="{00000000-0005-0000-0000-0000D7B40000}"/>
    <cellStyle name="Normal 5 4 10 5" xfId="46311" xr:uid="{00000000-0005-0000-0000-0000D8B40000}"/>
    <cellStyle name="Normal 5 4 10 5 2" xfId="46312" xr:uid="{00000000-0005-0000-0000-0000D9B40000}"/>
    <cellStyle name="Normal 5 4 10 5 2 2" xfId="46313" xr:uid="{00000000-0005-0000-0000-0000DAB40000}"/>
    <cellStyle name="Normal 5 4 10 5 3" xfId="46314" xr:uid="{00000000-0005-0000-0000-0000DBB40000}"/>
    <cellStyle name="Normal 5 4 10 6" xfId="46315" xr:uid="{00000000-0005-0000-0000-0000DCB40000}"/>
    <cellStyle name="Normal 5 4 11" xfId="46316" xr:uid="{00000000-0005-0000-0000-0000DDB40000}"/>
    <cellStyle name="Normal 5 4 11 2" xfId="46317" xr:uid="{00000000-0005-0000-0000-0000DEB40000}"/>
    <cellStyle name="Normal 5 4 11 2 2" xfId="46318" xr:uid="{00000000-0005-0000-0000-0000DFB40000}"/>
    <cellStyle name="Normal 5 4 11 2 2 2" xfId="46319" xr:uid="{00000000-0005-0000-0000-0000E0B40000}"/>
    <cellStyle name="Normal 5 4 11 2 3" xfId="46320" xr:uid="{00000000-0005-0000-0000-0000E1B40000}"/>
    <cellStyle name="Normal 5 4 11 2 3 2" xfId="46321" xr:uid="{00000000-0005-0000-0000-0000E2B40000}"/>
    <cellStyle name="Normal 5 4 11 2 3 2 2" xfId="46322" xr:uid="{00000000-0005-0000-0000-0000E3B40000}"/>
    <cellStyle name="Normal 5 4 11 2 3 3" xfId="46323" xr:uid="{00000000-0005-0000-0000-0000E4B40000}"/>
    <cellStyle name="Normal 5 4 11 2 4" xfId="46324" xr:uid="{00000000-0005-0000-0000-0000E5B40000}"/>
    <cellStyle name="Normal 5 4 11 3" xfId="46325" xr:uid="{00000000-0005-0000-0000-0000E6B40000}"/>
    <cellStyle name="Normal 5 4 11 3 2" xfId="46326" xr:uid="{00000000-0005-0000-0000-0000E7B40000}"/>
    <cellStyle name="Normal 5 4 11 4" xfId="46327" xr:uid="{00000000-0005-0000-0000-0000E8B40000}"/>
    <cellStyle name="Normal 5 4 11 4 2" xfId="46328" xr:uid="{00000000-0005-0000-0000-0000E9B40000}"/>
    <cellStyle name="Normal 5 4 11 4 2 2" xfId="46329" xr:uid="{00000000-0005-0000-0000-0000EAB40000}"/>
    <cellStyle name="Normal 5 4 11 4 3" xfId="46330" xr:uid="{00000000-0005-0000-0000-0000EBB40000}"/>
    <cellStyle name="Normal 5 4 11 5" xfId="46331" xr:uid="{00000000-0005-0000-0000-0000ECB40000}"/>
    <cellStyle name="Normal 5 4 12" xfId="46332" xr:uid="{00000000-0005-0000-0000-0000EDB40000}"/>
    <cellStyle name="Normal 5 4 12 2" xfId="46333" xr:uid="{00000000-0005-0000-0000-0000EEB40000}"/>
    <cellStyle name="Normal 5 4 12 2 2" xfId="46334" xr:uid="{00000000-0005-0000-0000-0000EFB40000}"/>
    <cellStyle name="Normal 5 4 12 3" xfId="46335" xr:uid="{00000000-0005-0000-0000-0000F0B40000}"/>
    <cellStyle name="Normal 5 4 12 3 2" xfId="46336" xr:uid="{00000000-0005-0000-0000-0000F1B40000}"/>
    <cellStyle name="Normal 5 4 12 3 2 2" xfId="46337" xr:uid="{00000000-0005-0000-0000-0000F2B40000}"/>
    <cellStyle name="Normal 5 4 12 3 3" xfId="46338" xr:uid="{00000000-0005-0000-0000-0000F3B40000}"/>
    <cellStyle name="Normal 5 4 12 4" xfId="46339" xr:uid="{00000000-0005-0000-0000-0000F4B40000}"/>
    <cellStyle name="Normal 5 4 13" xfId="46340" xr:uid="{00000000-0005-0000-0000-0000F5B40000}"/>
    <cellStyle name="Normal 5 4 13 2" xfId="46341" xr:uid="{00000000-0005-0000-0000-0000F6B40000}"/>
    <cellStyle name="Normal 5 4 13 2 2" xfId="46342" xr:uid="{00000000-0005-0000-0000-0000F7B40000}"/>
    <cellStyle name="Normal 5 4 13 3" xfId="46343" xr:uid="{00000000-0005-0000-0000-0000F8B40000}"/>
    <cellStyle name="Normal 5 4 13 3 2" xfId="46344" xr:uid="{00000000-0005-0000-0000-0000F9B40000}"/>
    <cellStyle name="Normal 5 4 13 3 2 2" xfId="46345" xr:uid="{00000000-0005-0000-0000-0000FAB40000}"/>
    <cellStyle name="Normal 5 4 13 3 3" xfId="46346" xr:uid="{00000000-0005-0000-0000-0000FBB40000}"/>
    <cellStyle name="Normal 5 4 13 4" xfId="46347" xr:uid="{00000000-0005-0000-0000-0000FCB40000}"/>
    <cellStyle name="Normal 5 4 14" xfId="46348" xr:uid="{00000000-0005-0000-0000-0000FDB40000}"/>
    <cellStyle name="Normal 5 4 14 2" xfId="46349" xr:uid="{00000000-0005-0000-0000-0000FEB40000}"/>
    <cellStyle name="Normal 5 4 14 2 2" xfId="46350" xr:uid="{00000000-0005-0000-0000-0000FFB40000}"/>
    <cellStyle name="Normal 5 4 14 3" xfId="46351" xr:uid="{00000000-0005-0000-0000-000000B50000}"/>
    <cellStyle name="Normal 5 4 14 3 2" xfId="46352" xr:uid="{00000000-0005-0000-0000-000001B50000}"/>
    <cellStyle name="Normal 5 4 14 3 2 2" xfId="46353" xr:uid="{00000000-0005-0000-0000-000002B50000}"/>
    <cellStyle name="Normal 5 4 14 3 3" xfId="46354" xr:uid="{00000000-0005-0000-0000-000003B50000}"/>
    <cellStyle name="Normal 5 4 14 4" xfId="46355" xr:uid="{00000000-0005-0000-0000-000004B50000}"/>
    <cellStyle name="Normal 5 4 15" xfId="46356" xr:uid="{00000000-0005-0000-0000-000005B50000}"/>
    <cellStyle name="Normal 5 4 15 2" xfId="46357" xr:uid="{00000000-0005-0000-0000-000006B50000}"/>
    <cellStyle name="Normal 5 4 15 2 2" xfId="46358" xr:uid="{00000000-0005-0000-0000-000007B50000}"/>
    <cellStyle name="Normal 5 4 15 3" xfId="46359" xr:uid="{00000000-0005-0000-0000-000008B50000}"/>
    <cellStyle name="Normal 5 4 16" xfId="46360" xr:uid="{00000000-0005-0000-0000-000009B50000}"/>
    <cellStyle name="Normal 5 4 16 2" xfId="46361" xr:uid="{00000000-0005-0000-0000-00000AB50000}"/>
    <cellStyle name="Normal 5 4 17" xfId="46362" xr:uid="{00000000-0005-0000-0000-00000BB50000}"/>
    <cellStyle name="Normal 5 4 17 2" xfId="46363" xr:uid="{00000000-0005-0000-0000-00000CB50000}"/>
    <cellStyle name="Normal 5 4 18" xfId="46364" xr:uid="{00000000-0005-0000-0000-00000DB50000}"/>
    <cellStyle name="Normal 5 4 19" xfId="46365" xr:uid="{00000000-0005-0000-0000-00000EB50000}"/>
    <cellStyle name="Normal 5 4 2" xfId="46366" xr:uid="{00000000-0005-0000-0000-00000FB50000}"/>
    <cellStyle name="Normal 5 4 2 10" xfId="46367" xr:uid="{00000000-0005-0000-0000-000010B50000}"/>
    <cellStyle name="Normal 5 4 2 10 2" xfId="46368" xr:uid="{00000000-0005-0000-0000-000011B50000}"/>
    <cellStyle name="Normal 5 4 2 10 2 2" xfId="46369" xr:uid="{00000000-0005-0000-0000-000012B50000}"/>
    <cellStyle name="Normal 5 4 2 10 3" xfId="46370" xr:uid="{00000000-0005-0000-0000-000013B50000}"/>
    <cellStyle name="Normal 5 4 2 10 3 2" xfId="46371" xr:uid="{00000000-0005-0000-0000-000014B50000}"/>
    <cellStyle name="Normal 5 4 2 10 3 2 2" xfId="46372" xr:uid="{00000000-0005-0000-0000-000015B50000}"/>
    <cellStyle name="Normal 5 4 2 10 3 3" xfId="46373" xr:uid="{00000000-0005-0000-0000-000016B50000}"/>
    <cellStyle name="Normal 5 4 2 10 4" xfId="46374" xr:uid="{00000000-0005-0000-0000-000017B50000}"/>
    <cellStyle name="Normal 5 4 2 11" xfId="46375" xr:uid="{00000000-0005-0000-0000-000018B50000}"/>
    <cellStyle name="Normal 5 4 2 11 2" xfId="46376" xr:uid="{00000000-0005-0000-0000-000019B50000}"/>
    <cellStyle name="Normal 5 4 2 11 2 2" xfId="46377" xr:uid="{00000000-0005-0000-0000-00001AB50000}"/>
    <cellStyle name="Normal 5 4 2 11 3" xfId="46378" xr:uid="{00000000-0005-0000-0000-00001BB50000}"/>
    <cellStyle name="Normal 5 4 2 11 3 2" xfId="46379" xr:uid="{00000000-0005-0000-0000-00001CB50000}"/>
    <cellStyle name="Normal 5 4 2 11 3 2 2" xfId="46380" xr:uid="{00000000-0005-0000-0000-00001DB50000}"/>
    <cellStyle name="Normal 5 4 2 11 3 3" xfId="46381" xr:uid="{00000000-0005-0000-0000-00001EB50000}"/>
    <cellStyle name="Normal 5 4 2 11 4" xfId="46382" xr:uid="{00000000-0005-0000-0000-00001FB50000}"/>
    <cellStyle name="Normal 5 4 2 12" xfId="46383" xr:uid="{00000000-0005-0000-0000-000020B50000}"/>
    <cellStyle name="Normal 5 4 2 12 2" xfId="46384" xr:uid="{00000000-0005-0000-0000-000021B50000}"/>
    <cellStyle name="Normal 5 4 2 12 2 2" xfId="46385" xr:uid="{00000000-0005-0000-0000-000022B50000}"/>
    <cellStyle name="Normal 5 4 2 12 3" xfId="46386" xr:uid="{00000000-0005-0000-0000-000023B50000}"/>
    <cellStyle name="Normal 5 4 2 12 3 2" xfId="46387" xr:uid="{00000000-0005-0000-0000-000024B50000}"/>
    <cellStyle name="Normal 5 4 2 12 3 2 2" xfId="46388" xr:uid="{00000000-0005-0000-0000-000025B50000}"/>
    <cellStyle name="Normal 5 4 2 12 3 3" xfId="46389" xr:uid="{00000000-0005-0000-0000-000026B50000}"/>
    <cellStyle name="Normal 5 4 2 12 4" xfId="46390" xr:uid="{00000000-0005-0000-0000-000027B50000}"/>
    <cellStyle name="Normal 5 4 2 13" xfId="46391" xr:uid="{00000000-0005-0000-0000-000028B50000}"/>
    <cellStyle name="Normal 5 4 2 13 2" xfId="46392" xr:uid="{00000000-0005-0000-0000-000029B50000}"/>
    <cellStyle name="Normal 5 4 2 13 2 2" xfId="46393" xr:uid="{00000000-0005-0000-0000-00002AB50000}"/>
    <cellStyle name="Normal 5 4 2 13 3" xfId="46394" xr:uid="{00000000-0005-0000-0000-00002BB50000}"/>
    <cellStyle name="Normal 5 4 2 14" xfId="46395" xr:uid="{00000000-0005-0000-0000-00002CB50000}"/>
    <cellStyle name="Normal 5 4 2 14 2" xfId="46396" xr:uid="{00000000-0005-0000-0000-00002DB50000}"/>
    <cellStyle name="Normal 5 4 2 15" xfId="46397" xr:uid="{00000000-0005-0000-0000-00002EB50000}"/>
    <cellStyle name="Normal 5 4 2 15 2" xfId="46398" xr:uid="{00000000-0005-0000-0000-00002FB50000}"/>
    <cellStyle name="Normal 5 4 2 16" xfId="46399" xr:uid="{00000000-0005-0000-0000-000030B50000}"/>
    <cellStyle name="Normal 5 4 2 17" xfId="46400" xr:uid="{00000000-0005-0000-0000-000031B50000}"/>
    <cellStyle name="Normal 5 4 2 2" xfId="46401" xr:uid="{00000000-0005-0000-0000-000032B50000}"/>
    <cellStyle name="Normal 5 4 2 2 10" xfId="46402" xr:uid="{00000000-0005-0000-0000-000033B50000}"/>
    <cellStyle name="Normal 5 4 2 2 11" xfId="46403" xr:uid="{00000000-0005-0000-0000-000034B50000}"/>
    <cellStyle name="Normal 5 4 2 2 2" xfId="46404" xr:uid="{00000000-0005-0000-0000-000035B50000}"/>
    <cellStyle name="Normal 5 4 2 2 2 10" xfId="46405" xr:uid="{00000000-0005-0000-0000-000036B50000}"/>
    <cellStyle name="Normal 5 4 2 2 2 2" xfId="46406" xr:uid="{00000000-0005-0000-0000-000037B50000}"/>
    <cellStyle name="Normal 5 4 2 2 2 2 2" xfId="46407" xr:uid="{00000000-0005-0000-0000-000038B50000}"/>
    <cellStyle name="Normal 5 4 2 2 2 2 2 2" xfId="46408" xr:uid="{00000000-0005-0000-0000-000039B50000}"/>
    <cellStyle name="Normal 5 4 2 2 2 2 2 2 2" xfId="46409" xr:uid="{00000000-0005-0000-0000-00003AB50000}"/>
    <cellStyle name="Normal 5 4 2 2 2 2 2 2 2 2" xfId="46410" xr:uid="{00000000-0005-0000-0000-00003BB50000}"/>
    <cellStyle name="Normal 5 4 2 2 2 2 2 2 3" xfId="46411" xr:uid="{00000000-0005-0000-0000-00003CB50000}"/>
    <cellStyle name="Normal 5 4 2 2 2 2 2 2 3 2" xfId="46412" xr:uid="{00000000-0005-0000-0000-00003DB50000}"/>
    <cellStyle name="Normal 5 4 2 2 2 2 2 2 3 2 2" xfId="46413" xr:uid="{00000000-0005-0000-0000-00003EB50000}"/>
    <cellStyle name="Normal 5 4 2 2 2 2 2 2 3 3" xfId="46414" xr:uid="{00000000-0005-0000-0000-00003FB50000}"/>
    <cellStyle name="Normal 5 4 2 2 2 2 2 2 4" xfId="46415" xr:uid="{00000000-0005-0000-0000-000040B50000}"/>
    <cellStyle name="Normal 5 4 2 2 2 2 2 3" xfId="46416" xr:uid="{00000000-0005-0000-0000-000041B50000}"/>
    <cellStyle name="Normal 5 4 2 2 2 2 2 3 2" xfId="46417" xr:uid="{00000000-0005-0000-0000-000042B50000}"/>
    <cellStyle name="Normal 5 4 2 2 2 2 2 4" xfId="46418" xr:uid="{00000000-0005-0000-0000-000043B50000}"/>
    <cellStyle name="Normal 5 4 2 2 2 2 2 4 2" xfId="46419" xr:uid="{00000000-0005-0000-0000-000044B50000}"/>
    <cellStyle name="Normal 5 4 2 2 2 2 2 4 2 2" xfId="46420" xr:uid="{00000000-0005-0000-0000-000045B50000}"/>
    <cellStyle name="Normal 5 4 2 2 2 2 2 4 3" xfId="46421" xr:uid="{00000000-0005-0000-0000-000046B50000}"/>
    <cellStyle name="Normal 5 4 2 2 2 2 2 5" xfId="46422" xr:uid="{00000000-0005-0000-0000-000047B50000}"/>
    <cellStyle name="Normal 5 4 2 2 2 2 3" xfId="46423" xr:uid="{00000000-0005-0000-0000-000048B50000}"/>
    <cellStyle name="Normal 5 4 2 2 2 2 3 2" xfId="46424" xr:uid="{00000000-0005-0000-0000-000049B50000}"/>
    <cellStyle name="Normal 5 4 2 2 2 2 3 2 2" xfId="46425" xr:uid="{00000000-0005-0000-0000-00004AB50000}"/>
    <cellStyle name="Normal 5 4 2 2 2 2 3 3" xfId="46426" xr:uid="{00000000-0005-0000-0000-00004BB50000}"/>
    <cellStyle name="Normal 5 4 2 2 2 2 3 3 2" xfId="46427" xr:uid="{00000000-0005-0000-0000-00004CB50000}"/>
    <cellStyle name="Normal 5 4 2 2 2 2 3 3 2 2" xfId="46428" xr:uid="{00000000-0005-0000-0000-00004DB50000}"/>
    <cellStyle name="Normal 5 4 2 2 2 2 3 3 3" xfId="46429" xr:uid="{00000000-0005-0000-0000-00004EB50000}"/>
    <cellStyle name="Normal 5 4 2 2 2 2 3 4" xfId="46430" xr:uid="{00000000-0005-0000-0000-00004FB50000}"/>
    <cellStyle name="Normal 5 4 2 2 2 2 4" xfId="46431" xr:uid="{00000000-0005-0000-0000-000050B50000}"/>
    <cellStyle name="Normal 5 4 2 2 2 2 4 2" xfId="46432" xr:uid="{00000000-0005-0000-0000-000051B50000}"/>
    <cellStyle name="Normal 5 4 2 2 2 2 4 2 2" xfId="46433" xr:uid="{00000000-0005-0000-0000-000052B50000}"/>
    <cellStyle name="Normal 5 4 2 2 2 2 4 3" xfId="46434" xr:uid="{00000000-0005-0000-0000-000053B50000}"/>
    <cellStyle name="Normal 5 4 2 2 2 2 4 3 2" xfId="46435" xr:uid="{00000000-0005-0000-0000-000054B50000}"/>
    <cellStyle name="Normal 5 4 2 2 2 2 4 3 2 2" xfId="46436" xr:uid="{00000000-0005-0000-0000-000055B50000}"/>
    <cellStyle name="Normal 5 4 2 2 2 2 4 3 3" xfId="46437" xr:uid="{00000000-0005-0000-0000-000056B50000}"/>
    <cellStyle name="Normal 5 4 2 2 2 2 4 4" xfId="46438" xr:uid="{00000000-0005-0000-0000-000057B50000}"/>
    <cellStyle name="Normal 5 4 2 2 2 2 5" xfId="46439" xr:uid="{00000000-0005-0000-0000-000058B50000}"/>
    <cellStyle name="Normal 5 4 2 2 2 2 5 2" xfId="46440" xr:uid="{00000000-0005-0000-0000-000059B50000}"/>
    <cellStyle name="Normal 5 4 2 2 2 2 6" xfId="46441" xr:uid="{00000000-0005-0000-0000-00005AB50000}"/>
    <cellStyle name="Normal 5 4 2 2 2 2 6 2" xfId="46442" xr:uid="{00000000-0005-0000-0000-00005BB50000}"/>
    <cellStyle name="Normal 5 4 2 2 2 2 6 2 2" xfId="46443" xr:uid="{00000000-0005-0000-0000-00005CB50000}"/>
    <cellStyle name="Normal 5 4 2 2 2 2 6 3" xfId="46444" xr:uid="{00000000-0005-0000-0000-00005DB50000}"/>
    <cellStyle name="Normal 5 4 2 2 2 2 7" xfId="46445" xr:uid="{00000000-0005-0000-0000-00005EB50000}"/>
    <cellStyle name="Normal 5 4 2 2 2 2 7 2" xfId="46446" xr:uid="{00000000-0005-0000-0000-00005FB50000}"/>
    <cellStyle name="Normal 5 4 2 2 2 2 8" xfId="46447" xr:uid="{00000000-0005-0000-0000-000060B50000}"/>
    <cellStyle name="Normal 5 4 2 2 2 2 9" xfId="46448" xr:uid="{00000000-0005-0000-0000-000061B50000}"/>
    <cellStyle name="Normal 5 4 2 2 2 3" xfId="46449" xr:uid="{00000000-0005-0000-0000-000062B50000}"/>
    <cellStyle name="Normal 5 4 2 2 2 3 2" xfId="46450" xr:uid="{00000000-0005-0000-0000-000063B50000}"/>
    <cellStyle name="Normal 5 4 2 2 2 3 2 2" xfId="46451" xr:uid="{00000000-0005-0000-0000-000064B50000}"/>
    <cellStyle name="Normal 5 4 2 2 2 3 2 2 2" xfId="46452" xr:uid="{00000000-0005-0000-0000-000065B50000}"/>
    <cellStyle name="Normal 5 4 2 2 2 3 2 3" xfId="46453" xr:uid="{00000000-0005-0000-0000-000066B50000}"/>
    <cellStyle name="Normal 5 4 2 2 2 3 2 3 2" xfId="46454" xr:uid="{00000000-0005-0000-0000-000067B50000}"/>
    <cellStyle name="Normal 5 4 2 2 2 3 2 3 2 2" xfId="46455" xr:uid="{00000000-0005-0000-0000-000068B50000}"/>
    <cellStyle name="Normal 5 4 2 2 2 3 2 3 3" xfId="46456" xr:uid="{00000000-0005-0000-0000-000069B50000}"/>
    <cellStyle name="Normal 5 4 2 2 2 3 2 4" xfId="46457" xr:uid="{00000000-0005-0000-0000-00006AB50000}"/>
    <cellStyle name="Normal 5 4 2 2 2 3 3" xfId="46458" xr:uid="{00000000-0005-0000-0000-00006BB50000}"/>
    <cellStyle name="Normal 5 4 2 2 2 3 3 2" xfId="46459" xr:uid="{00000000-0005-0000-0000-00006CB50000}"/>
    <cellStyle name="Normal 5 4 2 2 2 3 4" xfId="46460" xr:uid="{00000000-0005-0000-0000-00006DB50000}"/>
    <cellStyle name="Normal 5 4 2 2 2 3 4 2" xfId="46461" xr:uid="{00000000-0005-0000-0000-00006EB50000}"/>
    <cellStyle name="Normal 5 4 2 2 2 3 4 2 2" xfId="46462" xr:uid="{00000000-0005-0000-0000-00006FB50000}"/>
    <cellStyle name="Normal 5 4 2 2 2 3 4 3" xfId="46463" xr:uid="{00000000-0005-0000-0000-000070B50000}"/>
    <cellStyle name="Normal 5 4 2 2 2 3 5" xfId="46464" xr:uid="{00000000-0005-0000-0000-000071B50000}"/>
    <cellStyle name="Normal 5 4 2 2 2 4" xfId="46465" xr:uid="{00000000-0005-0000-0000-000072B50000}"/>
    <cellStyle name="Normal 5 4 2 2 2 4 2" xfId="46466" xr:uid="{00000000-0005-0000-0000-000073B50000}"/>
    <cellStyle name="Normal 5 4 2 2 2 4 2 2" xfId="46467" xr:uid="{00000000-0005-0000-0000-000074B50000}"/>
    <cellStyle name="Normal 5 4 2 2 2 4 3" xfId="46468" xr:uid="{00000000-0005-0000-0000-000075B50000}"/>
    <cellStyle name="Normal 5 4 2 2 2 4 3 2" xfId="46469" xr:uid="{00000000-0005-0000-0000-000076B50000}"/>
    <cellStyle name="Normal 5 4 2 2 2 4 3 2 2" xfId="46470" xr:uid="{00000000-0005-0000-0000-000077B50000}"/>
    <cellStyle name="Normal 5 4 2 2 2 4 3 3" xfId="46471" xr:uid="{00000000-0005-0000-0000-000078B50000}"/>
    <cellStyle name="Normal 5 4 2 2 2 4 4" xfId="46472" xr:uid="{00000000-0005-0000-0000-000079B50000}"/>
    <cellStyle name="Normal 5 4 2 2 2 5" xfId="46473" xr:uid="{00000000-0005-0000-0000-00007AB50000}"/>
    <cellStyle name="Normal 5 4 2 2 2 5 2" xfId="46474" xr:uid="{00000000-0005-0000-0000-00007BB50000}"/>
    <cellStyle name="Normal 5 4 2 2 2 5 2 2" xfId="46475" xr:uid="{00000000-0005-0000-0000-00007CB50000}"/>
    <cellStyle name="Normal 5 4 2 2 2 5 3" xfId="46476" xr:uid="{00000000-0005-0000-0000-00007DB50000}"/>
    <cellStyle name="Normal 5 4 2 2 2 5 3 2" xfId="46477" xr:uid="{00000000-0005-0000-0000-00007EB50000}"/>
    <cellStyle name="Normal 5 4 2 2 2 5 3 2 2" xfId="46478" xr:uid="{00000000-0005-0000-0000-00007FB50000}"/>
    <cellStyle name="Normal 5 4 2 2 2 5 3 3" xfId="46479" xr:uid="{00000000-0005-0000-0000-000080B50000}"/>
    <cellStyle name="Normal 5 4 2 2 2 5 4" xfId="46480" xr:uid="{00000000-0005-0000-0000-000081B50000}"/>
    <cellStyle name="Normal 5 4 2 2 2 6" xfId="46481" xr:uid="{00000000-0005-0000-0000-000082B50000}"/>
    <cellStyle name="Normal 5 4 2 2 2 6 2" xfId="46482" xr:uid="{00000000-0005-0000-0000-000083B50000}"/>
    <cellStyle name="Normal 5 4 2 2 2 7" xfId="46483" xr:uid="{00000000-0005-0000-0000-000084B50000}"/>
    <cellStyle name="Normal 5 4 2 2 2 7 2" xfId="46484" xr:uid="{00000000-0005-0000-0000-000085B50000}"/>
    <cellStyle name="Normal 5 4 2 2 2 7 2 2" xfId="46485" xr:uid="{00000000-0005-0000-0000-000086B50000}"/>
    <cellStyle name="Normal 5 4 2 2 2 7 3" xfId="46486" xr:uid="{00000000-0005-0000-0000-000087B50000}"/>
    <cellStyle name="Normal 5 4 2 2 2 8" xfId="46487" xr:uid="{00000000-0005-0000-0000-000088B50000}"/>
    <cellStyle name="Normal 5 4 2 2 2 8 2" xfId="46488" xr:uid="{00000000-0005-0000-0000-000089B50000}"/>
    <cellStyle name="Normal 5 4 2 2 2 9" xfId="46489" xr:uid="{00000000-0005-0000-0000-00008AB50000}"/>
    <cellStyle name="Normal 5 4 2 2 3" xfId="46490" xr:uid="{00000000-0005-0000-0000-00008BB50000}"/>
    <cellStyle name="Normal 5 4 2 2 3 2" xfId="46491" xr:uid="{00000000-0005-0000-0000-00008CB50000}"/>
    <cellStyle name="Normal 5 4 2 2 3 2 2" xfId="46492" xr:uid="{00000000-0005-0000-0000-00008DB50000}"/>
    <cellStyle name="Normal 5 4 2 2 3 2 2 2" xfId="46493" xr:uid="{00000000-0005-0000-0000-00008EB50000}"/>
    <cellStyle name="Normal 5 4 2 2 3 2 2 2 2" xfId="46494" xr:uid="{00000000-0005-0000-0000-00008FB50000}"/>
    <cellStyle name="Normal 5 4 2 2 3 2 2 3" xfId="46495" xr:uid="{00000000-0005-0000-0000-000090B50000}"/>
    <cellStyle name="Normal 5 4 2 2 3 2 2 3 2" xfId="46496" xr:uid="{00000000-0005-0000-0000-000091B50000}"/>
    <cellStyle name="Normal 5 4 2 2 3 2 2 3 2 2" xfId="46497" xr:uid="{00000000-0005-0000-0000-000092B50000}"/>
    <cellStyle name="Normal 5 4 2 2 3 2 2 3 3" xfId="46498" xr:uid="{00000000-0005-0000-0000-000093B50000}"/>
    <cellStyle name="Normal 5 4 2 2 3 2 2 4" xfId="46499" xr:uid="{00000000-0005-0000-0000-000094B50000}"/>
    <cellStyle name="Normal 5 4 2 2 3 2 3" xfId="46500" xr:uid="{00000000-0005-0000-0000-000095B50000}"/>
    <cellStyle name="Normal 5 4 2 2 3 2 3 2" xfId="46501" xr:uid="{00000000-0005-0000-0000-000096B50000}"/>
    <cellStyle name="Normal 5 4 2 2 3 2 4" xfId="46502" xr:uid="{00000000-0005-0000-0000-000097B50000}"/>
    <cellStyle name="Normal 5 4 2 2 3 2 4 2" xfId="46503" xr:uid="{00000000-0005-0000-0000-000098B50000}"/>
    <cellStyle name="Normal 5 4 2 2 3 2 4 2 2" xfId="46504" xr:uid="{00000000-0005-0000-0000-000099B50000}"/>
    <cellStyle name="Normal 5 4 2 2 3 2 4 3" xfId="46505" xr:uid="{00000000-0005-0000-0000-00009AB50000}"/>
    <cellStyle name="Normal 5 4 2 2 3 2 5" xfId="46506" xr:uid="{00000000-0005-0000-0000-00009BB50000}"/>
    <cellStyle name="Normal 5 4 2 2 3 2 6" xfId="46507" xr:uid="{00000000-0005-0000-0000-00009CB50000}"/>
    <cellStyle name="Normal 5 4 2 2 3 3" xfId="46508" xr:uid="{00000000-0005-0000-0000-00009DB50000}"/>
    <cellStyle name="Normal 5 4 2 2 3 3 2" xfId="46509" xr:uid="{00000000-0005-0000-0000-00009EB50000}"/>
    <cellStyle name="Normal 5 4 2 2 3 3 2 2" xfId="46510" xr:uid="{00000000-0005-0000-0000-00009FB50000}"/>
    <cellStyle name="Normal 5 4 2 2 3 3 3" xfId="46511" xr:uid="{00000000-0005-0000-0000-0000A0B50000}"/>
    <cellStyle name="Normal 5 4 2 2 3 3 3 2" xfId="46512" xr:uid="{00000000-0005-0000-0000-0000A1B50000}"/>
    <cellStyle name="Normal 5 4 2 2 3 3 3 2 2" xfId="46513" xr:uid="{00000000-0005-0000-0000-0000A2B50000}"/>
    <cellStyle name="Normal 5 4 2 2 3 3 3 3" xfId="46514" xr:uid="{00000000-0005-0000-0000-0000A3B50000}"/>
    <cellStyle name="Normal 5 4 2 2 3 3 4" xfId="46515" xr:uid="{00000000-0005-0000-0000-0000A4B50000}"/>
    <cellStyle name="Normal 5 4 2 2 3 4" xfId="46516" xr:uid="{00000000-0005-0000-0000-0000A5B50000}"/>
    <cellStyle name="Normal 5 4 2 2 3 4 2" xfId="46517" xr:uid="{00000000-0005-0000-0000-0000A6B50000}"/>
    <cellStyle name="Normal 5 4 2 2 3 4 2 2" xfId="46518" xr:uid="{00000000-0005-0000-0000-0000A7B50000}"/>
    <cellStyle name="Normal 5 4 2 2 3 4 3" xfId="46519" xr:uid="{00000000-0005-0000-0000-0000A8B50000}"/>
    <cellStyle name="Normal 5 4 2 2 3 4 3 2" xfId="46520" xr:uid="{00000000-0005-0000-0000-0000A9B50000}"/>
    <cellStyle name="Normal 5 4 2 2 3 4 3 2 2" xfId="46521" xr:uid="{00000000-0005-0000-0000-0000AAB50000}"/>
    <cellStyle name="Normal 5 4 2 2 3 4 3 3" xfId="46522" xr:uid="{00000000-0005-0000-0000-0000ABB50000}"/>
    <cellStyle name="Normal 5 4 2 2 3 4 4" xfId="46523" xr:uid="{00000000-0005-0000-0000-0000ACB50000}"/>
    <cellStyle name="Normal 5 4 2 2 3 5" xfId="46524" xr:uid="{00000000-0005-0000-0000-0000ADB50000}"/>
    <cellStyle name="Normal 5 4 2 2 3 5 2" xfId="46525" xr:uid="{00000000-0005-0000-0000-0000AEB50000}"/>
    <cellStyle name="Normal 5 4 2 2 3 6" xfId="46526" xr:uid="{00000000-0005-0000-0000-0000AFB50000}"/>
    <cellStyle name="Normal 5 4 2 2 3 6 2" xfId="46527" xr:uid="{00000000-0005-0000-0000-0000B0B50000}"/>
    <cellStyle name="Normal 5 4 2 2 3 6 2 2" xfId="46528" xr:uid="{00000000-0005-0000-0000-0000B1B50000}"/>
    <cellStyle name="Normal 5 4 2 2 3 6 3" xfId="46529" xr:uid="{00000000-0005-0000-0000-0000B2B50000}"/>
    <cellStyle name="Normal 5 4 2 2 3 7" xfId="46530" xr:uid="{00000000-0005-0000-0000-0000B3B50000}"/>
    <cellStyle name="Normal 5 4 2 2 3 7 2" xfId="46531" xr:uid="{00000000-0005-0000-0000-0000B4B50000}"/>
    <cellStyle name="Normal 5 4 2 2 3 8" xfId="46532" xr:uid="{00000000-0005-0000-0000-0000B5B50000}"/>
    <cellStyle name="Normal 5 4 2 2 3 9" xfId="46533" xr:uid="{00000000-0005-0000-0000-0000B6B50000}"/>
    <cellStyle name="Normal 5 4 2 2 4" xfId="46534" xr:uid="{00000000-0005-0000-0000-0000B7B50000}"/>
    <cellStyle name="Normal 5 4 2 2 4 2" xfId="46535" xr:uid="{00000000-0005-0000-0000-0000B8B50000}"/>
    <cellStyle name="Normal 5 4 2 2 4 2 2" xfId="46536" xr:uid="{00000000-0005-0000-0000-0000B9B50000}"/>
    <cellStyle name="Normal 5 4 2 2 4 2 2 2" xfId="46537" xr:uid="{00000000-0005-0000-0000-0000BAB50000}"/>
    <cellStyle name="Normal 5 4 2 2 4 2 3" xfId="46538" xr:uid="{00000000-0005-0000-0000-0000BBB50000}"/>
    <cellStyle name="Normal 5 4 2 2 4 2 3 2" xfId="46539" xr:uid="{00000000-0005-0000-0000-0000BCB50000}"/>
    <cellStyle name="Normal 5 4 2 2 4 2 3 2 2" xfId="46540" xr:uid="{00000000-0005-0000-0000-0000BDB50000}"/>
    <cellStyle name="Normal 5 4 2 2 4 2 3 3" xfId="46541" xr:uid="{00000000-0005-0000-0000-0000BEB50000}"/>
    <cellStyle name="Normal 5 4 2 2 4 2 4" xfId="46542" xr:uid="{00000000-0005-0000-0000-0000BFB50000}"/>
    <cellStyle name="Normal 5 4 2 2 4 3" xfId="46543" xr:uid="{00000000-0005-0000-0000-0000C0B50000}"/>
    <cellStyle name="Normal 5 4 2 2 4 3 2" xfId="46544" xr:uid="{00000000-0005-0000-0000-0000C1B50000}"/>
    <cellStyle name="Normal 5 4 2 2 4 4" xfId="46545" xr:uid="{00000000-0005-0000-0000-0000C2B50000}"/>
    <cellStyle name="Normal 5 4 2 2 4 4 2" xfId="46546" xr:uid="{00000000-0005-0000-0000-0000C3B50000}"/>
    <cellStyle name="Normal 5 4 2 2 4 4 2 2" xfId="46547" xr:uid="{00000000-0005-0000-0000-0000C4B50000}"/>
    <cellStyle name="Normal 5 4 2 2 4 4 3" xfId="46548" xr:uid="{00000000-0005-0000-0000-0000C5B50000}"/>
    <cellStyle name="Normal 5 4 2 2 4 5" xfId="46549" xr:uid="{00000000-0005-0000-0000-0000C6B50000}"/>
    <cellStyle name="Normal 5 4 2 2 4 6" xfId="46550" xr:uid="{00000000-0005-0000-0000-0000C7B50000}"/>
    <cellStyle name="Normal 5 4 2 2 5" xfId="46551" xr:uid="{00000000-0005-0000-0000-0000C8B50000}"/>
    <cellStyle name="Normal 5 4 2 2 5 2" xfId="46552" xr:uid="{00000000-0005-0000-0000-0000C9B50000}"/>
    <cellStyle name="Normal 5 4 2 2 5 2 2" xfId="46553" xr:uid="{00000000-0005-0000-0000-0000CAB50000}"/>
    <cellStyle name="Normal 5 4 2 2 5 3" xfId="46554" xr:uid="{00000000-0005-0000-0000-0000CBB50000}"/>
    <cellStyle name="Normal 5 4 2 2 5 3 2" xfId="46555" xr:uid="{00000000-0005-0000-0000-0000CCB50000}"/>
    <cellStyle name="Normal 5 4 2 2 5 3 2 2" xfId="46556" xr:uid="{00000000-0005-0000-0000-0000CDB50000}"/>
    <cellStyle name="Normal 5 4 2 2 5 3 3" xfId="46557" xr:uid="{00000000-0005-0000-0000-0000CEB50000}"/>
    <cellStyle name="Normal 5 4 2 2 5 4" xfId="46558" xr:uid="{00000000-0005-0000-0000-0000CFB50000}"/>
    <cellStyle name="Normal 5 4 2 2 6" xfId="46559" xr:uid="{00000000-0005-0000-0000-0000D0B50000}"/>
    <cellStyle name="Normal 5 4 2 2 6 2" xfId="46560" xr:uid="{00000000-0005-0000-0000-0000D1B50000}"/>
    <cellStyle name="Normal 5 4 2 2 6 2 2" xfId="46561" xr:uid="{00000000-0005-0000-0000-0000D2B50000}"/>
    <cellStyle name="Normal 5 4 2 2 6 3" xfId="46562" xr:uid="{00000000-0005-0000-0000-0000D3B50000}"/>
    <cellStyle name="Normal 5 4 2 2 6 3 2" xfId="46563" xr:uid="{00000000-0005-0000-0000-0000D4B50000}"/>
    <cellStyle name="Normal 5 4 2 2 6 3 2 2" xfId="46564" xr:uid="{00000000-0005-0000-0000-0000D5B50000}"/>
    <cellStyle name="Normal 5 4 2 2 6 3 3" xfId="46565" xr:uid="{00000000-0005-0000-0000-0000D6B50000}"/>
    <cellStyle name="Normal 5 4 2 2 6 4" xfId="46566" xr:uid="{00000000-0005-0000-0000-0000D7B50000}"/>
    <cellStyle name="Normal 5 4 2 2 7" xfId="46567" xr:uid="{00000000-0005-0000-0000-0000D8B50000}"/>
    <cellStyle name="Normal 5 4 2 2 7 2" xfId="46568" xr:uid="{00000000-0005-0000-0000-0000D9B50000}"/>
    <cellStyle name="Normal 5 4 2 2 8" xfId="46569" xr:uid="{00000000-0005-0000-0000-0000DAB50000}"/>
    <cellStyle name="Normal 5 4 2 2 8 2" xfId="46570" xr:uid="{00000000-0005-0000-0000-0000DBB50000}"/>
    <cellStyle name="Normal 5 4 2 2 8 2 2" xfId="46571" xr:uid="{00000000-0005-0000-0000-0000DCB50000}"/>
    <cellStyle name="Normal 5 4 2 2 8 3" xfId="46572" xr:uid="{00000000-0005-0000-0000-0000DDB50000}"/>
    <cellStyle name="Normal 5 4 2 2 9" xfId="46573" xr:uid="{00000000-0005-0000-0000-0000DEB50000}"/>
    <cellStyle name="Normal 5 4 2 2 9 2" xfId="46574" xr:uid="{00000000-0005-0000-0000-0000DFB50000}"/>
    <cellStyle name="Normal 5 4 2 2_T-straight with PEDs adjustor" xfId="46575" xr:uid="{00000000-0005-0000-0000-0000E0B50000}"/>
    <cellStyle name="Normal 5 4 2 3" xfId="46576" xr:uid="{00000000-0005-0000-0000-0000E1B50000}"/>
    <cellStyle name="Normal 5 4 2 3 10" xfId="46577" xr:uid="{00000000-0005-0000-0000-0000E2B50000}"/>
    <cellStyle name="Normal 5 4 2 3 11" xfId="46578" xr:uid="{00000000-0005-0000-0000-0000E3B50000}"/>
    <cellStyle name="Normal 5 4 2 3 2" xfId="46579" xr:uid="{00000000-0005-0000-0000-0000E4B50000}"/>
    <cellStyle name="Normal 5 4 2 3 2 10" xfId="46580" xr:uid="{00000000-0005-0000-0000-0000E5B50000}"/>
    <cellStyle name="Normal 5 4 2 3 2 2" xfId="46581" xr:uid="{00000000-0005-0000-0000-0000E6B50000}"/>
    <cellStyle name="Normal 5 4 2 3 2 2 2" xfId="46582" xr:uid="{00000000-0005-0000-0000-0000E7B50000}"/>
    <cellStyle name="Normal 5 4 2 3 2 2 2 2" xfId="46583" xr:uid="{00000000-0005-0000-0000-0000E8B50000}"/>
    <cellStyle name="Normal 5 4 2 3 2 2 2 2 2" xfId="46584" xr:uid="{00000000-0005-0000-0000-0000E9B50000}"/>
    <cellStyle name="Normal 5 4 2 3 2 2 2 2 2 2" xfId="46585" xr:uid="{00000000-0005-0000-0000-0000EAB50000}"/>
    <cellStyle name="Normal 5 4 2 3 2 2 2 2 3" xfId="46586" xr:uid="{00000000-0005-0000-0000-0000EBB50000}"/>
    <cellStyle name="Normal 5 4 2 3 2 2 2 2 3 2" xfId="46587" xr:uid="{00000000-0005-0000-0000-0000ECB50000}"/>
    <cellStyle name="Normal 5 4 2 3 2 2 2 2 3 2 2" xfId="46588" xr:uid="{00000000-0005-0000-0000-0000EDB50000}"/>
    <cellStyle name="Normal 5 4 2 3 2 2 2 2 3 3" xfId="46589" xr:uid="{00000000-0005-0000-0000-0000EEB50000}"/>
    <cellStyle name="Normal 5 4 2 3 2 2 2 2 4" xfId="46590" xr:uid="{00000000-0005-0000-0000-0000EFB50000}"/>
    <cellStyle name="Normal 5 4 2 3 2 2 2 3" xfId="46591" xr:uid="{00000000-0005-0000-0000-0000F0B50000}"/>
    <cellStyle name="Normal 5 4 2 3 2 2 2 3 2" xfId="46592" xr:uid="{00000000-0005-0000-0000-0000F1B50000}"/>
    <cellStyle name="Normal 5 4 2 3 2 2 2 4" xfId="46593" xr:uid="{00000000-0005-0000-0000-0000F2B50000}"/>
    <cellStyle name="Normal 5 4 2 3 2 2 2 4 2" xfId="46594" xr:uid="{00000000-0005-0000-0000-0000F3B50000}"/>
    <cellStyle name="Normal 5 4 2 3 2 2 2 4 2 2" xfId="46595" xr:uid="{00000000-0005-0000-0000-0000F4B50000}"/>
    <cellStyle name="Normal 5 4 2 3 2 2 2 4 3" xfId="46596" xr:uid="{00000000-0005-0000-0000-0000F5B50000}"/>
    <cellStyle name="Normal 5 4 2 3 2 2 2 5" xfId="46597" xr:uid="{00000000-0005-0000-0000-0000F6B50000}"/>
    <cellStyle name="Normal 5 4 2 3 2 2 3" xfId="46598" xr:uid="{00000000-0005-0000-0000-0000F7B50000}"/>
    <cellStyle name="Normal 5 4 2 3 2 2 3 2" xfId="46599" xr:uid="{00000000-0005-0000-0000-0000F8B50000}"/>
    <cellStyle name="Normal 5 4 2 3 2 2 3 2 2" xfId="46600" xr:uid="{00000000-0005-0000-0000-0000F9B50000}"/>
    <cellStyle name="Normal 5 4 2 3 2 2 3 3" xfId="46601" xr:uid="{00000000-0005-0000-0000-0000FAB50000}"/>
    <cellStyle name="Normal 5 4 2 3 2 2 3 3 2" xfId="46602" xr:uid="{00000000-0005-0000-0000-0000FBB50000}"/>
    <cellStyle name="Normal 5 4 2 3 2 2 3 3 2 2" xfId="46603" xr:uid="{00000000-0005-0000-0000-0000FCB50000}"/>
    <cellStyle name="Normal 5 4 2 3 2 2 3 3 3" xfId="46604" xr:uid="{00000000-0005-0000-0000-0000FDB50000}"/>
    <cellStyle name="Normal 5 4 2 3 2 2 3 4" xfId="46605" xr:uid="{00000000-0005-0000-0000-0000FEB50000}"/>
    <cellStyle name="Normal 5 4 2 3 2 2 4" xfId="46606" xr:uid="{00000000-0005-0000-0000-0000FFB50000}"/>
    <cellStyle name="Normal 5 4 2 3 2 2 4 2" xfId="46607" xr:uid="{00000000-0005-0000-0000-000000B60000}"/>
    <cellStyle name="Normal 5 4 2 3 2 2 4 2 2" xfId="46608" xr:uid="{00000000-0005-0000-0000-000001B60000}"/>
    <cellStyle name="Normal 5 4 2 3 2 2 4 3" xfId="46609" xr:uid="{00000000-0005-0000-0000-000002B60000}"/>
    <cellStyle name="Normal 5 4 2 3 2 2 4 3 2" xfId="46610" xr:uid="{00000000-0005-0000-0000-000003B60000}"/>
    <cellStyle name="Normal 5 4 2 3 2 2 4 3 2 2" xfId="46611" xr:uid="{00000000-0005-0000-0000-000004B60000}"/>
    <cellStyle name="Normal 5 4 2 3 2 2 4 3 3" xfId="46612" xr:uid="{00000000-0005-0000-0000-000005B60000}"/>
    <cellStyle name="Normal 5 4 2 3 2 2 4 4" xfId="46613" xr:uid="{00000000-0005-0000-0000-000006B60000}"/>
    <cellStyle name="Normal 5 4 2 3 2 2 5" xfId="46614" xr:uid="{00000000-0005-0000-0000-000007B60000}"/>
    <cellStyle name="Normal 5 4 2 3 2 2 5 2" xfId="46615" xr:uid="{00000000-0005-0000-0000-000008B60000}"/>
    <cellStyle name="Normal 5 4 2 3 2 2 6" xfId="46616" xr:uid="{00000000-0005-0000-0000-000009B60000}"/>
    <cellStyle name="Normal 5 4 2 3 2 2 6 2" xfId="46617" xr:uid="{00000000-0005-0000-0000-00000AB60000}"/>
    <cellStyle name="Normal 5 4 2 3 2 2 6 2 2" xfId="46618" xr:uid="{00000000-0005-0000-0000-00000BB60000}"/>
    <cellStyle name="Normal 5 4 2 3 2 2 6 3" xfId="46619" xr:uid="{00000000-0005-0000-0000-00000CB60000}"/>
    <cellStyle name="Normal 5 4 2 3 2 2 7" xfId="46620" xr:uid="{00000000-0005-0000-0000-00000DB60000}"/>
    <cellStyle name="Normal 5 4 2 3 2 2 7 2" xfId="46621" xr:uid="{00000000-0005-0000-0000-00000EB60000}"/>
    <cellStyle name="Normal 5 4 2 3 2 2 8" xfId="46622" xr:uid="{00000000-0005-0000-0000-00000FB60000}"/>
    <cellStyle name="Normal 5 4 2 3 2 3" xfId="46623" xr:uid="{00000000-0005-0000-0000-000010B60000}"/>
    <cellStyle name="Normal 5 4 2 3 2 3 2" xfId="46624" xr:uid="{00000000-0005-0000-0000-000011B60000}"/>
    <cellStyle name="Normal 5 4 2 3 2 3 2 2" xfId="46625" xr:uid="{00000000-0005-0000-0000-000012B60000}"/>
    <cellStyle name="Normal 5 4 2 3 2 3 2 2 2" xfId="46626" xr:uid="{00000000-0005-0000-0000-000013B60000}"/>
    <cellStyle name="Normal 5 4 2 3 2 3 2 3" xfId="46627" xr:uid="{00000000-0005-0000-0000-000014B60000}"/>
    <cellStyle name="Normal 5 4 2 3 2 3 2 3 2" xfId="46628" xr:uid="{00000000-0005-0000-0000-000015B60000}"/>
    <cellStyle name="Normal 5 4 2 3 2 3 2 3 2 2" xfId="46629" xr:uid="{00000000-0005-0000-0000-000016B60000}"/>
    <cellStyle name="Normal 5 4 2 3 2 3 2 3 3" xfId="46630" xr:uid="{00000000-0005-0000-0000-000017B60000}"/>
    <cellStyle name="Normal 5 4 2 3 2 3 2 4" xfId="46631" xr:uid="{00000000-0005-0000-0000-000018B60000}"/>
    <cellStyle name="Normal 5 4 2 3 2 3 3" xfId="46632" xr:uid="{00000000-0005-0000-0000-000019B60000}"/>
    <cellStyle name="Normal 5 4 2 3 2 3 3 2" xfId="46633" xr:uid="{00000000-0005-0000-0000-00001AB60000}"/>
    <cellStyle name="Normal 5 4 2 3 2 3 4" xfId="46634" xr:uid="{00000000-0005-0000-0000-00001BB60000}"/>
    <cellStyle name="Normal 5 4 2 3 2 3 4 2" xfId="46635" xr:uid="{00000000-0005-0000-0000-00001CB60000}"/>
    <cellStyle name="Normal 5 4 2 3 2 3 4 2 2" xfId="46636" xr:uid="{00000000-0005-0000-0000-00001DB60000}"/>
    <cellStyle name="Normal 5 4 2 3 2 3 4 3" xfId="46637" xr:uid="{00000000-0005-0000-0000-00001EB60000}"/>
    <cellStyle name="Normal 5 4 2 3 2 3 5" xfId="46638" xr:uid="{00000000-0005-0000-0000-00001FB60000}"/>
    <cellStyle name="Normal 5 4 2 3 2 4" xfId="46639" xr:uid="{00000000-0005-0000-0000-000020B60000}"/>
    <cellStyle name="Normal 5 4 2 3 2 4 2" xfId="46640" xr:uid="{00000000-0005-0000-0000-000021B60000}"/>
    <cellStyle name="Normal 5 4 2 3 2 4 2 2" xfId="46641" xr:uid="{00000000-0005-0000-0000-000022B60000}"/>
    <cellStyle name="Normal 5 4 2 3 2 4 3" xfId="46642" xr:uid="{00000000-0005-0000-0000-000023B60000}"/>
    <cellStyle name="Normal 5 4 2 3 2 4 3 2" xfId="46643" xr:uid="{00000000-0005-0000-0000-000024B60000}"/>
    <cellStyle name="Normal 5 4 2 3 2 4 3 2 2" xfId="46644" xr:uid="{00000000-0005-0000-0000-000025B60000}"/>
    <cellStyle name="Normal 5 4 2 3 2 4 3 3" xfId="46645" xr:uid="{00000000-0005-0000-0000-000026B60000}"/>
    <cellStyle name="Normal 5 4 2 3 2 4 4" xfId="46646" xr:uid="{00000000-0005-0000-0000-000027B60000}"/>
    <cellStyle name="Normal 5 4 2 3 2 5" xfId="46647" xr:uid="{00000000-0005-0000-0000-000028B60000}"/>
    <cellStyle name="Normal 5 4 2 3 2 5 2" xfId="46648" xr:uid="{00000000-0005-0000-0000-000029B60000}"/>
    <cellStyle name="Normal 5 4 2 3 2 5 2 2" xfId="46649" xr:uid="{00000000-0005-0000-0000-00002AB60000}"/>
    <cellStyle name="Normal 5 4 2 3 2 5 3" xfId="46650" xr:uid="{00000000-0005-0000-0000-00002BB60000}"/>
    <cellStyle name="Normal 5 4 2 3 2 5 3 2" xfId="46651" xr:uid="{00000000-0005-0000-0000-00002CB60000}"/>
    <cellStyle name="Normal 5 4 2 3 2 5 3 2 2" xfId="46652" xr:uid="{00000000-0005-0000-0000-00002DB60000}"/>
    <cellStyle name="Normal 5 4 2 3 2 5 3 3" xfId="46653" xr:uid="{00000000-0005-0000-0000-00002EB60000}"/>
    <cellStyle name="Normal 5 4 2 3 2 5 4" xfId="46654" xr:uid="{00000000-0005-0000-0000-00002FB60000}"/>
    <cellStyle name="Normal 5 4 2 3 2 6" xfId="46655" xr:uid="{00000000-0005-0000-0000-000030B60000}"/>
    <cellStyle name="Normal 5 4 2 3 2 6 2" xfId="46656" xr:uid="{00000000-0005-0000-0000-000031B60000}"/>
    <cellStyle name="Normal 5 4 2 3 2 7" xfId="46657" xr:uid="{00000000-0005-0000-0000-000032B60000}"/>
    <cellStyle name="Normal 5 4 2 3 2 7 2" xfId="46658" xr:uid="{00000000-0005-0000-0000-000033B60000}"/>
    <cellStyle name="Normal 5 4 2 3 2 7 2 2" xfId="46659" xr:uid="{00000000-0005-0000-0000-000034B60000}"/>
    <cellStyle name="Normal 5 4 2 3 2 7 3" xfId="46660" xr:uid="{00000000-0005-0000-0000-000035B60000}"/>
    <cellStyle name="Normal 5 4 2 3 2 8" xfId="46661" xr:uid="{00000000-0005-0000-0000-000036B60000}"/>
    <cellStyle name="Normal 5 4 2 3 2 8 2" xfId="46662" xr:uid="{00000000-0005-0000-0000-000037B60000}"/>
    <cellStyle name="Normal 5 4 2 3 2 9" xfId="46663" xr:uid="{00000000-0005-0000-0000-000038B60000}"/>
    <cellStyle name="Normal 5 4 2 3 3" xfId="46664" xr:uid="{00000000-0005-0000-0000-000039B60000}"/>
    <cellStyle name="Normal 5 4 2 3 3 2" xfId="46665" xr:uid="{00000000-0005-0000-0000-00003AB60000}"/>
    <cellStyle name="Normal 5 4 2 3 3 2 2" xfId="46666" xr:uid="{00000000-0005-0000-0000-00003BB60000}"/>
    <cellStyle name="Normal 5 4 2 3 3 2 2 2" xfId="46667" xr:uid="{00000000-0005-0000-0000-00003CB60000}"/>
    <cellStyle name="Normal 5 4 2 3 3 2 2 2 2" xfId="46668" xr:uid="{00000000-0005-0000-0000-00003DB60000}"/>
    <cellStyle name="Normal 5 4 2 3 3 2 2 3" xfId="46669" xr:uid="{00000000-0005-0000-0000-00003EB60000}"/>
    <cellStyle name="Normal 5 4 2 3 3 2 2 3 2" xfId="46670" xr:uid="{00000000-0005-0000-0000-00003FB60000}"/>
    <cellStyle name="Normal 5 4 2 3 3 2 2 3 2 2" xfId="46671" xr:uid="{00000000-0005-0000-0000-000040B60000}"/>
    <cellStyle name="Normal 5 4 2 3 3 2 2 3 3" xfId="46672" xr:uid="{00000000-0005-0000-0000-000041B60000}"/>
    <cellStyle name="Normal 5 4 2 3 3 2 2 4" xfId="46673" xr:uid="{00000000-0005-0000-0000-000042B60000}"/>
    <cellStyle name="Normal 5 4 2 3 3 2 3" xfId="46674" xr:uid="{00000000-0005-0000-0000-000043B60000}"/>
    <cellStyle name="Normal 5 4 2 3 3 2 3 2" xfId="46675" xr:uid="{00000000-0005-0000-0000-000044B60000}"/>
    <cellStyle name="Normal 5 4 2 3 3 2 4" xfId="46676" xr:uid="{00000000-0005-0000-0000-000045B60000}"/>
    <cellStyle name="Normal 5 4 2 3 3 2 4 2" xfId="46677" xr:uid="{00000000-0005-0000-0000-000046B60000}"/>
    <cellStyle name="Normal 5 4 2 3 3 2 4 2 2" xfId="46678" xr:uid="{00000000-0005-0000-0000-000047B60000}"/>
    <cellStyle name="Normal 5 4 2 3 3 2 4 3" xfId="46679" xr:uid="{00000000-0005-0000-0000-000048B60000}"/>
    <cellStyle name="Normal 5 4 2 3 3 2 5" xfId="46680" xr:uid="{00000000-0005-0000-0000-000049B60000}"/>
    <cellStyle name="Normal 5 4 2 3 3 3" xfId="46681" xr:uid="{00000000-0005-0000-0000-00004AB60000}"/>
    <cellStyle name="Normal 5 4 2 3 3 3 2" xfId="46682" xr:uid="{00000000-0005-0000-0000-00004BB60000}"/>
    <cellStyle name="Normal 5 4 2 3 3 3 2 2" xfId="46683" xr:uid="{00000000-0005-0000-0000-00004CB60000}"/>
    <cellStyle name="Normal 5 4 2 3 3 3 3" xfId="46684" xr:uid="{00000000-0005-0000-0000-00004DB60000}"/>
    <cellStyle name="Normal 5 4 2 3 3 3 3 2" xfId="46685" xr:uid="{00000000-0005-0000-0000-00004EB60000}"/>
    <cellStyle name="Normal 5 4 2 3 3 3 3 2 2" xfId="46686" xr:uid="{00000000-0005-0000-0000-00004FB60000}"/>
    <cellStyle name="Normal 5 4 2 3 3 3 3 3" xfId="46687" xr:uid="{00000000-0005-0000-0000-000050B60000}"/>
    <cellStyle name="Normal 5 4 2 3 3 3 4" xfId="46688" xr:uid="{00000000-0005-0000-0000-000051B60000}"/>
    <cellStyle name="Normal 5 4 2 3 3 4" xfId="46689" xr:uid="{00000000-0005-0000-0000-000052B60000}"/>
    <cellStyle name="Normal 5 4 2 3 3 4 2" xfId="46690" xr:uid="{00000000-0005-0000-0000-000053B60000}"/>
    <cellStyle name="Normal 5 4 2 3 3 4 2 2" xfId="46691" xr:uid="{00000000-0005-0000-0000-000054B60000}"/>
    <cellStyle name="Normal 5 4 2 3 3 4 3" xfId="46692" xr:uid="{00000000-0005-0000-0000-000055B60000}"/>
    <cellStyle name="Normal 5 4 2 3 3 4 3 2" xfId="46693" xr:uid="{00000000-0005-0000-0000-000056B60000}"/>
    <cellStyle name="Normal 5 4 2 3 3 4 3 2 2" xfId="46694" xr:uid="{00000000-0005-0000-0000-000057B60000}"/>
    <cellStyle name="Normal 5 4 2 3 3 4 3 3" xfId="46695" xr:uid="{00000000-0005-0000-0000-000058B60000}"/>
    <cellStyle name="Normal 5 4 2 3 3 4 4" xfId="46696" xr:uid="{00000000-0005-0000-0000-000059B60000}"/>
    <cellStyle name="Normal 5 4 2 3 3 5" xfId="46697" xr:uid="{00000000-0005-0000-0000-00005AB60000}"/>
    <cellStyle name="Normal 5 4 2 3 3 5 2" xfId="46698" xr:uid="{00000000-0005-0000-0000-00005BB60000}"/>
    <cellStyle name="Normal 5 4 2 3 3 6" xfId="46699" xr:uid="{00000000-0005-0000-0000-00005CB60000}"/>
    <cellStyle name="Normal 5 4 2 3 3 6 2" xfId="46700" xr:uid="{00000000-0005-0000-0000-00005DB60000}"/>
    <cellStyle name="Normal 5 4 2 3 3 6 2 2" xfId="46701" xr:uid="{00000000-0005-0000-0000-00005EB60000}"/>
    <cellStyle name="Normal 5 4 2 3 3 6 3" xfId="46702" xr:uid="{00000000-0005-0000-0000-00005FB60000}"/>
    <cellStyle name="Normal 5 4 2 3 3 7" xfId="46703" xr:uid="{00000000-0005-0000-0000-000060B60000}"/>
    <cellStyle name="Normal 5 4 2 3 3 7 2" xfId="46704" xr:uid="{00000000-0005-0000-0000-000061B60000}"/>
    <cellStyle name="Normal 5 4 2 3 3 8" xfId="46705" xr:uid="{00000000-0005-0000-0000-000062B60000}"/>
    <cellStyle name="Normal 5 4 2 3 4" xfId="46706" xr:uid="{00000000-0005-0000-0000-000063B60000}"/>
    <cellStyle name="Normal 5 4 2 3 4 2" xfId="46707" xr:uid="{00000000-0005-0000-0000-000064B60000}"/>
    <cellStyle name="Normal 5 4 2 3 4 2 2" xfId="46708" xr:uid="{00000000-0005-0000-0000-000065B60000}"/>
    <cellStyle name="Normal 5 4 2 3 4 2 2 2" xfId="46709" xr:uid="{00000000-0005-0000-0000-000066B60000}"/>
    <cellStyle name="Normal 5 4 2 3 4 2 3" xfId="46710" xr:uid="{00000000-0005-0000-0000-000067B60000}"/>
    <cellStyle name="Normal 5 4 2 3 4 2 3 2" xfId="46711" xr:uid="{00000000-0005-0000-0000-000068B60000}"/>
    <cellStyle name="Normal 5 4 2 3 4 2 3 2 2" xfId="46712" xr:uid="{00000000-0005-0000-0000-000069B60000}"/>
    <cellStyle name="Normal 5 4 2 3 4 2 3 3" xfId="46713" xr:uid="{00000000-0005-0000-0000-00006AB60000}"/>
    <cellStyle name="Normal 5 4 2 3 4 2 4" xfId="46714" xr:uid="{00000000-0005-0000-0000-00006BB60000}"/>
    <cellStyle name="Normal 5 4 2 3 4 3" xfId="46715" xr:uid="{00000000-0005-0000-0000-00006CB60000}"/>
    <cellStyle name="Normal 5 4 2 3 4 3 2" xfId="46716" xr:uid="{00000000-0005-0000-0000-00006DB60000}"/>
    <cellStyle name="Normal 5 4 2 3 4 4" xfId="46717" xr:uid="{00000000-0005-0000-0000-00006EB60000}"/>
    <cellStyle name="Normal 5 4 2 3 4 4 2" xfId="46718" xr:uid="{00000000-0005-0000-0000-00006FB60000}"/>
    <cellStyle name="Normal 5 4 2 3 4 4 2 2" xfId="46719" xr:uid="{00000000-0005-0000-0000-000070B60000}"/>
    <cellStyle name="Normal 5 4 2 3 4 4 3" xfId="46720" xr:uid="{00000000-0005-0000-0000-000071B60000}"/>
    <cellStyle name="Normal 5 4 2 3 4 5" xfId="46721" xr:uid="{00000000-0005-0000-0000-000072B60000}"/>
    <cellStyle name="Normal 5 4 2 3 5" xfId="46722" xr:uid="{00000000-0005-0000-0000-000073B60000}"/>
    <cellStyle name="Normal 5 4 2 3 5 2" xfId="46723" xr:uid="{00000000-0005-0000-0000-000074B60000}"/>
    <cellStyle name="Normal 5 4 2 3 5 2 2" xfId="46724" xr:uid="{00000000-0005-0000-0000-000075B60000}"/>
    <cellStyle name="Normal 5 4 2 3 5 3" xfId="46725" xr:uid="{00000000-0005-0000-0000-000076B60000}"/>
    <cellStyle name="Normal 5 4 2 3 5 3 2" xfId="46726" xr:uid="{00000000-0005-0000-0000-000077B60000}"/>
    <cellStyle name="Normal 5 4 2 3 5 3 2 2" xfId="46727" xr:uid="{00000000-0005-0000-0000-000078B60000}"/>
    <cellStyle name="Normal 5 4 2 3 5 3 3" xfId="46728" xr:uid="{00000000-0005-0000-0000-000079B60000}"/>
    <cellStyle name="Normal 5 4 2 3 5 4" xfId="46729" xr:uid="{00000000-0005-0000-0000-00007AB60000}"/>
    <cellStyle name="Normal 5 4 2 3 6" xfId="46730" xr:uid="{00000000-0005-0000-0000-00007BB60000}"/>
    <cellStyle name="Normal 5 4 2 3 6 2" xfId="46731" xr:uid="{00000000-0005-0000-0000-00007CB60000}"/>
    <cellStyle name="Normal 5 4 2 3 6 2 2" xfId="46732" xr:uid="{00000000-0005-0000-0000-00007DB60000}"/>
    <cellStyle name="Normal 5 4 2 3 6 3" xfId="46733" xr:uid="{00000000-0005-0000-0000-00007EB60000}"/>
    <cellStyle name="Normal 5 4 2 3 6 3 2" xfId="46734" xr:uid="{00000000-0005-0000-0000-00007FB60000}"/>
    <cellStyle name="Normal 5 4 2 3 6 3 2 2" xfId="46735" xr:uid="{00000000-0005-0000-0000-000080B60000}"/>
    <cellStyle name="Normal 5 4 2 3 6 3 3" xfId="46736" xr:uid="{00000000-0005-0000-0000-000081B60000}"/>
    <cellStyle name="Normal 5 4 2 3 6 4" xfId="46737" xr:uid="{00000000-0005-0000-0000-000082B60000}"/>
    <cellStyle name="Normal 5 4 2 3 7" xfId="46738" xr:uid="{00000000-0005-0000-0000-000083B60000}"/>
    <cellStyle name="Normal 5 4 2 3 7 2" xfId="46739" xr:uid="{00000000-0005-0000-0000-000084B60000}"/>
    <cellStyle name="Normal 5 4 2 3 8" xfId="46740" xr:uid="{00000000-0005-0000-0000-000085B60000}"/>
    <cellStyle name="Normal 5 4 2 3 8 2" xfId="46741" xr:uid="{00000000-0005-0000-0000-000086B60000}"/>
    <cellStyle name="Normal 5 4 2 3 8 2 2" xfId="46742" xr:uid="{00000000-0005-0000-0000-000087B60000}"/>
    <cellStyle name="Normal 5 4 2 3 8 3" xfId="46743" xr:uid="{00000000-0005-0000-0000-000088B60000}"/>
    <cellStyle name="Normal 5 4 2 3 9" xfId="46744" xr:uid="{00000000-0005-0000-0000-000089B60000}"/>
    <cellStyle name="Normal 5 4 2 3 9 2" xfId="46745" xr:uid="{00000000-0005-0000-0000-00008AB60000}"/>
    <cellStyle name="Normal 5 4 2 4" xfId="46746" xr:uid="{00000000-0005-0000-0000-00008BB60000}"/>
    <cellStyle name="Normal 5 4 2 4 10" xfId="46747" xr:uid="{00000000-0005-0000-0000-00008CB60000}"/>
    <cellStyle name="Normal 5 4 2 4 11" xfId="46748" xr:uid="{00000000-0005-0000-0000-00008DB60000}"/>
    <cellStyle name="Normal 5 4 2 4 2" xfId="46749" xr:uid="{00000000-0005-0000-0000-00008EB60000}"/>
    <cellStyle name="Normal 5 4 2 4 2 10" xfId="46750" xr:uid="{00000000-0005-0000-0000-00008FB60000}"/>
    <cellStyle name="Normal 5 4 2 4 2 2" xfId="46751" xr:uid="{00000000-0005-0000-0000-000090B60000}"/>
    <cellStyle name="Normal 5 4 2 4 2 2 2" xfId="46752" xr:uid="{00000000-0005-0000-0000-000091B60000}"/>
    <cellStyle name="Normal 5 4 2 4 2 2 2 2" xfId="46753" xr:uid="{00000000-0005-0000-0000-000092B60000}"/>
    <cellStyle name="Normal 5 4 2 4 2 2 2 2 2" xfId="46754" xr:uid="{00000000-0005-0000-0000-000093B60000}"/>
    <cellStyle name="Normal 5 4 2 4 2 2 2 2 2 2" xfId="46755" xr:uid="{00000000-0005-0000-0000-000094B60000}"/>
    <cellStyle name="Normal 5 4 2 4 2 2 2 2 3" xfId="46756" xr:uid="{00000000-0005-0000-0000-000095B60000}"/>
    <cellStyle name="Normal 5 4 2 4 2 2 2 2 3 2" xfId="46757" xr:uid="{00000000-0005-0000-0000-000096B60000}"/>
    <cellStyle name="Normal 5 4 2 4 2 2 2 2 3 2 2" xfId="46758" xr:uid="{00000000-0005-0000-0000-000097B60000}"/>
    <cellStyle name="Normal 5 4 2 4 2 2 2 2 3 3" xfId="46759" xr:uid="{00000000-0005-0000-0000-000098B60000}"/>
    <cellStyle name="Normal 5 4 2 4 2 2 2 2 4" xfId="46760" xr:uid="{00000000-0005-0000-0000-000099B60000}"/>
    <cellStyle name="Normal 5 4 2 4 2 2 2 3" xfId="46761" xr:uid="{00000000-0005-0000-0000-00009AB60000}"/>
    <cellStyle name="Normal 5 4 2 4 2 2 2 3 2" xfId="46762" xr:uid="{00000000-0005-0000-0000-00009BB60000}"/>
    <cellStyle name="Normal 5 4 2 4 2 2 2 4" xfId="46763" xr:uid="{00000000-0005-0000-0000-00009CB60000}"/>
    <cellStyle name="Normal 5 4 2 4 2 2 2 4 2" xfId="46764" xr:uid="{00000000-0005-0000-0000-00009DB60000}"/>
    <cellStyle name="Normal 5 4 2 4 2 2 2 4 2 2" xfId="46765" xr:uid="{00000000-0005-0000-0000-00009EB60000}"/>
    <cellStyle name="Normal 5 4 2 4 2 2 2 4 3" xfId="46766" xr:uid="{00000000-0005-0000-0000-00009FB60000}"/>
    <cellStyle name="Normal 5 4 2 4 2 2 2 5" xfId="46767" xr:uid="{00000000-0005-0000-0000-0000A0B60000}"/>
    <cellStyle name="Normal 5 4 2 4 2 2 3" xfId="46768" xr:uid="{00000000-0005-0000-0000-0000A1B60000}"/>
    <cellStyle name="Normal 5 4 2 4 2 2 3 2" xfId="46769" xr:uid="{00000000-0005-0000-0000-0000A2B60000}"/>
    <cellStyle name="Normal 5 4 2 4 2 2 3 2 2" xfId="46770" xr:uid="{00000000-0005-0000-0000-0000A3B60000}"/>
    <cellStyle name="Normal 5 4 2 4 2 2 3 3" xfId="46771" xr:uid="{00000000-0005-0000-0000-0000A4B60000}"/>
    <cellStyle name="Normal 5 4 2 4 2 2 3 3 2" xfId="46772" xr:uid="{00000000-0005-0000-0000-0000A5B60000}"/>
    <cellStyle name="Normal 5 4 2 4 2 2 3 3 2 2" xfId="46773" xr:uid="{00000000-0005-0000-0000-0000A6B60000}"/>
    <cellStyle name="Normal 5 4 2 4 2 2 3 3 3" xfId="46774" xr:uid="{00000000-0005-0000-0000-0000A7B60000}"/>
    <cellStyle name="Normal 5 4 2 4 2 2 3 4" xfId="46775" xr:uid="{00000000-0005-0000-0000-0000A8B60000}"/>
    <cellStyle name="Normal 5 4 2 4 2 2 4" xfId="46776" xr:uid="{00000000-0005-0000-0000-0000A9B60000}"/>
    <cellStyle name="Normal 5 4 2 4 2 2 4 2" xfId="46777" xr:uid="{00000000-0005-0000-0000-0000AAB60000}"/>
    <cellStyle name="Normal 5 4 2 4 2 2 4 2 2" xfId="46778" xr:uid="{00000000-0005-0000-0000-0000ABB60000}"/>
    <cellStyle name="Normal 5 4 2 4 2 2 4 3" xfId="46779" xr:uid="{00000000-0005-0000-0000-0000ACB60000}"/>
    <cellStyle name="Normal 5 4 2 4 2 2 4 3 2" xfId="46780" xr:uid="{00000000-0005-0000-0000-0000ADB60000}"/>
    <cellStyle name="Normal 5 4 2 4 2 2 4 3 2 2" xfId="46781" xr:uid="{00000000-0005-0000-0000-0000AEB60000}"/>
    <cellStyle name="Normal 5 4 2 4 2 2 4 3 3" xfId="46782" xr:uid="{00000000-0005-0000-0000-0000AFB60000}"/>
    <cellStyle name="Normal 5 4 2 4 2 2 4 4" xfId="46783" xr:uid="{00000000-0005-0000-0000-0000B0B60000}"/>
    <cellStyle name="Normal 5 4 2 4 2 2 5" xfId="46784" xr:uid="{00000000-0005-0000-0000-0000B1B60000}"/>
    <cellStyle name="Normal 5 4 2 4 2 2 5 2" xfId="46785" xr:uid="{00000000-0005-0000-0000-0000B2B60000}"/>
    <cellStyle name="Normal 5 4 2 4 2 2 6" xfId="46786" xr:uid="{00000000-0005-0000-0000-0000B3B60000}"/>
    <cellStyle name="Normal 5 4 2 4 2 2 6 2" xfId="46787" xr:uid="{00000000-0005-0000-0000-0000B4B60000}"/>
    <cellStyle name="Normal 5 4 2 4 2 2 6 2 2" xfId="46788" xr:uid="{00000000-0005-0000-0000-0000B5B60000}"/>
    <cellStyle name="Normal 5 4 2 4 2 2 6 3" xfId="46789" xr:uid="{00000000-0005-0000-0000-0000B6B60000}"/>
    <cellStyle name="Normal 5 4 2 4 2 2 7" xfId="46790" xr:uid="{00000000-0005-0000-0000-0000B7B60000}"/>
    <cellStyle name="Normal 5 4 2 4 2 2 7 2" xfId="46791" xr:uid="{00000000-0005-0000-0000-0000B8B60000}"/>
    <cellStyle name="Normal 5 4 2 4 2 2 8" xfId="46792" xr:uid="{00000000-0005-0000-0000-0000B9B60000}"/>
    <cellStyle name="Normal 5 4 2 4 2 3" xfId="46793" xr:uid="{00000000-0005-0000-0000-0000BAB60000}"/>
    <cellStyle name="Normal 5 4 2 4 2 3 2" xfId="46794" xr:uid="{00000000-0005-0000-0000-0000BBB60000}"/>
    <cellStyle name="Normal 5 4 2 4 2 3 2 2" xfId="46795" xr:uid="{00000000-0005-0000-0000-0000BCB60000}"/>
    <cellStyle name="Normal 5 4 2 4 2 3 2 2 2" xfId="46796" xr:uid="{00000000-0005-0000-0000-0000BDB60000}"/>
    <cellStyle name="Normal 5 4 2 4 2 3 2 3" xfId="46797" xr:uid="{00000000-0005-0000-0000-0000BEB60000}"/>
    <cellStyle name="Normal 5 4 2 4 2 3 2 3 2" xfId="46798" xr:uid="{00000000-0005-0000-0000-0000BFB60000}"/>
    <cellStyle name="Normal 5 4 2 4 2 3 2 3 2 2" xfId="46799" xr:uid="{00000000-0005-0000-0000-0000C0B60000}"/>
    <cellStyle name="Normal 5 4 2 4 2 3 2 3 3" xfId="46800" xr:uid="{00000000-0005-0000-0000-0000C1B60000}"/>
    <cellStyle name="Normal 5 4 2 4 2 3 2 4" xfId="46801" xr:uid="{00000000-0005-0000-0000-0000C2B60000}"/>
    <cellStyle name="Normal 5 4 2 4 2 3 3" xfId="46802" xr:uid="{00000000-0005-0000-0000-0000C3B60000}"/>
    <cellStyle name="Normal 5 4 2 4 2 3 3 2" xfId="46803" xr:uid="{00000000-0005-0000-0000-0000C4B60000}"/>
    <cellStyle name="Normal 5 4 2 4 2 3 4" xfId="46804" xr:uid="{00000000-0005-0000-0000-0000C5B60000}"/>
    <cellStyle name="Normal 5 4 2 4 2 3 4 2" xfId="46805" xr:uid="{00000000-0005-0000-0000-0000C6B60000}"/>
    <cellStyle name="Normal 5 4 2 4 2 3 4 2 2" xfId="46806" xr:uid="{00000000-0005-0000-0000-0000C7B60000}"/>
    <cellStyle name="Normal 5 4 2 4 2 3 4 3" xfId="46807" xr:uid="{00000000-0005-0000-0000-0000C8B60000}"/>
    <cellStyle name="Normal 5 4 2 4 2 3 5" xfId="46808" xr:uid="{00000000-0005-0000-0000-0000C9B60000}"/>
    <cellStyle name="Normal 5 4 2 4 2 4" xfId="46809" xr:uid="{00000000-0005-0000-0000-0000CAB60000}"/>
    <cellStyle name="Normal 5 4 2 4 2 4 2" xfId="46810" xr:uid="{00000000-0005-0000-0000-0000CBB60000}"/>
    <cellStyle name="Normal 5 4 2 4 2 4 2 2" xfId="46811" xr:uid="{00000000-0005-0000-0000-0000CCB60000}"/>
    <cellStyle name="Normal 5 4 2 4 2 4 3" xfId="46812" xr:uid="{00000000-0005-0000-0000-0000CDB60000}"/>
    <cellStyle name="Normal 5 4 2 4 2 4 3 2" xfId="46813" xr:uid="{00000000-0005-0000-0000-0000CEB60000}"/>
    <cellStyle name="Normal 5 4 2 4 2 4 3 2 2" xfId="46814" xr:uid="{00000000-0005-0000-0000-0000CFB60000}"/>
    <cellStyle name="Normal 5 4 2 4 2 4 3 3" xfId="46815" xr:uid="{00000000-0005-0000-0000-0000D0B60000}"/>
    <cellStyle name="Normal 5 4 2 4 2 4 4" xfId="46816" xr:uid="{00000000-0005-0000-0000-0000D1B60000}"/>
    <cellStyle name="Normal 5 4 2 4 2 5" xfId="46817" xr:uid="{00000000-0005-0000-0000-0000D2B60000}"/>
    <cellStyle name="Normal 5 4 2 4 2 5 2" xfId="46818" xr:uid="{00000000-0005-0000-0000-0000D3B60000}"/>
    <cellStyle name="Normal 5 4 2 4 2 5 2 2" xfId="46819" xr:uid="{00000000-0005-0000-0000-0000D4B60000}"/>
    <cellStyle name="Normal 5 4 2 4 2 5 3" xfId="46820" xr:uid="{00000000-0005-0000-0000-0000D5B60000}"/>
    <cellStyle name="Normal 5 4 2 4 2 5 3 2" xfId="46821" xr:uid="{00000000-0005-0000-0000-0000D6B60000}"/>
    <cellStyle name="Normal 5 4 2 4 2 5 3 2 2" xfId="46822" xr:uid="{00000000-0005-0000-0000-0000D7B60000}"/>
    <cellStyle name="Normal 5 4 2 4 2 5 3 3" xfId="46823" xr:uid="{00000000-0005-0000-0000-0000D8B60000}"/>
    <cellStyle name="Normal 5 4 2 4 2 5 4" xfId="46824" xr:uid="{00000000-0005-0000-0000-0000D9B60000}"/>
    <cellStyle name="Normal 5 4 2 4 2 6" xfId="46825" xr:uid="{00000000-0005-0000-0000-0000DAB60000}"/>
    <cellStyle name="Normal 5 4 2 4 2 6 2" xfId="46826" xr:uid="{00000000-0005-0000-0000-0000DBB60000}"/>
    <cellStyle name="Normal 5 4 2 4 2 7" xfId="46827" xr:uid="{00000000-0005-0000-0000-0000DCB60000}"/>
    <cellStyle name="Normal 5 4 2 4 2 7 2" xfId="46828" xr:uid="{00000000-0005-0000-0000-0000DDB60000}"/>
    <cellStyle name="Normal 5 4 2 4 2 7 2 2" xfId="46829" xr:uid="{00000000-0005-0000-0000-0000DEB60000}"/>
    <cellStyle name="Normal 5 4 2 4 2 7 3" xfId="46830" xr:uid="{00000000-0005-0000-0000-0000DFB60000}"/>
    <cellStyle name="Normal 5 4 2 4 2 8" xfId="46831" xr:uid="{00000000-0005-0000-0000-0000E0B60000}"/>
    <cellStyle name="Normal 5 4 2 4 2 8 2" xfId="46832" xr:uid="{00000000-0005-0000-0000-0000E1B60000}"/>
    <cellStyle name="Normal 5 4 2 4 2 9" xfId="46833" xr:uid="{00000000-0005-0000-0000-0000E2B60000}"/>
    <cellStyle name="Normal 5 4 2 4 3" xfId="46834" xr:uid="{00000000-0005-0000-0000-0000E3B60000}"/>
    <cellStyle name="Normal 5 4 2 4 3 2" xfId="46835" xr:uid="{00000000-0005-0000-0000-0000E4B60000}"/>
    <cellStyle name="Normal 5 4 2 4 3 2 2" xfId="46836" xr:uid="{00000000-0005-0000-0000-0000E5B60000}"/>
    <cellStyle name="Normal 5 4 2 4 3 2 2 2" xfId="46837" xr:uid="{00000000-0005-0000-0000-0000E6B60000}"/>
    <cellStyle name="Normal 5 4 2 4 3 2 2 2 2" xfId="46838" xr:uid="{00000000-0005-0000-0000-0000E7B60000}"/>
    <cellStyle name="Normal 5 4 2 4 3 2 2 3" xfId="46839" xr:uid="{00000000-0005-0000-0000-0000E8B60000}"/>
    <cellStyle name="Normal 5 4 2 4 3 2 2 3 2" xfId="46840" xr:uid="{00000000-0005-0000-0000-0000E9B60000}"/>
    <cellStyle name="Normal 5 4 2 4 3 2 2 3 2 2" xfId="46841" xr:uid="{00000000-0005-0000-0000-0000EAB60000}"/>
    <cellStyle name="Normal 5 4 2 4 3 2 2 3 3" xfId="46842" xr:uid="{00000000-0005-0000-0000-0000EBB60000}"/>
    <cellStyle name="Normal 5 4 2 4 3 2 2 4" xfId="46843" xr:uid="{00000000-0005-0000-0000-0000ECB60000}"/>
    <cellStyle name="Normal 5 4 2 4 3 2 3" xfId="46844" xr:uid="{00000000-0005-0000-0000-0000EDB60000}"/>
    <cellStyle name="Normal 5 4 2 4 3 2 3 2" xfId="46845" xr:uid="{00000000-0005-0000-0000-0000EEB60000}"/>
    <cellStyle name="Normal 5 4 2 4 3 2 4" xfId="46846" xr:uid="{00000000-0005-0000-0000-0000EFB60000}"/>
    <cellStyle name="Normal 5 4 2 4 3 2 4 2" xfId="46847" xr:uid="{00000000-0005-0000-0000-0000F0B60000}"/>
    <cellStyle name="Normal 5 4 2 4 3 2 4 2 2" xfId="46848" xr:uid="{00000000-0005-0000-0000-0000F1B60000}"/>
    <cellStyle name="Normal 5 4 2 4 3 2 4 3" xfId="46849" xr:uid="{00000000-0005-0000-0000-0000F2B60000}"/>
    <cellStyle name="Normal 5 4 2 4 3 2 5" xfId="46850" xr:uid="{00000000-0005-0000-0000-0000F3B60000}"/>
    <cellStyle name="Normal 5 4 2 4 3 3" xfId="46851" xr:uid="{00000000-0005-0000-0000-0000F4B60000}"/>
    <cellStyle name="Normal 5 4 2 4 3 3 2" xfId="46852" xr:uid="{00000000-0005-0000-0000-0000F5B60000}"/>
    <cellStyle name="Normal 5 4 2 4 3 3 2 2" xfId="46853" xr:uid="{00000000-0005-0000-0000-0000F6B60000}"/>
    <cellStyle name="Normal 5 4 2 4 3 3 3" xfId="46854" xr:uid="{00000000-0005-0000-0000-0000F7B60000}"/>
    <cellStyle name="Normal 5 4 2 4 3 3 3 2" xfId="46855" xr:uid="{00000000-0005-0000-0000-0000F8B60000}"/>
    <cellStyle name="Normal 5 4 2 4 3 3 3 2 2" xfId="46856" xr:uid="{00000000-0005-0000-0000-0000F9B60000}"/>
    <cellStyle name="Normal 5 4 2 4 3 3 3 3" xfId="46857" xr:uid="{00000000-0005-0000-0000-0000FAB60000}"/>
    <cellStyle name="Normal 5 4 2 4 3 3 4" xfId="46858" xr:uid="{00000000-0005-0000-0000-0000FBB60000}"/>
    <cellStyle name="Normal 5 4 2 4 3 4" xfId="46859" xr:uid="{00000000-0005-0000-0000-0000FCB60000}"/>
    <cellStyle name="Normal 5 4 2 4 3 4 2" xfId="46860" xr:uid="{00000000-0005-0000-0000-0000FDB60000}"/>
    <cellStyle name="Normal 5 4 2 4 3 4 2 2" xfId="46861" xr:uid="{00000000-0005-0000-0000-0000FEB60000}"/>
    <cellStyle name="Normal 5 4 2 4 3 4 3" xfId="46862" xr:uid="{00000000-0005-0000-0000-0000FFB60000}"/>
    <cellStyle name="Normal 5 4 2 4 3 4 3 2" xfId="46863" xr:uid="{00000000-0005-0000-0000-000000B70000}"/>
    <cellStyle name="Normal 5 4 2 4 3 4 3 2 2" xfId="46864" xr:uid="{00000000-0005-0000-0000-000001B70000}"/>
    <cellStyle name="Normal 5 4 2 4 3 4 3 3" xfId="46865" xr:uid="{00000000-0005-0000-0000-000002B70000}"/>
    <cellStyle name="Normal 5 4 2 4 3 4 4" xfId="46866" xr:uid="{00000000-0005-0000-0000-000003B70000}"/>
    <cellStyle name="Normal 5 4 2 4 3 5" xfId="46867" xr:uid="{00000000-0005-0000-0000-000004B70000}"/>
    <cellStyle name="Normal 5 4 2 4 3 5 2" xfId="46868" xr:uid="{00000000-0005-0000-0000-000005B70000}"/>
    <cellStyle name="Normal 5 4 2 4 3 6" xfId="46869" xr:uid="{00000000-0005-0000-0000-000006B70000}"/>
    <cellStyle name="Normal 5 4 2 4 3 6 2" xfId="46870" xr:uid="{00000000-0005-0000-0000-000007B70000}"/>
    <cellStyle name="Normal 5 4 2 4 3 6 2 2" xfId="46871" xr:uid="{00000000-0005-0000-0000-000008B70000}"/>
    <cellStyle name="Normal 5 4 2 4 3 6 3" xfId="46872" xr:uid="{00000000-0005-0000-0000-000009B70000}"/>
    <cellStyle name="Normal 5 4 2 4 3 7" xfId="46873" xr:uid="{00000000-0005-0000-0000-00000AB70000}"/>
    <cellStyle name="Normal 5 4 2 4 3 7 2" xfId="46874" xr:uid="{00000000-0005-0000-0000-00000BB70000}"/>
    <cellStyle name="Normal 5 4 2 4 3 8" xfId="46875" xr:uid="{00000000-0005-0000-0000-00000CB70000}"/>
    <cellStyle name="Normal 5 4 2 4 4" xfId="46876" xr:uid="{00000000-0005-0000-0000-00000DB70000}"/>
    <cellStyle name="Normal 5 4 2 4 4 2" xfId="46877" xr:uid="{00000000-0005-0000-0000-00000EB70000}"/>
    <cellStyle name="Normal 5 4 2 4 4 2 2" xfId="46878" xr:uid="{00000000-0005-0000-0000-00000FB70000}"/>
    <cellStyle name="Normal 5 4 2 4 4 2 2 2" xfId="46879" xr:uid="{00000000-0005-0000-0000-000010B70000}"/>
    <cellStyle name="Normal 5 4 2 4 4 2 3" xfId="46880" xr:uid="{00000000-0005-0000-0000-000011B70000}"/>
    <cellStyle name="Normal 5 4 2 4 4 2 3 2" xfId="46881" xr:uid="{00000000-0005-0000-0000-000012B70000}"/>
    <cellStyle name="Normal 5 4 2 4 4 2 3 2 2" xfId="46882" xr:uid="{00000000-0005-0000-0000-000013B70000}"/>
    <cellStyle name="Normal 5 4 2 4 4 2 3 3" xfId="46883" xr:uid="{00000000-0005-0000-0000-000014B70000}"/>
    <cellStyle name="Normal 5 4 2 4 4 2 4" xfId="46884" xr:uid="{00000000-0005-0000-0000-000015B70000}"/>
    <cellStyle name="Normal 5 4 2 4 4 3" xfId="46885" xr:uid="{00000000-0005-0000-0000-000016B70000}"/>
    <cellStyle name="Normal 5 4 2 4 4 3 2" xfId="46886" xr:uid="{00000000-0005-0000-0000-000017B70000}"/>
    <cellStyle name="Normal 5 4 2 4 4 4" xfId="46887" xr:uid="{00000000-0005-0000-0000-000018B70000}"/>
    <cellStyle name="Normal 5 4 2 4 4 4 2" xfId="46888" xr:uid="{00000000-0005-0000-0000-000019B70000}"/>
    <cellStyle name="Normal 5 4 2 4 4 4 2 2" xfId="46889" xr:uid="{00000000-0005-0000-0000-00001AB70000}"/>
    <cellStyle name="Normal 5 4 2 4 4 4 3" xfId="46890" xr:uid="{00000000-0005-0000-0000-00001BB70000}"/>
    <cellStyle name="Normal 5 4 2 4 4 5" xfId="46891" xr:uid="{00000000-0005-0000-0000-00001CB70000}"/>
    <cellStyle name="Normal 5 4 2 4 5" xfId="46892" xr:uid="{00000000-0005-0000-0000-00001DB70000}"/>
    <cellStyle name="Normal 5 4 2 4 5 2" xfId="46893" xr:uid="{00000000-0005-0000-0000-00001EB70000}"/>
    <cellStyle name="Normal 5 4 2 4 5 2 2" xfId="46894" xr:uid="{00000000-0005-0000-0000-00001FB70000}"/>
    <cellStyle name="Normal 5 4 2 4 5 3" xfId="46895" xr:uid="{00000000-0005-0000-0000-000020B70000}"/>
    <cellStyle name="Normal 5 4 2 4 5 3 2" xfId="46896" xr:uid="{00000000-0005-0000-0000-000021B70000}"/>
    <cellStyle name="Normal 5 4 2 4 5 3 2 2" xfId="46897" xr:uid="{00000000-0005-0000-0000-000022B70000}"/>
    <cellStyle name="Normal 5 4 2 4 5 3 3" xfId="46898" xr:uid="{00000000-0005-0000-0000-000023B70000}"/>
    <cellStyle name="Normal 5 4 2 4 5 4" xfId="46899" xr:uid="{00000000-0005-0000-0000-000024B70000}"/>
    <cellStyle name="Normal 5 4 2 4 6" xfId="46900" xr:uid="{00000000-0005-0000-0000-000025B70000}"/>
    <cellStyle name="Normal 5 4 2 4 6 2" xfId="46901" xr:uid="{00000000-0005-0000-0000-000026B70000}"/>
    <cellStyle name="Normal 5 4 2 4 6 2 2" xfId="46902" xr:uid="{00000000-0005-0000-0000-000027B70000}"/>
    <cellStyle name="Normal 5 4 2 4 6 3" xfId="46903" xr:uid="{00000000-0005-0000-0000-000028B70000}"/>
    <cellStyle name="Normal 5 4 2 4 6 3 2" xfId="46904" xr:uid="{00000000-0005-0000-0000-000029B70000}"/>
    <cellStyle name="Normal 5 4 2 4 6 3 2 2" xfId="46905" xr:uid="{00000000-0005-0000-0000-00002AB70000}"/>
    <cellStyle name="Normal 5 4 2 4 6 3 3" xfId="46906" xr:uid="{00000000-0005-0000-0000-00002BB70000}"/>
    <cellStyle name="Normal 5 4 2 4 6 4" xfId="46907" xr:uid="{00000000-0005-0000-0000-00002CB70000}"/>
    <cellStyle name="Normal 5 4 2 4 7" xfId="46908" xr:uid="{00000000-0005-0000-0000-00002DB70000}"/>
    <cellStyle name="Normal 5 4 2 4 7 2" xfId="46909" xr:uid="{00000000-0005-0000-0000-00002EB70000}"/>
    <cellStyle name="Normal 5 4 2 4 8" xfId="46910" xr:uid="{00000000-0005-0000-0000-00002FB70000}"/>
    <cellStyle name="Normal 5 4 2 4 8 2" xfId="46911" xr:uid="{00000000-0005-0000-0000-000030B70000}"/>
    <cellStyle name="Normal 5 4 2 4 8 2 2" xfId="46912" xr:uid="{00000000-0005-0000-0000-000031B70000}"/>
    <cellStyle name="Normal 5 4 2 4 8 3" xfId="46913" xr:uid="{00000000-0005-0000-0000-000032B70000}"/>
    <cellStyle name="Normal 5 4 2 4 9" xfId="46914" xr:uid="{00000000-0005-0000-0000-000033B70000}"/>
    <cellStyle name="Normal 5 4 2 4 9 2" xfId="46915" xr:uid="{00000000-0005-0000-0000-000034B70000}"/>
    <cellStyle name="Normal 5 4 2 5" xfId="46916" xr:uid="{00000000-0005-0000-0000-000035B70000}"/>
    <cellStyle name="Normal 5 4 2 5 10" xfId="46917" xr:uid="{00000000-0005-0000-0000-000036B70000}"/>
    <cellStyle name="Normal 5 4 2 5 2" xfId="46918" xr:uid="{00000000-0005-0000-0000-000037B70000}"/>
    <cellStyle name="Normal 5 4 2 5 2 2" xfId="46919" xr:uid="{00000000-0005-0000-0000-000038B70000}"/>
    <cellStyle name="Normal 5 4 2 5 2 2 2" xfId="46920" xr:uid="{00000000-0005-0000-0000-000039B70000}"/>
    <cellStyle name="Normal 5 4 2 5 2 2 2 2" xfId="46921" xr:uid="{00000000-0005-0000-0000-00003AB70000}"/>
    <cellStyle name="Normal 5 4 2 5 2 2 2 2 2" xfId="46922" xr:uid="{00000000-0005-0000-0000-00003BB70000}"/>
    <cellStyle name="Normal 5 4 2 5 2 2 2 3" xfId="46923" xr:uid="{00000000-0005-0000-0000-00003CB70000}"/>
    <cellStyle name="Normal 5 4 2 5 2 2 2 3 2" xfId="46924" xr:uid="{00000000-0005-0000-0000-00003DB70000}"/>
    <cellStyle name="Normal 5 4 2 5 2 2 2 3 2 2" xfId="46925" xr:uid="{00000000-0005-0000-0000-00003EB70000}"/>
    <cellStyle name="Normal 5 4 2 5 2 2 2 3 3" xfId="46926" xr:uid="{00000000-0005-0000-0000-00003FB70000}"/>
    <cellStyle name="Normal 5 4 2 5 2 2 2 4" xfId="46927" xr:uid="{00000000-0005-0000-0000-000040B70000}"/>
    <cellStyle name="Normal 5 4 2 5 2 2 3" xfId="46928" xr:uid="{00000000-0005-0000-0000-000041B70000}"/>
    <cellStyle name="Normal 5 4 2 5 2 2 3 2" xfId="46929" xr:uid="{00000000-0005-0000-0000-000042B70000}"/>
    <cellStyle name="Normal 5 4 2 5 2 2 4" xfId="46930" xr:uid="{00000000-0005-0000-0000-000043B70000}"/>
    <cellStyle name="Normal 5 4 2 5 2 2 4 2" xfId="46931" xr:uid="{00000000-0005-0000-0000-000044B70000}"/>
    <cellStyle name="Normal 5 4 2 5 2 2 4 2 2" xfId="46932" xr:uid="{00000000-0005-0000-0000-000045B70000}"/>
    <cellStyle name="Normal 5 4 2 5 2 2 4 3" xfId="46933" xr:uid="{00000000-0005-0000-0000-000046B70000}"/>
    <cellStyle name="Normal 5 4 2 5 2 2 5" xfId="46934" xr:uid="{00000000-0005-0000-0000-000047B70000}"/>
    <cellStyle name="Normal 5 4 2 5 2 3" xfId="46935" xr:uid="{00000000-0005-0000-0000-000048B70000}"/>
    <cellStyle name="Normal 5 4 2 5 2 3 2" xfId="46936" xr:uid="{00000000-0005-0000-0000-000049B70000}"/>
    <cellStyle name="Normal 5 4 2 5 2 3 2 2" xfId="46937" xr:uid="{00000000-0005-0000-0000-00004AB70000}"/>
    <cellStyle name="Normal 5 4 2 5 2 3 3" xfId="46938" xr:uid="{00000000-0005-0000-0000-00004BB70000}"/>
    <cellStyle name="Normal 5 4 2 5 2 3 3 2" xfId="46939" xr:uid="{00000000-0005-0000-0000-00004CB70000}"/>
    <cellStyle name="Normal 5 4 2 5 2 3 3 2 2" xfId="46940" xr:uid="{00000000-0005-0000-0000-00004DB70000}"/>
    <cellStyle name="Normal 5 4 2 5 2 3 3 3" xfId="46941" xr:uid="{00000000-0005-0000-0000-00004EB70000}"/>
    <cellStyle name="Normal 5 4 2 5 2 3 4" xfId="46942" xr:uid="{00000000-0005-0000-0000-00004FB70000}"/>
    <cellStyle name="Normal 5 4 2 5 2 4" xfId="46943" xr:uid="{00000000-0005-0000-0000-000050B70000}"/>
    <cellStyle name="Normal 5 4 2 5 2 4 2" xfId="46944" xr:uid="{00000000-0005-0000-0000-000051B70000}"/>
    <cellStyle name="Normal 5 4 2 5 2 4 2 2" xfId="46945" xr:uid="{00000000-0005-0000-0000-000052B70000}"/>
    <cellStyle name="Normal 5 4 2 5 2 4 3" xfId="46946" xr:uid="{00000000-0005-0000-0000-000053B70000}"/>
    <cellStyle name="Normal 5 4 2 5 2 4 3 2" xfId="46947" xr:uid="{00000000-0005-0000-0000-000054B70000}"/>
    <cellStyle name="Normal 5 4 2 5 2 4 3 2 2" xfId="46948" xr:uid="{00000000-0005-0000-0000-000055B70000}"/>
    <cellStyle name="Normal 5 4 2 5 2 4 3 3" xfId="46949" xr:uid="{00000000-0005-0000-0000-000056B70000}"/>
    <cellStyle name="Normal 5 4 2 5 2 4 4" xfId="46950" xr:uid="{00000000-0005-0000-0000-000057B70000}"/>
    <cellStyle name="Normal 5 4 2 5 2 5" xfId="46951" xr:uid="{00000000-0005-0000-0000-000058B70000}"/>
    <cellStyle name="Normal 5 4 2 5 2 5 2" xfId="46952" xr:uid="{00000000-0005-0000-0000-000059B70000}"/>
    <cellStyle name="Normal 5 4 2 5 2 6" xfId="46953" xr:uid="{00000000-0005-0000-0000-00005AB70000}"/>
    <cellStyle name="Normal 5 4 2 5 2 6 2" xfId="46954" xr:uid="{00000000-0005-0000-0000-00005BB70000}"/>
    <cellStyle name="Normal 5 4 2 5 2 6 2 2" xfId="46955" xr:uid="{00000000-0005-0000-0000-00005CB70000}"/>
    <cellStyle name="Normal 5 4 2 5 2 6 3" xfId="46956" xr:uid="{00000000-0005-0000-0000-00005DB70000}"/>
    <cellStyle name="Normal 5 4 2 5 2 7" xfId="46957" xr:uid="{00000000-0005-0000-0000-00005EB70000}"/>
    <cellStyle name="Normal 5 4 2 5 2 7 2" xfId="46958" xr:uid="{00000000-0005-0000-0000-00005FB70000}"/>
    <cellStyle name="Normal 5 4 2 5 2 8" xfId="46959" xr:uid="{00000000-0005-0000-0000-000060B70000}"/>
    <cellStyle name="Normal 5 4 2 5 3" xfId="46960" xr:uid="{00000000-0005-0000-0000-000061B70000}"/>
    <cellStyle name="Normal 5 4 2 5 3 2" xfId="46961" xr:uid="{00000000-0005-0000-0000-000062B70000}"/>
    <cellStyle name="Normal 5 4 2 5 3 2 2" xfId="46962" xr:uid="{00000000-0005-0000-0000-000063B70000}"/>
    <cellStyle name="Normal 5 4 2 5 3 2 2 2" xfId="46963" xr:uid="{00000000-0005-0000-0000-000064B70000}"/>
    <cellStyle name="Normal 5 4 2 5 3 2 3" xfId="46964" xr:uid="{00000000-0005-0000-0000-000065B70000}"/>
    <cellStyle name="Normal 5 4 2 5 3 2 3 2" xfId="46965" xr:uid="{00000000-0005-0000-0000-000066B70000}"/>
    <cellStyle name="Normal 5 4 2 5 3 2 3 2 2" xfId="46966" xr:uid="{00000000-0005-0000-0000-000067B70000}"/>
    <cellStyle name="Normal 5 4 2 5 3 2 3 3" xfId="46967" xr:uid="{00000000-0005-0000-0000-000068B70000}"/>
    <cellStyle name="Normal 5 4 2 5 3 2 4" xfId="46968" xr:uid="{00000000-0005-0000-0000-000069B70000}"/>
    <cellStyle name="Normal 5 4 2 5 3 3" xfId="46969" xr:uid="{00000000-0005-0000-0000-00006AB70000}"/>
    <cellStyle name="Normal 5 4 2 5 3 3 2" xfId="46970" xr:uid="{00000000-0005-0000-0000-00006BB70000}"/>
    <cellStyle name="Normal 5 4 2 5 3 4" xfId="46971" xr:uid="{00000000-0005-0000-0000-00006CB70000}"/>
    <cellStyle name="Normal 5 4 2 5 3 4 2" xfId="46972" xr:uid="{00000000-0005-0000-0000-00006DB70000}"/>
    <cellStyle name="Normal 5 4 2 5 3 4 2 2" xfId="46973" xr:uid="{00000000-0005-0000-0000-00006EB70000}"/>
    <cellStyle name="Normal 5 4 2 5 3 4 3" xfId="46974" xr:uid="{00000000-0005-0000-0000-00006FB70000}"/>
    <cellStyle name="Normal 5 4 2 5 3 5" xfId="46975" xr:uid="{00000000-0005-0000-0000-000070B70000}"/>
    <cellStyle name="Normal 5 4 2 5 4" xfId="46976" xr:uid="{00000000-0005-0000-0000-000071B70000}"/>
    <cellStyle name="Normal 5 4 2 5 4 2" xfId="46977" xr:uid="{00000000-0005-0000-0000-000072B70000}"/>
    <cellStyle name="Normal 5 4 2 5 4 2 2" xfId="46978" xr:uid="{00000000-0005-0000-0000-000073B70000}"/>
    <cellStyle name="Normal 5 4 2 5 4 3" xfId="46979" xr:uid="{00000000-0005-0000-0000-000074B70000}"/>
    <cellStyle name="Normal 5 4 2 5 4 3 2" xfId="46980" xr:uid="{00000000-0005-0000-0000-000075B70000}"/>
    <cellStyle name="Normal 5 4 2 5 4 3 2 2" xfId="46981" xr:uid="{00000000-0005-0000-0000-000076B70000}"/>
    <cellStyle name="Normal 5 4 2 5 4 3 3" xfId="46982" xr:uid="{00000000-0005-0000-0000-000077B70000}"/>
    <cellStyle name="Normal 5 4 2 5 4 4" xfId="46983" xr:uid="{00000000-0005-0000-0000-000078B70000}"/>
    <cellStyle name="Normal 5 4 2 5 5" xfId="46984" xr:uid="{00000000-0005-0000-0000-000079B70000}"/>
    <cellStyle name="Normal 5 4 2 5 5 2" xfId="46985" xr:uid="{00000000-0005-0000-0000-00007AB70000}"/>
    <cellStyle name="Normal 5 4 2 5 5 2 2" xfId="46986" xr:uid="{00000000-0005-0000-0000-00007BB70000}"/>
    <cellStyle name="Normal 5 4 2 5 5 3" xfId="46987" xr:uid="{00000000-0005-0000-0000-00007CB70000}"/>
    <cellStyle name="Normal 5 4 2 5 5 3 2" xfId="46988" xr:uid="{00000000-0005-0000-0000-00007DB70000}"/>
    <cellStyle name="Normal 5 4 2 5 5 3 2 2" xfId="46989" xr:uid="{00000000-0005-0000-0000-00007EB70000}"/>
    <cellStyle name="Normal 5 4 2 5 5 3 3" xfId="46990" xr:uid="{00000000-0005-0000-0000-00007FB70000}"/>
    <cellStyle name="Normal 5 4 2 5 5 4" xfId="46991" xr:uid="{00000000-0005-0000-0000-000080B70000}"/>
    <cellStyle name="Normal 5 4 2 5 6" xfId="46992" xr:uid="{00000000-0005-0000-0000-000081B70000}"/>
    <cellStyle name="Normal 5 4 2 5 6 2" xfId="46993" xr:uid="{00000000-0005-0000-0000-000082B70000}"/>
    <cellStyle name="Normal 5 4 2 5 7" xfId="46994" xr:uid="{00000000-0005-0000-0000-000083B70000}"/>
    <cellStyle name="Normal 5 4 2 5 7 2" xfId="46995" xr:uid="{00000000-0005-0000-0000-000084B70000}"/>
    <cellStyle name="Normal 5 4 2 5 7 2 2" xfId="46996" xr:uid="{00000000-0005-0000-0000-000085B70000}"/>
    <cellStyle name="Normal 5 4 2 5 7 3" xfId="46997" xr:uid="{00000000-0005-0000-0000-000086B70000}"/>
    <cellStyle name="Normal 5 4 2 5 8" xfId="46998" xr:uid="{00000000-0005-0000-0000-000087B70000}"/>
    <cellStyle name="Normal 5 4 2 5 8 2" xfId="46999" xr:uid="{00000000-0005-0000-0000-000088B70000}"/>
    <cellStyle name="Normal 5 4 2 5 9" xfId="47000" xr:uid="{00000000-0005-0000-0000-000089B70000}"/>
    <cellStyle name="Normal 5 4 2 6" xfId="47001" xr:uid="{00000000-0005-0000-0000-00008AB70000}"/>
    <cellStyle name="Normal 5 4 2 6 2" xfId="47002" xr:uid="{00000000-0005-0000-0000-00008BB70000}"/>
    <cellStyle name="Normal 5 4 2 6 2 2" xfId="47003" xr:uid="{00000000-0005-0000-0000-00008CB70000}"/>
    <cellStyle name="Normal 5 4 2 6 2 2 2" xfId="47004" xr:uid="{00000000-0005-0000-0000-00008DB70000}"/>
    <cellStyle name="Normal 5 4 2 6 2 2 2 2" xfId="47005" xr:uid="{00000000-0005-0000-0000-00008EB70000}"/>
    <cellStyle name="Normal 5 4 2 6 2 2 3" xfId="47006" xr:uid="{00000000-0005-0000-0000-00008FB70000}"/>
    <cellStyle name="Normal 5 4 2 6 2 2 3 2" xfId="47007" xr:uid="{00000000-0005-0000-0000-000090B70000}"/>
    <cellStyle name="Normal 5 4 2 6 2 2 3 2 2" xfId="47008" xr:uid="{00000000-0005-0000-0000-000091B70000}"/>
    <cellStyle name="Normal 5 4 2 6 2 2 3 3" xfId="47009" xr:uid="{00000000-0005-0000-0000-000092B70000}"/>
    <cellStyle name="Normal 5 4 2 6 2 2 4" xfId="47010" xr:uid="{00000000-0005-0000-0000-000093B70000}"/>
    <cellStyle name="Normal 5 4 2 6 2 3" xfId="47011" xr:uid="{00000000-0005-0000-0000-000094B70000}"/>
    <cellStyle name="Normal 5 4 2 6 2 3 2" xfId="47012" xr:uid="{00000000-0005-0000-0000-000095B70000}"/>
    <cellStyle name="Normal 5 4 2 6 2 4" xfId="47013" xr:uid="{00000000-0005-0000-0000-000096B70000}"/>
    <cellStyle name="Normal 5 4 2 6 2 4 2" xfId="47014" xr:uid="{00000000-0005-0000-0000-000097B70000}"/>
    <cellStyle name="Normal 5 4 2 6 2 4 2 2" xfId="47015" xr:uid="{00000000-0005-0000-0000-000098B70000}"/>
    <cellStyle name="Normal 5 4 2 6 2 4 3" xfId="47016" xr:uid="{00000000-0005-0000-0000-000099B70000}"/>
    <cellStyle name="Normal 5 4 2 6 2 5" xfId="47017" xr:uid="{00000000-0005-0000-0000-00009AB70000}"/>
    <cellStyle name="Normal 5 4 2 6 3" xfId="47018" xr:uid="{00000000-0005-0000-0000-00009BB70000}"/>
    <cellStyle name="Normal 5 4 2 6 3 2" xfId="47019" xr:uid="{00000000-0005-0000-0000-00009CB70000}"/>
    <cellStyle name="Normal 5 4 2 6 3 2 2" xfId="47020" xr:uid="{00000000-0005-0000-0000-00009DB70000}"/>
    <cellStyle name="Normal 5 4 2 6 3 3" xfId="47021" xr:uid="{00000000-0005-0000-0000-00009EB70000}"/>
    <cellStyle name="Normal 5 4 2 6 3 3 2" xfId="47022" xr:uid="{00000000-0005-0000-0000-00009FB70000}"/>
    <cellStyle name="Normal 5 4 2 6 3 3 2 2" xfId="47023" xr:uid="{00000000-0005-0000-0000-0000A0B70000}"/>
    <cellStyle name="Normal 5 4 2 6 3 3 3" xfId="47024" xr:uid="{00000000-0005-0000-0000-0000A1B70000}"/>
    <cellStyle name="Normal 5 4 2 6 3 4" xfId="47025" xr:uid="{00000000-0005-0000-0000-0000A2B70000}"/>
    <cellStyle name="Normal 5 4 2 6 4" xfId="47026" xr:uid="{00000000-0005-0000-0000-0000A3B70000}"/>
    <cellStyle name="Normal 5 4 2 6 4 2" xfId="47027" xr:uid="{00000000-0005-0000-0000-0000A4B70000}"/>
    <cellStyle name="Normal 5 4 2 6 4 2 2" xfId="47028" xr:uid="{00000000-0005-0000-0000-0000A5B70000}"/>
    <cellStyle name="Normal 5 4 2 6 4 3" xfId="47029" xr:uid="{00000000-0005-0000-0000-0000A6B70000}"/>
    <cellStyle name="Normal 5 4 2 6 4 3 2" xfId="47030" xr:uid="{00000000-0005-0000-0000-0000A7B70000}"/>
    <cellStyle name="Normal 5 4 2 6 4 3 2 2" xfId="47031" xr:uid="{00000000-0005-0000-0000-0000A8B70000}"/>
    <cellStyle name="Normal 5 4 2 6 4 3 3" xfId="47032" xr:uid="{00000000-0005-0000-0000-0000A9B70000}"/>
    <cellStyle name="Normal 5 4 2 6 4 4" xfId="47033" xr:uid="{00000000-0005-0000-0000-0000AAB70000}"/>
    <cellStyle name="Normal 5 4 2 6 5" xfId="47034" xr:uid="{00000000-0005-0000-0000-0000ABB70000}"/>
    <cellStyle name="Normal 5 4 2 6 5 2" xfId="47035" xr:uid="{00000000-0005-0000-0000-0000ACB70000}"/>
    <cellStyle name="Normal 5 4 2 6 6" xfId="47036" xr:uid="{00000000-0005-0000-0000-0000ADB70000}"/>
    <cellStyle name="Normal 5 4 2 6 6 2" xfId="47037" xr:uid="{00000000-0005-0000-0000-0000AEB70000}"/>
    <cellStyle name="Normal 5 4 2 6 6 2 2" xfId="47038" xr:uid="{00000000-0005-0000-0000-0000AFB70000}"/>
    <cellStyle name="Normal 5 4 2 6 6 3" xfId="47039" xr:uid="{00000000-0005-0000-0000-0000B0B70000}"/>
    <cellStyle name="Normal 5 4 2 6 7" xfId="47040" xr:uid="{00000000-0005-0000-0000-0000B1B70000}"/>
    <cellStyle name="Normal 5 4 2 6 7 2" xfId="47041" xr:uid="{00000000-0005-0000-0000-0000B2B70000}"/>
    <cellStyle name="Normal 5 4 2 6 8" xfId="47042" xr:uid="{00000000-0005-0000-0000-0000B3B70000}"/>
    <cellStyle name="Normal 5 4 2 7" xfId="47043" xr:uid="{00000000-0005-0000-0000-0000B4B70000}"/>
    <cellStyle name="Normal 5 4 2 7 2" xfId="47044" xr:uid="{00000000-0005-0000-0000-0000B5B70000}"/>
    <cellStyle name="Normal 5 4 2 7 2 2" xfId="47045" xr:uid="{00000000-0005-0000-0000-0000B6B70000}"/>
    <cellStyle name="Normal 5 4 2 7 2 2 2" xfId="47046" xr:uid="{00000000-0005-0000-0000-0000B7B70000}"/>
    <cellStyle name="Normal 5 4 2 7 2 2 2 2" xfId="47047" xr:uid="{00000000-0005-0000-0000-0000B8B70000}"/>
    <cellStyle name="Normal 5 4 2 7 2 2 3" xfId="47048" xr:uid="{00000000-0005-0000-0000-0000B9B70000}"/>
    <cellStyle name="Normal 5 4 2 7 2 2 3 2" xfId="47049" xr:uid="{00000000-0005-0000-0000-0000BAB70000}"/>
    <cellStyle name="Normal 5 4 2 7 2 2 3 2 2" xfId="47050" xr:uid="{00000000-0005-0000-0000-0000BBB70000}"/>
    <cellStyle name="Normal 5 4 2 7 2 2 3 3" xfId="47051" xr:uid="{00000000-0005-0000-0000-0000BCB70000}"/>
    <cellStyle name="Normal 5 4 2 7 2 2 4" xfId="47052" xr:uid="{00000000-0005-0000-0000-0000BDB70000}"/>
    <cellStyle name="Normal 5 4 2 7 2 3" xfId="47053" xr:uid="{00000000-0005-0000-0000-0000BEB70000}"/>
    <cellStyle name="Normal 5 4 2 7 2 3 2" xfId="47054" xr:uid="{00000000-0005-0000-0000-0000BFB70000}"/>
    <cellStyle name="Normal 5 4 2 7 2 4" xfId="47055" xr:uid="{00000000-0005-0000-0000-0000C0B70000}"/>
    <cellStyle name="Normal 5 4 2 7 2 4 2" xfId="47056" xr:uid="{00000000-0005-0000-0000-0000C1B70000}"/>
    <cellStyle name="Normal 5 4 2 7 2 4 2 2" xfId="47057" xr:uid="{00000000-0005-0000-0000-0000C2B70000}"/>
    <cellStyle name="Normal 5 4 2 7 2 4 3" xfId="47058" xr:uid="{00000000-0005-0000-0000-0000C3B70000}"/>
    <cellStyle name="Normal 5 4 2 7 2 5" xfId="47059" xr:uid="{00000000-0005-0000-0000-0000C4B70000}"/>
    <cellStyle name="Normal 5 4 2 7 3" xfId="47060" xr:uid="{00000000-0005-0000-0000-0000C5B70000}"/>
    <cellStyle name="Normal 5 4 2 7 3 2" xfId="47061" xr:uid="{00000000-0005-0000-0000-0000C6B70000}"/>
    <cellStyle name="Normal 5 4 2 7 3 2 2" xfId="47062" xr:uid="{00000000-0005-0000-0000-0000C7B70000}"/>
    <cellStyle name="Normal 5 4 2 7 3 3" xfId="47063" xr:uid="{00000000-0005-0000-0000-0000C8B70000}"/>
    <cellStyle name="Normal 5 4 2 7 3 3 2" xfId="47064" xr:uid="{00000000-0005-0000-0000-0000C9B70000}"/>
    <cellStyle name="Normal 5 4 2 7 3 3 2 2" xfId="47065" xr:uid="{00000000-0005-0000-0000-0000CAB70000}"/>
    <cellStyle name="Normal 5 4 2 7 3 3 3" xfId="47066" xr:uid="{00000000-0005-0000-0000-0000CBB70000}"/>
    <cellStyle name="Normal 5 4 2 7 3 4" xfId="47067" xr:uid="{00000000-0005-0000-0000-0000CCB70000}"/>
    <cellStyle name="Normal 5 4 2 7 4" xfId="47068" xr:uid="{00000000-0005-0000-0000-0000CDB70000}"/>
    <cellStyle name="Normal 5 4 2 7 4 2" xfId="47069" xr:uid="{00000000-0005-0000-0000-0000CEB70000}"/>
    <cellStyle name="Normal 5 4 2 7 5" xfId="47070" xr:uid="{00000000-0005-0000-0000-0000CFB70000}"/>
    <cellStyle name="Normal 5 4 2 7 5 2" xfId="47071" xr:uid="{00000000-0005-0000-0000-0000D0B70000}"/>
    <cellStyle name="Normal 5 4 2 7 5 2 2" xfId="47072" xr:uid="{00000000-0005-0000-0000-0000D1B70000}"/>
    <cellStyle name="Normal 5 4 2 7 5 3" xfId="47073" xr:uid="{00000000-0005-0000-0000-0000D2B70000}"/>
    <cellStyle name="Normal 5 4 2 7 6" xfId="47074" xr:uid="{00000000-0005-0000-0000-0000D3B70000}"/>
    <cellStyle name="Normal 5 4 2 8" xfId="47075" xr:uid="{00000000-0005-0000-0000-0000D4B70000}"/>
    <cellStyle name="Normal 5 4 2 8 2" xfId="47076" xr:uid="{00000000-0005-0000-0000-0000D5B70000}"/>
    <cellStyle name="Normal 5 4 2 8 2 2" xfId="47077" xr:uid="{00000000-0005-0000-0000-0000D6B70000}"/>
    <cellStyle name="Normal 5 4 2 8 2 2 2" xfId="47078" xr:uid="{00000000-0005-0000-0000-0000D7B70000}"/>
    <cellStyle name="Normal 5 4 2 8 2 2 2 2" xfId="47079" xr:uid="{00000000-0005-0000-0000-0000D8B70000}"/>
    <cellStyle name="Normal 5 4 2 8 2 2 3" xfId="47080" xr:uid="{00000000-0005-0000-0000-0000D9B70000}"/>
    <cellStyle name="Normal 5 4 2 8 2 2 3 2" xfId="47081" xr:uid="{00000000-0005-0000-0000-0000DAB70000}"/>
    <cellStyle name="Normal 5 4 2 8 2 2 3 2 2" xfId="47082" xr:uid="{00000000-0005-0000-0000-0000DBB70000}"/>
    <cellStyle name="Normal 5 4 2 8 2 2 3 3" xfId="47083" xr:uid="{00000000-0005-0000-0000-0000DCB70000}"/>
    <cellStyle name="Normal 5 4 2 8 2 2 4" xfId="47084" xr:uid="{00000000-0005-0000-0000-0000DDB70000}"/>
    <cellStyle name="Normal 5 4 2 8 2 3" xfId="47085" xr:uid="{00000000-0005-0000-0000-0000DEB70000}"/>
    <cellStyle name="Normal 5 4 2 8 2 3 2" xfId="47086" xr:uid="{00000000-0005-0000-0000-0000DFB70000}"/>
    <cellStyle name="Normal 5 4 2 8 2 4" xfId="47087" xr:uid="{00000000-0005-0000-0000-0000E0B70000}"/>
    <cellStyle name="Normal 5 4 2 8 2 4 2" xfId="47088" xr:uid="{00000000-0005-0000-0000-0000E1B70000}"/>
    <cellStyle name="Normal 5 4 2 8 2 4 2 2" xfId="47089" xr:uid="{00000000-0005-0000-0000-0000E2B70000}"/>
    <cellStyle name="Normal 5 4 2 8 2 4 3" xfId="47090" xr:uid="{00000000-0005-0000-0000-0000E3B70000}"/>
    <cellStyle name="Normal 5 4 2 8 2 5" xfId="47091" xr:uid="{00000000-0005-0000-0000-0000E4B70000}"/>
    <cellStyle name="Normal 5 4 2 8 3" xfId="47092" xr:uid="{00000000-0005-0000-0000-0000E5B70000}"/>
    <cellStyle name="Normal 5 4 2 8 3 2" xfId="47093" xr:uid="{00000000-0005-0000-0000-0000E6B70000}"/>
    <cellStyle name="Normal 5 4 2 8 3 2 2" xfId="47094" xr:uid="{00000000-0005-0000-0000-0000E7B70000}"/>
    <cellStyle name="Normal 5 4 2 8 3 3" xfId="47095" xr:uid="{00000000-0005-0000-0000-0000E8B70000}"/>
    <cellStyle name="Normal 5 4 2 8 3 3 2" xfId="47096" xr:uid="{00000000-0005-0000-0000-0000E9B70000}"/>
    <cellStyle name="Normal 5 4 2 8 3 3 2 2" xfId="47097" xr:uid="{00000000-0005-0000-0000-0000EAB70000}"/>
    <cellStyle name="Normal 5 4 2 8 3 3 3" xfId="47098" xr:uid="{00000000-0005-0000-0000-0000EBB70000}"/>
    <cellStyle name="Normal 5 4 2 8 3 4" xfId="47099" xr:uid="{00000000-0005-0000-0000-0000ECB70000}"/>
    <cellStyle name="Normal 5 4 2 8 4" xfId="47100" xr:uid="{00000000-0005-0000-0000-0000EDB70000}"/>
    <cellStyle name="Normal 5 4 2 8 4 2" xfId="47101" xr:uid="{00000000-0005-0000-0000-0000EEB70000}"/>
    <cellStyle name="Normal 5 4 2 8 5" xfId="47102" xr:uid="{00000000-0005-0000-0000-0000EFB70000}"/>
    <cellStyle name="Normal 5 4 2 8 5 2" xfId="47103" xr:uid="{00000000-0005-0000-0000-0000F0B70000}"/>
    <cellStyle name="Normal 5 4 2 8 5 2 2" xfId="47104" xr:uid="{00000000-0005-0000-0000-0000F1B70000}"/>
    <cellStyle name="Normal 5 4 2 8 5 3" xfId="47105" xr:uid="{00000000-0005-0000-0000-0000F2B70000}"/>
    <cellStyle name="Normal 5 4 2 8 6" xfId="47106" xr:uid="{00000000-0005-0000-0000-0000F3B70000}"/>
    <cellStyle name="Normal 5 4 2 9" xfId="47107" xr:uid="{00000000-0005-0000-0000-0000F4B70000}"/>
    <cellStyle name="Normal 5 4 2 9 2" xfId="47108" xr:uid="{00000000-0005-0000-0000-0000F5B70000}"/>
    <cellStyle name="Normal 5 4 2 9 2 2" xfId="47109" xr:uid="{00000000-0005-0000-0000-0000F6B70000}"/>
    <cellStyle name="Normal 5 4 2 9 2 2 2" xfId="47110" xr:uid="{00000000-0005-0000-0000-0000F7B70000}"/>
    <cellStyle name="Normal 5 4 2 9 2 3" xfId="47111" xr:uid="{00000000-0005-0000-0000-0000F8B70000}"/>
    <cellStyle name="Normal 5 4 2 9 2 3 2" xfId="47112" xr:uid="{00000000-0005-0000-0000-0000F9B70000}"/>
    <cellStyle name="Normal 5 4 2 9 2 3 2 2" xfId="47113" xr:uid="{00000000-0005-0000-0000-0000FAB70000}"/>
    <cellStyle name="Normal 5 4 2 9 2 3 3" xfId="47114" xr:uid="{00000000-0005-0000-0000-0000FBB70000}"/>
    <cellStyle name="Normal 5 4 2 9 2 4" xfId="47115" xr:uid="{00000000-0005-0000-0000-0000FCB70000}"/>
    <cellStyle name="Normal 5 4 2 9 3" xfId="47116" xr:uid="{00000000-0005-0000-0000-0000FDB70000}"/>
    <cellStyle name="Normal 5 4 2 9 3 2" xfId="47117" xr:uid="{00000000-0005-0000-0000-0000FEB70000}"/>
    <cellStyle name="Normal 5 4 2 9 4" xfId="47118" xr:uid="{00000000-0005-0000-0000-0000FFB70000}"/>
    <cellStyle name="Normal 5 4 2 9 4 2" xfId="47119" xr:uid="{00000000-0005-0000-0000-000000B80000}"/>
    <cellStyle name="Normal 5 4 2 9 4 2 2" xfId="47120" xr:uid="{00000000-0005-0000-0000-000001B80000}"/>
    <cellStyle name="Normal 5 4 2 9 4 3" xfId="47121" xr:uid="{00000000-0005-0000-0000-000002B80000}"/>
    <cellStyle name="Normal 5 4 2 9 5" xfId="47122" xr:uid="{00000000-0005-0000-0000-000003B80000}"/>
    <cellStyle name="Normal 5 4 2_T-straight with PEDs adjustor" xfId="47123" xr:uid="{00000000-0005-0000-0000-000004B80000}"/>
    <cellStyle name="Normal 5 4 3" xfId="47124" xr:uid="{00000000-0005-0000-0000-000005B80000}"/>
    <cellStyle name="Normal 5 4 3 10" xfId="47125" xr:uid="{00000000-0005-0000-0000-000006B80000}"/>
    <cellStyle name="Normal 5 4 3 11" xfId="47126" xr:uid="{00000000-0005-0000-0000-000007B80000}"/>
    <cellStyle name="Normal 5 4 3 2" xfId="47127" xr:uid="{00000000-0005-0000-0000-000008B80000}"/>
    <cellStyle name="Normal 5 4 3 2 10" xfId="47128" xr:uid="{00000000-0005-0000-0000-000009B80000}"/>
    <cellStyle name="Normal 5 4 3 2 2" xfId="47129" xr:uid="{00000000-0005-0000-0000-00000AB80000}"/>
    <cellStyle name="Normal 5 4 3 2 2 2" xfId="47130" xr:uid="{00000000-0005-0000-0000-00000BB80000}"/>
    <cellStyle name="Normal 5 4 3 2 2 2 2" xfId="47131" xr:uid="{00000000-0005-0000-0000-00000CB80000}"/>
    <cellStyle name="Normal 5 4 3 2 2 2 2 2" xfId="47132" xr:uid="{00000000-0005-0000-0000-00000DB80000}"/>
    <cellStyle name="Normal 5 4 3 2 2 2 2 2 2" xfId="47133" xr:uid="{00000000-0005-0000-0000-00000EB80000}"/>
    <cellStyle name="Normal 5 4 3 2 2 2 2 3" xfId="47134" xr:uid="{00000000-0005-0000-0000-00000FB80000}"/>
    <cellStyle name="Normal 5 4 3 2 2 2 2 3 2" xfId="47135" xr:uid="{00000000-0005-0000-0000-000010B80000}"/>
    <cellStyle name="Normal 5 4 3 2 2 2 2 3 2 2" xfId="47136" xr:uid="{00000000-0005-0000-0000-000011B80000}"/>
    <cellStyle name="Normal 5 4 3 2 2 2 2 3 3" xfId="47137" xr:uid="{00000000-0005-0000-0000-000012B80000}"/>
    <cellStyle name="Normal 5 4 3 2 2 2 2 4" xfId="47138" xr:uid="{00000000-0005-0000-0000-000013B80000}"/>
    <cellStyle name="Normal 5 4 3 2 2 2 3" xfId="47139" xr:uid="{00000000-0005-0000-0000-000014B80000}"/>
    <cellStyle name="Normal 5 4 3 2 2 2 3 2" xfId="47140" xr:uid="{00000000-0005-0000-0000-000015B80000}"/>
    <cellStyle name="Normal 5 4 3 2 2 2 4" xfId="47141" xr:uid="{00000000-0005-0000-0000-000016B80000}"/>
    <cellStyle name="Normal 5 4 3 2 2 2 4 2" xfId="47142" xr:uid="{00000000-0005-0000-0000-000017B80000}"/>
    <cellStyle name="Normal 5 4 3 2 2 2 4 2 2" xfId="47143" xr:uid="{00000000-0005-0000-0000-000018B80000}"/>
    <cellStyle name="Normal 5 4 3 2 2 2 4 3" xfId="47144" xr:uid="{00000000-0005-0000-0000-000019B80000}"/>
    <cellStyle name="Normal 5 4 3 2 2 2 5" xfId="47145" xr:uid="{00000000-0005-0000-0000-00001AB80000}"/>
    <cellStyle name="Normal 5 4 3 2 2 3" xfId="47146" xr:uid="{00000000-0005-0000-0000-00001BB80000}"/>
    <cellStyle name="Normal 5 4 3 2 2 3 2" xfId="47147" xr:uid="{00000000-0005-0000-0000-00001CB80000}"/>
    <cellStyle name="Normal 5 4 3 2 2 3 2 2" xfId="47148" xr:uid="{00000000-0005-0000-0000-00001DB80000}"/>
    <cellStyle name="Normal 5 4 3 2 2 3 3" xfId="47149" xr:uid="{00000000-0005-0000-0000-00001EB80000}"/>
    <cellStyle name="Normal 5 4 3 2 2 3 3 2" xfId="47150" xr:uid="{00000000-0005-0000-0000-00001FB80000}"/>
    <cellStyle name="Normal 5 4 3 2 2 3 3 2 2" xfId="47151" xr:uid="{00000000-0005-0000-0000-000020B80000}"/>
    <cellStyle name="Normal 5 4 3 2 2 3 3 3" xfId="47152" xr:uid="{00000000-0005-0000-0000-000021B80000}"/>
    <cellStyle name="Normal 5 4 3 2 2 3 4" xfId="47153" xr:uid="{00000000-0005-0000-0000-000022B80000}"/>
    <cellStyle name="Normal 5 4 3 2 2 4" xfId="47154" xr:uid="{00000000-0005-0000-0000-000023B80000}"/>
    <cellStyle name="Normal 5 4 3 2 2 4 2" xfId="47155" xr:uid="{00000000-0005-0000-0000-000024B80000}"/>
    <cellStyle name="Normal 5 4 3 2 2 4 2 2" xfId="47156" xr:uid="{00000000-0005-0000-0000-000025B80000}"/>
    <cellStyle name="Normal 5 4 3 2 2 4 3" xfId="47157" xr:uid="{00000000-0005-0000-0000-000026B80000}"/>
    <cellStyle name="Normal 5 4 3 2 2 4 3 2" xfId="47158" xr:uid="{00000000-0005-0000-0000-000027B80000}"/>
    <cellStyle name="Normal 5 4 3 2 2 4 3 2 2" xfId="47159" xr:uid="{00000000-0005-0000-0000-000028B80000}"/>
    <cellStyle name="Normal 5 4 3 2 2 4 3 3" xfId="47160" xr:uid="{00000000-0005-0000-0000-000029B80000}"/>
    <cellStyle name="Normal 5 4 3 2 2 4 4" xfId="47161" xr:uid="{00000000-0005-0000-0000-00002AB80000}"/>
    <cellStyle name="Normal 5 4 3 2 2 5" xfId="47162" xr:uid="{00000000-0005-0000-0000-00002BB80000}"/>
    <cellStyle name="Normal 5 4 3 2 2 5 2" xfId="47163" xr:uid="{00000000-0005-0000-0000-00002CB80000}"/>
    <cellStyle name="Normal 5 4 3 2 2 6" xfId="47164" xr:uid="{00000000-0005-0000-0000-00002DB80000}"/>
    <cellStyle name="Normal 5 4 3 2 2 6 2" xfId="47165" xr:uid="{00000000-0005-0000-0000-00002EB80000}"/>
    <cellStyle name="Normal 5 4 3 2 2 6 2 2" xfId="47166" xr:uid="{00000000-0005-0000-0000-00002FB80000}"/>
    <cellStyle name="Normal 5 4 3 2 2 6 3" xfId="47167" xr:uid="{00000000-0005-0000-0000-000030B80000}"/>
    <cellStyle name="Normal 5 4 3 2 2 7" xfId="47168" xr:uid="{00000000-0005-0000-0000-000031B80000}"/>
    <cellStyle name="Normal 5 4 3 2 2 7 2" xfId="47169" xr:uid="{00000000-0005-0000-0000-000032B80000}"/>
    <cellStyle name="Normal 5 4 3 2 2 8" xfId="47170" xr:uid="{00000000-0005-0000-0000-000033B80000}"/>
    <cellStyle name="Normal 5 4 3 2 2 9" xfId="47171" xr:uid="{00000000-0005-0000-0000-000034B80000}"/>
    <cellStyle name="Normal 5 4 3 2 3" xfId="47172" xr:uid="{00000000-0005-0000-0000-000035B80000}"/>
    <cellStyle name="Normal 5 4 3 2 3 2" xfId="47173" xr:uid="{00000000-0005-0000-0000-000036B80000}"/>
    <cellStyle name="Normal 5 4 3 2 3 2 2" xfId="47174" xr:uid="{00000000-0005-0000-0000-000037B80000}"/>
    <cellStyle name="Normal 5 4 3 2 3 2 2 2" xfId="47175" xr:uid="{00000000-0005-0000-0000-000038B80000}"/>
    <cellStyle name="Normal 5 4 3 2 3 2 3" xfId="47176" xr:uid="{00000000-0005-0000-0000-000039B80000}"/>
    <cellStyle name="Normal 5 4 3 2 3 2 3 2" xfId="47177" xr:uid="{00000000-0005-0000-0000-00003AB80000}"/>
    <cellStyle name="Normal 5 4 3 2 3 2 3 2 2" xfId="47178" xr:uid="{00000000-0005-0000-0000-00003BB80000}"/>
    <cellStyle name="Normal 5 4 3 2 3 2 3 3" xfId="47179" xr:uid="{00000000-0005-0000-0000-00003CB80000}"/>
    <cellStyle name="Normal 5 4 3 2 3 2 4" xfId="47180" xr:uid="{00000000-0005-0000-0000-00003DB80000}"/>
    <cellStyle name="Normal 5 4 3 2 3 3" xfId="47181" xr:uid="{00000000-0005-0000-0000-00003EB80000}"/>
    <cellStyle name="Normal 5 4 3 2 3 3 2" xfId="47182" xr:uid="{00000000-0005-0000-0000-00003FB80000}"/>
    <cellStyle name="Normal 5 4 3 2 3 4" xfId="47183" xr:uid="{00000000-0005-0000-0000-000040B80000}"/>
    <cellStyle name="Normal 5 4 3 2 3 4 2" xfId="47184" xr:uid="{00000000-0005-0000-0000-000041B80000}"/>
    <cellStyle name="Normal 5 4 3 2 3 4 2 2" xfId="47185" xr:uid="{00000000-0005-0000-0000-000042B80000}"/>
    <cellStyle name="Normal 5 4 3 2 3 4 3" xfId="47186" xr:uid="{00000000-0005-0000-0000-000043B80000}"/>
    <cellStyle name="Normal 5 4 3 2 3 5" xfId="47187" xr:uid="{00000000-0005-0000-0000-000044B80000}"/>
    <cellStyle name="Normal 5 4 3 2 4" xfId="47188" xr:uid="{00000000-0005-0000-0000-000045B80000}"/>
    <cellStyle name="Normal 5 4 3 2 4 2" xfId="47189" xr:uid="{00000000-0005-0000-0000-000046B80000}"/>
    <cellStyle name="Normal 5 4 3 2 4 2 2" xfId="47190" xr:uid="{00000000-0005-0000-0000-000047B80000}"/>
    <cellStyle name="Normal 5 4 3 2 4 3" xfId="47191" xr:uid="{00000000-0005-0000-0000-000048B80000}"/>
    <cellStyle name="Normal 5 4 3 2 4 3 2" xfId="47192" xr:uid="{00000000-0005-0000-0000-000049B80000}"/>
    <cellStyle name="Normal 5 4 3 2 4 3 2 2" xfId="47193" xr:uid="{00000000-0005-0000-0000-00004AB80000}"/>
    <cellStyle name="Normal 5 4 3 2 4 3 3" xfId="47194" xr:uid="{00000000-0005-0000-0000-00004BB80000}"/>
    <cellStyle name="Normal 5 4 3 2 4 4" xfId="47195" xr:uid="{00000000-0005-0000-0000-00004CB80000}"/>
    <cellStyle name="Normal 5 4 3 2 5" xfId="47196" xr:uid="{00000000-0005-0000-0000-00004DB80000}"/>
    <cellStyle name="Normal 5 4 3 2 5 2" xfId="47197" xr:uid="{00000000-0005-0000-0000-00004EB80000}"/>
    <cellStyle name="Normal 5 4 3 2 5 2 2" xfId="47198" xr:uid="{00000000-0005-0000-0000-00004FB80000}"/>
    <cellStyle name="Normal 5 4 3 2 5 3" xfId="47199" xr:uid="{00000000-0005-0000-0000-000050B80000}"/>
    <cellStyle name="Normal 5 4 3 2 5 3 2" xfId="47200" xr:uid="{00000000-0005-0000-0000-000051B80000}"/>
    <cellStyle name="Normal 5 4 3 2 5 3 2 2" xfId="47201" xr:uid="{00000000-0005-0000-0000-000052B80000}"/>
    <cellStyle name="Normal 5 4 3 2 5 3 3" xfId="47202" xr:uid="{00000000-0005-0000-0000-000053B80000}"/>
    <cellStyle name="Normal 5 4 3 2 5 4" xfId="47203" xr:uid="{00000000-0005-0000-0000-000054B80000}"/>
    <cellStyle name="Normal 5 4 3 2 6" xfId="47204" xr:uid="{00000000-0005-0000-0000-000055B80000}"/>
    <cellStyle name="Normal 5 4 3 2 6 2" xfId="47205" xr:uid="{00000000-0005-0000-0000-000056B80000}"/>
    <cellStyle name="Normal 5 4 3 2 7" xfId="47206" xr:uid="{00000000-0005-0000-0000-000057B80000}"/>
    <cellStyle name="Normal 5 4 3 2 7 2" xfId="47207" xr:uid="{00000000-0005-0000-0000-000058B80000}"/>
    <cellStyle name="Normal 5 4 3 2 7 2 2" xfId="47208" xr:uid="{00000000-0005-0000-0000-000059B80000}"/>
    <cellStyle name="Normal 5 4 3 2 7 3" xfId="47209" xr:uid="{00000000-0005-0000-0000-00005AB80000}"/>
    <cellStyle name="Normal 5 4 3 2 8" xfId="47210" xr:uid="{00000000-0005-0000-0000-00005BB80000}"/>
    <cellStyle name="Normal 5 4 3 2 8 2" xfId="47211" xr:uid="{00000000-0005-0000-0000-00005CB80000}"/>
    <cellStyle name="Normal 5 4 3 2 9" xfId="47212" xr:uid="{00000000-0005-0000-0000-00005DB80000}"/>
    <cellStyle name="Normal 5 4 3 3" xfId="47213" xr:uid="{00000000-0005-0000-0000-00005EB80000}"/>
    <cellStyle name="Normal 5 4 3 3 2" xfId="47214" xr:uid="{00000000-0005-0000-0000-00005FB80000}"/>
    <cellStyle name="Normal 5 4 3 3 2 2" xfId="47215" xr:uid="{00000000-0005-0000-0000-000060B80000}"/>
    <cellStyle name="Normal 5 4 3 3 2 2 2" xfId="47216" xr:uid="{00000000-0005-0000-0000-000061B80000}"/>
    <cellStyle name="Normal 5 4 3 3 2 2 2 2" xfId="47217" xr:uid="{00000000-0005-0000-0000-000062B80000}"/>
    <cellStyle name="Normal 5 4 3 3 2 2 3" xfId="47218" xr:uid="{00000000-0005-0000-0000-000063B80000}"/>
    <cellStyle name="Normal 5 4 3 3 2 2 3 2" xfId="47219" xr:uid="{00000000-0005-0000-0000-000064B80000}"/>
    <cellStyle name="Normal 5 4 3 3 2 2 3 2 2" xfId="47220" xr:uid="{00000000-0005-0000-0000-000065B80000}"/>
    <cellStyle name="Normal 5 4 3 3 2 2 3 3" xfId="47221" xr:uid="{00000000-0005-0000-0000-000066B80000}"/>
    <cellStyle name="Normal 5 4 3 3 2 2 4" xfId="47222" xr:uid="{00000000-0005-0000-0000-000067B80000}"/>
    <cellStyle name="Normal 5 4 3 3 2 3" xfId="47223" xr:uid="{00000000-0005-0000-0000-000068B80000}"/>
    <cellStyle name="Normal 5 4 3 3 2 3 2" xfId="47224" xr:uid="{00000000-0005-0000-0000-000069B80000}"/>
    <cellStyle name="Normal 5 4 3 3 2 4" xfId="47225" xr:uid="{00000000-0005-0000-0000-00006AB80000}"/>
    <cellStyle name="Normal 5 4 3 3 2 4 2" xfId="47226" xr:uid="{00000000-0005-0000-0000-00006BB80000}"/>
    <cellStyle name="Normal 5 4 3 3 2 4 2 2" xfId="47227" xr:uid="{00000000-0005-0000-0000-00006CB80000}"/>
    <cellStyle name="Normal 5 4 3 3 2 4 3" xfId="47228" xr:uid="{00000000-0005-0000-0000-00006DB80000}"/>
    <cellStyle name="Normal 5 4 3 3 2 5" xfId="47229" xr:uid="{00000000-0005-0000-0000-00006EB80000}"/>
    <cellStyle name="Normal 5 4 3 3 2 6" xfId="47230" xr:uid="{00000000-0005-0000-0000-00006FB80000}"/>
    <cellStyle name="Normal 5 4 3 3 3" xfId="47231" xr:uid="{00000000-0005-0000-0000-000070B80000}"/>
    <cellStyle name="Normal 5 4 3 3 3 2" xfId="47232" xr:uid="{00000000-0005-0000-0000-000071B80000}"/>
    <cellStyle name="Normal 5 4 3 3 3 2 2" xfId="47233" xr:uid="{00000000-0005-0000-0000-000072B80000}"/>
    <cellStyle name="Normal 5 4 3 3 3 3" xfId="47234" xr:uid="{00000000-0005-0000-0000-000073B80000}"/>
    <cellStyle name="Normal 5 4 3 3 3 3 2" xfId="47235" xr:uid="{00000000-0005-0000-0000-000074B80000}"/>
    <cellStyle name="Normal 5 4 3 3 3 3 2 2" xfId="47236" xr:uid="{00000000-0005-0000-0000-000075B80000}"/>
    <cellStyle name="Normal 5 4 3 3 3 3 3" xfId="47237" xr:uid="{00000000-0005-0000-0000-000076B80000}"/>
    <cellStyle name="Normal 5 4 3 3 3 4" xfId="47238" xr:uid="{00000000-0005-0000-0000-000077B80000}"/>
    <cellStyle name="Normal 5 4 3 3 4" xfId="47239" xr:uid="{00000000-0005-0000-0000-000078B80000}"/>
    <cellStyle name="Normal 5 4 3 3 4 2" xfId="47240" xr:uid="{00000000-0005-0000-0000-000079B80000}"/>
    <cellStyle name="Normal 5 4 3 3 4 2 2" xfId="47241" xr:uid="{00000000-0005-0000-0000-00007AB80000}"/>
    <cellStyle name="Normal 5 4 3 3 4 3" xfId="47242" xr:uid="{00000000-0005-0000-0000-00007BB80000}"/>
    <cellStyle name="Normal 5 4 3 3 4 3 2" xfId="47243" xr:uid="{00000000-0005-0000-0000-00007CB80000}"/>
    <cellStyle name="Normal 5 4 3 3 4 3 2 2" xfId="47244" xr:uid="{00000000-0005-0000-0000-00007DB80000}"/>
    <cellStyle name="Normal 5 4 3 3 4 3 3" xfId="47245" xr:uid="{00000000-0005-0000-0000-00007EB80000}"/>
    <cellStyle name="Normal 5 4 3 3 4 4" xfId="47246" xr:uid="{00000000-0005-0000-0000-00007FB80000}"/>
    <cellStyle name="Normal 5 4 3 3 5" xfId="47247" xr:uid="{00000000-0005-0000-0000-000080B80000}"/>
    <cellStyle name="Normal 5 4 3 3 5 2" xfId="47248" xr:uid="{00000000-0005-0000-0000-000081B80000}"/>
    <cellStyle name="Normal 5 4 3 3 6" xfId="47249" xr:uid="{00000000-0005-0000-0000-000082B80000}"/>
    <cellStyle name="Normal 5 4 3 3 6 2" xfId="47250" xr:uid="{00000000-0005-0000-0000-000083B80000}"/>
    <cellStyle name="Normal 5 4 3 3 6 2 2" xfId="47251" xr:uid="{00000000-0005-0000-0000-000084B80000}"/>
    <cellStyle name="Normal 5 4 3 3 6 3" xfId="47252" xr:uid="{00000000-0005-0000-0000-000085B80000}"/>
    <cellStyle name="Normal 5 4 3 3 7" xfId="47253" xr:uid="{00000000-0005-0000-0000-000086B80000}"/>
    <cellStyle name="Normal 5 4 3 3 7 2" xfId="47254" xr:uid="{00000000-0005-0000-0000-000087B80000}"/>
    <cellStyle name="Normal 5 4 3 3 8" xfId="47255" xr:uid="{00000000-0005-0000-0000-000088B80000}"/>
    <cellStyle name="Normal 5 4 3 3 9" xfId="47256" xr:uid="{00000000-0005-0000-0000-000089B80000}"/>
    <cellStyle name="Normal 5 4 3 4" xfId="47257" xr:uid="{00000000-0005-0000-0000-00008AB80000}"/>
    <cellStyle name="Normal 5 4 3 4 2" xfId="47258" xr:uid="{00000000-0005-0000-0000-00008BB80000}"/>
    <cellStyle name="Normal 5 4 3 4 2 2" xfId="47259" xr:uid="{00000000-0005-0000-0000-00008CB80000}"/>
    <cellStyle name="Normal 5 4 3 4 2 2 2" xfId="47260" xr:uid="{00000000-0005-0000-0000-00008DB80000}"/>
    <cellStyle name="Normal 5 4 3 4 2 3" xfId="47261" xr:uid="{00000000-0005-0000-0000-00008EB80000}"/>
    <cellStyle name="Normal 5 4 3 4 2 3 2" xfId="47262" xr:uid="{00000000-0005-0000-0000-00008FB80000}"/>
    <cellStyle name="Normal 5 4 3 4 2 3 2 2" xfId="47263" xr:uid="{00000000-0005-0000-0000-000090B80000}"/>
    <cellStyle name="Normal 5 4 3 4 2 3 3" xfId="47264" xr:uid="{00000000-0005-0000-0000-000091B80000}"/>
    <cellStyle name="Normal 5 4 3 4 2 4" xfId="47265" xr:uid="{00000000-0005-0000-0000-000092B80000}"/>
    <cellStyle name="Normal 5 4 3 4 3" xfId="47266" xr:uid="{00000000-0005-0000-0000-000093B80000}"/>
    <cellStyle name="Normal 5 4 3 4 3 2" xfId="47267" xr:uid="{00000000-0005-0000-0000-000094B80000}"/>
    <cellStyle name="Normal 5 4 3 4 4" xfId="47268" xr:uid="{00000000-0005-0000-0000-000095B80000}"/>
    <cellStyle name="Normal 5 4 3 4 4 2" xfId="47269" xr:uid="{00000000-0005-0000-0000-000096B80000}"/>
    <cellStyle name="Normal 5 4 3 4 4 2 2" xfId="47270" xr:uid="{00000000-0005-0000-0000-000097B80000}"/>
    <cellStyle name="Normal 5 4 3 4 4 3" xfId="47271" xr:uid="{00000000-0005-0000-0000-000098B80000}"/>
    <cellStyle name="Normal 5 4 3 4 5" xfId="47272" xr:uid="{00000000-0005-0000-0000-000099B80000}"/>
    <cellStyle name="Normal 5 4 3 4 6" xfId="47273" xr:uid="{00000000-0005-0000-0000-00009AB80000}"/>
    <cellStyle name="Normal 5 4 3 5" xfId="47274" xr:uid="{00000000-0005-0000-0000-00009BB80000}"/>
    <cellStyle name="Normal 5 4 3 5 2" xfId="47275" xr:uid="{00000000-0005-0000-0000-00009CB80000}"/>
    <cellStyle name="Normal 5 4 3 5 2 2" xfId="47276" xr:uid="{00000000-0005-0000-0000-00009DB80000}"/>
    <cellStyle name="Normal 5 4 3 5 3" xfId="47277" xr:uid="{00000000-0005-0000-0000-00009EB80000}"/>
    <cellStyle name="Normal 5 4 3 5 3 2" xfId="47278" xr:uid="{00000000-0005-0000-0000-00009FB80000}"/>
    <cellStyle name="Normal 5 4 3 5 3 2 2" xfId="47279" xr:uid="{00000000-0005-0000-0000-0000A0B80000}"/>
    <cellStyle name="Normal 5 4 3 5 3 3" xfId="47280" xr:uid="{00000000-0005-0000-0000-0000A1B80000}"/>
    <cellStyle name="Normal 5 4 3 5 4" xfId="47281" xr:uid="{00000000-0005-0000-0000-0000A2B80000}"/>
    <cellStyle name="Normal 5 4 3 6" xfId="47282" xr:uid="{00000000-0005-0000-0000-0000A3B80000}"/>
    <cellStyle name="Normal 5 4 3 6 2" xfId="47283" xr:uid="{00000000-0005-0000-0000-0000A4B80000}"/>
    <cellStyle name="Normal 5 4 3 6 2 2" xfId="47284" xr:uid="{00000000-0005-0000-0000-0000A5B80000}"/>
    <cellStyle name="Normal 5 4 3 6 3" xfId="47285" xr:uid="{00000000-0005-0000-0000-0000A6B80000}"/>
    <cellStyle name="Normal 5 4 3 6 3 2" xfId="47286" xr:uid="{00000000-0005-0000-0000-0000A7B80000}"/>
    <cellStyle name="Normal 5 4 3 6 3 2 2" xfId="47287" xr:uid="{00000000-0005-0000-0000-0000A8B80000}"/>
    <cellStyle name="Normal 5 4 3 6 3 3" xfId="47288" xr:uid="{00000000-0005-0000-0000-0000A9B80000}"/>
    <cellStyle name="Normal 5 4 3 6 4" xfId="47289" xr:uid="{00000000-0005-0000-0000-0000AAB80000}"/>
    <cellStyle name="Normal 5 4 3 7" xfId="47290" xr:uid="{00000000-0005-0000-0000-0000ABB80000}"/>
    <cellStyle name="Normal 5 4 3 7 2" xfId="47291" xr:uid="{00000000-0005-0000-0000-0000ACB80000}"/>
    <cellStyle name="Normal 5 4 3 8" xfId="47292" xr:uid="{00000000-0005-0000-0000-0000ADB80000}"/>
    <cellStyle name="Normal 5 4 3 8 2" xfId="47293" xr:uid="{00000000-0005-0000-0000-0000AEB80000}"/>
    <cellStyle name="Normal 5 4 3 8 2 2" xfId="47294" xr:uid="{00000000-0005-0000-0000-0000AFB80000}"/>
    <cellStyle name="Normal 5 4 3 8 3" xfId="47295" xr:uid="{00000000-0005-0000-0000-0000B0B80000}"/>
    <cellStyle name="Normal 5 4 3 9" xfId="47296" xr:uid="{00000000-0005-0000-0000-0000B1B80000}"/>
    <cellStyle name="Normal 5 4 3 9 2" xfId="47297" xr:uid="{00000000-0005-0000-0000-0000B2B80000}"/>
    <cellStyle name="Normal 5 4 3_T-straight with PEDs adjustor" xfId="47298" xr:uid="{00000000-0005-0000-0000-0000B3B80000}"/>
    <cellStyle name="Normal 5 4 4" xfId="47299" xr:uid="{00000000-0005-0000-0000-0000B4B80000}"/>
    <cellStyle name="Normal 5 4 4 10" xfId="47300" xr:uid="{00000000-0005-0000-0000-0000B5B80000}"/>
    <cellStyle name="Normal 5 4 4 11" xfId="47301" xr:uid="{00000000-0005-0000-0000-0000B6B80000}"/>
    <cellStyle name="Normal 5 4 4 2" xfId="47302" xr:uid="{00000000-0005-0000-0000-0000B7B80000}"/>
    <cellStyle name="Normal 5 4 4 2 10" xfId="47303" xr:uid="{00000000-0005-0000-0000-0000B8B80000}"/>
    <cellStyle name="Normal 5 4 4 2 2" xfId="47304" xr:uid="{00000000-0005-0000-0000-0000B9B80000}"/>
    <cellStyle name="Normal 5 4 4 2 2 2" xfId="47305" xr:uid="{00000000-0005-0000-0000-0000BAB80000}"/>
    <cellStyle name="Normal 5 4 4 2 2 2 2" xfId="47306" xr:uid="{00000000-0005-0000-0000-0000BBB80000}"/>
    <cellStyle name="Normal 5 4 4 2 2 2 2 2" xfId="47307" xr:uid="{00000000-0005-0000-0000-0000BCB80000}"/>
    <cellStyle name="Normal 5 4 4 2 2 2 2 2 2" xfId="47308" xr:uid="{00000000-0005-0000-0000-0000BDB80000}"/>
    <cellStyle name="Normal 5 4 4 2 2 2 2 3" xfId="47309" xr:uid="{00000000-0005-0000-0000-0000BEB80000}"/>
    <cellStyle name="Normal 5 4 4 2 2 2 2 3 2" xfId="47310" xr:uid="{00000000-0005-0000-0000-0000BFB80000}"/>
    <cellStyle name="Normal 5 4 4 2 2 2 2 3 2 2" xfId="47311" xr:uid="{00000000-0005-0000-0000-0000C0B80000}"/>
    <cellStyle name="Normal 5 4 4 2 2 2 2 3 3" xfId="47312" xr:uid="{00000000-0005-0000-0000-0000C1B80000}"/>
    <cellStyle name="Normal 5 4 4 2 2 2 2 4" xfId="47313" xr:uid="{00000000-0005-0000-0000-0000C2B80000}"/>
    <cellStyle name="Normal 5 4 4 2 2 2 3" xfId="47314" xr:uid="{00000000-0005-0000-0000-0000C3B80000}"/>
    <cellStyle name="Normal 5 4 4 2 2 2 3 2" xfId="47315" xr:uid="{00000000-0005-0000-0000-0000C4B80000}"/>
    <cellStyle name="Normal 5 4 4 2 2 2 4" xfId="47316" xr:uid="{00000000-0005-0000-0000-0000C5B80000}"/>
    <cellStyle name="Normal 5 4 4 2 2 2 4 2" xfId="47317" xr:uid="{00000000-0005-0000-0000-0000C6B80000}"/>
    <cellStyle name="Normal 5 4 4 2 2 2 4 2 2" xfId="47318" xr:uid="{00000000-0005-0000-0000-0000C7B80000}"/>
    <cellStyle name="Normal 5 4 4 2 2 2 4 3" xfId="47319" xr:uid="{00000000-0005-0000-0000-0000C8B80000}"/>
    <cellStyle name="Normal 5 4 4 2 2 2 5" xfId="47320" xr:uid="{00000000-0005-0000-0000-0000C9B80000}"/>
    <cellStyle name="Normal 5 4 4 2 2 3" xfId="47321" xr:uid="{00000000-0005-0000-0000-0000CAB80000}"/>
    <cellStyle name="Normal 5 4 4 2 2 3 2" xfId="47322" xr:uid="{00000000-0005-0000-0000-0000CBB80000}"/>
    <cellStyle name="Normal 5 4 4 2 2 3 2 2" xfId="47323" xr:uid="{00000000-0005-0000-0000-0000CCB80000}"/>
    <cellStyle name="Normal 5 4 4 2 2 3 3" xfId="47324" xr:uid="{00000000-0005-0000-0000-0000CDB80000}"/>
    <cellStyle name="Normal 5 4 4 2 2 3 3 2" xfId="47325" xr:uid="{00000000-0005-0000-0000-0000CEB80000}"/>
    <cellStyle name="Normal 5 4 4 2 2 3 3 2 2" xfId="47326" xr:uid="{00000000-0005-0000-0000-0000CFB80000}"/>
    <cellStyle name="Normal 5 4 4 2 2 3 3 3" xfId="47327" xr:uid="{00000000-0005-0000-0000-0000D0B80000}"/>
    <cellStyle name="Normal 5 4 4 2 2 3 4" xfId="47328" xr:uid="{00000000-0005-0000-0000-0000D1B80000}"/>
    <cellStyle name="Normal 5 4 4 2 2 4" xfId="47329" xr:uid="{00000000-0005-0000-0000-0000D2B80000}"/>
    <cellStyle name="Normal 5 4 4 2 2 4 2" xfId="47330" xr:uid="{00000000-0005-0000-0000-0000D3B80000}"/>
    <cellStyle name="Normal 5 4 4 2 2 4 2 2" xfId="47331" xr:uid="{00000000-0005-0000-0000-0000D4B80000}"/>
    <cellStyle name="Normal 5 4 4 2 2 4 3" xfId="47332" xr:uid="{00000000-0005-0000-0000-0000D5B80000}"/>
    <cellStyle name="Normal 5 4 4 2 2 4 3 2" xfId="47333" xr:uid="{00000000-0005-0000-0000-0000D6B80000}"/>
    <cellStyle name="Normal 5 4 4 2 2 4 3 2 2" xfId="47334" xr:uid="{00000000-0005-0000-0000-0000D7B80000}"/>
    <cellStyle name="Normal 5 4 4 2 2 4 3 3" xfId="47335" xr:uid="{00000000-0005-0000-0000-0000D8B80000}"/>
    <cellStyle name="Normal 5 4 4 2 2 4 4" xfId="47336" xr:uid="{00000000-0005-0000-0000-0000D9B80000}"/>
    <cellStyle name="Normal 5 4 4 2 2 5" xfId="47337" xr:uid="{00000000-0005-0000-0000-0000DAB80000}"/>
    <cellStyle name="Normal 5 4 4 2 2 5 2" xfId="47338" xr:uid="{00000000-0005-0000-0000-0000DBB80000}"/>
    <cellStyle name="Normal 5 4 4 2 2 6" xfId="47339" xr:uid="{00000000-0005-0000-0000-0000DCB80000}"/>
    <cellStyle name="Normal 5 4 4 2 2 6 2" xfId="47340" xr:uid="{00000000-0005-0000-0000-0000DDB80000}"/>
    <cellStyle name="Normal 5 4 4 2 2 6 2 2" xfId="47341" xr:uid="{00000000-0005-0000-0000-0000DEB80000}"/>
    <cellStyle name="Normal 5 4 4 2 2 6 3" xfId="47342" xr:uid="{00000000-0005-0000-0000-0000DFB80000}"/>
    <cellStyle name="Normal 5 4 4 2 2 7" xfId="47343" xr:uid="{00000000-0005-0000-0000-0000E0B80000}"/>
    <cellStyle name="Normal 5 4 4 2 2 7 2" xfId="47344" xr:uid="{00000000-0005-0000-0000-0000E1B80000}"/>
    <cellStyle name="Normal 5 4 4 2 2 8" xfId="47345" xr:uid="{00000000-0005-0000-0000-0000E2B80000}"/>
    <cellStyle name="Normal 5 4 4 2 3" xfId="47346" xr:uid="{00000000-0005-0000-0000-0000E3B80000}"/>
    <cellStyle name="Normal 5 4 4 2 3 2" xfId="47347" xr:uid="{00000000-0005-0000-0000-0000E4B80000}"/>
    <cellStyle name="Normal 5 4 4 2 3 2 2" xfId="47348" xr:uid="{00000000-0005-0000-0000-0000E5B80000}"/>
    <cellStyle name="Normal 5 4 4 2 3 2 2 2" xfId="47349" xr:uid="{00000000-0005-0000-0000-0000E6B80000}"/>
    <cellStyle name="Normal 5 4 4 2 3 2 3" xfId="47350" xr:uid="{00000000-0005-0000-0000-0000E7B80000}"/>
    <cellStyle name="Normal 5 4 4 2 3 2 3 2" xfId="47351" xr:uid="{00000000-0005-0000-0000-0000E8B80000}"/>
    <cellStyle name="Normal 5 4 4 2 3 2 3 2 2" xfId="47352" xr:uid="{00000000-0005-0000-0000-0000E9B80000}"/>
    <cellStyle name="Normal 5 4 4 2 3 2 3 3" xfId="47353" xr:uid="{00000000-0005-0000-0000-0000EAB80000}"/>
    <cellStyle name="Normal 5 4 4 2 3 2 4" xfId="47354" xr:uid="{00000000-0005-0000-0000-0000EBB80000}"/>
    <cellStyle name="Normal 5 4 4 2 3 3" xfId="47355" xr:uid="{00000000-0005-0000-0000-0000ECB80000}"/>
    <cellStyle name="Normal 5 4 4 2 3 3 2" xfId="47356" xr:uid="{00000000-0005-0000-0000-0000EDB80000}"/>
    <cellStyle name="Normal 5 4 4 2 3 4" xfId="47357" xr:uid="{00000000-0005-0000-0000-0000EEB80000}"/>
    <cellStyle name="Normal 5 4 4 2 3 4 2" xfId="47358" xr:uid="{00000000-0005-0000-0000-0000EFB80000}"/>
    <cellStyle name="Normal 5 4 4 2 3 4 2 2" xfId="47359" xr:uid="{00000000-0005-0000-0000-0000F0B80000}"/>
    <cellStyle name="Normal 5 4 4 2 3 4 3" xfId="47360" xr:uid="{00000000-0005-0000-0000-0000F1B80000}"/>
    <cellStyle name="Normal 5 4 4 2 3 5" xfId="47361" xr:uid="{00000000-0005-0000-0000-0000F2B80000}"/>
    <cellStyle name="Normal 5 4 4 2 4" xfId="47362" xr:uid="{00000000-0005-0000-0000-0000F3B80000}"/>
    <cellStyle name="Normal 5 4 4 2 4 2" xfId="47363" xr:uid="{00000000-0005-0000-0000-0000F4B80000}"/>
    <cellStyle name="Normal 5 4 4 2 4 2 2" xfId="47364" xr:uid="{00000000-0005-0000-0000-0000F5B80000}"/>
    <cellStyle name="Normal 5 4 4 2 4 3" xfId="47365" xr:uid="{00000000-0005-0000-0000-0000F6B80000}"/>
    <cellStyle name="Normal 5 4 4 2 4 3 2" xfId="47366" xr:uid="{00000000-0005-0000-0000-0000F7B80000}"/>
    <cellStyle name="Normal 5 4 4 2 4 3 2 2" xfId="47367" xr:uid="{00000000-0005-0000-0000-0000F8B80000}"/>
    <cellStyle name="Normal 5 4 4 2 4 3 3" xfId="47368" xr:uid="{00000000-0005-0000-0000-0000F9B80000}"/>
    <cellStyle name="Normal 5 4 4 2 4 4" xfId="47369" xr:uid="{00000000-0005-0000-0000-0000FAB80000}"/>
    <cellStyle name="Normal 5 4 4 2 5" xfId="47370" xr:uid="{00000000-0005-0000-0000-0000FBB80000}"/>
    <cellStyle name="Normal 5 4 4 2 5 2" xfId="47371" xr:uid="{00000000-0005-0000-0000-0000FCB80000}"/>
    <cellStyle name="Normal 5 4 4 2 5 2 2" xfId="47372" xr:uid="{00000000-0005-0000-0000-0000FDB80000}"/>
    <cellStyle name="Normal 5 4 4 2 5 3" xfId="47373" xr:uid="{00000000-0005-0000-0000-0000FEB80000}"/>
    <cellStyle name="Normal 5 4 4 2 5 3 2" xfId="47374" xr:uid="{00000000-0005-0000-0000-0000FFB80000}"/>
    <cellStyle name="Normal 5 4 4 2 5 3 2 2" xfId="47375" xr:uid="{00000000-0005-0000-0000-000000B90000}"/>
    <cellStyle name="Normal 5 4 4 2 5 3 3" xfId="47376" xr:uid="{00000000-0005-0000-0000-000001B90000}"/>
    <cellStyle name="Normal 5 4 4 2 5 4" xfId="47377" xr:uid="{00000000-0005-0000-0000-000002B90000}"/>
    <cellStyle name="Normal 5 4 4 2 6" xfId="47378" xr:uid="{00000000-0005-0000-0000-000003B90000}"/>
    <cellStyle name="Normal 5 4 4 2 6 2" xfId="47379" xr:uid="{00000000-0005-0000-0000-000004B90000}"/>
    <cellStyle name="Normal 5 4 4 2 7" xfId="47380" xr:uid="{00000000-0005-0000-0000-000005B90000}"/>
    <cellStyle name="Normal 5 4 4 2 7 2" xfId="47381" xr:uid="{00000000-0005-0000-0000-000006B90000}"/>
    <cellStyle name="Normal 5 4 4 2 7 2 2" xfId="47382" xr:uid="{00000000-0005-0000-0000-000007B90000}"/>
    <cellStyle name="Normal 5 4 4 2 7 3" xfId="47383" xr:uid="{00000000-0005-0000-0000-000008B90000}"/>
    <cellStyle name="Normal 5 4 4 2 8" xfId="47384" xr:uid="{00000000-0005-0000-0000-000009B90000}"/>
    <cellStyle name="Normal 5 4 4 2 8 2" xfId="47385" xr:uid="{00000000-0005-0000-0000-00000AB90000}"/>
    <cellStyle name="Normal 5 4 4 2 9" xfId="47386" xr:uid="{00000000-0005-0000-0000-00000BB90000}"/>
    <cellStyle name="Normal 5 4 4 3" xfId="47387" xr:uid="{00000000-0005-0000-0000-00000CB90000}"/>
    <cellStyle name="Normal 5 4 4 3 2" xfId="47388" xr:uid="{00000000-0005-0000-0000-00000DB90000}"/>
    <cellStyle name="Normal 5 4 4 3 2 2" xfId="47389" xr:uid="{00000000-0005-0000-0000-00000EB90000}"/>
    <cellStyle name="Normal 5 4 4 3 2 2 2" xfId="47390" xr:uid="{00000000-0005-0000-0000-00000FB90000}"/>
    <cellStyle name="Normal 5 4 4 3 2 2 2 2" xfId="47391" xr:uid="{00000000-0005-0000-0000-000010B90000}"/>
    <cellStyle name="Normal 5 4 4 3 2 2 3" xfId="47392" xr:uid="{00000000-0005-0000-0000-000011B90000}"/>
    <cellStyle name="Normal 5 4 4 3 2 2 3 2" xfId="47393" xr:uid="{00000000-0005-0000-0000-000012B90000}"/>
    <cellStyle name="Normal 5 4 4 3 2 2 3 2 2" xfId="47394" xr:uid="{00000000-0005-0000-0000-000013B90000}"/>
    <cellStyle name="Normal 5 4 4 3 2 2 3 3" xfId="47395" xr:uid="{00000000-0005-0000-0000-000014B90000}"/>
    <cellStyle name="Normal 5 4 4 3 2 2 4" xfId="47396" xr:uid="{00000000-0005-0000-0000-000015B90000}"/>
    <cellStyle name="Normal 5 4 4 3 2 3" xfId="47397" xr:uid="{00000000-0005-0000-0000-000016B90000}"/>
    <cellStyle name="Normal 5 4 4 3 2 3 2" xfId="47398" xr:uid="{00000000-0005-0000-0000-000017B90000}"/>
    <cellStyle name="Normal 5 4 4 3 2 4" xfId="47399" xr:uid="{00000000-0005-0000-0000-000018B90000}"/>
    <cellStyle name="Normal 5 4 4 3 2 4 2" xfId="47400" xr:uid="{00000000-0005-0000-0000-000019B90000}"/>
    <cellStyle name="Normal 5 4 4 3 2 4 2 2" xfId="47401" xr:uid="{00000000-0005-0000-0000-00001AB90000}"/>
    <cellStyle name="Normal 5 4 4 3 2 4 3" xfId="47402" xr:uid="{00000000-0005-0000-0000-00001BB90000}"/>
    <cellStyle name="Normal 5 4 4 3 2 5" xfId="47403" xr:uid="{00000000-0005-0000-0000-00001CB90000}"/>
    <cellStyle name="Normal 5 4 4 3 3" xfId="47404" xr:uid="{00000000-0005-0000-0000-00001DB90000}"/>
    <cellStyle name="Normal 5 4 4 3 3 2" xfId="47405" xr:uid="{00000000-0005-0000-0000-00001EB90000}"/>
    <cellStyle name="Normal 5 4 4 3 3 2 2" xfId="47406" xr:uid="{00000000-0005-0000-0000-00001FB90000}"/>
    <cellStyle name="Normal 5 4 4 3 3 3" xfId="47407" xr:uid="{00000000-0005-0000-0000-000020B90000}"/>
    <cellStyle name="Normal 5 4 4 3 3 3 2" xfId="47408" xr:uid="{00000000-0005-0000-0000-000021B90000}"/>
    <cellStyle name="Normal 5 4 4 3 3 3 2 2" xfId="47409" xr:uid="{00000000-0005-0000-0000-000022B90000}"/>
    <cellStyle name="Normal 5 4 4 3 3 3 3" xfId="47410" xr:uid="{00000000-0005-0000-0000-000023B90000}"/>
    <cellStyle name="Normal 5 4 4 3 3 4" xfId="47411" xr:uid="{00000000-0005-0000-0000-000024B90000}"/>
    <cellStyle name="Normal 5 4 4 3 4" xfId="47412" xr:uid="{00000000-0005-0000-0000-000025B90000}"/>
    <cellStyle name="Normal 5 4 4 3 4 2" xfId="47413" xr:uid="{00000000-0005-0000-0000-000026B90000}"/>
    <cellStyle name="Normal 5 4 4 3 4 2 2" xfId="47414" xr:uid="{00000000-0005-0000-0000-000027B90000}"/>
    <cellStyle name="Normal 5 4 4 3 4 3" xfId="47415" xr:uid="{00000000-0005-0000-0000-000028B90000}"/>
    <cellStyle name="Normal 5 4 4 3 4 3 2" xfId="47416" xr:uid="{00000000-0005-0000-0000-000029B90000}"/>
    <cellStyle name="Normal 5 4 4 3 4 3 2 2" xfId="47417" xr:uid="{00000000-0005-0000-0000-00002AB90000}"/>
    <cellStyle name="Normal 5 4 4 3 4 3 3" xfId="47418" xr:uid="{00000000-0005-0000-0000-00002BB90000}"/>
    <cellStyle name="Normal 5 4 4 3 4 4" xfId="47419" xr:uid="{00000000-0005-0000-0000-00002CB90000}"/>
    <cellStyle name="Normal 5 4 4 3 5" xfId="47420" xr:uid="{00000000-0005-0000-0000-00002DB90000}"/>
    <cellStyle name="Normal 5 4 4 3 5 2" xfId="47421" xr:uid="{00000000-0005-0000-0000-00002EB90000}"/>
    <cellStyle name="Normal 5 4 4 3 6" xfId="47422" xr:uid="{00000000-0005-0000-0000-00002FB90000}"/>
    <cellStyle name="Normal 5 4 4 3 6 2" xfId="47423" xr:uid="{00000000-0005-0000-0000-000030B90000}"/>
    <cellStyle name="Normal 5 4 4 3 6 2 2" xfId="47424" xr:uid="{00000000-0005-0000-0000-000031B90000}"/>
    <cellStyle name="Normal 5 4 4 3 6 3" xfId="47425" xr:uid="{00000000-0005-0000-0000-000032B90000}"/>
    <cellStyle name="Normal 5 4 4 3 7" xfId="47426" xr:uid="{00000000-0005-0000-0000-000033B90000}"/>
    <cellStyle name="Normal 5 4 4 3 7 2" xfId="47427" xr:uid="{00000000-0005-0000-0000-000034B90000}"/>
    <cellStyle name="Normal 5 4 4 3 8" xfId="47428" xr:uid="{00000000-0005-0000-0000-000035B90000}"/>
    <cellStyle name="Normal 5 4 4 4" xfId="47429" xr:uid="{00000000-0005-0000-0000-000036B90000}"/>
    <cellStyle name="Normal 5 4 4 4 2" xfId="47430" xr:uid="{00000000-0005-0000-0000-000037B90000}"/>
    <cellStyle name="Normal 5 4 4 4 2 2" xfId="47431" xr:uid="{00000000-0005-0000-0000-000038B90000}"/>
    <cellStyle name="Normal 5 4 4 4 2 2 2" xfId="47432" xr:uid="{00000000-0005-0000-0000-000039B90000}"/>
    <cellStyle name="Normal 5 4 4 4 2 3" xfId="47433" xr:uid="{00000000-0005-0000-0000-00003AB90000}"/>
    <cellStyle name="Normal 5 4 4 4 2 3 2" xfId="47434" xr:uid="{00000000-0005-0000-0000-00003BB90000}"/>
    <cellStyle name="Normal 5 4 4 4 2 3 2 2" xfId="47435" xr:uid="{00000000-0005-0000-0000-00003CB90000}"/>
    <cellStyle name="Normal 5 4 4 4 2 3 3" xfId="47436" xr:uid="{00000000-0005-0000-0000-00003DB90000}"/>
    <cellStyle name="Normal 5 4 4 4 2 4" xfId="47437" xr:uid="{00000000-0005-0000-0000-00003EB90000}"/>
    <cellStyle name="Normal 5 4 4 4 3" xfId="47438" xr:uid="{00000000-0005-0000-0000-00003FB90000}"/>
    <cellStyle name="Normal 5 4 4 4 3 2" xfId="47439" xr:uid="{00000000-0005-0000-0000-000040B90000}"/>
    <cellStyle name="Normal 5 4 4 4 4" xfId="47440" xr:uid="{00000000-0005-0000-0000-000041B90000}"/>
    <cellStyle name="Normal 5 4 4 4 4 2" xfId="47441" xr:uid="{00000000-0005-0000-0000-000042B90000}"/>
    <cellStyle name="Normal 5 4 4 4 4 2 2" xfId="47442" xr:uid="{00000000-0005-0000-0000-000043B90000}"/>
    <cellStyle name="Normal 5 4 4 4 4 3" xfId="47443" xr:uid="{00000000-0005-0000-0000-000044B90000}"/>
    <cellStyle name="Normal 5 4 4 4 5" xfId="47444" xr:uid="{00000000-0005-0000-0000-000045B90000}"/>
    <cellStyle name="Normal 5 4 4 5" xfId="47445" xr:uid="{00000000-0005-0000-0000-000046B90000}"/>
    <cellStyle name="Normal 5 4 4 5 2" xfId="47446" xr:uid="{00000000-0005-0000-0000-000047B90000}"/>
    <cellStyle name="Normal 5 4 4 5 2 2" xfId="47447" xr:uid="{00000000-0005-0000-0000-000048B90000}"/>
    <cellStyle name="Normal 5 4 4 5 3" xfId="47448" xr:uid="{00000000-0005-0000-0000-000049B90000}"/>
    <cellStyle name="Normal 5 4 4 5 3 2" xfId="47449" xr:uid="{00000000-0005-0000-0000-00004AB90000}"/>
    <cellStyle name="Normal 5 4 4 5 3 2 2" xfId="47450" xr:uid="{00000000-0005-0000-0000-00004BB90000}"/>
    <cellStyle name="Normal 5 4 4 5 3 3" xfId="47451" xr:uid="{00000000-0005-0000-0000-00004CB90000}"/>
    <cellStyle name="Normal 5 4 4 5 4" xfId="47452" xr:uid="{00000000-0005-0000-0000-00004DB90000}"/>
    <cellStyle name="Normal 5 4 4 6" xfId="47453" xr:uid="{00000000-0005-0000-0000-00004EB90000}"/>
    <cellStyle name="Normal 5 4 4 6 2" xfId="47454" xr:uid="{00000000-0005-0000-0000-00004FB90000}"/>
    <cellStyle name="Normal 5 4 4 6 2 2" xfId="47455" xr:uid="{00000000-0005-0000-0000-000050B90000}"/>
    <cellStyle name="Normal 5 4 4 6 3" xfId="47456" xr:uid="{00000000-0005-0000-0000-000051B90000}"/>
    <cellStyle name="Normal 5 4 4 6 3 2" xfId="47457" xr:uid="{00000000-0005-0000-0000-000052B90000}"/>
    <cellStyle name="Normal 5 4 4 6 3 2 2" xfId="47458" xr:uid="{00000000-0005-0000-0000-000053B90000}"/>
    <cellStyle name="Normal 5 4 4 6 3 3" xfId="47459" xr:uid="{00000000-0005-0000-0000-000054B90000}"/>
    <cellStyle name="Normal 5 4 4 6 4" xfId="47460" xr:uid="{00000000-0005-0000-0000-000055B90000}"/>
    <cellStyle name="Normal 5 4 4 7" xfId="47461" xr:uid="{00000000-0005-0000-0000-000056B90000}"/>
    <cellStyle name="Normal 5 4 4 7 2" xfId="47462" xr:uid="{00000000-0005-0000-0000-000057B90000}"/>
    <cellStyle name="Normal 5 4 4 8" xfId="47463" xr:uid="{00000000-0005-0000-0000-000058B90000}"/>
    <cellStyle name="Normal 5 4 4 8 2" xfId="47464" xr:uid="{00000000-0005-0000-0000-000059B90000}"/>
    <cellStyle name="Normal 5 4 4 8 2 2" xfId="47465" xr:uid="{00000000-0005-0000-0000-00005AB90000}"/>
    <cellStyle name="Normal 5 4 4 8 3" xfId="47466" xr:uid="{00000000-0005-0000-0000-00005BB90000}"/>
    <cellStyle name="Normal 5 4 4 9" xfId="47467" xr:uid="{00000000-0005-0000-0000-00005CB90000}"/>
    <cellStyle name="Normal 5 4 4 9 2" xfId="47468" xr:uid="{00000000-0005-0000-0000-00005DB90000}"/>
    <cellStyle name="Normal 5 4 5" xfId="47469" xr:uid="{00000000-0005-0000-0000-00005EB90000}"/>
    <cellStyle name="Normal 5 4 5 10" xfId="47470" xr:uid="{00000000-0005-0000-0000-00005FB90000}"/>
    <cellStyle name="Normal 5 4 5 11" xfId="47471" xr:uid="{00000000-0005-0000-0000-000060B90000}"/>
    <cellStyle name="Normal 5 4 5 2" xfId="47472" xr:uid="{00000000-0005-0000-0000-000061B90000}"/>
    <cellStyle name="Normal 5 4 5 2 10" xfId="47473" xr:uid="{00000000-0005-0000-0000-000062B90000}"/>
    <cellStyle name="Normal 5 4 5 2 2" xfId="47474" xr:uid="{00000000-0005-0000-0000-000063B90000}"/>
    <cellStyle name="Normal 5 4 5 2 2 2" xfId="47475" xr:uid="{00000000-0005-0000-0000-000064B90000}"/>
    <cellStyle name="Normal 5 4 5 2 2 2 2" xfId="47476" xr:uid="{00000000-0005-0000-0000-000065B90000}"/>
    <cellStyle name="Normal 5 4 5 2 2 2 2 2" xfId="47477" xr:uid="{00000000-0005-0000-0000-000066B90000}"/>
    <cellStyle name="Normal 5 4 5 2 2 2 2 2 2" xfId="47478" xr:uid="{00000000-0005-0000-0000-000067B90000}"/>
    <cellStyle name="Normal 5 4 5 2 2 2 2 3" xfId="47479" xr:uid="{00000000-0005-0000-0000-000068B90000}"/>
    <cellStyle name="Normal 5 4 5 2 2 2 2 3 2" xfId="47480" xr:uid="{00000000-0005-0000-0000-000069B90000}"/>
    <cellStyle name="Normal 5 4 5 2 2 2 2 3 2 2" xfId="47481" xr:uid="{00000000-0005-0000-0000-00006AB90000}"/>
    <cellStyle name="Normal 5 4 5 2 2 2 2 3 3" xfId="47482" xr:uid="{00000000-0005-0000-0000-00006BB90000}"/>
    <cellStyle name="Normal 5 4 5 2 2 2 2 4" xfId="47483" xr:uid="{00000000-0005-0000-0000-00006CB90000}"/>
    <cellStyle name="Normal 5 4 5 2 2 2 3" xfId="47484" xr:uid="{00000000-0005-0000-0000-00006DB90000}"/>
    <cellStyle name="Normal 5 4 5 2 2 2 3 2" xfId="47485" xr:uid="{00000000-0005-0000-0000-00006EB90000}"/>
    <cellStyle name="Normal 5 4 5 2 2 2 4" xfId="47486" xr:uid="{00000000-0005-0000-0000-00006FB90000}"/>
    <cellStyle name="Normal 5 4 5 2 2 2 4 2" xfId="47487" xr:uid="{00000000-0005-0000-0000-000070B90000}"/>
    <cellStyle name="Normal 5 4 5 2 2 2 4 2 2" xfId="47488" xr:uid="{00000000-0005-0000-0000-000071B90000}"/>
    <cellStyle name="Normal 5 4 5 2 2 2 4 3" xfId="47489" xr:uid="{00000000-0005-0000-0000-000072B90000}"/>
    <cellStyle name="Normal 5 4 5 2 2 2 5" xfId="47490" xr:uid="{00000000-0005-0000-0000-000073B90000}"/>
    <cellStyle name="Normal 5 4 5 2 2 3" xfId="47491" xr:uid="{00000000-0005-0000-0000-000074B90000}"/>
    <cellStyle name="Normal 5 4 5 2 2 3 2" xfId="47492" xr:uid="{00000000-0005-0000-0000-000075B90000}"/>
    <cellStyle name="Normal 5 4 5 2 2 3 2 2" xfId="47493" xr:uid="{00000000-0005-0000-0000-000076B90000}"/>
    <cellStyle name="Normal 5 4 5 2 2 3 3" xfId="47494" xr:uid="{00000000-0005-0000-0000-000077B90000}"/>
    <cellStyle name="Normal 5 4 5 2 2 3 3 2" xfId="47495" xr:uid="{00000000-0005-0000-0000-000078B90000}"/>
    <cellStyle name="Normal 5 4 5 2 2 3 3 2 2" xfId="47496" xr:uid="{00000000-0005-0000-0000-000079B90000}"/>
    <cellStyle name="Normal 5 4 5 2 2 3 3 3" xfId="47497" xr:uid="{00000000-0005-0000-0000-00007AB90000}"/>
    <cellStyle name="Normal 5 4 5 2 2 3 4" xfId="47498" xr:uid="{00000000-0005-0000-0000-00007BB90000}"/>
    <cellStyle name="Normal 5 4 5 2 2 4" xfId="47499" xr:uid="{00000000-0005-0000-0000-00007CB90000}"/>
    <cellStyle name="Normal 5 4 5 2 2 4 2" xfId="47500" xr:uid="{00000000-0005-0000-0000-00007DB90000}"/>
    <cellStyle name="Normal 5 4 5 2 2 4 2 2" xfId="47501" xr:uid="{00000000-0005-0000-0000-00007EB90000}"/>
    <cellStyle name="Normal 5 4 5 2 2 4 3" xfId="47502" xr:uid="{00000000-0005-0000-0000-00007FB90000}"/>
    <cellStyle name="Normal 5 4 5 2 2 4 3 2" xfId="47503" xr:uid="{00000000-0005-0000-0000-000080B90000}"/>
    <cellStyle name="Normal 5 4 5 2 2 4 3 2 2" xfId="47504" xr:uid="{00000000-0005-0000-0000-000081B90000}"/>
    <cellStyle name="Normal 5 4 5 2 2 4 3 3" xfId="47505" xr:uid="{00000000-0005-0000-0000-000082B90000}"/>
    <cellStyle name="Normal 5 4 5 2 2 4 4" xfId="47506" xr:uid="{00000000-0005-0000-0000-000083B90000}"/>
    <cellStyle name="Normal 5 4 5 2 2 5" xfId="47507" xr:uid="{00000000-0005-0000-0000-000084B90000}"/>
    <cellStyle name="Normal 5 4 5 2 2 5 2" xfId="47508" xr:uid="{00000000-0005-0000-0000-000085B90000}"/>
    <cellStyle name="Normal 5 4 5 2 2 6" xfId="47509" xr:uid="{00000000-0005-0000-0000-000086B90000}"/>
    <cellStyle name="Normal 5 4 5 2 2 6 2" xfId="47510" xr:uid="{00000000-0005-0000-0000-000087B90000}"/>
    <cellStyle name="Normal 5 4 5 2 2 6 2 2" xfId="47511" xr:uid="{00000000-0005-0000-0000-000088B90000}"/>
    <cellStyle name="Normal 5 4 5 2 2 6 3" xfId="47512" xr:uid="{00000000-0005-0000-0000-000089B90000}"/>
    <cellStyle name="Normal 5 4 5 2 2 7" xfId="47513" xr:uid="{00000000-0005-0000-0000-00008AB90000}"/>
    <cellStyle name="Normal 5 4 5 2 2 7 2" xfId="47514" xr:uid="{00000000-0005-0000-0000-00008BB90000}"/>
    <cellStyle name="Normal 5 4 5 2 2 8" xfId="47515" xr:uid="{00000000-0005-0000-0000-00008CB90000}"/>
    <cellStyle name="Normal 5 4 5 2 3" xfId="47516" xr:uid="{00000000-0005-0000-0000-00008DB90000}"/>
    <cellStyle name="Normal 5 4 5 2 3 2" xfId="47517" xr:uid="{00000000-0005-0000-0000-00008EB90000}"/>
    <cellStyle name="Normal 5 4 5 2 3 2 2" xfId="47518" xr:uid="{00000000-0005-0000-0000-00008FB90000}"/>
    <cellStyle name="Normal 5 4 5 2 3 2 2 2" xfId="47519" xr:uid="{00000000-0005-0000-0000-000090B90000}"/>
    <cellStyle name="Normal 5 4 5 2 3 2 3" xfId="47520" xr:uid="{00000000-0005-0000-0000-000091B90000}"/>
    <cellStyle name="Normal 5 4 5 2 3 2 3 2" xfId="47521" xr:uid="{00000000-0005-0000-0000-000092B90000}"/>
    <cellStyle name="Normal 5 4 5 2 3 2 3 2 2" xfId="47522" xr:uid="{00000000-0005-0000-0000-000093B90000}"/>
    <cellStyle name="Normal 5 4 5 2 3 2 3 3" xfId="47523" xr:uid="{00000000-0005-0000-0000-000094B90000}"/>
    <cellStyle name="Normal 5 4 5 2 3 2 4" xfId="47524" xr:uid="{00000000-0005-0000-0000-000095B90000}"/>
    <cellStyle name="Normal 5 4 5 2 3 3" xfId="47525" xr:uid="{00000000-0005-0000-0000-000096B90000}"/>
    <cellStyle name="Normal 5 4 5 2 3 3 2" xfId="47526" xr:uid="{00000000-0005-0000-0000-000097B90000}"/>
    <cellStyle name="Normal 5 4 5 2 3 4" xfId="47527" xr:uid="{00000000-0005-0000-0000-000098B90000}"/>
    <cellStyle name="Normal 5 4 5 2 3 4 2" xfId="47528" xr:uid="{00000000-0005-0000-0000-000099B90000}"/>
    <cellStyle name="Normal 5 4 5 2 3 4 2 2" xfId="47529" xr:uid="{00000000-0005-0000-0000-00009AB90000}"/>
    <cellStyle name="Normal 5 4 5 2 3 4 3" xfId="47530" xr:uid="{00000000-0005-0000-0000-00009BB90000}"/>
    <cellStyle name="Normal 5 4 5 2 3 5" xfId="47531" xr:uid="{00000000-0005-0000-0000-00009CB90000}"/>
    <cellStyle name="Normal 5 4 5 2 4" xfId="47532" xr:uid="{00000000-0005-0000-0000-00009DB90000}"/>
    <cellStyle name="Normal 5 4 5 2 4 2" xfId="47533" xr:uid="{00000000-0005-0000-0000-00009EB90000}"/>
    <cellStyle name="Normal 5 4 5 2 4 2 2" xfId="47534" xr:uid="{00000000-0005-0000-0000-00009FB90000}"/>
    <cellStyle name="Normal 5 4 5 2 4 3" xfId="47535" xr:uid="{00000000-0005-0000-0000-0000A0B90000}"/>
    <cellStyle name="Normal 5 4 5 2 4 3 2" xfId="47536" xr:uid="{00000000-0005-0000-0000-0000A1B90000}"/>
    <cellStyle name="Normal 5 4 5 2 4 3 2 2" xfId="47537" xr:uid="{00000000-0005-0000-0000-0000A2B90000}"/>
    <cellStyle name="Normal 5 4 5 2 4 3 3" xfId="47538" xr:uid="{00000000-0005-0000-0000-0000A3B90000}"/>
    <cellStyle name="Normal 5 4 5 2 4 4" xfId="47539" xr:uid="{00000000-0005-0000-0000-0000A4B90000}"/>
    <cellStyle name="Normal 5 4 5 2 5" xfId="47540" xr:uid="{00000000-0005-0000-0000-0000A5B90000}"/>
    <cellStyle name="Normal 5 4 5 2 5 2" xfId="47541" xr:uid="{00000000-0005-0000-0000-0000A6B90000}"/>
    <cellStyle name="Normal 5 4 5 2 5 2 2" xfId="47542" xr:uid="{00000000-0005-0000-0000-0000A7B90000}"/>
    <cellStyle name="Normal 5 4 5 2 5 3" xfId="47543" xr:uid="{00000000-0005-0000-0000-0000A8B90000}"/>
    <cellStyle name="Normal 5 4 5 2 5 3 2" xfId="47544" xr:uid="{00000000-0005-0000-0000-0000A9B90000}"/>
    <cellStyle name="Normal 5 4 5 2 5 3 2 2" xfId="47545" xr:uid="{00000000-0005-0000-0000-0000AAB90000}"/>
    <cellStyle name="Normal 5 4 5 2 5 3 3" xfId="47546" xr:uid="{00000000-0005-0000-0000-0000ABB90000}"/>
    <cellStyle name="Normal 5 4 5 2 5 4" xfId="47547" xr:uid="{00000000-0005-0000-0000-0000ACB90000}"/>
    <cellStyle name="Normal 5 4 5 2 6" xfId="47548" xr:uid="{00000000-0005-0000-0000-0000ADB90000}"/>
    <cellStyle name="Normal 5 4 5 2 6 2" xfId="47549" xr:uid="{00000000-0005-0000-0000-0000AEB90000}"/>
    <cellStyle name="Normal 5 4 5 2 7" xfId="47550" xr:uid="{00000000-0005-0000-0000-0000AFB90000}"/>
    <cellStyle name="Normal 5 4 5 2 7 2" xfId="47551" xr:uid="{00000000-0005-0000-0000-0000B0B90000}"/>
    <cellStyle name="Normal 5 4 5 2 7 2 2" xfId="47552" xr:uid="{00000000-0005-0000-0000-0000B1B90000}"/>
    <cellStyle name="Normal 5 4 5 2 7 3" xfId="47553" xr:uid="{00000000-0005-0000-0000-0000B2B90000}"/>
    <cellStyle name="Normal 5 4 5 2 8" xfId="47554" xr:uid="{00000000-0005-0000-0000-0000B3B90000}"/>
    <cellStyle name="Normal 5 4 5 2 8 2" xfId="47555" xr:uid="{00000000-0005-0000-0000-0000B4B90000}"/>
    <cellStyle name="Normal 5 4 5 2 9" xfId="47556" xr:uid="{00000000-0005-0000-0000-0000B5B90000}"/>
    <cellStyle name="Normal 5 4 5 3" xfId="47557" xr:uid="{00000000-0005-0000-0000-0000B6B90000}"/>
    <cellStyle name="Normal 5 4 5 3 2" xfId="47558" xr:uid="{00000000-0005-0000-0000-0000B7B90000}"/>
    <cellStyle name="Normal 5 4 5 3 2 2" xfId="47559" xr:uid="{00000000-0005-0000-0000-0000B8B90000}"/>
    <cellStyle name="Normal 5 4 5 3 2 2 2" xfId="47560" xr:uid="{00000000-0005-0000-0000-0000B9B90000}"/>
    <cellStyle name="Normal 5 4 5 3 2 2 2 2" xfId="47561" xr:uid="{00000000-0005-0000-0000-0000BAB90000}"/>
    <cellStyle name="Normal 5 4 5 3 2 2 3" xfId="47562" xr:uid="{00000000-0005-0000-0000-0000BBB90000}"/>
    <cellStyle name="Normal 5 4 5 3 2 2 3 2" xfId="47563" xr:uid="{00000000-0005-0000-0000-0000BCB90000}"/>
    <cellStyle name="Normal 5 4 5 3 2 2 3 2 2" xfId="47564" xr:uid="{00000000-0005-0000-0000-0000BDB90000}"/>
    <cellStyle name="Normal 5 4 5 3 2 2 3 3" xfId="47565" xr:uid="{00000000-0005-0000-0000-0000BEB90000}"/>
    <cellStyle name="Normal 5 4 5 3 2 2 4" xfId="47566" xr:uid="{00000000-0005-0000-0000-0000BFB90000}"/>
    <cellStyle name="Normal 5 4 5 3 2 3" xfId="47567" xr:uid="{00000000-0005-0000-0000-0000C0B90000}"/>
    <cellStyle name="Normal 5 4 5 3 2 3 2" xfId="47568" xr:uid="{00000000-0005-0000-0000-0000C1B90000}"/>
    <cellStyle name="Normal 5 4 5 3 2 4" xfId="47569" xr:uid="{00000000-0005-0000-0000-0000C2B90000}"/>
    <cellStyle name="Normal 5 4 5 3 2 4 2" xfId="47570" xr:uid="{00000000-0005-0000-0000-0000C3B90000}"/>
    <cellStyle name="Normal 5 4 5 3 2 4 2 2" xfId="47571" xr:uid="{00000000-0005-0000-0000-0000C4B90000}"/>
    <cellStyle name="Normal 5 4 5 3 2 4 3" xfId="47572" xr:uid="{00000000-0005-0000-0000-0000C5B90000}"/>
    <cellStyle name="Normal 5 4 5 3 2 5" xfId="47573" xr:uid="{00000000-0005-0000-0000-0000C6B90000}"/>
    <cellStyle name="Normal 5 4 5 3 3" xfId="47574" xr:uid="{00000000-0005-0000-0000-0000C7B90000}"/>
    <cellStyle name="Normal 5 4 5 3 3 2" xfId="47575" xr:uid="{00000000-0005-0000-0000-0000C8B90000}"/>
    <cellStyle name="Normal 5 4 5 3 3 2 2" xfId="47576" xr:uid="{00000000-0005-0000-0000-0000C9B90000}"/>
    <cellStyle name="Normal 5 4 5 3 3 3" xfId="47577" xr:uid="{00000000-0005-0000-0000-0000CAB90000}"/>
    <cellStyle name="Normal 5 4 5 3 3 3 2" xfId="47578" xr:uid="{00000000-0005-0000-0000-0000CBB90000}"/>
    <cellStyle name="Normal 5 4 5 3 3 3 2 2" xfId="47579" xr:uid="{00000000-0005-0000-0000-0000CCB90000}"/>
    <cellStyle name="Normal 5 4 5 3 3 3 3" xfId="47580" xr:uid="{00000000-0005-0000-0000-0000CDB90000}"/>
    <cellStyle name="Normal 5 4 5 3 3 4" xfId="47581" xr:uid="{00000000-0005-0000-0000-0000CEB90000}"/>
    <cellStyle name="Normal 5 4 5 3 4" xfId="47582" xr:uid="{00000000-0005-0000-0000-0000CFB90000}"/>
    <cellStyle name="Normal 5 4 5 3 4 2" xfId="47583" xr:uid="{00000000-0005-0000-0000-0000D0B90000}"/>
    <cellStyle name="Normal 5 4 5 3 4 2 2" xfId="47584" xr:uid="{00000000-0005-0000-0000-0000D1B90000}"/>
    <cellStyle name="Normal 5 4 5 3 4 3" xfId="47585" xr:uid="{00000000-0005-0000-0000-0000D2B90000}"/>
    <cellStyle name="Normal 5 4 5 3 4 3 2" xfId="47586" xr:uid="{00000000-0005-0000-0000-0000D3B90000}"/>
    <cellStyle name="Normal 5 4 5 3 4 3 2 2" xfId="47587" xr:uid="{00000000-0005-0000-0000-0000D4B90000}"/>
    <cellStyle name="Normal 5 4 5 3 4 3 3" xfId="47588" xr:uid="{00000000-0005-0000-0000-0000D5B90000}"/>
    <cellStyle name="Normal 5 4 5 3 4 4" xfId="47589" xr:uid="{00000000-0005-0000-0000-0000D6B90000}"/>
    <cellStyle name="Normal 5 4 5 3 5" xfId="47590" xr:uid="{00000000-0005-0000-0000-0000D7B90000}"/>
    <cellStyle name="Normal 5 4 5 3 5 2" xfId="47591" xr:uid="{00000000-0005-0000-0000-0000D8B90000}"/>
    <cellStyle name="Normal 5 4 5 3 6" xfId="47592" xr:uid="{00000000-0005-0000-0000-0000D9B90000}"/>
    <cellStyle name="Normal 5 4 5 3 6 2" xfId="47593" xr:uid="{00000000-0005-0000-0000-0000DAB90000}"/>
    <cellStyle name="Normal 5 4 5 3 6 2 2" xfId="47594" xr:uid="{00000000-0005-0000-0000-0000DBB90000}"/>
    <cellStyle name="Normal 5 4 5 3 6 3" xfId="47595" xr:uid="{00000000-0005-0000-0000-0000DCB90000}"/>
    <cellStyle name="Normal 5 4 5 3 7" xfId="47596" xr:uid="{00000000-0005-0000-0000-0000DDB90000}"/>
    <cellStyle name="Normal 5 4 5 3 7 2" xfId="47597" xr:uid="{00000000-0005-0000-0000-0000DEB90000}"/>
    <cellStyle name="Normal 5 4 5 3 8" xfId="47598" xr:uid="{00000000-0005-0000-0000-0000DFB90000}"/>
    <cellStyle name="Normal 5 4 5 4" xfId="47599" xr:uid="{00000000-0005-0000-0000-0000E0B90000}"/>
    <cellStyle name="Normal 5 4 5 4 2" xfId="47600" xr:uid="{00000000-0005-0000-0000-0000E1B90000}"/>
    <cellStyle name="Normal 5 4 5 4 2 2" xfId="47601" xr:uid="{00000000-0005-0000-0000-0000E2B90000}"/>
    <cellStyle name="Normal 5 4 5 4 2 2 2" xfId="47602" xr:uid="{00000000-0005-0000-0000-0000E3B90000}"/>
    <cellStyle name="Normal 5 4 5 4 2 3" xfId="47603" xr:uid="{00000000-0005-0000-0000-0000E4B90000}"/>
    <cellStyle name="Normal 5 4 5 4 2 3 2" xfId="47604" xr:uid="{00000000-0005-0000-0000-0000E5B90000}"/>
    <cellStyle name="Normal 5 4 5 4 2 3 2 2" xfId="47605" xr:uid="{00000000-0005-0000-0000-0000E6B90000}"/>
    <cellStyle name="Normal 5 4 5 4 2 3 3" xfId="47606" xr:uid="{00000000-0005-0000-0000-0000E7B90000}"/>
    <cellStyle name="Normal 5 4 5 4 2 4" xfId="47607" xr:uid="{00000000-0005-0000-0000-0000E8B90000}"/>
    <cellStyle name="Normal 5 4 5 4 3" xfId="47608" xr:uid="{00000000-0005-0000-0000-0000E9B90000}"/>
    <cellStyle name="Normal 5 4 5 4 3 2" xfId="47609" xr:uid="{00000000-0005-0000-0000-0000EAB90000}"/>
    <cellStyle name="Normal 5 4 5 4 4" xfId="47610" xr:uid="{00000000-0005-0000-0000-0000EBB90000}"/>
    <cellStyle name="Normal 5 4 5 4 4 2" xfId="47611" xr:uid="{00000000-0005-0000-0000-0000ECB90000}"/>
    <cellStyle name="Normal 5 4 5 4 4 2 2" xfId="47612" xr:uid="{00000000-0005-0000-0000-0000EDB90000}"/>
    <cellStyle name="Normal 5 4 5 4 4 3" xfId="47613" xr:uid="{00000000-0005-0000-0000-0000EEB90000}"/>
    <cellStyle name="Normal 5 4 5 4 5" xfId="47614" xr:uid="{00000000-0005-0000-0000-0000EFB90000}"/>
    <cellStyle name="Normal 5 4 5 5" xfId="47615" xr:uid="{00000000-0005-0000-0000-0000F0B90000}"/>
    <cellStyle name="Normal 5 4 5 5 2" xfId="47616" xr:uid="{00000000-0005-0000-0000-0000F1B90000}"/>
    <cellStyle name="Normal 5 4 5 5 2 2" xfId="47617" xr:uid="{00000000-0005-0000-0000-0000F2B90000}"/>
    <cellStyle name="Normal 5 4 5 5 3" xfId="47618" xr:uid="{00000000-0005-0000-0000-0000F3B90000}"/>
    <cellStyle name="Normal 5 4 5 5 3 2" xfId="47619" xr:uid="{00000000-0005-0000-0000-0000F4B90000}"/>
    <cellStyle name="Normal 5 4 5 5 3 2 2" xfId="47620" xr:uid="{00000000-0005-0000-0000-0000F5B90000}"/>
    <cellStyle name="Normal 5 4 5 5 3 3" xfId="47621" xr:uid="{00000000-0005-0000-0000-0000F6B90000}"/>
    <cellStyle name="Normal 5 4 5 5 4" xfId="47622" xr:uid="{00000000-0005-0000-0000-0000F7B90000}"/>
    <cellStyle name="Normal 5 4 5 6" xfId="47623" xr:uid="{00000000-0005-0000-0000-0000F8B90000}"/>
    <cellStyle name="Normal 5 4 5 6 2" xfId="47624" xr:uid="{00000000-0005-0000-0000-0000F9B90000}"/>
    <cellStyle name="Normal 5 4 5 6 2 2" xfId="47625" xr:uid="{00000000-0005-0000-0000-0000FAB90000}"/>
    <cellStyle name="Normal 5 4 5 6 3" xfId="47626" xr:uid="{00000000-0005-0000-0000-0000FBB90000}"/>
    <cellStyle name="Normal 5 4 5 6 3 2" xfId="47627" xr:uid="{00000000-0005-0000-0000-0000FCB90000}"/>
    <cellStyle name="Normal 5 4 5 6 3 2 2" xfId="47628" xr:uid="{00000000-0005-0000-0000-0000FDB90000}"/>
    <cellStyle name="Normal 5 4 5 6 3 3" xfId="47629" xr:uid="{00000000-0005-0000-0000-0000FEB90000}"/>
    <cellStyle name="Normal 5 4 5 6 4" xfId="47630" xr:uid="{00000000-0005-0000-0000-0000FFB90000}"/>
    <cellStyle name="Normal 5 4 5 7" xfId="47631" xr:uid="{00000000-0005-0000-0000-000000BA0000}"/>
    <cellStyle name="Normal 5 4 5 7 2" xfId="47632" xr:uid="{00000000-0005-0000-0000-000001BA0000}"/>
    <cellStyle name="Normal 5 4 5 8" xfId="47633" xr:uid="{00000000-0005-0000-0000-000002BA0000}"/>
    <cellStyle name="Normal 5 4 5 8 2" xfId="47634" xr:uid="{00000000-0005-0000-0000-000003BA0000}"/>
    <cellStyle name="Normal 5 4 5 8 2 2" xfId="47635" xr:uid="{00000000-0005-0000-0000-000004BA0000}"/>
    <cellStyle name="Normal 5 4 5 8 3" xfId="47636" xr:uid="{00000000-0005-0000-0000-000005BA0000}"/>
    <cellStyle name="Normal 5 4 5 9" xfId="47637" xr:uid="{00000000-0005-0000-0000-000006BA0000}"/>
    <cellStyle name="Normal 5 4 5 9 2" xfId="47638" xr:uid="{00000000-0005-0000-0000-000007BA0000}"/>
    <cellStyle name="Normal 5 4 6" xfId="47639" xr:uid="{00000000-0005-0000-0000-000008BA0000}"/>
    <cellStyle name="Normal 5 4 6 10" xfId="47640" xr:uid="{00000000-0005-0000-0000-000009BA0000}"/>
    <cellStyle name="Normal 5 4 6 2" xfId="47641" xr:uid="{00000000-0005-0000-0000-00000ABA0000}"/>
    <cellStyle name="Normal 5 4 6 2 2" xfId="47642" xr:uid="{00000000-0005-0000-0000-00000BBA0000}"/>
    <cellStyle name="Normal 5 4 6 2 2 2" xfId="47643" xr:uid="{00000000-0005-0000-0000-00000CBA0000}"/>
    <cellStyle name="Normal 5 4 6 2 2 2 2" xfId="47644" xr:uid="{00000000-0005-0000-0000-00000DBA0000}"/>
    <cellStyle name="Normal 5 4 6 2 2 2 2 2" xfId="47645" xr:uid="{00000000-0005-0000-0000-00000EBA0000}"/>
    <cellStyle name="Normal 5 4 6 2 2 2 3" xfId="47646" xr:uid="{00000000-0005-0000-0000-00000FBA0000}"/>
    <cellStyle name="Normal 5 4 6 2 2 2 3 2" xfId="47647" xr:uid="{00000000-0005-0000-0000-000010BA0000}"/>
    <cellStyle name="Normal 5 4 6 2 2 2 3 2 2" xfId="47648" xr:uid="{00000000-0005-0000-0000-000011BA0000}"/>
    <cellStyle name="Normal 5 4 6 2 2 2 3 3" xfId="47649" xr:uid="{00000000-0005-0000-0000-000012BA0000}"/>
    <cellStyle name="Normal 5 4 6 2 2 2 4" xfId="47650" xr:uid="{00000000-0005-0000-0000-000013BA0000}"/>
    <cellStyle name="Normal 5 4 6 2 2 3" xfId="47651" xr:uid="{00000000-0005-0000-0000-000014BA0000}"/>
    <cellStyle name="Normal 5 4 6 2 2 3 2" xfId="47652" xr:uid="{00000000-0005-0000-0000-000015BA0000}"/>
    <cellStyle name="Normal 5 4 6 2 2 4" xfId="47653" xr:uid="{00000000-0005-0000-0000-000016BA0000}"/>
    <cellStyle name="Normal 5 4 6 2 2 4 2" xfId="47654" xr:uid="{00000000-0005-0000-0000-000017BA0000}"/>
    <cellStyle name="Normal 5 4 6 2 2 4 2 2" xfId="47655" xr:uid="{00000000-0005-0000-0000-000018BA0000}"/>
    <cellStyle name="Normal 5 4 6 2 2 4 3" xfId="47656" xr:uid="{00000000-0005-0000-0000-000019BA0000}"/>
    <cellStyle name="Normal 5 4 6 2 2 5" xfId="47657" xr:uid="{00000000-0005-0000-0000-00001ABA0000}"/>
    <cellStyle name="Normal 5 4 6 2 3" xfId="47658" xr:uid="{00000000-0005-0000-0000-00001BBA0000}"/>
    <cellStyle name="Normal 5 4 6 2 3 2" xfId="47659" xr:uid="{00000000-0005-0000-0000-00001CBA0000}"/>
    <cellStyle name="Normal 5 4 6 2 3 2 2" xfId="47660" xr:uid="{00000000-0005-0000-0000-00001DBA0000}"/>
    <cellStyle name="Normal 5 4 6 2 3 3" xfId="47661" xr:uid="{00000000-0005-0000-0000-00001EBA0000}"/>
    <cellStyle name="Normal 5 4 6 2 3 3 2" xfId="47662" xr:uid="{00000000-0005-0000-0000-00001FBA0000}"/>
    <cellStyle name="Normal 5 4 6 2 3 3 2 2" xfId="47663" xr:uid="{00000000-0005-0000-0000-000020BA0000}"/>
    <cellStyle name="Normal 5 4 6 2 3 3 3" xfId="47664" xr:uid="{00000000-0005-0000-0000-000021BA0000}"/>
    <cellStyle name="Normal 5 4 6 2 3 4" xfId="47665" xr:uid="{00000000-0005-0000-0000-000022BA0000}"/>
    <cellStyle name="Normal 5 4 6 2 4" xfId="47666" xr:uid="{00000000-0005-0000-0000-000023BA0000}"/>
    <cellStyle name="Normal 5 4 6 2 4 2" xfId="47667" xr:uid="{00000000-0005-0000-0000-000024BA0000}"/>
    <cellStyle name="Normal 5 4 6 2 4 2 2" xfId="47668" xr:uid="{00000000-0005-0000-0000-000025BA0000}"/>
    <cellStyle name="Normal 5 4 6 2 4 3" xfId="47669" xr:uid="{00000000-0005-0000-0000-000026BA0000}"/>
    <cellStyle name="Normal 5 4 6 2 4 3 2" xfId="47670" xr:uid="{00000000-0005-0000-0000-000027BA0000}"/>
    <cellStyle name="Normal 5 4 6 2 4 3 2 2" xfId="47671" xr:uid="{00000000-0005-0000-0000-000028BA0000}"/>
    <cellStyle name="Normal 5 4 6 2 4 3 3" xfId="47672" xr:uid="{00000000-0005-0000-0000-000029BA0000}"/>
    <cellStyle name="Normal 5 4 6 2 4 4" xfId="47673" xr:uid="{00000000-0005-0000-0000-00002ABA0000}"/>
    <cellStyle name="Normal 5 4 6 2 5" xfId="47674" xr:uid="{00000000-0005-0000-0000-00002BBA0000}"/>
    <cellStyle name="Normal 5 4 6 2 5 2" xfId="47675" xr:uid="{00000000-0005-0000-0000-00002CBA0000}"/>
    <cellStyle name="Normal 5 4 6 2 6" xfId="47676" xr:uid="{00000000-0005-0000-0000-00002DBA0000}"/>
    <cellStyle name="Normal 5 4 6 2 6 2" xfId="47677" xr:uid="{00000000-0005-0000-0000-00002EBA0000}"/>
    <cellStyle name="Normal 5 4 6 2 6 2 2" xfId="47678" xr:uid="{00000000-0005-0000-0000-00002FBA0000}"/>
    <cellStyle name="Normal 5 4 6 2 6 3" xfId="47679" xr:uid="{00000000-0005-0000-0000-000030BA0000}"/>
    <cellStyle name="Normal 5 4 6 2 7" xfId="47680" xr:uid="{00000000-0005-0000-0000-000031BA0000}"/>
    <cellStyle name="Normal 5 4 6 2 7 2" xfId="47681" xr:uid="{00000000-0005-0000-0000-000032BA0000}"/>
    <cellStyle name="Normal 5 4 6 2 8" xfId="47682" xr:uid="{00000000-0005-0000-0000-000033BA0000}"/>
    <cellStyle name="Normal 5 4 6 3" xfId="47683" xr:uid="{00000000-0005-0000-0000-000034BA0000}"/>
    <cellStyle name="Normal 5 4 6 3 2" xfId="47684" xr:uid="{00000000-0005-0000-0000-000035BA0000}"/>
    <cellStyle name="Normal 5 4 6 3 2 2" xfId="47685" xr:uid="{00000000-0005-0000-0000-000036BA0000}"/>
    <cellStyle name="Normal 5 4 6 3 2 2 2" xfId="47686" xr:uid="{00000000-0005-0000-0000-000037BA0000}"/>
    <cellStyle name="Normal 5 4 6 3 2 3" xfId="47687" xr:uid="{00000000-0005-0000-0000-000038BA0000}"/>
    <cellStyle name="Normal 5 4 6 3 2 3 2" xfId="47688" xr:uid="{00000000-0005-0000-0000-000039BA0000}"/>
    <cellStyle name="Normal 5 4 6 3 2 3 2 2" xfId="47689" xr:uid="{00000000-0005-0000-0000-00003ABA0000}"/>
    <cellStyle name="Normal 5 4 6 3 2 3 3" xfId="47690" xr:uid="{00000000-0005-0000-0000-00003BBA0000}"/>
    <cellStyle name="Normal 5 4 6 3 2 4" xfId="47691" xr:uid="{00000000-0005-0000-0000-00003CBA0000}"/>
    <cellStyle name="Normal 5 4 6 3 3" xfId="47692" xr:uid="{00000000-0005-0000-0000-00003DBA0000}"/>
    <cellStyle name="Normal 5 4 6 3 3 2" xfId="47693" xr:uid="{00000000-0005-0000-0000-00003EBA0000}"/>
    <cellStyle name="Normal 5 4 6 3 4" xfId="47694" xr:uid="{00000000-0005-0000-0000-00003FBA0000}"/>
    <cellStyle name="Normal 5 4 6 3 4 2" xfId="47695" xr:uid="{00000000-0005-0000-0000-000040BA0000}"/>
    <cellStyle name="Normal 5 4 6 3 4 2 2" xfId="47696" xr:uid="{00000000-0005-0000-0000-000041BA0000}"/>
    <cellStyle name="Normal 5 4 6 3 4 3" xfId="47697" xr:uid="{00000000-0005-0000-0000-000042BA0000}"/>
    <cellStyle name="Normal 5 4 6 3 5" xfId="47698" xr:uid="{00000000-0005-0000-0000-000043BA0000}"/>
    <cellStyle name="Normal 5 4 6 4" xfId="47699" xr:uid="{00000000-0005-0000-0000-000044BA0000}"/>
    <cellStyle name="Normal 5 4 6 4 2" xfId="47700" xr:uid="{00000000-0005-0000-0000-000045BA0000}"/>
    <cellStyle name="Normal 5 4 6 4 2 2" xfId="47701" xr:uid="{00000000-0005-0000-0000-000046BA0000}"/>
    <cellStyle name="Normal 5 4 6 4 3" xfId="47702" xr:uid="{00000000-0005-0000-0000-000047BA0000}"/>
    <cellStyle name="Normal 5 4 6 4 3 2" xfId="47703" xr:uid="{00000000-0005-0000-0000-000048BA0000}"/>
    <cellStyle name="Normal 5 4 6 4 3 2 2" xfId="47704" xr:uid="{00000000-0005-0000-0000-000049BA0000}"/>
    <cellStyle name="Normal 5 4 6 4 3 3" xfId="47705" xr:uid="{00000000-0005-0000-0000-00004ABA0000}"/>
    <cellStyle name="Normal 5 4 6 4 4" xfId="47706" xr:uid="{00000000-0005-0000-0000-00004BBA0000}"/>
    <cellStyle name="Normal 5 4 6 5" xfId="47707" xr:uid="{00000000-0005-0000-0000-00004CBA0000}"/>
    <cellStyle name="Normal 5 4 6 5 2" xfId="47708" xr:uid="{00000000-0005-0000-0000-00004DBA0000}"/>
    <cellStyle name="Normal 5 4 6 5 2 2" xfId="47709" xr:uid="{00000000-0005-0000-0000-00004EBA0000}"/>
    <cellStyle name="Normal 5 4 6 5 3" xfId="47710" xr:uid="{00000000-0005-0000-0000-00004FBA0000}"/>
    <cellStyle name="Normal 5 4 6 5 3 2" xfId="47711" xr:uid="{00000000-0005-0000-0000-000050BA0000}"/>
    <cellStyle name="Normal 5 4 6 5 3 2 2" xfId="47712" xr:uid="{00000000-0005-0000-0000-000051BA0000}"/>
    <cellStyle name="Normal 5 4 6 5 3 3" xfId="47713" xr:uid="{00000000-0005-0000-0000-000052BA0000}"/>
    <cellStyle name="Normal 5 4 6 5 4" xfId="47714" xr:uid="{00000000-0005-0000-0000-000053BA0000}"/>
    <cellStyle name="Normal 5 4 6 6" xfId="47715" xr:uid="{00000000-0005-0000-0000-000054BA0000}"/>
    <cellStyle name="Normal 5 4 6 6 2" xfId="47716" xr:uid="{00000000-0005-0000-0000-000055BA0000}"/>
    <cellStyle name="Normal 5 4 6 7" xfId="47717" xr:uid="{00000000-0005-0000-0000-000056BA0000}"/>
    <cellStyle name="Normal 5 4 6 7 2" xfId="47718" xr:uid="{00000000-0005-0000-0000-000057BA0000}"/>
    <cellStyle name="Normal 5 4 6 7 2 2" xfId="47719" xr:uid="{00000000-0005-0000-0000-000058BA0000}"/>
    <cellStyle name="Normal 5 4 6 7 3" xfId="47720" xr:uid="{00000000-0005-0000-0000-000059BA0000}"/>
    <cellStyle name="Normal 5 4 6 8" xfId="47721" xr:uid="{00000000-0005-0000-0000-00005ABA0000}"/>
    <cellStyle name="Normal 5 4 6 8 2" xfId="47722" xr:uid="{00000000-0005-0000-0000-00005BBA0000}"/>
    <cellStyle name="Normal 5 4 6 9" xfId="47723" xr:uid="{00000000-0005-0000-0000-00005CBA0000}"/>
    <cellStyle name="Normal 5 4 7" xfId="47724" xr:uid="{00000000-0005-0000-0000-00005DBA0000}"/>
    <cellStyle name="Normal 5 4 7 2" xfId="47725" xr:uid="{00000000-0005-0000-0000-00005EBA0000}"/>
    <cellStyle name="Normal 5 4 7 2 2" xfId="47726" xr:uid="{00000000-0005-0000-0000-00005FBA0000}"/>
    <cellStyle name="Normal 5 4 7 2 2 2" xfId="47727" xr:uid="{00000000-0005-0000-0000-000060BA0000}"/>
    <cellStyle name="Normal 5 4 7 2 2 2 2" xfId="47728" xr:uid="{00000000-0005-0000-0000-000061BA0000}"/>
    <cellStyle name="Normal 5 4 7 2 2 3" xfId="47729" xr:uid="{00000000-0005-0000-0000-000062BA0000}"/>
    <cellStyle name="Normal 5 4 7 2 2 3 2" xfId="47730" xr:uid="{00000000-0005-0000-0000-000063BA0000}"/>
    <cellStyle name="Normal 5 4 7 2 2 3 2 2" xfId="47731" xr:uid="{00000000-0005-0000-0000-000064BA0000}"/>
    <cellStyle name="Normal 5 4 7 2 2 3 3" xfId="47732" xr:uid="{00000000-0005-0000-0000-000065BA0000}"/>
    <cellStyle name="Normal 5 4 7 2 2 4" xfId="47733" xr:uid="{00000000-0005-0000-0000-000066BA0000}"/>
    <cellStyle name="Normal 5 4 7 2 3" xfId="47734" xr:uid="{00000000-0005-0000-0000-000067BA0000}"/>
    <cellStyle name="Normal 5 4 7 2 3 2" xfId="47735" xr:uid="{00000000-0005-0000-0000-000068BA0000}"/>
    <cellStyle name="Normal 5 4 7 2 4" xfId="47736" xr:uid="{00000000-0005-0000-0000-000069BA0000}"/>
    <cellStyle name="Normal 5 4 7 2 4 2" xfId="47737" xr:uid="{00000000-0005-0000-0000-00006ABA0000}"/>
    <cellStyle name="Normal 5 4 7 2 4 2 2" xfId="47738" xr:uid="{00000000-0005-0000-0000-00006BBA0000}"/>
    <cellStyle name="Normal 5 4 7 2 4 3" xfId="47739" xr:uid="{00000000-0005-0000-0000-00006CBA0000}"/>
    <cellStyle name="Normal 5 4 7 2 5" xfId="47740" xr:uid="{00000000-0005-0000-0000-00006DBA0000}"/>
    <cellStyle name="Normal 5 4 7 3" xfId="47741" xr:uid="{00000000-0005-0000-0000-00006EBA0000}"/>
    <cellStyle name="Normal 5 4 7 3 2" xfId="47742" xr:uid="{00000000-0005-0000-0000-00006FBA0000}"/>
    <cellStyle name="Normal 5 4 7 3 2 2" xfId="47743" xr:uid="{00000000-0005-0000-0000-000070BA0000}"/>
    <cellStyle name="Normal 5 4 7 3 3" xfId="47744" xr:uid="{00000000-0005-0000-0000-000071BA0000}"/>
    <cellStyle name="Normal 5 4 7 3 3 2" xfId="47745" xr:uid="{00000000-0005-0000-0000-000072BA0000}"/>
    <cellStyle name="Normal 5 4 7 3 3 2 2" xfId="47746" xr:uid="{00000000-0005-0000-0000-000073BA0000}"/>
    <cellStyle name="Normal 5 4 7 3 3 3" xfId="47747" xr:uid="{00000000-0005-0000-0000-000074BA0000}"/>
    <cellStyle name="Normal 5 4 7 3 4" xfId="47748" xr:uid="{00000000-0005-0000-0000-000075BA0000}"/>
    <cellStyle name="Normal 5 4 7 4" xfId="47749" xr:uid="{00000000-0005-0000-0000-000076BA0000}"/>
    <cellStyle name="Normal 5 4 7 4 2" xfId="47750" xr:uid="{00000000-0005-0000-0000-000077BA0000}"/>
    <cellStyle name="Normal 5 4 7 4 2 2" xfId="47751" xr:uid="{00000000-0005-0000-0000-000078BA0000}"/>
    <cellStyle name="Normal 5 4 7 4 3" xfId="47752" xr:uid="{00000000-0005-0000-0000-000079BA0000}"/>
    <cellStyle name="Normal 5 4 7 4 3 2" xfId="47753" xr:uid="{00000000-0005-0000-0000-00007ABA0000}"/>
    <cellStyle name="Normal 5 4 7 4 3 2 2" xfId="47754" xr:uid="{00000000-0005-0000-0000-00007BBA0000}"/>
    <cellStyle name="Normal 5 4 7 4 3 3" xfId="47755" xr:uid="{00000000-0005-0000-0000-00007CBA0000}"/>
    <cellStyle name="Normal 5 4 7 4 4" xfId="47756" xr:uid="{00000000-0005-0000-0000-00007DBA0000}"/>
    <cellStyle name="Normal 5 4 7 5" xfId="47757" xr:uid="{00000000-0005-0000-0000-00007EBA0000}"/>
    <cellStyle name="Normal 5 4 7 5 2" xfId="47758" xr:uid="{00000000-0005-0000-0000-00007FBA0000}"/>
    <cellStyle name="Normal 5 4 7 6" xfId="47759" xr:uid="{00000000-0005-0000-0000-000080BA0000}"/>
    <cellStyle name="Normal 5 4 7 6 2" xfId="47760" xr:uid="{00000000-0005-0000-0000-000081BA0000}"/>
    <cellStyle name="Normal 5 4 7 6 2 2" xfId="47761" xr:uid="{00000000-0005-0000-0000-000082BA0000}"/>
    <cellStyle name="Normal 5 4 7 6 3" xfId="47762" xr:uid="{00000000-0005-0000-0000-000083BA0000}"/>
    <cellStyle name="Normal 5 4 7 7" xfId="47763" xr:uid="{00000000-0005-0000-0000-000084BA0000}"/>
    <cellStyle name="Normal 5 4 7 7 2" xfId="47764" xr:uid="{00000000-0005-0000-0000-000085BA0000}"/>
    <cellStyle name="Normal 5 4 7 8" xfId="47765" xr:uid="{00000000-0005-0000-0000-000086BA0000}"/>
    <cellStyle name="Normal 5 4 8" xfId="47766" xr:uid="{00000000-0005-0000-0000-000087BA0000}"/>
    <cellStyle name="Normal 5 4 8 2" xfId="47767" xr:uid="{00000000-0005-0000-0000-000088BA0000}"/>
    <cellStyle name="Normal 5 4 8 2 2" xfId="47768" xr:uid="{00000000-0005-0000-0000-000089BA0000}"/>
    <cellStyle name="Normal 5 4 8 2 2 2" xfId="47769" xr:uid="{00000000-0005-0000-0000-00008ABA0000}"/>
    <cellStyle name="Normal 5 4 8 2 2 2 2" xfId="47770" xr:uid="{00000000-0005-0000-0000-00008BBA0000}"/>
    <cellStyle name="Normal 5 4 8 2 2 3" xfId="47771" xr:uid="{00000000-0005-0000-0000-00008CBA0000}"/>
    <cellStyle name="Normal 5 4 8 2 2 3 2" xfId="47772" xr:uid="{00000000-0005-0000-0000-00008DBA0000}"/>
    <cellStyle name="Normal 5 4 8 2 2 3 2 2" xfId="47773" xr:uid="{00000000-0005-0000-0000-00008EBA0000}"/>
    <cellStyle name="Normal 5 4 8 2 2 3 3" xfId="47774" xr:uid="{00000000-0005-0000-0000-00008FBA0000}"/>
    <cellStyle name="Normal 5 4 8 2 2 4" xfId="47775" xr:uid="{00000000-0005-0000-0000-000090BA0000}"/>
    <cellStyle name="Normal 5 4 8 2 3" xfId="47776" xr:uid="{00000000-0005-0000-0000-000091BA0000}"/>
    <cellStyle name="Normal 5 4 8 2 3 2" xfId="47777" xr:uid="{00000000-0005-0000-0000-000092BA0000}"/>
    <cellStyle name="Normal 5 4 8 2 4" xfId="47778" xr:uid="{00000000-0005-0000-0000-000093BA0000}"/>
    <cellStyle name="Normal 5 4 8 2 4 2" xfId="47779" xr:uid="{00000000-0005-0000-0000-000094BA0000}"/>
    <cellStyle name="Normal 5 4 8 2 4 2 2" xfId="47780" xr:uid="{00000000-0005-0000-0000-000095BA0000}"/>
    <cellStyle name="Normal 5 4 8 2 4 3" xfId="47781" xr:uid="{00000000-0005-0000-0000-000096BA0000}"/>
    <cellStyle name="Normal 5 4 8 2 5" xfId="47782" xr:uid="{00000000-0005-0000-0000-000097BA0000}"/>
    <cellStyle name="Normal 5 4 8 3" xfId="47783" xr:uid="{00000000-0005-0000-0000-000098BA0000}"/>
    <cellStyle name="Normal 5 4 8 3 2" xfId="47784" xr:uid="{00000000-0005-0000-0000-000099BA0000}"/>
    <cellStyle name="Normal 5 4 8 3 2 2" xfId="47785" xr:uid="{00000000-0005-0000-0000-00009ABA0000}"/>
    <cellStyle name="Normal 5 4 8 3 3" xfId="47786" xr:uid="{00000000-0005-0000-0000-00009BBA0000}"/>
    <cellStyle name="Normal 5 4 8 3 3 2" xfId="47787" xr:uid="{00000000-0005-0000-0000-00009CBA0000}"/>
    <cellStyle name="Normal 5 4 8 3 3 2 2" xfId="47788" xr:uid="{00000000-0005-0000-0000-00009DBA0000}"/>
    <cellStyle name="Normal 5 4 8 3 3 3" xfId="47789" xr:uid="{00000000-0005-0000-0000-00009EBA0000}"/>
    <cellStyle name="Normal 5 4 8 3 4" xfId="47790" xr:uid="{00000000-0005-0000-0000-00009FBA0000}"/>
    <cellStyle name="Normal 5 4 8 4" xfId="47791" xr:uid="{00000000-0005-0000-0000-0000A0BA0000}"/>
    <cellStyle name="Normal 5 4 8 4 2" xfId="47792" xr:uid="{00000000-0005-0000-0000-0000A1BA0000}"/>
    <cellStyle name="Normal 5 4 8 4 2 2" xfId="47793" xr:uid="{00000000-0005-0000-0000-0000A2BA0000}"/>
    <cellStyle name="Normal 5 4 8 4 3" xfId="47794" xr:uid="{00000000-0005-0000-0000-0000A3BA0000}"/>
    <cellStyle name="Normal 5 4 8 4 3 2" xfId="47795" xr:uid="{00000000-0005-0000-0000-0000A4BA0000}"/>
    <cellStyle name="Normal 5 4 8 4 3 2 2" xfId="47796" xr:uid="{00000000-0005-0000-0000-0000A5BA0000}"/>
    <cellStyle name="Normal 5 4 8 4 3 3" xfId="47797" xr:uid="{00000000-0005-0000-0000-0000A6BA0000}"/>
    <cellStyle name="Normal 5 4 8 4 4" xfId="47798" xr:uid="{00000000-0005-0000-0000-0000A7BA0000}"/>
    <cellStyle name="Normal 5 4 8 5" xfId="47799" xr:uid="{00000000-0005-0000-0000-0000A8BA0000}"/>
    <cellStyle name="Normal 5 4 8 5 2" xfId="47800" xr:uid="{00000000-0005-0000-0000-0000A9BA0000}"/>
    <cellStyle name="Normal 5 4 8 6" xfId="47801" xr:uid="{00000000-0005-0000-0000-0000AABA0000}"/>
    <cellStyle name="Normal 5 4 8 6 2" xfId="47802" xr:uid="{00000000-0005-0000-0000-0000ABBA0000}"/>
    <cellStyle name="Normal 5 4 8 6 2 2" xfId="47803" xr:uid="{00000000-0005-0000-0000-0000ACBA0000}"/>
    <cellStyle name="Normal 5 4 8 6 3" xfId="47804" xr:uid="{00000000-0005-0000-0000-0000ADBA0000}"/>
    <cellStyle name="Normal 5 4 8 7" xfId="47805" xr:uid="{00000000-0005-0000-0000-0000AEBA0000}"/>
    <cellStyle name="Normal 5 4 8 7 2" xfId="47806" xr:uid="{00000000-0005-0000-0000-0000AFBA0000}"/>
    <cellStyle name="Normal 5 4 8 8" xfId="47807" xr:uid="{00000000-0005-0000-0000-0000B0BA0000}"/>
    <cellStyle name="Normal 5 4 9" xfId="47808" xr:uid="{00000000-0005-0000-0000-0000B1BA0000}"/>
    <cellStyle name="Normal 5 4 9 2" xfId="47809" xr:uid="{00000000-0005-0000-0000-0000B2BA0000}"/>
    <cellStyle name="Normal 5 4 9 2 2" xfId="47810" xr:uid="{00000000-0005-0000-0000-0000B3BA0000}"/>
    <cellStyle name="Normal 5 4 9 2 2 2" xfId="47811" xr:uid="{00000000-0005-0000-0000-0000B4BA0000}"/>
    <cellStyle name="Normal 5 4 9 2 2 2 2" xfId="47812" xr:uid="{00000000-0005-0000-0000-0000B5BA0000}"/>
    <cellStyle name="Normal 5 4 9 2 2 3" xfId="47813" xr:uid="{00000000-0005-0000-0000-0000B6BA0000}"/>
    <cellStyle name="Normal 5 4 9 2 2 3 2" xfId="47814" xr:uid="{00000000-0005-0000-0000-0000B7BA0000}"/>
    <cellStyle name="Normal 5 4 9 2 2 3 2 2" xfId="47815" xr:uid="{00000000-0005-0000-0000-0000B8BA0000}"/>
    <cellStyle name="Normal 5 4 9 2 2 3 3" xfId="47816" xr:uid="{00000000-0005-0000-0000-0000B9BA0000}"/>
    <cellStyle name="Normal 5 4 9 2 2 4" xfId="47817" xr:uid="{00000000-0005-0000-0000-0000BABA0000}"/>
    <cellStyle name="Normal 5 4 9 2 3" xfId="47818" xr:uid="{00000000-0005-0000-0000-0000BBBA0000}"/>
    <cellStyle name="Normal 5 4 9 2 3 2" xfId="47819" xr:uid="{00000000-0005-0000-0000-0000BCBA0000}"/>
    <cellStyle name="Normal 5 4 9 2 4" xfId="47820" xr:uid="{00000000-0005-0000-0000-0000BDBA0000}"/>
    <cellStyle name="Normal 5 4 9 2 4 2" xfId="47821" xr:uid="{00000000-0005-0000-0000-0000BEBA0000}"/>
    <cellStyle name="Normal 5 4 9 2 4 2 2" xfId="47822" xr:uid="{00000000-0005-0000-0000-0000BFBA0000}"/>
    <cellStyle name="Normal 5 4 9 2 4 3" xfId="47823" xr:uid="{00000000-0005-0000-0000-0000C0BA0000}"/>
    <cellStyle name="Normal 5 4 9 2 5" xfId="47824" xr:uid="{00000000-0005-0000-0000-0000C1BA0000}"/>
    <cellStyle name="Normal 5 4 9 3" xfId="47825" xr:uid="{00000000-0005-0000-0000-0000C2BA0000}"/>
    <cellStyle name="Normal 5 4 9 3 2" xfId="47826" xr:uid="{00000000-0005-0000-0000-0000C3BA0000}"/>
    <cellStyle name="Normal 5 4 9 3 2 2" xfId="47827" xr:uid="{00000000-0005-0000-0000-0000C4BA0000}"/>
    <cellStyle name="Normal 5 4 9 3 3" xfId="47828" xr:uid="{00000000-0005-0000-0000-0000C5BA0000}"/>
    <cellStyle name="Normal 5 4 9 3 3 2" xfId="47829" xr:uid="{00000000-0005-0000-0000-0000C6BA0000}"/>
    <cellStyle name="Normal 5 4 9 3 3 2 2" xfId="47830" xr:uid="{00000000-0005-0000-0000-0000C7BA0000}"/>
    <cellStyle name="Normal 5 4 9 3 3 3" xfId="47831" xr:uid="{00000000-0005-0000-0000-0000C8BA0000}"/>
    <cellStyle name="Normal 5 4 9 3 4" xfId="47832" xr:uid="{00000000-0005-0000-0000-0000C9BA0000}"/>
    <cellStyle name="Normal 5 4 9 4" xfId="47833" xr:uid="{00000000-0005-0000-0000-0000CABA0000}"/>
    <cellStyle name="Normal 5 4 9 4 2" xfId="47834" xr:uid="{00000000-0005-0000-0000-0000CBBA0000}"/>
    <cellStyle name="Normal 5 4 9 5" xfId="47835" xr:uid="{00000000-0005-0000-0000-0000CCBA0000}"/>
    <cellStyle name="Normal 5 4 9 5 2" xfId="47836" xr:uid="{00000000-0005-0000-0000-0000CDBA0000}"/>
    <cellStyle name="Normal 5 4 9 5 2 2" xfId="47837" xr:uid="{00000000-0005-0000-0000-0000CEBA0000}"/>
    <cellStyle name="Normal 5 4 9 5 3" xfId="47838" xr:uid="{00000000-0005-0000-0000-0000CFBA0000}"/>
    <cellStyle name="Normal 5 4 9 6" xfId="47839" xr:uid="{00000000-0005-0000-0000-0000D0BA0000}"/>
    <cellStyle name="Normal 5 4_T-straight with PEDs adjustor" xfId="47840" xr:uid="{00000000-0005-0000-0000-0000D1BA0000}"/>
    <cellStyle name="Normal 5 5" xfId="47841" xr:uid="{00000000-0005-0000-0000-0000D2BA0000}"/>
    <cellStyle name="Normal 5 5 10" xfId="47842" xr:uid="{00000000-0005-0000-0000-0000D3BA0000}"/>
    <cellStyle name="Normal 5 5 10 2" xfId="47843" xr:uid="{00000000-0005-0000-0000-0000D4BA0000}"/>
    <cellStyle name="Normal 5 5 10 2 2" xfId="47844" xr:uid="{00000000-0005-0000-0000-0000D5BA0000}"/>
    <cellStyle name="Normal 5 5 10 2 2 2" xfId="47845" xr:uid="{00000000-0005-0000-0000-0000D6BA0000}"/>
    <cellStyle name="Normal 5 5 10 2 2 2 2" xfId="47846" xr:uid="{00000000-0005-0000-0000-0000D7BA0000}"/>
    <cellStyle name="Normal 5 5 10 2 2 3" xfId="47847" xr:uid="{00000000-0005-0000-0000-0000D8BA0000}"/>
    <cellStyle name="Normal 5 5 10 2 2 3 2" xfId="47848" xr:uid="{00000000-0005-0000-0000-0000D9BA0000}"/>
    <cellStyle name="Normal 5 5 10 2 2 3 2 2" xfId="47849" xr:uid="{00000000-0005-0000-0000-0000DABA0000}"/>
    <cellStyle name="Normal 5 5 10 2 2 3 3" xfId="47850" xr:uid="{00000000-0005-0000-0000-0000DBBA0000}"/>
    <cellStyle name="Normal 5 5 10 2 2 4" xfId="47851" xr:uid="{00000000-0005-0000-0000-0000DCBA0000}"/>
    <cellStyle name="Normal 5 5 10 2 3" xfId="47852" xr:uid="{00000000-0005-0000-0000-0000DDBA0000}"/>
    <cellStyle name="Normal 5 5 10 2 3 2" xfId="47853" xr:uid="{00000000-0005-0000-0000-0000DEBA0000}"/>
    <cellStyle name="Normal 5 5 10 2 4" xfId="47854" xr:uid="{00000000-0005-0000-0000-0000DFBA0000}"/>
    <cellStyle name="Normal 5 5 10 2 4 2" xfId="47855" xr:uid="{00000000-0005-0000-0000-0000E0BA0000}"/>
    <cellStyle name="Normal 5 5 10 2 4 2 2" xfId="47856" xr:uid="{00000000-0005-0000-0000-0000E1BA0000}"/>
    <cellStyle name="Normal 5 5 10 2 4 3" xfId="47857" xr:uid="{00000000-0005-0000-0000-0000E2BA0000}"/>
    <cellStyle name="Normal 5 5 10 2 5" xfId="47858" xr:uid="{00000000-0005-0000-0000-0000E3BA0000}"/>
    <cellStyle name="Normal 5 5 10 3" xfId="47859" xr:uid="{00000000-0005-0000-0000-0000E4BA0000}"/>
    <cellStyle name="Normal 5 5 10 3 2" xfId="47860" xr:uid="{00000000-0005-0000-0000-0000E5BA0000}"/>
    <cellStyle name="Normal 5 5 10 3 2 2" xfId="47861" xr:uid="{00000000-0005-0000-0000-0000E6BA0000}"/>
    <cellStyle name="Normal 5 5 10 3 3" xfId="47862" xr:uid="{00000000-0005-0000-0000-0000E7BA0000}"/>
    <cellStyle name="Normal 5 5 10 3 3 2" xfId="47863" xr:uid="{00000000-0005-0000-0000-0000E8BA0000}"/>
    <cellStyle name="Normal 5 5 10 3 3 2 2" xfId="47864" xr:uid="{00000000-0005-0000-0000-0000E9BA0000}"/>
    <cellStyle name="Normal 5 5 10 3 3 3" xfId="47865" xr:uid="{00000000-0005-0000-0000-0000EABA0000}"/>
    <cellStyle name="Normal 5 5 10 3 4" xfId="47866" xr:uid="{00000000-0005-0000-0000-0000EBBA0000}"/>
    <cellStyle name="Normal 5 5 10 4" xfId="47867" xr:uid="{00000000-0005-0000-0000-0000ECBA0000}"/>
    <cellStyle name="Normal 5 5 10 4 2" xfId="47868" xr:uid="{00000000-0005-0000-0000-0000EDBA0000}"/>
    <cellStyle name="Normal 5 5 10 5" xfId="47869" xr:uid="{00000000-0005-0000-0000-0000EEBA0000}"/>
    <cellStyle name="Normal 5 5 10 5 2" xfId="47870" xr:uid="{00000000-0005-0000-0000-0000EFBA0000}"/>
    <cellStyle name="Normal 5 5 10 5 2 2" xfId="47871" xr:uid="{00000000-0005-0000-0000-0000F0BA0000}"/>
    <cellStyle name="Normal 5 5 10 5 3" xfId="47872" xr:uid="{00000000-0005-0000-0000-0000F1BA0000}"/>
    <cellStyle name="Normal 5 5 10 6" xfId="47873" xr:uid="{00000000-0005-0000-0000-0000F2BA0000}"/>
    <cellStyle name="Normal 5 5 11" xfId="47874" xr:uid="{00000000-0005-0000-0000-0000F3BA0000}"/>
    <cellStyle name="Normal 5 5 11 2" xfId="47875" xr:uid="{00000000-0005-0000-0000-0000F4BA0000}"/>
    <cellStyle name="Normal 5 5 11 2 2" xfId="47876" xr:uid="{00000000-0005-0000-0000-0000F5BA0000}"/>
    <cellStyle name="Normal 5 5 11 2 2 2" xfId="47877" xr:uid="{00000000-0005-0000-0000-0000F6BA0000}"/>
    <cellStyle name="Normal 5 5 11 2 3" xfId="47878" xr:uid="{00000000-0005-0000-0000-0000F7BA0000}"/>
    <cellStyle name="Normal 5 5 11 2 3 2" xfId="47879" xr:uid="{00000000-0005-0000-0000-0000F8BA0000}"/>
    <cellStyle name="Normal 5 5 11 2 3 2 2" xfId="47880" xr:uid="{00000000-0005-0000-0000-0000F9BA0000}"/>
    <cellStyle name="Normal 5 5 11 2 3 3" xfId="47881" xr:uid="{00000000-0005-0000-0000-0000FABA0000}"/>
    <cellStyle name="Normal 5 5 11 2 4" xfId="47882" xr:uid="{00000000-0005-0000-0000-0000FBBA0000}"/>
    <cellStyle name="Normal 5 5 11 3" xfId="47883" xr:uid="{00000000-0005-0000-0000-0000FCBA0000}"/>
    <cellStyle name="Normal 5 5 11 3 2" xfId="47884" xr:uid="{00000000-0005-0000-0000-0000FDBA0000}"/>
    <cellStyle name="Normal 5 5 11 4" xfId="47885" xr:uid="{00000000-0005-0000-0000-0000FEBA0000}"/>
    <cellStyle name="Normal 5 5 11 4 2" xfId="47886" xr:uid="{00000000-0005-0000-0000-0000FFBA0000}"/>
    <cellStyle name="Normal 5 5 11 4 2 2" xfId="47887" xr:uid="{00000000-0005-0000-0000-000000BB0000}"/>
    <cellStyle name="Normal 5 5 11 4 3" xfId="47888" xr:uid="{00000000-0005-0000-0000-000001BB0000}"/>
    <cellStyle name="Normal 5 5 11 5" xfId="47889" xr:uid="{00000000-0005-0000-0000-000002BB0000}"/>
    <cellStyle name="Normal 5 5 12" xfId="47890" xr:uid="{00000000-0005-0000-0000-000003BB0000}"/>
    <cellStyle name="Normal 5 5 12 2" xfId="47891" xr:uid="{00000000-0005-0000-0000-000004BB0000}"/>
    <cellStyle name="Normal 5 5 12 2 2" xfId="47892" xr:uid="{00000000-0005-0000-0000-000005BB0000}"/>
    <cellStyle name="Normal 5 5 12 3" xfId="47893" xr:uid="{00000000-0005-0000-0000-000006BB0000}"/>
    <cellStyle name="Normal 5 5 12 3 2" xfId="47894" xr:uid="{00000000-0005-0000-0000-000007BB0000}"/>
    <cellStyle name="Normal 5 5 12 3 2 2" xfId="47895" xr:uid="{00000000-0005-0000-0000-000008BB0000}"/>
    <cellStyle name="Normal 5 5 12 3 3" xfId="47896" xr:uid="{00000000-0005-0000-0000-000009BB0000}"/>
    <cellStyle name="Normal 5 5 12 4" xfId="47897" xr:uid="{00000000-0005-0000-0000-00000ABB0000}"/>
    <cellStyle name="Normal 5 5 13" xfId="47898" xr:uid="{00000000-0005-0000-0000-00000BBB0000}"/>
    <cellStyle name="Normal 5 5 13 2" xfId="47899" xr:uid="{00000000-0005-0000-0000-00000CBB0000}"/>
    <cellStyle name="Normal 5 5 13 2 2" xfId="47900" xr:uid="{00000000-0005-0000-0000-00000DBB0000}"/>
    <cellStyle name="Normal 5 5 13 3" xfId="47901" xr:uid="{00000000-0005-0000-0000-00000EBB0000}"/>
    <cellStyle name="Normal 5 5 13 3 2" xfId="47902" xr:uid="{00000000-0005-0000-0000-00000FBB0000}"/>
    <cellStyle name="Normal 5 5 13 3 2 2" xfId="47903" xr:uid="{00000000-0005-0000-0000-000010BB0000}"/>
    <cellStyle name="Normal 5 5 13 3 3" xfId="47904" xr:uid="{00000000-0005-0000-0000-000011BB0000}"/>
    <cellStyle name="Normal 5 5 13 4" xfId="47905" xr:uid="{00000000-0005-0000-0000-000012BB0000}"/>
    <cellStyle name="Normal 5 5 14" xfId="47906" xr:uid="{00000000-0005-0000-0000-000013BB0000}"/>
    <cellStyle name="Normal 5 5 14 2" xfId="47907" xr:uid="{00000000-0005-0000-0000-000014BB0000}"/>
    <cellStyle name="Normal 5 5 14 2 2" xfId="47908" xr:uid="{00000000-0005-0000-0000-000015BB0000}"/>
    <cellStyle name="Normal 5 5 14 3" xfId="47909" xr:uid="{00000000-0005-0000-0000-000016BB0000}"/>
    <cellStyle name="Normal 5 5 14 3 2" xfId="47910" xr:uid="{00000000-0005-0000-0000-000017BB0000}"/>
    <cellStyle name="Normal 5 5 14 3 2 2" xfId="47911" xr:uid="{00000000-0005-0000-0000-000018BB0000}"/>
    <cellStyle name="Normal 5 5 14 3 3" xfId="47912" xr:uid="{00000000-0005-0000-0000-000019BB0000}"/>
    <cellStyle name="Normal 5 5 14 4" xfId="47913" xr:uid="{00000000-0005-0000-0000-00001ABB0000}"/>
    <cellStyle name="Normal 5 5 15" xfId="47914" xr:uid="{00000000-0005-0000-0000-00001BBB0000}"/>
    <cellStyle name="Normal 5 5 15 2" xfId="47915" xr:uid="{00000000-0005-0000-0000-00001CBB0000}"/>
    <cellStyle name="Normal 5 5 15 2 2" xfId="47916" xr:uid="{00000000-0005-0000-0000-00001DBB0000}"/>
    <cellStyle name="Normal 5 5 15 3" xfId="47917" xr:uid="{00000000-0005-0000-0000-00001EBB0000}"/>
    <cellStyle name="Normal 5 5 16" xfId="47918" xr:uid="{00000000-0005-0000-0000-00001FBB0000}"/>
    <cellStyle name="Normal 5 5 16 2" xfId="47919" xr:uid="{00000000-0005-0000-0000-000020BB0000}"/>
    <cellStyle name="Normal 5 5 17" xfId="47920" xr:uid="{00000000-0005-0000-0000-000021BB0000}"/>
    <cellStyle name="Normal 5 5 17 2" xfId="47921" xr:uid="{00000000-0005-0000-0000-000022BB0000}"/>
    <cellStyle name="Normal 5 5 18" xfId="47922" xr:uid="{00000000-0005-0000-0000-000023BB0000}"/>
    <cellStyle name="Normal 5 5 19" xfId="47923" xr:uid="{00000000-0005-0000-0000-000024BB0000}"/>
    <cellStyle name="Normal 5 5 2" xfId="47924" xr:uid="{00000000-0005-0000-0000-000025BB0000}"/>
    <cellStyle name="Normal 5 5 2 10" xfId="47925" xr:uid="{00000000-0005-0000-0000-000026BB0000}"/>
    <cellStyle name="Normal 5 5 2 10 2" xfId="47926" xr:uid="{00000000-0005-0000-0000-000027BB0000}"/>
    <cellStyle name="Normal 5 5 2 11" xfId="47927" xr:uid="{00000000-0005-0000-0000-000028BB0000}"/>
    <cellStyle name="Normal 5 5 2 12" xfId="47928" xr:uid="{00000000-0005-0000-0000-000029BB0000}"/>
    <cellStyle name="Normal 5 5 2 2" xfId="47929" xr:uid="{00000000-0005-0000-0000-00002ABB0000}"/>
    <cellStyle name="Normal 5 5 2 2 10" xfId="47930" xr:uid="{00000000-0005-0000-0000-00002BBB0000}"/>
    <cellStyle name="Normal 5 5 2 2 11" xfId="47931" xr:uid="{00000000-0005-0000-0000-00002CBB0000}"/>
    <cellStyle name="Normal 5 5 2 2 2" xfId="47932" xr:uid="{00000000-0005-0000-0000-00002DBB0000}"/>
    <cellStyle name="Normal 5 5 2 2 2 10" xfId="47933" xr:uid="{00000000-0005-0000-0000-00002EBB0000}"/>
    <cellStyle name="Normal 5 5 2 2 2 2" xfId="47934" xr:uid="{00000000-0005-0000-0000-00002FBB0000}"/>
    <cellStyle name="Normal 5 5 2 2 2 2 2" xfId="47935" xr:uid="{00000000-0005-0000-0000-000030BB0000}"/>
    <cellStyle name="Normal 5 5 2 2 2 2 2 2" xfId="47936" xr:uid="{00000000-0005-0000-0000-000031BB0000}"/>
    <cellStyle name="Normal 5 5 2 2 2 2 2 2 2" xfId="47937" xr:uid="{00000000-0005-0000-0000-000032BB0000}"/>
    <cellStyle name="Normal 5 5 2 2 2 2 2 2 2 2" xfId="47938" xr:uid="{00000000-0005-0000-0000-000033BB0000}"/>
    <cellStyle name="Normal 5 5 2 2 2 2 2 2 3" xfId="47939" xr:uid="{00000000-0005-0000-0000-000034BB0000}"/>
    <cellStyle name="Normal 5 5 2 2 2 2 2 2 3 2" xfId="47940" xr:uid="{00000000-0005-0000-0000-000035BB0000}"/>
    <cellStyle name="Normal 5 5 2 2 2 2 2 2 3 2 2" xfId="47941" xr:uid="{00000000-0005-0000-0000-000036BB0000}"/>
    <cellStyle name="Normal 5 5 2 2 2 2 2 2 3 3" xfId="47942" xr:uid="{00000000-0005-0000-0000-000037BB0000}"/>
    <cellStyle name="Normal 5 5 2 2 2 2 2 2 4" xfId="47943" xr:uid="{00000000-0005-0000-0000-000038BB0000}"/>
    <cellStyle name="Normal 5 5 2 2 2 2 2 3" xfId="47944" xr:uid="{00000000-0005-0000-0000-000039BB0000}"/>
    <cellStyle name="Normal 5 5 2 2 2 2 2 3 2" xfId="47945" xr:uid="{00000000-0005-0000-0000-00003ABB0000}"/>
    <cellStyle name="Normal 5 5 2 2 2 2 2 4" xfId="47946" xr:uid="{00000000-0005-0000-0000-00003BBB0000}"/>
    <cellStyle name="Normal 5 5 2 2 2 2 2 4 2" xfId="47947" xr:uid="{00000000-0005-0000-0000-00003CBB0000}"/>
    <cellStyle name="Normal 5 5 2 2 2 2 2 4 2 2" xfId="47948" xr:uid="{00000000-0005-0000-0000-00003DBB0000}"/>
    <cellStyle name="Normal 5 5 2 2 2 2 2 4 3" xfId="47949" xr:uid="{00000000-0005-0000-0000-00003EBB0000}"/>
    <cellStyle name="Normal 5 5 2 2 2 2 2 5" xfId="47950" xr:uid="{00000000-0005-0000-0000-00003FBB0000}"/>
    <cellStyle name="Normal 5 5 2 2 2 2 3" xfId="47951" xr:uid="{00000000-0005-0000-0000-000040BB0000}"/>
    <cellStyle name="Normal 5 5 2 2 2 2 3 2" xfId="47952" xr:uid="{00000000-0005-0000-0000-000041BB0000}"/>
    <cellStyle name="Normal 5 5 2 2 2 2 3 2 2" xfId="47953" xr:uid="{00000000-0005-0000-0000-000042BB0000}"/>
    <cellStyle name="Normal 5 5 2 2 2 2 3 3" xfId="47954" xr:uid="{00000000-0005-0000-0000-000043BB0000}"/>
    <cellStyle name="Normal 5 5 2 2 2 2 3 3 2" xfId="47955" xr:uid="{00000000-0005-0000-0000-000044BB0000}"/>
    <cellStyle name="Normal 5 5 2 2 2 2 3 3 2 2" xfId="47956" xr:uid="{00000000-0005-0000-0000-000045BB0000}"/>
    <cellStyle name="Normal 5 5 2 2 2 2 3 3 3" xfId="47957" xr:uid="{00000000-0005-0000-0000-000046BB0000}"/>
    <cellStyle name="Normal 5 5 2 2 2 2 3 4" xfId="47958" xr:uid="{00000000-0005-0000-0000-000047BB0000}"/>
    <cellStyle name="Normal 5 5 2 2 2 2 4" xfId="47959" xr:uid="{00000000-0005-0000-0000-000048BB0000}"/>
    <cellStyle name="Normal 5 5 2 2 2 2 4 2" xfId="47960" xr:uid="{00000000-0005-0000-0000-000049BB0000}"/>
    <cellStyle name="Normal 5 5 2 2 2 2 4 2 2" xfId="47961" xr:uid="{00000000-0005-0000-0000-00004ABB0000}"/>
    <cellStyle name="Normal 5 5 2 2 2 2 4 3" xfId="47962" xr:uid="{00000000-0005-0000-0000-00004BBB0000}"/>
    <cellStyle name="Normal 5 5 2 2 2 2 4 3 2" xfId="47963" xr:uid="{00000000-0005-0000-0000-00004CBB0000}"/>
    <cellStyle name="Normal 5 5 2 2 2 2 4 3 2 2" xfId="47964" xr:uid="{00000000-0005-0000-0000-00004DBB0000}"/>
    <cellStyle name="Normal 5 5 2 2 2 2 4 3 3" xfId="47965" xr:uid="{00000000-0005-0000-0000-00004EBB0000}"/>
    <cellStyle name="Normal 5 5 2 2 2 2 4 4" xfId="47966" xr:uid="{00000000-0005-0000-0000-00004FBB0000}"/>
    <cellStyle name="Normal 5 5 2 2 2 2 5" xfId="47967" xr:uid="{00000000-0005-0000-0000-000050BB0000}"/>
    <cellStyle name="Normal 5 5 2 2 2 2 5 2" xfId="47968" xr:uid="{00000000-0005-0000-0000-000051BB0000}"/>
    <cellStyle name="Normal 5 5 2 2 2 2 6" xfId="47969" xr:uid="{00000000-0005-0000-0000-000052BB0000}"/>
    <cellStyle name="Normal 5 5 2 2 2 2 6 2" xfId="47970" xr:uid="{00000000-0005-0000-0000-000053BB0000}"/>
    <cellStyle name="Normal 5 5 2 2 2 2 6 2 2" xfId="47971" xr:uid="{00000000-0005-0000-0000-000054BB0000}"/>
    <cellStyle name="Normal 5 5 2 2 2 2 6 3" xfId="47972" xr:uid="{00000000-0005-0000-0000-000055BB0000}"/>
    <cellStyle name="Normal 5 5 2 2 2 2 7" xfId="47973" xr:uid="{00000000-0005-0000-0000-000056BB0000}"/>
    <cellStyle name="Normal 5 5 2 2 2 2 7 2" xfId="47974" xr:uid="{00000000-0005-0000-0000-000057BB0000}"/>
    <cellStyle name="Normal 5 5 2 2 2 2 8" xfId="47975" xr:uid="{00000000-0005-0000-0000-000058BB0000}"/>
    <cellStyle name="Normal 5 5 2 2 2 2 9" xfId="47976" xr:uid="{00000000-0005-0000-0000-000059BB0000}"/>
    <cellStyle name="Normal 5 5 2 2 2 3" xfId="47977" xr:uid="{00000000-0005-0000-0000-00005ABB0000}"/>
    <cellStyle name="Normal 5 5 2 2 2 3 2" xfId="47978" xr:uid="{00000000-0005-0000-0000-00005BBB0000}"/>
    <cellStyle name="Normal 5 5 2 2 2 3 2 2" xfId="47979" xr:uid="{00000000-0005-0000-0000-00005CBB0000}"/>
    <cellStyle name="Normal 5 5 2 2 2 3 2 2 2" xfId="47980" xr:uid="{00000000-0005-0000-0000-00005DBB0000}"/>
    <cellStyle name="Normal 5 5 2 2 2 3 2 3" xfId="47981" xr:uid="{00000000-0005-0000-0000-00005EBB0000}"/>
    <cellStyle name="Normal 5 5 2 2 2 3 2 3 2" xfId="47982" xr:uid="{00000000-0005-0000-0000-00005FBB0000}"/>
    <cellStyle name="Normal 5 5 2 2 2 3 2 3 2 2" xfId="47983" xr:uid="{00000000-0005-0000-0000-000060BB0000}"/>
    <cellStyle name="Normal 5 5 2 2 2 3 2 3 3" xfId="47984" xr:uid="{00000000-0005-0000-0000-000061BB0000}"/>
    <cellStyle name="Normal 5 5 2 2 2 3 2 4" xfId="47985" xr:uid="{00000000-0005-0000-0000-000062BB0000}"/>
    <cellStyle name="Normal 5 5 2 2 2 3 3" xfId="47986" xr:uid="{00000000-0005-0000-0000-000063BB0000}"/>
    <cellStyle name="Normal 5 5 2 2 2 3 3 2" xfId="47987" xr:uid="{00000000-0005-0000-0000-000064BB0000}"/>
    <cellStyle name="Normal 5 5 2 2 2 3 4" xfId="47988" xr:uid="{00000000-0005-0000-0000-000065BB0000}"/>
    <cellStyle name="Normal 5 5 2 2 2 3 4 2" xfId="47989" xr:uid="{00000000-0005-0000-0000-000066BB0000}"/>
    <cellStyle name="Normal 5 5 2 2 2 3 4 2 2" xfId="47990" xr:uid="{00000000-0005-0000-0000-000067BB0000}"/>
    <cellStyle name="Normal 5 5 2 2 2 3 4 3" xfId="47991" xr:uid="{00000000-0005-0000-0000-000068BB0000}"/>
    <cellStyle name="Normal 5 5 2 2 2 3 5" xfId="47992" xr:uid="{00000000-0005-0000-0000-000069BB0000}"/>
    <cellStyle name="Normal 5 5 2 2 2 4" xfId="47993" xr:uid="{00000000-0005-0000-0000-00006ABB0000}"/>
    <cellStyle name="Normal 5 5 2 2 2 4 2" xfId="47994" xr:uid="{00000000-0005-0000-0000-00006BBB0000}"/>
    <cellStyle name="Normal 5 5 2 2 2 4 2 2" xfId="47995" xr:uid="{00000000-0005-0000-0000-00006CBB0000}"/>
    <cellStyle name="Normal 5 5 2 2 2 4 3" xfId="47996" xr:uid="{00000000-0005-0000-0000-00006DBB0000}"/>
    <cellStyle name="Normal 5 5 2 2 2 4 3 2" xfId="47997" xr:uid="{00000000-0005-0000-0000-00006EBB0000}"/>
    <cellStyle name="Normal 5 5 2 2 2 4 3 2 2" xfId="47998" xr:uid="{00000000-0005-0000-0000-00006FBB0000}"/>
    <cellStyle name="Normal 5 5 2 2 2 4 3 3" xfId="47999" xr:uid="{00000000-0005-0000-0000-000070BB0000}"/>
    <cellStyle name="Normal 5 5 2 2 2 4 4" xfId="48000" xr:uid="{00000000-0005-0000-0000-000071BB0000}"/>
    <cellStyle name="Normal 5 5 2 2 2 5" xfId="48001" xr:uid="{00000000-0005-0000-0000-000072BB0000}"/>
    <cellStyle name="Normal 5 5 2 2 2 5 2" xfId="48002" xr:uid="{00000000-0005-0000-0000-000073BB0000}"/>
    <cellStyle name="Normal 5 5 2 2 2 5 2 2" xfId="48003" xr:uid="{00000000-0005-0000-0000-000074BB0000}"/>
    <cellStyle name="Normal 5 5 2 2 2 5 3" xfId="48004" xr:uid="{00000000-0005-0000-0000-000075BB0000}"/>
    <cellStyle name="Normal 5 5 2 2 2 5 3 2" xfId="48005" xr:uid="{00000000-0005-0000-0000-000076BB0000}"/>
    <cellStyle name="Normal 5 5 2 2 2 5 3 2 2" xfId="48006" xr:uid="{00000000-0005-0000-0000-000077BB0000}"/>
    <cellStyle name="Normal 5 5 2 2 2 5 3 3" xfId="48007" xr:uid="{00000000-0005-0000-0000-000078BB0000}"/>
    <cellStyle name="Normal 5 5 2 2 2 5 4" xfId="48008" xr:uid="{00000000-0005-0000-0000-000079BB0000}"/>
    <cellStyle name="Normal 5 5 2 2 2 6" xfId="48009" xr:uid="{00000000-0005-0000-0000-00007ABB0000}"/>
    <cellStyle name="Normal 5 5 2 2 2 6 2" xfId="48010" xr:uid="{00000000-0005-0000-0000-00007BBB0000}"/>
    <cellStyle name="Normal 5 5 2 2 2 7" xfId="48011" xr:uid="{00000000-0005-0000-0000-00007CBB0000}"/>
    <cellStyle name="Normal 5 5 2 2 2 7 2" xfId="48012" xr:uid="{00000000-0005-0000-0000-00007DBB0000}"/>
    <cellStyle name="Normal 5 5 2 2 2 7 2 2" xfId="48013" xr:uid="{00000000-0005-0000-0000-00007EBB0000}"/>
    <cellStyle name="Normal 5 5 2 2 2 7 3" xfId="48014" xr:uid="{00000000-0005-0000-0000-00007FBB0000}"/>
    <cellStyle name="Normal 5 5 2 2 2 8" xfId="48015" xr:uid="{00000000-0005-0000-0000-000080BB0000}"/>
    <cellStyle name="Normal 5 5 2 2 2 8 2" xfId="48016" xr:uid="{00000000-0005-0000-0000-000081BB0000}"/>
    <cellStyle name="Normal 5 5 2 2 2 9" xfId="48017" xr:uid="{00000000-0005-0000-0000-000082BB0000}"/>
    <cellStyle name="Normal 5 5 2 2 3" xfId="48018" xr:uid="{00000000-0005-0000-0000-000083BB0000}"/>
    <cellStyle name="Normal 5 5 2 2 3 2" xfId="48019" xr:uid="{00000000-0005-0000-0000-000084BB0000}"/>
    <cellStyle name="Normal 5 5 2 2 3 2 2" xfId="48020" xr:uid="{00000000-0005-0000-0000-000085BB0000}"/>
    <cellStyle name="Normal 5 5 2 2 3 2 2 2" xfId="48021" xr:uid="{00000000-0005-0000-0000-000086BB0000}"/>
    <cellStyle name="Normal 5 5 2 2 3 2 2 2 2" xfId="48022" xr:uid="{00000000-0005-0000-0000-000087BB0000}"/>
    <cellStyle name="Normal 5 5 2 2 3 2 2 3" xfId="48023" xr:uid="{00000000-0005-0000-0000-000088BB0000}"/>
    <cellStyle name="Normal 5 5 2 2 3 2 2 3 2" xfId="48024" xr:uid="{00000000-0005-0000-0000-000089BB0000}"/>
    <cellStyle name="Normal 5 5 2 2 3 2 2 3 2 2" xfId="48025" xr:uid="{00000000-0005-0000-0000-00008ABB0000}"/>
    <cellStyle name="Normal 5 5 2 2 3 2 2 3 3" xfId="48026" xr:uid="{00000000-0005-0000-0000-00008BBB0000}"/>
    <cellStyle name="Normal 5 5 2 2 3 2 2 4" xfId="48027" xr:uid="{00000000-0005-0000-0000-00008CBB0000}"/>
    <cellStyle name="Normal 5 5 2 2 3 2 3" xfId="48028" xr:uid="{00000000-0005-0000-0000-00008DBB0000}"/>
    <cellStyle name="Normal 5 5 2 2 3 2 3 2" xfId="48029" xr:uid="{00000000-0005-0000-0000-00008EBB0000}"/>
    <cellStyle name="Normal 5 5 2 2 3 2 4" xfId="48030" xr:uid="{00000000-0005-0000-0000-00008FBB0000}"/>
    <cellStyle name="Normal 5 5 2 2 3 2 4 2" xfId="48031" xr:uid="{00000000-0005-0000-0000-000090BB0000}"/>
    <cellStyle name="Normal 5 5 2 2 3 2 4 2 2" xfId="48032" xr:uid="{00000000-0005-0000-0000-000091BB0000}"/>
    <cellStyle name="Normal 5 5 2 2 3 2 4 3" xfId="48033" xr:uid="{00000000-0005-0000-0000-000092BB0000}"/>
    <cellStyle name="Normal 5 5 2 2 3 2 5" xfId="48034" xr:uid="{00000000-0005-0000-0000-000093BB0000}"/>
    <cellStyle name="Normal 5 5 2 2 3 2 6" xfId="48035" xr:uid="{00000000-0005-0000-0000-000094BB0000}"/>
    <cellStyle name="Normal 5 5 2 2 3 3" xfId="48036" xr:uid="{00000000-0005-0000-0000-000095BB0000}"/>
    <cellStyle name="Normal 5 5 2 2 3 3 2" xfId="48037" xr:uid="{00000000-0005-0000-0000-000096BB0000}"/>
    <cellStyle name="Normal 5 5 2 2 3 3 2 2" xfId="48038" xr:uid="{00000000-0005-0000-0000-000097BB0000}"/>
    <cellStyle name="Normal 5 5 2 2 3 3 3" xfId="48039" xr:uid="{00000000-0005-0000-0000-000098BB0000}"/>
    <cellStyle name="Normal 5 5 2 2 3 3 3 2" xfId="48040" xr:uid="{00000000-0005-0000-0000-000099BB0000}"/>
    <cellStyle name="Normal 5 5 2 2 3 3 3 2 2" xfId="48041" xr:uid="{00000000-0005-0000-0000-00009ABB0000}"/>
    <cellStyle name="Normal 5 5 2 2 3 3 3 3" xfId="48042" xr:uid="{00000000-0005-0000-0000-00009BBB0000}"/>
    <cellStyle name="Normal 5 5 2 2 3 3 4" xfId="48043" xr:uid="{00000000-0005-0000-0000-00009CBB0000}"/>
    <cellStyle name="Normal 5 5 2 2 3 4" xfId="48044" xr:uid="{00000000-0005-0000-0000-00009DBB0000}"/>
    <cellStyle name="Normal 5 5 2 2 3 4 2" xfId="48045" xr:uid="{00000000-0005-0000-0000-00009EBB0000}"/>
    <cellStyle name="Normal 5 5 2 2 3 4 2 2" xfId="48046" xr:uid="{00000000-0005-0000-0000-00009FBB0000}"/>
    <cellStyle name="Normal 5 5 2 2 3 4 3" xfId="48047" xr:uid="{00000000-0005-0000-0000-0000A0BB0000}"/>
    <cellStyle name="Normal 5 5 2 2 3 4 3 2" xfId="48048" xr:uid="{00000000-0005-0000-0000-0000A1BB0000}"/>
    <cellStyle name="Normal 5 5 2 2 3 4 3 2 2" xfId="48049" xr:uid="{00000000-0005-0000-0000-0000A2BB0000}"/>
    <cellStyle name="Normal 5 5 2 2 3 4 3 3" xfId="48050" xr:uid="{00000000-0005-0000-0000-0000A3BB0000}"/>
    <cellStyle name="Normal 5 5 2 2 3 4 4" xfId="48051" xr:uid="{00000000-0005-0000-0000-0000A4BB0000}"/>
    <cellStyle name="Normal 5 5 2 2 3 5" xfId="48052" xr:uid="{00000000-0005-0000-0000-0000A5BB0000}"/>
    <cellStyle name="Normal 5 5 2 2 3 5 2" xfId="48053" xr:uid="{00000000-0005-0000-0000-0000A6BB0000}"/>
    <cellStyle name="Normal 5 5 2 2 3 6" xfId="48054" xr:uid="{00000000-0005-0000-0000-0000A7BB0000}"/>
    <cellStyle name="Normal 5 5 2 2 3 6 2" xfId="48055" xr:uid="{00000000-0005-0000-0000-0000A8BB0000}"/>
    <cellStyle name="Normal 5 5 2 2 3 6 2 2" xfId="48056" xr:uid="{00000000-0005-0000-0000-0000A9BB0000}"/>
    <cellStyle name="Normal 5 5 2 2 3 6 3" xfId="48057" xr:uid="{00000000-0005-0000-0000-0000AABB0000}"/>
    <cellStyle name="Normal 5 5 2 2 3 7" xfId="48058" xr:uid="{00000000-0005-0000-0000-0000ABBB0000}"/>
    <cellStyle name="Normal 5 5 2 2 3 7 2" xfId="48059" xr:uid="{00000000-0005-0000-0000-0000ACBB0000}"/>
    <cellStyle name="Normal 5 5 2 2 3 8" xfId="48060" xr:uid="{00000000-0005-0000-0000-0000ADBB0000}"/>
    <cellStyle name="Normal 5 5 2 2 3 9" xfId="48061" xr:uid="{00000000-0005-0000-0000-0000AEBB0000}"/>
    <cellStyle name="Normal 5 5 2 2 4" xfId="48062" xr:uid="{00000000-0005-0000-0000-0000AFBB0000}"/>
    <cellStyle name="Normal 5 5 2 2 4 2" xfId="48063" xr:uid="{00000000-0005-0000-0000-0000B0BB0000}"/>
    <cellStyle name="Normal 5 5 2 2 4 2 2" xfId="48064" xr:uid="{00000000-0005-0000-0000-0000B1BB0000}"/>
    <cellStyle name="Normal 5 5 2 2 4 2 2 2" xfId="48065" xr:uid="{00000000-0005-0000-0000-0000B2BB0000}"/>
    <cellStyle name="Normal 5 5 2 2 4 2 3" xfId="48066" xr:uid="{00000000-0005-0000-0000-0000B3BB0000}"/>
    <cellStyle name="Normal 5 5 2 2 4 2 3 2" xfId="48067" xr:uid="{00000000-0005-0000-0000-0000B4BB0000}"/>
    <cellStyle name="Normal 5 5 2 2 4 2 3 2 2" xfId="48068" xr:uid="{00000000-0005-0000-0000-0000B5BB0000}"/>
    <cellStyle name="Normal 5 5 2 2 4 2 3 3" xfId="48069" xr:uid="{00000000-0005-0000-0000-0000B6BB0000}"/>
    <cellStyle name="Normal 5 5 2 2 4 2 4" xfId="48070" xr:uid="{00000000-0005-0000-0000-0000B7BB0000}"/>
    <cellStyle name="Normal 5 5 2 2 4 3" xfId="48071" xr:uid="{00000000-0005-0000-0000-0000B8BB0000}"/>
    <cellStyle name="Normal 5 5 2 2 4 3 2" xfId="48072" xr:uid="{00000000-0005-0000-0000-0000B9BB0000}"/>
    <cellStyle name="Normal 5 5 2 2 4 4" xfId="48073" xr:uid="{00000000-0005-0000-0000-0000BABB0000}"/>
    <cellStyle name="Normal 5 5 2 2 4 4 2" xfId="48074" xr:uid="{00000000-0005-0000-0000-0000BBBB0000}"/>
    <cellStyle name="Normal 5 5 2 2 4 4 2 2" xfId="48075" xr:uid="{00000000-0005-0000-0000-0000BCBB0000}"/>
    <cellStyle name="Normal 5 5 2 2 4 4 3" xfId="48076" xr:uid="{00000000-0005-0000-0000-0000BDBB0000}"/>
    <cellStyle name="Normal 5 5 2 2 4 5" xfId="48077" xr:uid="{00000000-0005-0000-0000-0000BEBB0000}"/>
    <cellStyle name="Normal 5 5 2 2 4 6" xfId="48078" xr:uid="{00000000-0005-0000-0000-0000BFBB0000}"/>
    <cellStyle name="Normal 5 5 2 2 5" xfId="48079" xr:uid="{00000000-0005-0000-0000-0000C0BB0000}"/>
    <cellStyle name="Normal 5 5 2 2 5 2" xfId="48080" xr:uid="{00000000-0005-0000-0000-0000C1BB0000}"/>
    <cellStyle name="Normal 5 5 2 2 5 2 2" xfId="48081" xr:uid="{00000000-0005-0000-0000-0000C2BB0000}"/>
    <cellStyle name="Normal 5 5 2 2 5 3" xfId="48082" xr:uid="{00000000-0005-0000-0000-0000C3BB0000}"/>
    <cellStyle name="Normal 5 5 2 2 5 3 2" xfId="48083" xr:uid="{00000000-0005-0000-0000-0000C4BB0000}"/>
    <cellStyle name="Normal 5 5 2 2 5 3 2 2" xfId="48084" xr:uid="{00000000-0005-0000-0000-0000C5BB0000}"/>
    <cellStyle name="Normal 5 5 2 2 5 3 3" xfId="48085" xr:uid="{00000000-0005-0000-0000-0000C6BB0000}"/>
    <cellStyle name="Normal 5 5 2 2 5 4" xfId="48086" xr:uid="{00000000-0005-0000-0000-0000C7BB0000}"/>
    <cellStyle name="Normal 5 5 2 2 6" xfId="48087" xr:uid="{00000000-0005-0000-0000-0000C8BB0000}"/>
    <cellStyle name="Normal 5 5 2 2 6 2" xfId="48088" xr:uid="{00000000-0005-0000-0000-0000C9BB0000}"/>
    <cellStyle name="Normal 5 5 2 2 6 2 2" xfId="48089" xr:uid="{00000000-0005-0000-0000-0000CABB0000}"/>
    <cellStyle name="Normal 5 5 2 2 6 3" xfId="48090" xr:uid="{00000000-0005-0000-0000-0000CBBB0000}"/>
    <cellStyle name="Normal 5 5 2 2 6 3 2" xfId="48091" xr:uid="{00000000-0005-0000-0000-0000CCBB0000}"/>
    <cellStyle name="Normal 5 5 2 2 6 3 2 2" xfId="48092" xr:uid="{00000000-0005-0000-0000-0000CDBB0000}"/>
    <cellStyle name="Normal 5 5 2 2 6 3 3" xfId="48093" xr:uid="{00000000-0005-0000-0000-0000CEBB0000}"/>
    <cellStyle name="Normal 5 5 2 2 6 4" xfId="48094" xr:uid="{00000000-0005-0000-0000-0000CFBB0000}"/>
    <cellStyle name="Normal 5 5 2 2 7" xfId="48095" xr:uid="{00000000-0005-0000-0000-0000D0BB0000}"/>
    <cellStyle name="Normal 5 5 2 2 7 2" xfId="48096" xr:uid="{00000000-0005-0000-0000-0000D1BB0000}"/>
    <cellStyle name="Normal 5 5 2 2 8" xfId="48097" xr:uid="{00000000-0005-0000-0000-0000D2BB0000}"/>
    <cellStyle name="Normal 5 5 2 2 8 2" xfId="48098" xr:uid="{00000000-0005-0000-0000-0000D3BB0000}"/>
    <cellStyle name="Normal 5 5 2 2 8 2 2" xfId="48099" xr:uid="{00000000-0005-0000-0000-0000D4BB0000}"/>
    <cellStyle name="Normal 5 5 2 2 8 3" xfId="48100" xr:uid="{00000000-0005-0000-0000-0000D5BB0000}"/>
    <cellStyle name="Normal 5 5 2 2 9" xfId="48101" xr:uid="{00000000-0005-0000-0000-0000D6BB0000}"/>
    <cellStyle name="Normal 5 5 2 2 9 2" xfId="48102" xr:uid="{00000000-0005-0000-0000-0000D7BB0000}"/>
    <cellStyle name="Normal 5 5 2 2_T-straight with PEDs adjustor" xfId="48103" xr:uid="{00000000-0005-0000-0000-0000D8BB0000}"/>
    <cellStyle name="Normal 5 5 2 3" xfId="48104" xr:uid="{00000000-0005-0000-0000-0000D9BB0000}"/>
    <cellStyle name="Normal 5 5 2 3 10" xfId="48105" xr:uid="{00000000-0005-0000-0000-0000DABB0000}"/>
    <cellStyle name="Normal 5 5 2 3 2" xfId="48106" xr:uid="{00000000-0005-0000-0000-0000DBBB0000}"/>
    <cellStyle name="Normal 5 5 2 3 2 2" xfId="48107" xr:uid="{00000000-0005-0000-0000-0000DCBB0000}"/>
    <cellStyle name="Normal 5 5 2 3 2 2 2" xfId="48108" xr:uid="{00000000-0005-0000-0000-0000DDBB0000}"/>
    <cellStyle name="Normal 5 5 2 3 2 2 2 2" xfId="48109" xr:uid="{00000000-0005-0000-0000-0000DEBB0000}"/>
    <cellStyle name="Normal 5 5 2 3 2 2 2 2 2" xfId="48110" xr:uid="{00000000-0005-0000-0000-0000DFBB0000}"/>
    <cellStyle name="Normal 5 5 2 3 2 2 2 3" xfId="48111" xr:uid="{00000000-0005-0000-0000-0000E0BB0000}"/>
    <cellStyle name="Normal 5 5 2 3 2 2 2 3 2" xfId="48112" xr:uid="{00000000-0005-0000-0000-0000E1BB0000}"/>
    <cellStyle name="Normal 5 5 2 3 2 2 2 3 2 2" xfId="48113" xr:uid="{00000000-0005-0000-0000-0000E2BB0000}"/>
    <cellStyle name="Normal 5 5 2 3 2 2 2 3 3" xfId="48114" xr:uid="{00000000-0005-0000-0000-0000E3BB0000}"/>
    <cellStyle name="Normal 5 5 2 3 2 2 2 4" xfId="48115" xr:uid="{00000000-0005-0000-0000-0000E4BB0000}"/>
    <cellStyle name="Normal 5 5 2 3 2 2 3" xfId="48116" xr:uid="{00000000-0005-0000-0000-0000E5BB0000}"/>
    <cellStyle name="Normal 5 5 2 3 2 2 3 2" xfId="48117" xr:uid="{00000000-0005-0000-0000-0000E6BB0000}"/>
    <cellStyle name="Normal 5 5 2 3 2 2 4" xfId="48118" xr:uid="{00000000-0005-0000-0000-0000E7BB0000}"/>
    <cellStyle name="Normal 5 5 2 3 2 2 4 2" xfId="48119" xr:uid="{00000000-0005-0000-0000-0000E8BB0000}"/>
    <cellStyle name="Normal 5 5 2 3 2 2 4 2 2" xfId="48120" xr:uid="{00000000-0005-0000-0000-0000E9BB0000}"/>
    <cellStyle name="Normal 5 5 2 3 2 2 4 3" xfId="48121" xr:uid="{00000000-0005-0000-0000-0000EABB0000}"/>
    <cellStyle name="Normal 5 5 2 3 2 2 5" xfId="48122" xr:uid="{00000000-0005-0000-0000-0000EBBB0000}"/>
    <cellStyle name="Normal 5 5 2 3 2 3" xfId="48123" xr:uid="{00000000-0005-0000-0000-0000ECBB0000}"/>
    <cellStyle name="Normal 5 5 2 3 2 3 2" xfId="48124" xr:uid="{00000000-0005-0000-0000-0000EDBB0000}"/>
    <cellStyle name="Normal 5 5 2 3 2 3 2 2" xfId="48125" xr:uid="{00000000-0005-0000-0000-0000EEBB0000}"/>
    <cellStyle name="Normal 5 5 2 3 2 3 3" xfId="48126" xr:uid="{00000000-0005-0000-0000-0000EFBB0000}"/>
    <cellStyle name="Normal 5 5 2 3 2 3 3 2" xfId="48127" xr:uid="{00000000-0005-0000-0000-0000F0BB0000}"/>
    <cellStyle name="Normal 5 5 2 3 2 3 3 2 2" xfId="48128" xr:uid="{00000000-0005-0000-0000-0000F1BB0000}"/>
    <cellStyle name="Normal 5 5 2 3 2 3 3 3" xfId="48129" xr:uid="{00000000-0005-0000-0000-0000F2BB0000}"/>
    <cellStyle name="Normal 5 5 2 3 2 3 4" xfId="48130" xr:uid="{00000000-0005-0000-0000-0000F3BB0000}"/>
    <cellStyle name="Normal 5 5 2 3 2 4" xfId="48131" xr:uid="{00000000-0005-0000-0000-0000F4BB0000}"/>
    <cellStyle name="Normal 5 5 2 3 2 4 2" xfId="48132" xr:uid="{00000000-0005-0000-0000-0000F5BB0000}"/>
    <cellStyle name="Normal 5 5 2 3 2 4 2 2" xfId="48133" xr:uid="{00000000-0005-0000-0000-0000F6BB0000}"/>
    <cellStyle name="Normal 5 5 2 3 2 4 3" xfId="48134" xr:uid="{00000000-0005-0000-0000-0000F7BB0000}"/>
    <cellStyle name="Normal 5 5 2 3 2 4 3 2" xfId="48135" xr:uid="{00000000-0005-0000-0000-0000F8BB0000}"/>
    <cellStyle name="Normal 5 5 2 3 2 4 3 2 2" xfId="48136" xr:uid="{00000000-0005-0000-0000-0000F9BB0000}"/>
    <cellStyle name="Normal 5 5 2 3 2 4 3 3" xfId="48137" xr:uid="{00000000-0005-0000-0000-0000FABB0000}"/>
    <cellStyle name="Normal 5 5 2 3 2 4 4" xfId="48138" xr:uid="{00000000-0005-0000-0000-0000FBBB0000}"/>
    <cellStyle name="Normal 5 5 2 3 2 5" xfId="48139" xr:uid="{00000000-0005-0000-0000-0000FCBB0000}"/>
    <cellStyle name="Normal 5 5 2 3 2 5 2" xfId="48140" xr:uid="{00000000-0005-0000-0000-0000FDBB0000}"/>
    <cellStyle name="Normal 5 5 2 3 2 6" xfId="48141" xr:uid="{00000000-0005-0000-0000-0000FEBB0000}"/>
    <cellStyle name="Normal 5 5 2 3 2 6 2" xfId="48142" xr:uid="{00000000-0005-0000-0000-0000FFBB0000}"/>
    <cellStyle name="Normal 5 5 2 3 2 6 2 2" xfId="48143" xr:uid="{00000000-0005-0000-0000-000000BC0000}"/>
    <cellStyle name="Normal 5 5 2 3 2 6 3" xfId="48144" xr:uid="{00000000-0005-0000-0000-000001BC0000}"/>
    <cellStyle name="Normal 5 5 2 3 2 7" xfId="48145" xr:uid="{00000000-0005-0000-0000-000002BC0000}"/>
    <cellStyle name="Normal 5 5 2 3 2 7 2" xfId="48146" xr:uid="{00000000-0005-0000-0000-000003BC0000}"/>
    <cellStyle name="Normal 5 5 2 3 2 8" xfId="48147" xr:uid="{00000000-0005-0000-0000-000004BC0000}"/>
    <cellStyle name="Normal 5 5 2 3 2 9" xfId="48148" xr:uid="{00000000-0005-0000-0000-000005BC0000}"/>
    <cellStyle name="Normal 5 5 2 3 3" xfId="48149" xr:uid="{00000000-0005-0000-0000-000006BC0000}"/>
    <cellStyle name="Normal 5 5 2 3 3 2" xfId="48150" xr:uid="{00000000-0005-0000-0000-000007BC0000}"/>
    <cellStyle name="Normal 5 5 2 3 3 2 2" xfId="48151" xr:uid="{00000000-0005-0000-0000-000008BC0000}"/>
    <cellStyle name="Normal 5 5 2 3 3 2 2 2" xfId="48152" xr:uid="{00000000-0005-0000-0000-000009BC0000}"/>
    <cellStyle name="Normal 5 5 2 3 3 2 3" xfId="48153" xr:uid="{00000000-0005-0000-0000-00000ABC0000}"/>
    <cellStyle name="Normal 5 5 2 3 3 2 3 2" xfId="48154" xr:uid="{00000000-0005-0000-0000-00000BBC0000}"/>
    <cellStyle name="Normal 5 5 2 3 3 2 3 2 2" xfId="48155" xr:uid="{00000000-0005-0000-0000-00000CBC0000}"/>
    <cellStyle name="Normal 5 5 2 3 3 2 3 3" xfId="48156" xr:uid="{00000000-0005-0000-0000-00000DBC0000}"/>
    <cellStyle name="Normal 5 5 2 3 3 2 4" xfId="48157" xr:uid="{00000000-0005-0000-0000-00000EBC0000}"/>
    <cellStyle name="Normal 5 5 2 3 3 3" xfId="48158" xr:uid="{00000000-0005-0000-0000-00000FBC0000}"/>
    <cellStyle name="Normal 5 5 2 3 3 3 2" xfId="48159" xr:uid="{00000000-0005-0000-0000-000010BC0000}"/>
    <cellStyle name="Normal 5 5 2 3 3 4" xfId="48160" xr:uid="{00000000-0005-0000-0000-000011BC0000}"/>
    <cellStyle name="Normal 5 5 2 3 3 4 2" xfId="48161" xr:uid="{00000000-0005-0000-0000-000012BC0000}"/>
    <cellStyle name="Normal 5 5 2 3 3 4 2 2" xfId="48162" xr:uid="{00000000-0005-0000-0000-000013BC0000}"/>
    <cellStyle name="Normal 5 5 2 3 3 4 3" xfId="48163" xr:uid="{00000000-0005-0000-0000-000014BC0000}"/>
    <cellStyle name="Normal 5 5 2 3 3 5" xfId="48164" xr:uid="{00000000-0005-0000-0000-000015BC0000}"/>
    <cellStyle name="Normal 5 5 2 3 4" xfId="48165" xr:uid="{00000000-0005-0000-0000-000016BC0000}"/>
    <cellStyle name="Normal 5 5 2 3 4 2" xfId="48166" xr:uid="{00000000-0005-0000-0000-000017BC0000}"/>
    <cellStyle name="Normal 5 5 2 3 4 2 2" xfId="48167" xr:uid="{00000000-0005-0000-0000-000018BC0000}"/>
    <cellStyle name="Normal 5 5 2 3 4 3" xfId="48168" xr:uid="{00000000-0005-0000-0000-000019BC0000}"/>
    <cellStyle name="Normal 5 5 2 3 4 3 2" xfId="48169" xr:uid="{00000000-0005-0000-0000-00001ABC0000}"/>
    <cellStyle name="Normal 5 5 2 3 4 3 2 2" xfId="48170" xr:uid="{00000000-0005-0000-0000-00001BBC0000}"/>
    <cellStyle name="Normal 5 5 2 3 4 3 3" xfId="48171" xr:uid="{00000000-0005-0000-0000-00001CBC0000}"/>
    <cellStyle name="Normal 5 5 2 3 4 4" xfId="48172" xr:uid="{00000000-0005-0000-0000-00001DBC0000}"/>
    <cellStyle name="Normal 5 5 2 3 5" xfId="48173" xr:uid="{00000000-0005-0000-0000-00001EBC0000}"/>
    <cellStyle name="Normal 5 5 2 3 5 2" xfId="48174" xr:uid="{00000000-0005-0000-0000-00001FBC0000}"/>
    <cellStyle name="Normal 5 5 2 3 5 2 2" xfId="48175" xr:uid="{00000000-0005-0000-0000-000020BC0000}"/>
    <cellStyle name="Normal 5 5 2 3 5 3" xfId="48176" xr:uid="{00000000-0005-0000-0000-000021BC0000}"/>
    <cellStyle name="Normal 5 5 2 3 5 3 2" xfId="48177" xr:uid="{00000000-0005-0000-0000-000022BC0000}"/>
    <cellStyle name="Normal 5 5 2 3 5 3 2 2" xfId="48178" xr:uid="{00000000-0005-0000-0000-000023BC0000}"/>
    <cellStyle name="Normal 5 5 2 3 5 3 3" xfId="48179" xr:uid="{00000000-0005-0000-0000-000024BC0000}"/>
    <cellStyle name="Normal 5 5 2 3 5 4" xfId="48180" xr:uid="{00000000-0005-0000-0000-000025BC0000}"/>
    <cellStyle name="Normal 5 5 2 3 6" xfId="48181" xr:uid="{00000000-0005-0000-0000-000026BC0000}"/>
    <cellStyle name="Normal 5 5 2 3 6 2" xfId="48182" xr:uid="{00000000-0005-0000-0000-000027BC0000}"/>
    <cellStyle name="Normal 5 5 2 3 7" xfId="48183" xr:uid="{00000000-0005-0000-0000-000028BC0000}"/>
    <cellStyle name="Normal 5 5 2 3 7 2" xfId="48184" xr:uid="{00000000-0005-0000-0000-000029BC0000}"/>
    <cellStyle name="Normal 5 5 2 3 7 2 2" xfId="48185" xr:uid="{00000000-0005-0000-0000-00002ABC0000}"/>
    <cellStyle name="Normal 5 5 2 3 7 3" xfId="48186" xr:uid="{00000000-0005-0000-0000-00002BBC0000}"/>
    <cellStyle name="Normal 5 5 2 3 8" xfId="48187" xr:uid="{00000000-0005-0000-0000-00002CBC0000}"/>
    <cellStyle name="Normal 5 5 2 3 8 2" xfId="48188" xr:uid="{00000000-0005-0000-0000-00002DBC0000}"/>
    <cellStyle name="Normal 5 5 2 3 9" xfId="48189" xr:uid="{00000000-0005-0000-0000-00002EBC0000}"/>
    <cellStyle name="Normal 5 5 2 4" xfId="48190" xr:uid="{00000000-0005-0000-0000-00002FBC0000}"/>
    <cellStyle name="Normal 5 5 2 4 2" xfId="48191" xr:uid="{00000000-0005-0000-0000-000030BC0000}"/>
    <cellStyle name="Normal 5 5 2 4 2 2" xfId="48192" xr:uid="{00000000-0005-0000-0000-000031BC0000}"/>
    <cellStyle name="Normal 5 5 2 4 2 2 2" xfId="48193" xr:uid="{00000000-0005-0000-0000-000032BC0000}"/>
    <cellStyle name="Normal 5 5 2 4 2 2 2 2" xfId="48194" xr:uid="{00000000-0005-0000-0000-000033BC0000}"/>
    <cellStyle name="Normal 5 5 2 4 2 2 3" xfId="48195" xr:uid="{00000000-0005-0000-0000-000034BC0000}"/>
    <cellStyle name="Normal 5 5 2 4 2 2 3 2" xfId="48196" xr:uid="{00000000-0005-0000-0000-000035BC0000}"/>
    <cellStyle name="Normal 5 5 2 4 2 2 3 2 2" xfId="48197" xr:uid="{00000000-0005-0000-0000-000036BC0000}"/>
    <cellStyle name="Normal 5 5 2 4 2 2 3 3" xfId="48198" xr:uid="{00000000-0005-0000-0000-000037BC0000}"/>
    <cellStyle name="Normal 5 5 2 4 2 2 4" xfId="48199" xr:uid="{00000000-0005-0000-0000-000038BC0000}"/>
    <cellStyle name="Normal 5 5 2 4 2 3" xfId="48200" xr:uid="{00000000-0005-0000-0000-000039BC0000}"/>
    <cellStyle name="Normal 5 5 2 4 2 3 2" xfId="48201" xr:uid="{00000000-0005-0000-0000-00003ABC0000}"/>
    <cellStyle name="Normal 5 5 2 4 2 4" xfId="48202" xr:uid="{00000000-0005-0000-0000-00003BBC0000}"/>
    <cellStyle name="Normal 5 5 2 4 2 4 2" xfId="48203" xr:uid="{00000000-0005-0000-0000-00003CBC0000}"/>
    <cellStyle name="Normal 5 5 2 4 2 4 2 2" xfId="48204" xr:uid="{00000000-0005-0000-0000-00003DBC0000}"/>
    <cellStyle name="Normal 5 5 2 4 2 4 3" xfId="48205" xr:uid="{00000000-0005-0000-0000-00003EBC0000}"/>
    <cellStyle name="Normal 5 5 2 4 2 5" xfId="48206" xr:uid="{00000000-0005-0000-0000-00003FBC0000}"/>
    <cellStyle name="Normal 5 5 2 4 2 6" xfId="48207" xr:uid="{00000000-0005-0000-0000-000040BC0000}"/>
    <cellStyle name="Normal 5 5 2 4 3" xfId="48208" xr:uid="{00000000-0005-0000-0000-000041BC0000}"/>
    <cellStyle name="Normal 5 5 2 4 3 2" xfId="48209" xr:uid="{00000000-0005-0000-0000-000042BC0000}"/>
    <cellStyle name="Normal 5 5 2 4 3 2 2" xfId="48210" xr:uid="{00000000-0005-0000-0000-000043BC0000}"/>
    <cellStyle name="Normal 5 5 2 4 3 3" xfId="48211" xr:uid="{00000000-0005-0000-0000-000044BC0000}"/>
    <cellStyle name="Normal 5 5 2 4 3 3 2" xfId="48212" xr:uid="{00000000-0005-0000-0000-000045BC0000}"/>
    <cellStyle name="Normal 5 5 2 4 3 3 2 2" xfId="48213" xr:uid="{00000000-0005-0000-0000-000046BC0000}"/>
    <cellStyle name="Normal 5 5 2 4 3 3 3" xfId="48214" xr:uid="{00000000-0005-0000-0000-000047BC0000}"/>
    <cellStyle name="Normal 5 5 2 4 3 4" xfId="48215" xr:uid="{00000000-0005-0000-0000-000048BC0000}"/>
    <cellStyle name="Normal 5 5 2 4 4" xfId="48216" xr:uid="{00000000-0005-0000-0000-000049BC0000}"/>
    <cellStyle name="Normal 5 5 2 4 4 2" xfId="48217" xr:uid="{00000000-0005-0000-0000-00004ABC0000}"/>
    <cellStyle name="Normal 5 5 2 4 4 2 2" xfId="48218" xr:uid="{00000000-0005-0000-0000-00004BBC0000}"/>
    <cellStyle name="Normal 5 5 2 4 4 3" xfId="48219" xr:uid="{00000000-0005-0000-0000-00004CBC0000}"/>
    <cellStyle name="Normal 5 5 2 4 4 3 2" xfId="48220" xr:uid="{00000000-0005-0000-0000-00004DBC0000}"/>
    <cellStyle name="Normal 5 5 2 4 4 3 2 2" xfId="48221" xr:uid="{00000000-0005-0000-0000-00004EBC0000}"/>
    <cellStyle name="Normal 5 5 2 4 4 3 3" xfId="48222" xr:uid="{00000000-0005-0000-0000-00004FBC0000}"/>
    <cellStyle name="Normal 5 5 2 4 4 4" xfId="48223" xr:uid="{00000000-0005-0000-0000-000050BC0000}"/>
    <cellStyle name="Normal 5 5 2 4 5" xfId="48224" xr:uid="{00000000-0005-0000-0000-000051BC0000}"/>
    <cellStyle name="Normal 5 5 2 4 5 2" xfId="48225" xr:uid="{00000000-0005-0000-0000-000052BC0000}"/>
    <cellStyle name="Normal 5 5 2 4 6" xfId="48226" xr:uid="{00000000-0005-0000-0000-000053BC0000}"/>
    <cellStyle name="Normal 5 5 2 4 6 2" xfId="48227" xr:uid="{00000000-0005-0000-0000-000054BC0000}"/>
    <cellStyle name="Normal 5 5 2 4 6 2 2" xfId="48228" xr:uid="{00000000-0005-0000-0000-000055BC0000}"/>
    <cellStyle name="Normal 5 5 2 4 6 3" xfId="48229" xr:uid="{00000000-0005-0000-0000-000056BC0000}"/>
    <cellStyle name="Normal 5 5 2 4 7" xfId="48230" xr:uid="{00000000-0005-0000-0000-000057BC0000}"/>
    <cellStyle name="Normal 5 5 2 4 7 2" xfId="48231" xr:uid="{00000000-0005-0000-0000-000058BC0000}"/>
    <cellStyle name="Normal 5 5 2 4 8" xfId="48232" xr:uid="{00000000-0005-0000-0000-000059BC0000}"/>
    <cellStyle name="Normal 5 5 2 4 9" xfId="48233" xr:uid="{00000000-0005-0000-0000-00005ABC0000}"/>
    <cellStyle name="Normal 5 5 2 5" xfId="48234" xr:uid="{00000000-0005-0000-0000-00005BBC0000}"/>
    <cellStyle name="Normal 5 5 2 5 2" xfId="48235" xr:uid="{00000000-0005-0000-0000-00005CBC0000}"/>
    <cellStyle name="Normal 5 5 2 5 2 2" xfId="48236" xr:uid="{00000000-0005-0000-0000-00005DBC0000}"/>
    <cellStyle name="Normal 5 5 2 5 2 2 2" xfId="48237" xr:uid="{00000000-0005-0000-0000-00005EBC0000}"/>
    <cellStyle name="Normal 5 5 2 5 2 3" xfId="48238" xr:uid="{00000000-0005-0000-0000-00005FBC0000}"/>
    <cellStyle name="Normal 5 5 2 5 2 3 2" xfId="48239" xr:uid="{00000000-0005-0000-0000-000060BC0000}"/>
    <cellStyle name="Normal 5 5 2 5 2 3 2 2" xfId="48240" xr:uid="{00000000-0005-0000-0000-000061BC0000}"/>
    <cellStyle name="Normal 5 5 2 5 2 3 3" xfId="48241" xr:uid="{00000000-0005-0000-0000-000062BC0000}"/>
    <cellStyle name="Normal 5 5 2 5 2 4" xfId="48242" xr:uid="{00000000-0005-0000-0000-000063BC0000}"/>
    <cellStyle name="Normal 5 5 2 5 3" xfId="48243" xr:uid="{00000000-0005-0000-0000-000064BC0000}"/>
    <cellStyle name="Normal 5 5 2 5 3 2" xfId="48244" xr:uid="{00000000-0005-0000-0000-000065BC0000}"/>
    <cellStyle name="Normal 5 5 2 5 4" xfId="48245" xr:uid="{00000000-0005-0000-0000-000066BC0000}"/>
    <cellStyle name="Normal 5 5 2 5 4 2" xfId="48246" xr:uid="{00000000-0005-0000-0000-000067BC0000}"/>
    <cellStyle name="Normal 5 5 2 5 4 2 2" xfId="48247" xr:uid="{00000000-0005-0000-0000-000068BC0000}"/>
    <cellStyle name="Normal 5 5 2 5 4 3" xfId="48248" xr:uid="{00000000-0005-0000-0000-000069BC0000}"/>
    <cellStyle name="Normal 5 5 2 5 5" xfId="48249" xr:uid="{00000000-0005-0000-0000-00006ABC0000}"/>
    <cellStyle name="Normal 5 5 2 5 6" xfId="48250" xr:uid="{00000000-0005-0000-0000-00006BBC0000}"/>
    <cellStyle name="Normal 5 5 2 6" xfId="48251" xr:uid="{00000000-0005-0000-0000-00006CBC0000}"/>
    <cellStyle name="Normal 5 5 2 6 2" xfId="48252" xr:uid="{00000000-0005-0000-0000-00006DBC0000}"/>
    <cellStyle name="Normal 5 5 2 6 2 2" xfId="48253" xr:uid="{00000000-0005-0000-0000-00006EBC0000}"/>
    <cellStyle name="Normal 5 5 2 6 3" xfId="48254" xr:uid="{00000000-0005-0000-0000-00006FBC0000}"/>
    <cellStyle name="Normal 5 5 2 6 3 2" xfId="48255" xr:uid="{00000000-0005-0000-0000-000070BC0000}"/>
    <cellStyle name="Normal 5 5 2 6 3 2 2" xfId="48256" xr:uid="{00000000-0005-0000-0000-000071BC0000}"/>
    <cellStyle name="Normal 5 5 2 6 3 3" xfId="48257" xr:uid="{00000000-0005-0000-0000-000072BC0000}"/>
    <cellStyle name="Normal 5 5 2 6 4" xfId="48258" xr:uid="{00000000-0005-0000-0000-000073BC0000}"/>
    <cellStyle name="Normal 5 5 2 7" xfId="48259" xr:uid="{00000000-0005-0000-0000-000074BC0000}"/>
    <cellStyle name="Normal 5 5 2 7 2" xfId="48260" xr:uid="{00000000-0005-0000-0000-000075BC0000}"/>
    <cellStyle name="Normal 5 5 2 7 2 2" xfId="48261" xr:uid="{00000000-0005-0000-0000-000076BC0000}"/>
    <cellStyle name="Normal 5 5 2 7 3" xfId="48262" xr:uid="{00000000-0005-0000-0000-000077BC0000}"/>
    <cellStyle name="Normal 5 5 2 7 3 2" xfId="48263" xr:uid="{00000000-0005-0000-0000-000078BC0000}"/>
    <cellStyle name="Normal 5 5 2 7 3 2 2" xfId="48264" xr:uid="{00000000-0005-0000-0000-000079BC0000}"/>
    <cellStyle name="Normal 5 5 2 7 3 3" xfId="48265" xr:uid="{00000000-0005-0000-0000-00007ABC0000}"/>
    <cellStyle name="Normal 5 5 2 7 4" xfId="48266" xr:uid="{00000000-0005-0000-0000-00007BBC0000}"/>
    <cellStyle name="Normal 5 5 2 8" xfId="48267" xr:uid="{00000000-0005-0000-0000-00007CBC0000}"/>
    <cellStyle name="Normal 5 5 2 8 2" xfId="48268" xr:uid="{00000000-0005-0000-0000-00007DBC0000}"/>
    <cellStyle name="Normal 5 5 2 9" xfId="48269" xr:uid="{00000000-0005-0000-0000-00007EBC0000}"/>
    <cellStyle name="Normal 5 5 2 9 2" xfId="48270" xr:uid="{00000000-0005-0000-0000-00007FBC0000}"/>
    <cellStyle name="Normal 5 5 2 9 2 2" xfId="48271" xr:uid="{00000000-0005-0000-0000-000080BC0000}"/>
    <cellStyle name="Normal 5 5 2 9 3" xfId="48272" xr:uid="{00000000-0005-0000-0000-000081BC0000}"/>
    <cellStyle name="Normal 5 5 2_T-straight with PEDs adjustor" xfId="48273" xr:uid="{00000000-0005-0000-0000-000082BC0000}"/>
    <cellStyle name="Normal 5 5 3" xfId="48274" xr:uid="{00000000-0005-0000-0000-000083BC0000}"/>
    <cellStyle name="Normal 5 5 3 10" xfId="48275" xr:uid="{00000000-0005-0000-0000-000084BC0000}"/>
    <cellStyle name="Normal 5 5 3 11" xfId="48276" xr:uid="{00000000-0005-0000-0000-000085BC0000}"/>
    <cellStyle name="Normal 5 5 3 2" xfId="48277" xr:uid="{00000000-0005-0000-0000-000086BC0000}"/>
    <cellStyle name="Normal 5 5 3 2 10" xfId="48278" xr:uid="{00000000-0005-0000-0000-000087BC0000}"/>
    <cellStyle name="Normal 5 5 3 2 2" xfId="48279" xr:uid="{00000000-0005-0000-0000-000088BC0000}"/>
    <cellStyle name="Normal 5 5 3 2 2 2" xfId="48280" xr:uid="{00000000-0005-0000-0000-000089BC0000}"/>
    <cellStyle name="Normal 5 5 3 2 2 2 2" xfId="48281" xr:uid="{00000000-0005-0000-0000-00008ABC0000}"/>
    <cellStyle name="Normal 5 5 3 2 2 2 2 2" xfId="48282" xr:uid="{00000000-0005-0000-0000-00008BBC0000}"/>
    <cellStyle name="Normal 5 5 3 2 2 2 2 2 2" xfId="48283" xr:uid="{00000000-0005-0000-0000-00008CBC0000}"/>
    <cellStyle name="Normal 5 5 3 2 2 2 2 3" xfId="48284" xr:uid="{00000000-0005-0000-0000-00008DBC0000}"/>
    <cellStyle name="Normal 5 5 3 2 2 2 2 3 2" xfId="48285" xr:uid="{00000000-0005-0000-0000-00008EBC0000}"/>
    <cellStyle name="Normal 5 5 3 2 2 2 2 3 2 2" xfId="48286" xr:uid="{00000000-0005-0000-0000-00008FBC0000}"/>
    <cellStyle name="Normal 5 5 3 2 2 2 2 3 3" xfId="48287" xr:uid="{00000000-0005-0000-0000-000090BC0000}"/>
    <cellStyle name="Normal 5 5 3 2 2 2 2 4" xfId="48288" xr:uid="{00000000-0005-0000-0000-000091BC0000}"/>
    <cellStyle name="Normal 5 5 3 2 2 2 3" xfId="48289" xr:uid="{00000000-0005-0000-0000-000092BC0000}"/>
    <cellStyle name="Normal 5 5 3 2 2 2 3 2" xfId="48290" xr:uid="{00000000-0005-0000-0000-000093BC0000}"/>
    <cellStyle name="Normal 5 5 3 2 2 2 4" xfId="48291" xr:uid="{00000000-0005-0000-0000-000094BC0000}"/>
    <cellStyle name="Normal 5 5 3 2 2 2 4 2" xfId="48292" xr:uid="{00000000-0005-0000-0000-000095BC0000}"/>
    <cellStyle name="Normal 5 5 3 2 2 2 4 2 2" xfId="48293" xr:uid="{00000000-0005-0000-0000-000096BC0000}"/>
    <cellStyle name="Normal 5 5 3 2 2 2 4 3" xfId="48294" xr:uid="{00000000-0005-0000-0000-000097BC0000}"/>
    <cellStyle name="Normal 5 5 3 2 2 2 5" xfId="48295" xr:uid="{00000000-0005-0000-0000-000098BC0000}"/>
    <cellStyle name="Normal 5 5 3 2 2 3" xfId="48296" xr:uid="{00000000-0005-0000-0000-000099BC0000}"/>
    <cellStyle name="Normal 5 5 3 2 2 3 2" xfId="48297" xr:uid="{00000000-0005-0000-0000-00009ABC0000}"/>
    <cellStyle name="Normal 5 5 3 2 2 3 2 2" xfId="48298" xr:uid="{00000000-0005-0000-0000-00009BBC0000}"/>
    <cellStyle name="Normal 5 5 3 2 2 3 3" xfId="48299" xr:uid="{00000000-0005-0000-0000-00009CBC0000}"/>
    <cellStyle name="Normal 5 5 3 2 2 3 3 2" xfId="48300" xr:uid="{00000000-0005-0000-0000-00009DBC0000}"/>
    <cellStyle name="Normal 5 5 3 2 2 3 3 2 2" xfId="48301" xr:uid="{00000000-0005-0000-0000-00009EBC0000}"/>
    <cellStyle name="Normal 5 5 3 2 2 3 3 3" xfId="48302" xr:uid="{00000000-0005-0000-0000-00009FBC0000}"/>
    <cellStyle name="Normal 5 5 3 2 2 3 4" xfId="48303" xr:uid="{00000000-0005-0000-0000-0000A0BC0000}"/>
    <cellStyle name="Normal 5 5 3 2 2 4" xfId="48304" xr:uid="{00000000-0005-0000-0000-0000A1BC0000}"/>
    <cellStyle name="Normal 5 5 3 2 2 4 2" xfId="48305" xr:uid="{00000000-0005-0000-0000-0000A2BC0000}"/>
    <cellStyle name="Normal 5 5 3 2 2 4 2 2" xfId="48306" xr:uid="{00000000-0005-0000-0000-0000A3BC0000}"/>
    <cellStyle name="Normal 5 5 3 2 2 4 3" xfId="48307" xr:uid="{00000000-0005-0000-0000-0000A4BC0000}"/>
    <cellStyle name="Normal 5 5 3 2 2 4 3 2" xfId="48308" xr:uid="{00000000-0005-0000-0000-0000A5BC0000}"/>
    <cellStyle name="Normal 5 5 3 2 2 4 3 2 2" xfId="48309" xr:uid="{00000000-0005-0000-0000-0000A6BC0000}"/>
    <cellStyle name="Normal 5 5 3 2 2 4 3 3" xfId="48310" xr:uid="{00000000-0005-0000-0000-0000A7BC0000}"/>
    <cellStyle name="Normal 5 5 3 2 2 4 4" xfId="48311" xr:uid="{00000000-0005-0000-0000-0000A8BC0000}"/>
    <cellStyle name="Normal 5 5 3 2 2 5" xfId="48312" xr:uid="{00000000-0005-0000-0000-0000A9BC0000}"/>
    <cellStyle name="Normal 5 5 3 2 2 5 2" xfId="48313" xr:uid="{00000000-0005-0000-0000-0000AABC0000}"/>
    <cellStyle name="Normal 5 5 3 2 2 6" xfId="48314" xr:uid="{00000000-0005-0000-0000-0000ABBC0000}"/>
    <cellStyle name="Normal 5 5 3 2 2 6 2" xfId="48315" xr:uid="{00000000-0005-0000-0000-0000ACBC0000}"/>
    <cellStyle name="Normal 5 5 3 2 2 6 2 2" xfId="48316" xr:uid="{00000000-0005-0000-0000-0000ADBC0000}"/>
    <cellStyle name="Normal 5 5 3 2 2 6 3" xfId="48317" xr:uid="{00000000-0005-0000-0000-0000AEBC0000}"/>
    <cellStyle name="Normal 5 5 3 2 2 7" xfId="48318" xr:uid="{00000000-0005-0000-0000-0000AFBC0000}"/>
    <cellStyle name="Normal 5 5 3 2 2 7 2" xfId="48319" xr:uid="{00000000-0005-0000-0000-0000B0BC0000}"/>
    <cellStyle name="Normal 5 5 3 2 2 8" xfId="48320" xr:uid="{00000000-0005-0000-0000-0000B1BC0000}"/>
    <cellStyle name="Normal 5 5 3 2 2 9" xfId="48321" xr:uid="{00000000-0005-0000-0000-0000B2BC0000}"/>
    <cellStyle name="Normal 5 5 3 2 3" xfId="48322" xr:uid="{00000000-0005-0000-0000-0000B3BC0000}"/>
    <cellStyle name="Normal 5 5 3 2 3 2" xfId="48323" xr:uid="{00000000-0005-0000-0000-0000B4BC0000}"/>
    <cellStyle name="Normal 5 5 3 2 3 2 2" xfId="48324" xr:uid="{00000000-0005-0000-0000-0000B5BC0000}"/>
    <cellStyle name="Normal 5 5 3 2 3 2 2 2" xfId="48325" xr:uid="{00000000-0005-0000-0000-0000B6BC0000}"/>
    <cellStyle name="Normal 5 5 3 2 3 2 3" xfId="48326" xr:uid="{00000000-0005-0000-0000-0000B7BC0000}"/>
    <cellStyle name="Normal 5 5 3 2 3 2 3 2" xfId="48327" xr:uid="{00000000-0005-0000-0000-0000B8BC0000}"/>
    <cellStyle name="Normal 5 5 3 2 3 2 3 2 2" xfId="48328" xr:uid="{00000000-0005-0000-0000-0000B9BC0000}"/>
    <cellStyle name="Normal 5 5 3 2 3 2 3 3" xfId="48329" xr:uid="{00000000-0005-0000-0000-0000BABC0000}"/>
    <cellStyle name="Normal 5 5 3 2 3 2 4" xfId="48330" xr:uid="{00000000-0005-0000-0000-0000BBBC0000}"/>
    <cellStyle name="Normal 5 5 3 2 3 3" xfId="48331" xr:uid="{00000000-0005-0000-0000-0000BCBC0000}"/>
    <cellStyle name="Normal 5 5 3 2 3 3 2" xfId="48332" xr:uid="{00000000-0005-0000-0000-0000BDBC0000}"/>
    <cellStyle name="Normal 5 5 3 2 3 4" xfId="48333" xr:uid="{00000000-0005-0000-0000-0000BEBC0000}"/>
    <cellStyle name="Normal 5 5 3 2 3 4 2" xfId="48334" xr:uid="{00000000-0005-0000-0000-0000BFBC0000}"/>
    <cellStyle name="Normal 5 5 3 2 3 4 2 2" xfId="48335" xr:uid="{00000000-0005-0000-0000-0000C0BC0000}"/>
    <cellStyle name="Normal 5 5 3 2 3 4 3" xfId="48336" xr:uid="{00000000-0005-0000-0000-0000C1BC0000}"/>
    <cellStyle name="Normal 5 5 3 2 3 5" xfId="48337" xr:uid="{00000000-0005-0000-0000-0000C2BC0000}"/>
    <cellStyle name="Normal 5 5 3 2 4" xfId="48338" xr:uid="{00000000-0005-0000-0000-0000C3BC0000}"/>
    <cellStyle name="Normal 5 5 3 2 4 2" xfId="48339" xr:uid="{00000000-0005-0000-0000-0000C4BC0000}"/>
    <cellStyle name="Normal 5 5 3 2 4 2 2" xfId="48340" xr:uid="{00000000-0005-0000-0000-0000C5BC0000}"/>
    <cellStyle name="Normal 5 5 3 2 4 3" xfId="48341" xr:uid="{00000000-0005-0000-0000-0000C6BC0000}"/>
    <cellStyle name="Normal 5 5 3 2 4 3 2" xfId="48342" xr:uid="{00000000-0005-0000-0000-0000C7BC0000}"/>
    <cellStyle name="Normal 5 5 3 2 4 3 2 2" xfId="48343" xr:uid="{00000000-0005-0000-0000-0000C8BC0000}"/>
    <cellStyle name="Normal 5 5 3 2 4 3 3" xfId="48344" xr:uid="{00000000-0005-0000-0000-0000C9BC0000}"/>
    <cellStyle name="Normal 5 5 3 2 4 4" xfId="48345" xr:uid="{00000000-0005-0000-0000-0000CABC0000}"/>
    <cellStyle name="Normal 5 5 3 2 5" xfId="48346" xr:uid="{00000000-0005-0000-0000-0000CBBC0000}"/>
    <cellStyle name="Normal 5 5 3 2 5 2" xfId="48347" xr:uid="{00000000-0005-0000-0000-0000CCBC0000}"/>
    <cellStyle name="Normal 5 5 3 2 5 2 2" xfId="48348" xr:uid="{00000000-0005-0000-0000-0000CDBC0000}"/>
    <cellStyle name="Normal 5 5 3 2 5 3" xfId="48349" xr:uid="{00000000-0005-0000-0000-0000CEBC0000}"/>
    <cellStyle name="Normal 5 5 3 2 5 3 2" xfId="48350" xr:uid="{00000000-0005-0000-0000-0000CFBC0000}"/>
    <cellStyle name="Normal 5 5 3 2 5 3 2 2" xfId="48351" xr:uid="{00000000-0005-0000-0000-0000D0BC0000}"/>
    <cellStyle name="Normal 5 5 3 2 5 3 3" xfId="48352" xr:uid="{00000000-0005-0000-0000-0000D1BC0000}"/>
    <cellStyle name="Normal 5 5 3 2 5 4" xfId="48353" xr:uid="{00000000-0005-0000-0000-0000D2BC0000}"/>
    <cellStyle name="Normal 5 5 3 2 6" xfId="48354" xr:uid="{00000000-0005-0000-0000-0000D3BC0000}"/>
    <cellStyle name="Normal 5 5 3 2 6 2" xfId="48355" xr:uid="{00000000-0005-0000-0000-0000D4BC0000}"/>
    <cellStyle name="Normal 5 5 3 2 7" xfId="48356" xr:uid="{00000000-0005-0000-0000-0000D5BC0000}"/>
    <cellStyle name="Normal 5 5 3 2 7 2" xfId="48357" xr:uid="{00000000-0005-0000-0000-0000D6BC0000}"/>
    <cellStyle name="Normal 5 5 3 2 7 2 2" xfId="48358" xr:uid="{00000000-0005-0000-0000-0000D7BC0000}"/>
    <cellStyle name="Normal 5 5 3 2 7 3" xfId="48359" xr:uid="{00000000-0005-0000-0000-0000D8BC0000}"/>
    <cellStyle name="Normal 5 5 3 2 8" xfId="48360" xr:uid="{00000000-0005-0000-0000-0000D9BC0000}"/>
    <cellStyle name="Normal 5 5 3 2 8 2" xfId="48361" xr:uid="{00000000-0005-0000-0000-0000DABC0000}"/>
    <cellStyle name="Normal 5 5 3 2 9" xfId="48362" xr:uid="{00000000-0005-0000-0000-0000DBBC0000}"/>
    <cellStyle name="Normal 5 5 3 3" xfId="48363" xr:uid="{00000000-0005-0000-0000-0000DCBC0000}"/>
    <cellStyle name="Normal 5 5 3 3 2" xfId="48364" xr:uid="{00000000-0005-0000-0000-0000DDBC0000}"/>
    <cellStyle name="Normal 5 5 3 3 2 2" xfId="48365" xr:uid="{00000000-0005-0000-0000-0000DEBC0000}"/>
    <cellStyle name="Normal 5 5 3 3 2 2 2" xfId="48366" xr:uid="{00000000-0005-0000-0000-0000DFBC0000}"/>
    <cellStyle name="Normal 5 5 3 3 2 2 2 2" xfId="48367" xr:uid="{00000000-0005-0000-0000-0000E0BC0000}"/>
    <cellStyle name="Normal 5 5 3 3 2 2 3" xfId="48368" xr:uid="{00000000-0005-0000-0000-0000E1BC0000}"/>
    <cellStyle name="Normal 5 5 3 3 2 2 3 2" xfId="48369" xr:uid="{00000000-0005-0000-0000-0000E2BC0000}"/>
    <cellStyle name="Normal 5 5 3 3 2 2 3 2 2" xfId="48370" xr:uid="{00000000-0005-0000-0000-0000E3BC0000}"/>
    <cellStyle name="Normal 5 5 3 3 2 2 3 3" xfId="48371" xr:uid="{00000000-0005-0000-0000-0000E4BC0000}"/>
    <cellStyle name="Normal 5 5 3 3 2 2 4" xfId="48372" xr:uid="{00000000-0005-0000-0000-0000E5BC0000}"/>
    <cellStyle name="Normal 5 5 3 3 2 3" xfId="48373" xr:uid="{00000000-0005-0000-0000-0000E6BC0000}"/>
    <cellStyle name="Normal 5 5 3 3 2 3 2" xfId="48374" xr:uid="{00000000-0005-0000-0000-0000E7BC0000}"/>
    <cellStyle name="Normal 5 5 3 3 2 4" xfId="48375" xr:uid="{00000000-0005-0000-0000-0000E8BC0000}"/>
    <cellStyle name="Normal 5 5 3 3 2 4 2" xfId="48376" xr:uid="{00000000-0005-0000-0000-0000E9BC0000}"/>
    <cellStyle name="Normal 5 5 3 3 2 4 2 2" xfId="48377" xr:uid="{00000000-0005-0000-0000-0000EABC0000}"/>
    <cellStyle name="Normal 5 5 3 3 2 4 3" xfId="48378" xr:uid="{00000000-0005-0000-0000-0000EBBC0000}"/>
    <cellStyle name="Normal 5 5 3 3 2 5" xfId="48379" xr:uid="{00000000-0005-0000-0000-0000ECBC0000}"/>
    <cellStyle name="Normal 5 5 3 3 2 6" xfId="48380" xr:uid="{00000000-0005-0000-0000-0000EDBC0000}"/>
    <cellStyle name="Normal 5 5 3 3 3" xfId="48381" xr:uid="{00000000-0005-0000-0000-0000EEBC0000}"/>
    <cellStyle name="Normal 5 5 3 3 3 2" xfId="48382" xr:uid="{00000000-0005-0000-0000-0000EFBC0000}"/>
    <cellStyle name="Normal 5 5 3 3 3 2 2" xfId="48383" xr:uid="{00000000-0005-0000-0000-0000F0BC0000}"/>
    <cellStyle name="Normal 5 5 3 3 3 3" xfId="48384" xr:uid="{00000000-0005-0000-0000-0000F1BC0000}"/>
    <cellStyle name="Normal 5 5 3 3 3 3 2" xfId="48385" xr:uid="{00000000-0005-0000-0000-0000F2BC0000}"/>
    <cellStyle name="Normal 5 5 3 3 3 3 2 2" xfId="48386" xr:uid="{00000000-0005-0000-0000-0000F3BC0000}"/>
    <cellStyle name="Normal 5 5 3 3 3 3 3" xfId="48387" xr:uid="{00000000-0005-0000-0000-0000F4BC0000}"/>
    <cellStyle name="Normal 5 5 3 3 3 4" xfId="48388" xr:uid="{00000000-0005-0000-0000-0000F5BC0000}"/>
    <cellStyle name="Normal 5 5 3 3 4" xfId="48389" xr:uid="{00000000-0005-0000-0000-0000F6BC0000}"/>
    <cellStyle name="Normal 5 5 3 3 4 2" xfId="48390" xr:uid="{00000000-0005-0000-0000-0000F7BC0000}"/>
    <cellStyle name="Normal 5 5 3 3 4 2 2" xfId="48391" xr:uid="{00000000-0005-0000-0000-0000F8BC0000}"/>
    <cellStyle name="Normal 5 5 3 3 4 3" xfId="48392" xr:uid="{00000000-0005-0000-0000-0000F9BC0000}"/>
    <cellStyle name="Normal 5 5 3 3 4 3 2" xfId="48393" xr:uid="{00000000-0005-0000-0000-0000FABC0000}"/>
    <cellStyle name="Normal 5 5 3 3 4 3 2 2" xfId="48394" xr:uid="{00000000-0005-0000-0000-0000FBBC0000}"/>
    <cellStyle name="Normal 5 5 3 3 4 3 3" xfId="48395" xr:uid="{00000000-0005-0000-0000-0000FCBC0000}"/>
    <cellStyle name="Normal 5 5 3 3 4 4" xfId="48396" xr:uid="{00000000-0005-0000-0000-0000FDBC0000}"/>
    <cellStyle name="Normal 5 5 3 3 5" xfId="48397" xr:uid="{00000000-0005-0000-0000-0000FEBC0000}"/>
    <cellStyle name="Normal 5 5 3 3 5 2" xfId="48398" xr:uid="{00000000-0005-0000-0000-0000FFBC0000}"/>
    <cellStyle name="Normal 5 5 3 3 6" xfId="48399" xr:uid="{00000000-0005-0000-0000-000000BD0000}"/>
    <cellStyle name="Normal 5 5 3 3 6 2" xfId="48400" xr:uid="{00000000-0005-0000-0000-000001BD0000}"/>
    <cellStyle name="Normal 5 5 3 3 6 2 2" xfId="48401" xr:uid="{00000000-0005-0000-0000-000002BD0000}"/>
    <cellStyle name="Normal 5 5 3 3 6 3" xfId="48402" xr:uid="{00000000-0005-0000-0000-000003BD0000}"/>
    <cellStyle name="Normal 5 5 3 3 7" xfId="48403" xr:uid="{00000000-0005-0000-0000-000004BD0000}"/>
    <cellStyle name="Normal 5 5 3 3 7 2" xfId="48404" xr:uid="{00000000-0005-0000-0000-000005BD0000}"/>
    <cellStyle name="Normal 5 5 3 3 8" xfId="48405" xr:uid="{00000000-0005-0000-0000-000006BD0000}"/>
    <cellStyle name="Normal 5 5 3 3 9" xfId="48406" xr:uid="{00000000-0005-0000-0000-000007BD0000}"/>
    <cellStyle name="Normal 5 5 3 4" xfId="48407" xr:uid="{00000000-0005-0000-0000-000008BD0000}"/>
    <cellStyle name="Normal 5 5 3 4 2" xfId="48408" xr:uid="{00000000-0005-0000-0000-000009BD0000}"/>
    <cellStyle name="Normal 5 5 3 4 2 2" xfId="48409" xr:uid="{00000000-0005-0000-0000-00000ABD0000}"/>
    <cellStyle name="Normal 5 5 3 4 2 2 2" xfId="48410" xr:uid="{00000000-0005-0000-0000-00000BBD0000}"/>
    <cellStyle name="Normal 5 5 3 4 2 3" xfId="48411" xr:uid="{00000000-0005-0000-0000-00000CBD0000}"/>
    <cellStyle name="Normal 5 5 3 4 2 3 2" xfId="48412" xr:uid="{00000000-0005-0000-0000-00000DBD0000}"/>
    <cellStyle name="Normal 5 5 3 4 2 3 2 2" xfId="48413" xr:uid="{00000000-0005-0000-0000-00000EBD0000}"/>
    <cellStyle name="Normal 5 5 3 4 2 3 3" xfId="48414" xr:uid="{00000000-0005-0000-0000-00000FBD0000}"/>
    <cellStyle name="Normal 5 5 3 4 2 4" xfId="48415" xr:uid="{00000000-0005-0000-0000-000010BD0000}"/>
    <cellStyle name="Normal 5 5 3 4 3" xfId="48416" xr:uid="{00000000-0005-0000-0000-000011BD0000}"/>
    <cellStyle name="Normal 5 5 3 4 3 2" xfId="48417" xr:uid="{00000000-0005-0000-0000-000012BD0000}"/>
    <cellStyle name="Normal 5 5 3 4 4" xfId="48418" xr:uid="{00000000-0005-0000-0000-000013BD0000}"/>
    <cellStyle name="Normal 5 5 3 4 4 2" xfId="48419" xr:uid="{00000000-0005-0000-0000-000014BD0000}"/>
    <cellStyle name="Normal 5 5 3 4 4 2 2" xfId="48420" xr:uid="{00000000-0005-0000-0000-000015BD0000}"/>
    <cellStyle name="Normal 5 5 3 4 4 3" xfId="48421" xr:uid="{00000000-0005-0000-0000-000016BD0000}"/>
    <cellStyle name="Normal 5 5 3 4 5" xfId="48422" xr:uid="{00000000-0005-0000-0000-000017BD0000}"/>
    <cellStyle name="Normal 5 5 3 4 6" xfId="48423" xr:uid="{00000000-0005-0000-0000-000018BD0000}"/>
    <cellStyle name="Normal 5 5 3 5" xfId="48424" xr:uid="{00000000-0005-0000-0000-000019BD0000}"/>
    <cellStyle name="Normal 5 5 3 5 2" xfId="48425" xr:uid="{00000000-0005-0000-0000-00001ABD0000}"/>
    <cellStyle name="Normal 5 5 3 5 2 2" xfId="48426" xr:uid="{00000000-0005-0000-0000-00001BBD0000}"/>
    <cellStyle name="Normal 5 5 3 5 3" xfId="48427" xr:uid="{00000000-0005-0000-0000-00001CBD0000}"/>
    <cellStyle name="Normal 5 5 3 5 3 2" xfId="48428" xr:uid="{00000000-0005-0000-0000-00001DBD0000}"/>
    <cellStyle name="Normal 5 5 3 5 3 2 2" xfId="48429" xr:uid="{00000000-0005-0000-0000-00001EBD0000}"/>
    <cellStyle name="Normal 5 5 3 5 3 3" xfId="48430" xr:uid="{00000000-0005-0000-0000-00001FBD0000}"/>
    <cellStyle name="Normal 5 5 3 5 4" xfId="48431" xr:uid="{00000000-0005-0000-0000-000020BD0000}"/>
    <cellStyle name="Normal 5 5 3 6" xfId="48432" xr:uid="{00000000-0005-0000-0000-000021BD0000}"/>
    <cellStyle name="Normal 5 5 3 6 2" xfId="48433" xr:uid="{00000000-0005-0000-0000-000022BD0000}"/>
    <cellStyle name="Normal 5 5 3 6 2 2" xfId="48434" xr:uid="{00000000-0005-0000-0000-000023BD0000}"/>
    <cellStyle name="Normal 5 5 3 6 3" xfId="48435" xr:uid="{00000000-0005-0000-0000-000024BD0000}"/>
    <cellStyle name="Normal 5 5 3 6 3 2" xfId="48436" xr:uid="{00000000-0005-0000-0000-000025BD0000}"/>
    <cellStyle name="Normal 5 5 3 6 3 2 2" xfId="48437" xr:uid="{00000000-0005-0000-0000-000026BD0000}"/>
    <cellStyle name="Normal 5 5 3 6 3 3" xfId="48438" xr:uid="{00000000-0005-0000-0000-000027BD0000}"/>
    <cellStyle name="Normal 5 5 3 6 4" xfId="48439" xr:uid="{00000000-0005-0000-0000-000028BD0000}"/>
    <cellStyle name="Normal 5 5 3 7" xfId="48440" xr:uid="{00000000-0005-0000-0000-000029BD0000}"/>
    <cellStyle name="Normal 5 5 3 7 2" xfId="48441" xr:uid="{00000000-0005-0000-0000-00002ABD0000}"/>
    <cellStyle name="Normal 5 5 3 8" xfId="48442" xr:uid="{00000000-0005-0000-0000-00002BBD0000}"/>
    <cellStyle name="Normal 5 5 3 8 2" xfId="48443" xr:uid="{00000000-0005-0000-0000-00002CBD0000}"/>
    <cellStyle name="Normal 5 5 3 8 2 2" xfId="48444" xr:uid="{00000000-0005-0000-0000-00002DBD0000}"/>
    <cellStyle name="Normal 5 5 3 8 3" xfId="48445" xr:uid="{00000000-0005-0000-0000-00002EBD0000}"/>
    <cellStyle name="Normal 5 5 3 9" xfId="48446" xr:uid="{00000000-0005-0000-0000-00002FBD0000}"/>
    <cellStyle name="Normal 5 5 3 9 2" xfId="48447" xr:uid="{00000000-0005-0000-0000-000030BD0000}"/>
    <cellStyle name="Normal 5 5 3_T-straight with PEDs adjustor" xfId="48448" xr:uid="{00000000-0005-0000-0000-000031BD0000}"/>
    <cellStyle name="Normal 5 5 4" xfId="48449" xr:uid="{00000000-0005-0000-0000-000032BD0000}"/>
    <cellStyle name="Normal 5 5 4 10" xfId="48450" xr:uid="{00000000-0005-0000-0000-000033BD0000}"/>
    <cellStyle name="Normal 5 5 4 11" xfId="48451" xr:uid="{00000000-0005-0000-0000-000034BD0000}"/>
    <cellStyle name="Normal 5 5 4 2" xfId="48452" xr:uid="{00000000-0005-0000-0000-000035BD0000}"/>
    <cellStyle name="Normal 5 5 4 2 10" xfId="48453" xr:uid="{00000000-0005-0000-0000-000036BD0000}"/>
    <cellStyle name="Normal 5 5 4 2 2" xfId="48454" xr:uid="{00000000-0005-0000-0000-000037BD0000}"/>
    <cellStyle name="Normal 5 5 4 2 2 2" xfId="48455" xr:uid="{00000000-0005-0000-0000-000038BD0000}"/>
    <cellStyle name="Normal 5 5 4 2 2 2 2" xfId="48456" xr:uid="{00000000-0005-0000-0000-000039BD0000}"/>
    <cellStyle name="Normal 5 5 4 2 2 2 2 2" xfId="48457" xr:uid="{00000000-0005-0000-0000-00003ABD0000}"/>
    <cellStyle name="Normal 5 5 4 2 2 2 2 2 2" xfId="48458" xr:uid="{00000000-0005-0000-0000-00003BBD0000}"/>
    <cellStyle name="Normal 5 5 4 2 2 2 2 3" xfId="48459" xr:uid="{00000000-0005-0000-0000-00003CBD0000}"/>
    <cellStyle name="Normal 5 5 4 2 2 2 2 3 2" xfId="48460" xr:uid="{00000000-0005-0000-0000-00003DBD0000}"/>
    <cellStyle name="Normal 5 5 4 2 2 2 2 3 2 2" xfId="48461" xr:uid="{00000000-0005-0000-0000-00003EBD0000}"/>
    <cellStyle name="Normal 5 5 4 2 2 2 2 3 3" xfId="48462" xr:uid="{00000000-0005-0000-0000-00003FBD0000}"/>
    <cellStyle name="Normal 5 5 4 2 2 2 2 4" xfId="48463" xr:uid="{00000000-0005-0000-0000-000040BD0000}"/>
    <cellStyle name="Normal 5 5 4 2 2 2 3" xfId="48464" xr:uid="{00000000-0005-0000-0000-000041BD0000}"/>
    <cellStyle name="Normal 5 5 4 2 2 2 3 2" xfId="48465" xr:uid="{00000000-0005-0000-0000-000042BD0000}"/>
    <cellStyle name="Normal 5 5 4 2 2 2 4" xfId="48466" xr:uid="{00000000-0005-0000-0000-000043BD0000}"/>
    <cellStyle name="Normal 5 5 4 2 2 2 4 2" xfId="48467" xr:uid="{00000000-0005-0000-0000-000044BD0000}"/>
    <cellStyle name="Normal 5 5 4 2 2 2 4 2 2" xfId="48468" xr:uid="{00000000-0005-0000-0000-000045BD0000}"/>
    <cellStyle name="Normal 5 5 4 2 2 2 4 3" xfId="48469" xr:uid="{00000000-0005-0000-0000-000046BD0000}"/>
    <cellStyle name="Normal 5 5 4 2 2 2 5" xfId="48470" xr:uid="{00000000-0005-0000-0000-000047BD0000}"/>
    <cellStyle name="Normal 5 5 4 2 2 3" xfId="48471" xr:uid="{00000000-0005-0000-0000-000048BD0000}"/>
    <cellStyle name="Normal 5 5 4 2 2 3 2" xfId="48472" xr:uid="{00000000-0005-0000-0000-000049BD0000}"/>
    <cellStyle name="Normal 5 5 4 2 2 3 2 2" xfId="48473" xr:uid="{00000000-0005-0000-0000-00004ABD0000}"/>
    <cellStyle name="Normal 5 5 4 2 2 3 3" xfId="48474" xr:uid="{00000000-0005-0000-0000-00004BBD0000}"/>
    <cellStyle name="Normal 5 5 4 2 2 3 3 2" xfId="48475" xr:uid="{00000000-0005-0000-0000-00004CBD0000}"/>
    <cellStyle name="Normal 5 5 4 2 2 3 3 2 2" xfId="48476" xr:uid="{00000000-0005-0000-0000-00004DBD0000}"/>
    <cellStyle name="Normal 5 5 4 2 2 3 3 3" xfId="48477" xr:uid="{00000000-0005-0000-0000-00004EBD0000}"/>
    <cellStyle name="Normal 5 5 4 2 2 3 4" xfId="48478" xr:uid="{00000000-0005-0000-0000-00004FBD0000}"/>
    <cellStyle name="Normal 5 5 4 2 2 4" xfId="48479" xr:uid="{00000000-0005-0000-0000-000050BD0000}"/>
    <cellStyle name="Normal 5 5 4 2 2 4 2" xfId="48480" xr:uid="{00000000-0005-0000-0000-000051BD0000}"/>
    <cellStyle name="Normal 5 5 4 2 2 4 2 2" xfId="48481" xr:uid="{00000000-0005-0000-0000-000052BD0000}"/>
    <cellStyle name="Normal 5 5 4 2 2 4 3" xfId="48482" xr:uid="{00000000-0005-0000-0000-000053BD0000}"/>
    <cellStyle name="Normal 5 5 4 2 2 4 3 2" xfId="48483" xr:uid="{00000000-0005-0000-0000-000054BD0000}"/>
    <cellStyle name="Normal 5 5 4 2 2 4 3 2 2" xfId="48484" xr:uid="{00000000-0005-0000-0000-000055BD0000}"/>
    <cellStyle name="Normal 5 5 4 2 2 4 3 3" xfId="48485" xr:uid="{00000000-0005-0000-0000-000056BD0000}"/>
    <cellStyle name="Normal 5 5 4 2 2 4 4" xfId="48486" xr:uid="{00000000-0005-0000-0000-000057BD0000}"/>
    <cellStyle name="Normal 5 5 4 2 2 5" xfId="48487" xr:uid="{00000000-0005-0000-0000-000058BD0000}"/>
    <cellStyle name="Normal 5 5 4 2 2 5 2" xfId="48488" xr:uid="{00000000-0005-0000-0000-000059BD0000}"/>
    <cellStyle name="Normal 5 5 4 2 2 6" xfId="48489" xr:uid="{00000000-0005-0000-0000-00005ABD0000}"/>
    <cellStyle name="Normal 5 5 4 2 2 6 2" xfId="48490" xr:uid="{00000000-0005-0000-0000-00005BBD0000}"/>
    <cellStyle name="Normal 5 5 4 2 2 6 2 2" xfId="48491" xr:uid="{00000000-0005-0000-0000-00005CBD0000}"/>
    <cellStyle name="Normal 5 5 4 2 2 6 3" xfId="48492" xr:uid="{00000000-0005-0000-0000-00005DBD0000}"/>
    <cellStyle name="Normal 5 5 4 2 2 7" xfId="48493" xr:uid="{00000000-0005-0000-0000-00005EBD0000}"/>
    <cellStyle name="Normal 5 5 4 2 2 7 2" xfId="48494" xr:uid="{00000000-0005-0000-0000-00005FBD0000}"/>
    <cellStyle name="Normal 5 5 4 2 2 8" xfId="48495" xr:uid="{00000000-0005-0000-0000-000060BD0000}"/>
    <cellStyle name="Normal 5 5 4 2 3" xfId="48496" xr:uid="{00000000-0005-0000-0000-000061BD0000}"/>
    <cellStyle name="Normal 5 5 4 2 3 2" xfId="48497" xr:uid="{00000000-0005-0000-0000-000062BD0000}"/>
    <cellStyle name="Normal 5 5 4 2 3 2 2" xfId="48498" xr:uid="{00000000-0005-0000-0000-000063BD0000}"/>
    <cellStyle name="Normal 5 5 4 2 3 2 2 2" xfId="48499" xr:uid="{00000000-0005-0000-0000-000064BD0000}"/>
    <cellStyle name="Normal 5 5 4 2 3 2 3" xfId="48500" xr:uid="{00000000-0005-0000-0000-000065BD0000}"/>
    <cellStyle name="Normal 5 5 4 2 3 2 3 2" xfId="48501" xr:uid="{00000000-0005-0000-0000-000066BD0000}"/>
    <cellStyle name="Normal 5 5 4 2 3 2 3 2 2" xfId="48502" xr:uid="{00000000-0005-0000-0000-000067BD0000}"/>
    <cellStyle name="Normal 5 5 4 2 3 2 3 3" xfId="48503" xr:uid="{00000000-0005-0000-0000-000068BD0000}"/>
    <cellStyle name="Normal 5 5 4 2 3 2 4" xfId="48504" xr:uid="{00000000-0005-0000-0000-000069BD0000}"/>
    <cellStyle name="Normal 5 5 4 2 3 3" xfId="48505" xr:uid="{00000000-0005-0000-0000-00006ABD0000}"/>
    <cellStyle name="Normal 5 5 4 2 3 3 2" xfId="48506" xr:uid="{00000000-0005-0000-0000-00006BBD0000}"/>
    <cellStyle name="Normal 5 5 4 2 3 4" xfId="48507" xr:uid="{00000000-0005-0000-0000-00006CBD0000}"/>
    <cellStyle name="Normal 5 5 4 2 3 4 2" xfId="48508" xr:uid="{00000000-0005-0000-0000-00006DBD0000}"/>
    <cellStyle name="Normal 5 5 4 2 3 4 2 2" xfId="48509" xr:uid="{00000000-0005-0000-0000-00006EBD0000}"/>
    <cellStyle name="Normal 5 5 4 2 3 4 3" xfId="48510" xr:uid="{00000000-0005-0000-0000-00006FBD0000}"/>
    <cellStyle name="Normal 5 5 4 2 3 5" xfId="48511" xr:uid="{00000000-0005-0000-0000-000070BD0000}"/>
    <cellStyle name="Normal 5 5 4 2 4" xfId="48512" xr:uid="{00000000-0005-0000-0000-000071BD0000}"/>
    <cellStyle name="Normal 5 5 4 2 4 2" xfId="48513" xr:uid="{00000000-0005-0000-0000-000072BD0000}"/>
    <cellStyle name="Normal 5 5 4 2 4 2 2" xfId="48514" xr:uid="{00000000-0005-0000-0000-000073BD0000}"/>
    <cellStyle name="Normal 5 5 4 2 4 3" xfId="48515" xr:uid="{00000000-0005-0000-0000-000074BD0000}"/>
    <cellStyle name="Normal 5 5 4 2 4 3 2" xfId="48516" xr:uid="{00000000-0005-0000-0000-000075BD0000}"/>
    <cellStyle name="Normal 5 5 4 2 4 3 2 2" xfId="48517" xr:uid="{00000000-0005-0000-0000-000076BD0000}"/>
    <cellStyle name="Normal 5 5 4 2 4 3 3" xfId="48518" xr:uid="{00000000-0005-0000-0000-000077BD0000}"/>
    <cellStyle name="Normal 5 5 4 2 4 4" xfId="48519" xr:uid="{00000000-0005-0000-0000-000078BD0000}"/>
    <cellStyle name="Normal 5 5 4 2 5" xfId="48520" xr:uid="{00000000-0005-0000-0000-000079BD0000}"/>
    <cellStyle name="Normal 5 5 4 2 5 2" xfId="48521" xr:uid="{00000000-0005-0000-0000-00007ABD0000}"/>
    <cellStyle name="Normal 5 5 4 2 5 2 2" xfId="48522" xr:uid="{00000000-0005-0000-0000-00007BBD0000}"/>
    <cellStyle name="Normal 5 5 4 2 5 3" xfId="48523" xr:uid="{00000000-0005-0000-0000-00007CBD0000}"/>
    <cellStyle name="Normal 5 5 4 2 5 3 2" xfId="48524" xr:uid="{00000000-0005-0000-0000-00007DBD0000}"/>
    <cellStyle name="Normal 5 5 4 2 5 3 2 2" xfId="48525" xr:uid="{00000000-0005-0000-0000-00007EBD0000}"/>
    <cellStyle name="Normal 5 5 4 2 5 3 3" xfId="48526" xr:uid="{00000000-0005-0000-0000-00007FBD0000}"/>
    <cellStyle name="Normal 5 5 4 2 5 4" xfId="48527" xr:uid="{00000000-0005-0000-0000-000080BD0000}"/>
    <cellStyle name="Normal 5 5 4 2 6" xfId="48528" xr:uid="{00000000-0005-0000-0000-000081BD0000}"/>
    <cellStyle name="Normal 5 5 4 2 6 2" xfId="48529" xr:uid="{00000000-0005-0000-0000-000082BD0000}"/>
    <cellStyle name="Normal 5 5 4 2 7" xfId="48530" xr:uid="{00000000-0005-0000-0000-000083BD0000}"/>
    <cellStyle name="Normal 5 5 4 2 7 2" xfId="48531" xr:uid="{00000000-0005-0000-0000-000084BD0000}"/>
    <cellStyle name="Normal 5 5 4 2 7 2 2" xfId="48532" xr:uid="{00000000-0005-0000-0000-000085BD0000}"/>
    <cellStyle name="Normal 5 5 4 2 7 3" xfId="48533" xr:uid="{00000000-0005-0000-0000-000086BD0000}"/>
    <cellStyle name="Normal 5 5 4 2 8" xfId="48534" xr:uid="{00000000-0005-0000-0000-000087BD0000}"/>
    <cellStyle name="Normal 5 5 4 2 8 2" xfId="48535" xr:uid="{00000000-0005-0000-0000-000088BD0000}"/>
    <cellStyle name="Normal 5 5 4 2 9" xfId="48536" xr:uid="{00000000-0005-0000-0000-000089BD0000}"/>
    <cellStyle name="Normal 5 5 4 3" xfId="48537" xr:uid="{00000000-0005-0000-0000-00008ABD0000}"/>
    <cellStyle name="Normal 5 5 4 3 2" xfId="48538" xr:uid="{00000000-0005-0000-0000-00008BBD0000}"/>
    <cellStyle name="Normal 5 5 4 3 2 2" xfId="48539" xr:uid="{00000000-0005-0000-0000-00008CBD0000}"/>
    <cellStyle name="Normal 5 5 4 3 2 2 2" xfId="48540" xr:uid="{00000000-0005-0000-0000-00008DBD0000}"/>
    <cellStyle name="Normal 5 5 4 3 2 2 2 2" xfId="48541" xr:uid="{00000000-0005-0000-0000-00008EBD0000}"/>
    <cellStyle name="Normal 5 5 4 3 2 2 3" xfId="48542" xr:uid="{00000000-0005-0000-0000-00008FBD0000}"/>
    <cellStyle name="Normal 5 5 4 3 2 2 3 2" xfId="48543" xr:uid="{00000000-0005-0000-0000-000090BD0000}"/>
    <cellStyle name="Normal 5 5 4 3 2 2 3 2 2" xfId="48544" xr:uid="{00000000-0005-0000-0000-000091BD0000}"/>
    <cellStyle name="Normal 5 5 4 3 2 2 3 3" xfId="48545" xr:uid="{00000000-0005-0000-0000-000092BD0000}"/>
    <cellStyle name="Normal 5 5 4 3 2 2 4" xfId="48546" xr:uid="{00000000-0005-0000-0000-000093BD0000}"/>
    <cellStyle name="Normal 5 5 4 3 2 3" xfId="48547" xr:uid="{00000000-0005-0000-0000-000094BD0000}"/>
    <cellStyle name="Normal 5 5 4 3 2 3 2" xfId="48548" xr:uid="{00000000-0005-0000-0000-000095BD0000}"/>
    <cellStyle name="Normal 5 5 4 3 2 4" xfId="48549" xr:uid="{00000000-0005-0000-0000-000096BD0000}"/>
    <cellStyle name="Normal 5 5 4 3 2 4 2" xfId="48550" xr:uid="{00000000-0005-0000-0000-000097BD0000}"/>
    <cellStyle name="Normal 5 5 4 3 2 4 2 2" xfId="48551" xr:uid="{00000000-0005-0000-0000-000098BD0000}"/>
    <cellStyle name="Normal 5 5 4 3 2 4 3" xfId="48552" xr:uid="{00000000-0005-0000-0000-000099BD0000}"/>
    <cellStyle name="Normal 5 5 4 3 2 5" xfId="48553" xr:uid="{00000000-0005-0000-0000-00009ABD0000}"/>
    <cellStyle name="Normal 5 5 4 3 3" xfId="48554" xr:uid="{00000000-0005-0000-0000-00009BBD0000}"/>
    <cellStyle name="Normal 5 5 4 3 3 2" xfId="48555" xr:uid="{00000000-0005-0000-0000-00009CBD0000}"/>
    <cellStyle name="Normal 5 5 4 3 3 2 2" xfId="48556" xr:uid="{00000000-0005-0000-0000-00009DBD0000}"/>
    <cellStyle name="Normal 5 5 4 3 3 3" xfId="48557" xr:uid="{00000000-0005-0000-0000-00009EBD0000}"/>
    <cellStyle name="Normal 5 5 4 3 3 3 2" xfId="48558" xr:uid="{00000000-0005-0000-0000-00009FBD0000}"/>
    <cellStyle name="Normal 5 5 4 3 3 3 2 2" xfId="48559" xr:uid="{00000000-0005-0000-0000-0000A0BD0000}"/>
    <cellStyle name="Normal 5 5 4 3 3 3 3" xfId="48560" xr:uid="{00000000-0005-0000-0000-0000A1BD0000}"/>
    <cellStyle name="Normal 5 5 4 3 3 4" xfId="48561" xr:uid="{00000000-0005-0000-0000-0000A2BD0000}"/>
    <cellStyle name="Normal 5 5 4 3 4" xfId="48562" xr:uid="{00000000-0005-0000-0000-0000A3BD0000}"/>
    <cellStyle name="Normal 5 5 4 3 4 2" xfId="48563" xr:uid="{00000000-0005-0000-0000-0000A4BD0000}"/>
    <cellStyle name="Normal 5 5 4 3 4 2 2" xfId="48564" xr:uid="{00000000-0005-0000-0000-0000A5BD0000}"/>
    <cellStyle name="Normal 5 5 4 3 4 3" xfId="48565" xr:uid="{00000000-0005-0000-0000-0000A6BD0000}"/>
    <cellStyle name="Normal 5 5 4 3 4 3 2" xfId="48566" xr:uid="{00000000-0005-0000-0000-0000A7BD0000}"/>
    <cellStyle name="Normal 5 5 4 3 4 3 2 2" xfId="48567" xr:uid="{00000000-0005-0000-0000-0000A8BD0000}"/>
    <cellStyle name="Normal 5 5 4 3 4 3 3" xfId="48568" xr:uid="{00000000-0005-0000-0000-0000A9BD0000}"/>
    <cellStyle name="Normal 5 5 4 3 4 4" xfId="48569" xr:uid="{00000000-0005-0000-0000-0000AABD0000}"/>
    <cellStyle name="Normal 5 5 4 3 5" xfId="48570" xr:uid="{00000000-0005-0000-0000-0000ABBD0000}"/>
    <cellStyle name="Normal 5 5 4 3 5 2" xfId="48571" xr:uid="{00000000-0005-0000-0000-0000ACBD0000}"/>
    <cellStyle name="Normal 5 5 4 3 6" xfId="48572" xr:uid="{00000000-0005-0000-0000-0000ADBD0000}"/>
    <cellStyle name="Normal 5 5 4 3 6 2" xfId="48573" xr:uid="{00000000-0005-0000-0000-0000AEBD0000}"/>
    <cellStyle name="Normal 5 5 4 3 6 2 2" xfId="48574" xr:uid="{00000000-0005-0000-0000-0000AFBD0000}"/>
    <cellStyle name="Normal 5 5 4 3 6 3" xfId="48575" xr:uid="{00000000-0005-0000-0000-0000B0BD0000}"/>
    <cellStyle name="Normal 5 5 4 3 7" xfId="48576" xr:uid="{00000000-0005-0000-0000-0000B1BD0000}"/>
    <cellStyle name="Normal 5 5 4 3 7 2" xfId="48577" xr:uid="{00000000-0005-0000-0000-0000B2BD0000}"/>
    <cellStyle name="Normal 5 5 4 3 8" xfId="48578" xr:uid="{00000000-0005-0000-0000-0000B3BD0000}"/>
    <cellStyle name="Normal 5 5 4 4" xfId="48579" xr:uid="{00000000-0005-0000-0000-0000B4BD0000}"/>
    <cellStyle name="Normal 5 5 4 4 2" xfId="48580" xr:uid="{00000000-0005-0000-0000-0000B5BD0000}"/>
    <cellStyle name="Normal 5 5 4 4 2 2" xfId="48581" xr:uid="{00000000-0005-0000-0000-0000B6BD0000}"/>
    <cellStyle name="Normal 5 5 4 4 2 2 2" xfId="48582" xr:uid="{00000000-0005-0000-0000-0000B7BD0000}"/>
    <cellStyle name="Normal 5 5 4 4 2 3" xfId="48583" xr:uid="{00000000-0005-0000-0000-0000B8BD0000}"/>
    <cellStyle name="Normal 5 5 4 4 2 3 2" xfId="48584" xr:uid="{00000000-0005-0000-0000-0000B9BD0000}"/>
    <cellStyle name="Normal 5 5 4 4 2 3 2 2" xfId="48585" xr:uid="{00000000-0005-0000-0000-0000BABD0000}"/>
    <cellStyle name="Normal 5 5 4 4 2 3 3" xfId="48586" xr:uid="{00000000-0005-0000-0000-0000BBBD0000}"/>
    <cellStyle name="Normal 5 5 4 4 2 4" xfId="48587" xr:uid="{00000000-0005-0000-0000-0000BCBD0000}"/>
    <cellStyle name="Normal 5 5 4 4 3" xfId="48588" xr:uid="{00000000-0005-0000-0000-0000BDBD0000}"/>
    <cellStyle name="Normal 5 5 4 4 3 2" xfId="48589" xr:uid="{00000000-0005-0000-0000-0000BEBD0000}"/>
    <cellStyle name="Normal 5 5 4 4 4" xfId="48590" xr:uid="{00000000-0005-0000-0000-0000BFBD0000}"/>
    <cellStyle name="Normal 5 5 4 4 4 2" xfId="48591" xr:uid="{00000000-0005-0000-0000-0000C0BD0000}"/>
    <cellStyle name="Normal 5 5 4 4 4 2 2" xfId="48592" xr:uid="{00000000-0005-0000-0000-0000C1BD0000}"/>
    <cellStyle name="Normal 5 5 4 4 4 3" xfId="48593" xr:uid="{00000000-0005-0000-0000-0000C2BD0000}"/>
    <cellStyle name="Normal 5 5 4 4 5" xfId="48594" xr:uid="{00000000-0005-0000-0000-0000C3BD0000}"/>
    <cellStyle name="Normal 5 5 4 5" xfId="48595" xr:uid="{00000000-0005-0000-0000-0000C4BD0000}"/>
    <cellStyle name="Normal 5 5 4 5 2" xfId="48596" xr:uid="{00000000-0005-0000-0000-0000C5BD0000}"/>
    <cellStyle name="Normal 5 5 4 5 2 2" xfId="48597" xr:uid="{00000000-0005-0000-0000-0000C6BD0000}"/>
    <cellStyle name="Normal 5 5 4 5 3" xfId="48598" xr:uid="{00000000-0005-0000-0000-0000C7BD0000}"/>
    <cellStyle name="Normal 5 5 4 5 3 2" xfId="48599" xr:uid="{00000000-0005-0000-0000-0000C8BD0000}"/>
    <cellStyle name="Normal 5 5 4 5 3 2 2" xfId="48600" xr:uid="{00000000-0005-0000-0000-0000C9BD0000}"/>
    <cellStyle name="Normal 5 5 4 5 3 3" xfId="48601" xr:uid="{00000000-0005-0000-0000-0000CABD0000}"/>
    <cellStyle name="Normal 5 5 4 5 4" xfId="48602" xr:uid="{00000000-0005-0000-0000-0000CBBD0000}"/>
    <cellStyle name="Normal 5 5 4 6" xfId="48603" xr:uid="{00000000-0005-0000-0000-0000CCBD0000}"/>
    <cellStyle name="Normal 5 5 4 6 2" xfId="48604" xr:uid="{00000000-0005-0000-0000-0000CDBD0000}"/>
    <cellStyle name="Normal 5 5 4 6 2 2" xfId="48605" xr:uid="{00000000-0005-0000-0000-0000CEBD0000}"/>
    <cellStyle name="Normal 5 5 4 6 3" xfId="48606" xr:uid="{00000000-0005-0000-0000-0000CFBD0000}"/>
    <cellStyle name="Normal 5 5 4 6 3 2" xfId="48607" xr:uid="{00000000-0005-0000-0000-0000D0BD0000}"/>
    <cellStyle name="Normal 5 5 4 6 3 2 2" xfId="48608" xr:uid="{00000000-0005-0000-0000-0000D1BD0000}"/>
    <cellStyle name="Normal 5 5 4 6 3 3" xfId="48609" xr:uid="{00000000-0005-0000-0000-0000D2BD0000}"/>
    <cellStyle name="Normal 5 5 4 6 4" xfId="48610" xr:uid="{00000000-0005-0000-0000-0000D3BD0000}"/>
    <cellStyle name="Normal 5 5 4 7" xfId="48611" xr:uid="{00000000-0005-0000-0000-0000D4BD0000}"/>
    <cellStyle name="Normal 5 5 4 7 2" xfId="48612" xr:uid="{00000000-0005-0000-0000-0000D5BD0000}"/>
    <cellStyle name="Normal 5 5 4 8" xfId="48613" xr:uid="{00000000-0005-0000-0000-0000D6BD0000}"/>
    <cellStyle name="Normal 5 5 4 8 2" xfId="48614" xr:uid="{00000000-0005-0000-0000-0000D7BD0000}"/>
    <cellStyle name="Normal 5 5 4 8 2 2" xfId="48615" xr:uid="{00000000-0005-0000-0000-0000D8BD0000}"/>
    <cellStyle name="Normal 5 5 4 8 3" xfId="48616" xr:uid="{00000000-0005-0000-0000-0000D9BD0000}"/>
    <cellStyle name="Normal 5 5 4 9" xfId="48617" xr:uid="{00000000-0005-0000-0000-0000DABD0000}"/>
    <cellStyle name="Normal 5 5 4 9 2" xfId="48618" xr:uid="{00000000-0005-0000-0000-0000DBBD0000}"/>
    <cellStyle name="Normal 5 5 5" xfId="48619" xr:uid="{00000000-0005-0000-0000-0000DCBD0000}"/>
    <cellStyle name="Normal 5 5 5 10" xfId="48620" xr:uid="{00000000-0005-0000-0000-0000DDBD0000}"/>
    <cellStyle name="Normal 5 5 5 11" xfId="48621" xr:uid="{00000000-0005-0000-0000-0000DEBD0000}"/>
    <cellStyle name="Normal 5 5 5 2" xfId="48622" xr:uid="{00000000-0005-0000-0000-0000DFBD0000}"/>
    <cellStyle name="Normal 5 5 5 2 10" xfId="48623" xr:uid="{00000000-0005-0000-0000-0000E0BD0000}"/>
    <cellStyle name="Normal 5 5 5 2 2" xfId="48624" xr:uid="{00000000-0005-0000-0000-0000E1BD0000}"/>
    <cellStyle name="Normal 5 5 5 2 2 2" xfId="48625" xr:uid="{00000000-0005-0000-0000-0000E2BD0000}"/>
    <cellStyle name="Normal 5 5 5 2 2 2 2" xfId="48626" xr:uid="{00000000-0005-0000-0000-0000E3BD0000}"/>
    <cellStyle name="Normal 5 5 5 2 2 2 2 2" xfId="48627" xr:uid="{00000000-0005-0000-0000-0000E4BD0000}"/>
    <cellStyle name="Normal 5 5 5 2 2 2 2 2 2" xfId="48628" xr:uid="{00000000-0005-0000-0000-0000E5BD0000}"/>
    <cellStyle name="Normal 5 5 5 2 2 2 2 3" xfId="48629" xr:uid="{00000000-0005-0000-0000-0000E6BD0000}"/>
    <cellStyle name="Normal 5 5 5 2 2 2 2 3 2" xfId="48630" xr:uid="{00000000-0005-0000-0000-0000E7BD0000}"/>
    <cellStyle name="Normal 5 5 5 2 2 2 2 3 2 2" xfId="48631" xr:uid="{00000000-0005-0000-0000-0000E8BD0000}"/>
    <cellStyle name="Normal 5 5 5 2 2 2 2 3 3" xfId="48632" xr:uid="{00000000-0005-0000-0000-0000E9BD0000}"/>
    <cellStyle name="Normal 5 5 5 2 2 2 2 4" xfId="48633" xr:uid="{00000000-0005-0000-0000-0000EABD0000}"/>
    <cellStyle name="Normal 5 5 5 2 2 2 3" xfId="48634" xr:uid="{00000000-0005-0000-0000-0000EBBD0000}"/>
    <cellStyle name="Normal 5 5 5 2 2 2 3 2" xfId="48635" xr:uid="{00000000-0005-0000-0000-0000ECBD0000}"/>
    <cellStyle name="Normal 5 5 5 2 2 2 4" xfId="48636" xr:uid="{00000000-0005-0000-0000-0000EDBD0000}"/>
    <cellStyle name="Normal 5 5 5 2 2 2 4 2" xfId="48637" xr:uid="{00000000-0005-0000-0000-0000EEBD0000}"/>
    <cellStyle name="Normal 5 5 5 2 2 2 4 2 2" xfId="48638" xr:uid="{00000000-0005-0000-0000-0000EFBD0000}"/>
    <cellStyle name="Normal 5 5 5 2 2 2 4 3" xfId="48639" xr:uid="{00000000-0005-0000-0000-0000F0BD0000}"/>
    <cellStyle name="Normal 5 5 5 2 2 2 5" xfId="48640" xr:uid="{00000000-0005-0000-0000-0000F1BD0000}"/>
    <cellStyle name="Normal 5 5 5 2 2 3" xfId="48641" xr:uid="{00000000-0005-0000-0000-0000F2BD0000}"/>
    <cellStyle name="Normal 5 5 5 2 2 3 2" xfId="48642" xr:uid="{00000000-0005-0000-0000-0000F3BD0000}"/>
    <cellStyle name="Normal 5 5 5 2 2 3 2 2" xfId="48643" xr:uid="{00000000-0005-0000-0000-0000F4BD0000}"/>
    <cellStyle name="Normal 5 5 5 2 2 3 3" xfId="48644" xr:uid="{00000000-0005-0000-0000-0000F5BD0000}"/>
    <cellStyle name="Normal 5 5 5 2 2 3 3 2" xfId="48645" xr:uid="{00000000-0005-0000-0000-0000F6BD0000}"/>
    <cellStyle name="Normal 5 5 5 2 2 3 3 2 2" xfId="48646" xr:uid="{00000000-0005-0000-0000-0000F7BD0000}"/>
    <cellStyle name="Normal 5 5 5 2 2 3 3 3" xfId="48647" xr:uid="{00000000-0005-0000-0000-0000F8BD0000}"/>
    <cellStyle name="Normal 5 5 5 2 2 3 4" xfId="48648" xr:uid="{00000000-0005-0000-0000-0000F9BD0000}"/>
    <cellStyle name="Normal 5 5 5 2 2 4" xfId="48649" xr:uid="{00000000-0005-0000-0000-0000FABD0000}"/>
    <cellStyle name="Normal 5 5 5 2 2 4 2" xfId="48650" xr:uid="{00000000-0005-0000-0000-0000FBBD0000}"/>
    <cellStyle name="Normal 5 5 5 2 2 4 2 2" xfId="48651" xr:uid="{00000000-0005-0000-0000-0000FCBD0000}"/>
    <cellStyle name="Normal 5 5 5 2 2 4 3" xfId="48652" xr:uid="{00000000-0005-0000-0000-0000FDBD0000}"/>
    <cellStyle name="Normal 5 5 5 2 2 4 3 2" xfId="48653" xr:uid="{00000000-0005-0000-0000-0000FEBD0000}"/>
    <cellStyle name="Normal 5 5 5 2 2 4 3 2 2" xfId="48654" xr:uid="{00000000-0005-0000-0000-0000FFBD0000}"/>
    <cellStyle name="Normal 5 5 5 2 2 4 3 3" xfId="48655" xr:uid="{00000000-0005-0000-0000-000000BE0000}"/>
    <cellStyle name="Normal 5 5 5 2 2 4 4" xfId="48656" xr:uid="{00000000-0005-0000-0000-000001BE0000}"/>
    <cellStyle name="Normal 5 5 5 2 2 5" xfId="48657" xr:uid="{00000000-0005-0000-0000-000002BE0000}"/>
    <cellStyle name="Normal 5 5 5 2 2 5 2" xfId="48658" xr:uid="{00000000-0005-0000-0000-000003BE0000}"/>
    <cellStyle name="Normal 5 5 5 2 2 6" xfId="48659" xr:uid="{00000000-0005-0000-0000-000004BE0000}"/>
    <cellStyle name="Normal 5 5 5 2 2 6 2" xfId="48660" xr:uid="{00000000-0005-0000-0000-000005BE0000}"/>
    <cellStyle name="Normal 5 5 5 2 2 6 2 2" xfId="48661" xr:uid="{00000000-0005-0000-0000-000006BE0000}"/>
    <cellStyle name="Normal 5 5 5 2 2 6 3" xfId="48662" xr:uid="{00000000-0005-0000-0000-000007BE0000}"/>
    <cellStyle name="Normal 5 5 5 2 2 7" xfId="48663" xr:uid="{00000000-0005-0000-0000-000008BE0000}"/>
    <cellStyle name="Normal 5 5 5 2 2 7 2" xfId="48664" xr:uid="{00000000-0005-0000-0000-000009BE0000}"/>
    <cellStyle name="Normal 5 5 5 2 2 8" xfId="48665" xr:uid="{00000000-0005-0000-0000-00000ABE0000}"/>
    <cellStyle name="Normal 5 5 5 2 3" xfId="48666" xr:uid="{00000000-0005-0000-0000-00000BBE0000}"/>
    <cellStyle name="Normal 5 5 5 2 3 2" xfId="48667" xr:uid="{00000000-0005-0000-0000-00000CBE0000}"/>
    <cellStyle name="Normal 5 5 5 2 3 2 2" xfId="48668" xr:uid="{00000000-0005-0000-0000-00000DBE0000}"/>
    <cellStyle name="Normal 5 5 5 2 3 2 2 2" xfId="48669" xr:uid="{00000000-0005-0000-0000-00000EBE0000}"/>
    <cellStyle name="Normal 5 5 5 2 3 2 3" xfId="48670" xr:uid="{00000000-0005-0000-0000-00000FBE0000}"/>
    <cellStyle name="Normal 5 5 5 2 3 2 3 2" xfId="48671" xr:uid="{00000000-0005-0000-0000-000010BE0000}"/>
    <cellStyle name="Normal 5 5 5 2 3 2 3 2 2" xfId="48672" xr:uid="{00000000-0005-0000-0000-000011BE0000}"/>
    <cellStyle name="Normal 5 5 5 2 3 2 3 3" xfId="48673" xr:uid="{00000000-0005-0000-0000-000012BE0000}"/>
    <cellStyle name="Normal 5 5 5 2 3 2 4" xfId="48674" xr:uid="{00000000-0005-0000-0000-000013BE0000}"/>
    <cellStyle name="Normal 5 5 5 2 3 3" xfId="48675" xr:uid="{00000000-0005-0000-0000-000014BE0000}"/>
    <cellStyle name="Normal 5 5 5 2 3 3 2" xfId="48676" xr:uid="{00000000-0005-0000-0000-000015BE0000}"/>
    <cellStyle name="Normal 5 5 5 2 3 4" xfId="48677" xr:uid="{00000000-0005-0000-0000-000016BE0000}"/>
    <cellStyle name="Normal 5 5 5 2 3 4 2" xfId="48678" xr:uid="{00000000-0005-0000-0000-000017BE0000}"/>
    <cellStyle name="Normal 5 5 5 2 3 4 2 2" xfId="48679" xr:uid="{00000000-0005-0000-0000-000018BE0000}"/>
    <cellStyle name="Normal 5 5 5 2 3 4 3" xfId="48680" xr:uid="{00000000-0005-0000-0000-000019BE0000}"/>
    <cellStyle name="Normal 5 5 5 2 3 5" xfId="48681" xr:uid="{00000000-0005-0000-0000-00001ABE0000}"/>
    <cellStyle name="Normal 5 5 5 2 4" xfId="48682" xr:uid="{00000000-0005-0000-0000-00001BBE0000}"/>
    <cellStyle name="Normal 5 5 5 2 4 2" xfId="48683" xr:uid="{00000000-0005-0000-0000-00001CBE0000}"/>
    <cellStyle name="Normal 5 5 5 2 4 2 2" xfId="48684" xr:uid="{00000000-0005-0000-0000-00001DBE0000}"/>
    <cellStyle name="Normal 5 5 5 2 4 3" xfId="48685" xr:uid="{00000000-0005-0000-0000-00001EBE0000}"/>
    <cellStyle name="Normal 5 5 5 2 4 3 2" xfId="48686" xr:uid="{00000000-0005-0000-0000-00001FBE0000}"/>
    <cellStyle name="Normal 5 5 5 2 4 3 2 2" xfId="48687" xr:uid="{00000000-0005-0000-0000-000020BE0000}"/>
    <cellStyle name="Normal 5 5 5 2 4 3 3" xfId="48688" xr:uid="{00000000-0005-0000-0000-000021BE0000}"/>
    <cellStyle name="Normal 5 5 5 2 4 4" xfId="48689" xr:uid="{00000000-0005-0000-0000-000022BE0000}"/>
    <cellStyle name="Normal 5 5 5 2 5" xfId="48690" xr:uid="{00000000-0005-0000-0000-000023BE0000}"/>
    <cellStyle name="Normal 5 5 5 2 5 2" xfId="48691" xr:uid="{00000000-0005-0000-0000-000024BE0000}"/>
    <cellStyle name="Normal 5 5 5 2 5 2 2" xfId="48692" xr:uid="{00000000-0005-0000-0000-000025BE0000}"/>
    <cellStyle name="Normal 5 5 5 2 5 3" xfId="48693" xr:uid="{00000000-0005-0000-0000-000026BE0000}"/>
    <cellStyle name="Normal 5 5 5 2 5 3 2" xfId="48694" xr:uid="{00000000-0005-0000-0000-000027BE0000}"/>
    <cellStyle name="Normal 5 5 5 2 5 3 2 2" xfId="48695" xr:uid="{00000000-0005-0000-0000-000028BE0000}"/>
    <cellStyle name="Normal 5 5 5 2 5 3 3" xfId="48696" xr:uid="{00000000-0005-0000-0000-000029BE0000}"/>
    <cellStyle name="Normal 5 5 5 2 5 4" xfId="48697" xr:uid="{00000000-0005-0000-0000-00002ABE0000}"/>
    <cellStyle name="Normal 5 5 5 2 6" xfId="48698" xr:uid="{00000000-0005-0000-0000-00002BBE0000}"/>
    <cellStyle name="Normal 5 5 5 2 6 2" xfId="48699" xr:uid="{00000000-0005-0000-0000-00002CBE0000}"/>
    <cellStyle name="Normal 5 5 5 2 7" xfId="48700" xr:uid="{00000000-0005-0000-0000-00002DBE0000}"/>
    <cellStyle name="Normal 5 5 5 2 7 2" xfId="48701" xr:uid="{00000000-0005-0000-0000-00002EBE0000}"/>
    <cellStyle name="Normal 5 5 5 2 7 2 2" xfId="48702" xr:uid="{00000000-0005-0000-0000-00002FBE0000}"/>
    <cellStyle name="Normal 5 5 5 2 7 3" xfId="48703" xr:uid="{00000000-0005-0000-0000-000030BE0000}"/>
    <cellStyle name="Normal 5 5 5 2 8" xfId="48704" xr:uid="{00000000-0005-0000-0000-000031BE0000}"/>
    <cellStyle name="Normal 5 5 5 2 8 2" xfId="48705" xr:uid="{00000000-0005-0000-0000-000032BE0000}"/>
    <cellStyle name="Normal 5 5 5 2 9" xfId="48706" xr:uid="{00000000-0005-0000-0000-000033BE0000}"/>
    <cellStyle name="Normal 5 5 5 3" xfId="48707" xr:uid="{00000000-0005-0000-0000-000034BE0000}"/>
    <cellStyle name="Normal 5 5 5 3 2" xfId="48708" xr:uid="{00000000-0005-0000-0000-000035BE0000}"/>
    <cellStyle name="Normal 5 5 5 3 2 2" xfId="48709" xr:uid="{00000000-0005-0000-0000-000036BE0000}"/>
    <cellStyle name="Normal 5 5 5 3 2 2 2" xfId="48710" xr:uid="{00000000-0005-0000-0000-000037BE0000}"/>
    <cellStyle name="Normal 5 5 5 3 2 2 2 2" xfId="48711" xr:uid="{00000000-0005-0000-0000-000038BE0000}"/>
    <cellStyle name="Normal 5 5 5 3 2 2 3" xfId="48712" xr:uid="{00000000-0005-0000-0000-000039BE0000}"/>
    <cellStyle name="Normal 5 5 5 3 2 2 3 2" xfId="48713" xr:uid="{00000000-0005-0000-0000-00003ABE0000}"/>
    <cellStyle name="Normal 5 5 5 3 2 2 3 2 2" xfId="48714" xr:uid="{00000000-0005-0000-0000-00003BBE0000}"/>
    <cellStyle name="Normal 5 5 5 3 2 2 3 3" xfId="48715" xr:uid="{00000000-0005-0000-0000-00003CBE0000}"/>
    <cellStyle name="Normal 5 5 5 3 2 2 4" xfId="48716" xr:uid="{00000000-0005-0000-0000-00003DBE0000}"/>
    <cellStyle name="Normal 5 5 5 3 2 3" xfId="48717" xr:uid="{00000000-0005-0000-0000-00003EBE0000}"/>
    <cellStyle name="Normal 5 5 5 3 2 3 2" xfId="48718" xr:uid="{00000000-0005-0000-0000-00003FBE0000}"/>
    <cellStyle name="Normal 5 5 5 3 2 4" xfId="48719" xr:uid="{00000000-0005-0000-0000-000040BE0000}"/>
    <cellStyle name="Normal 5 5 5 3 2 4 2" xfId="48720" xr:uid="{00000000-0005-0000-0000-000041BE0000}"/>
    <cellStyle name="Normal 5 5 5 3 2 4 2 2" xfId="48721" xr:uid="{00000000-0005-0000-0000-000042BE0000}"/>
    <cellStyle name="Normal 5 5 5 3 2 4 3" xfId="48722" xr:uid="{00000000-0005-0000-0000-000043BE0000}"/>
    <cellStyle name="Normal 5 5 5 3 2 5" xfId="48723" xr:uid="{00000000-0005-0000-0000-000044BE0000}"/>
    <cellStyle name="Normal 5 5 5 3 3" xfId="48724" xr:uid="{00000000-0005-0000-0000-000045BE0000}"/>
    <cellStyle name="Normal 5 5 5 3 3 2" xfId="48725" xr:uid="{00000000-0005-0000-0000-000046BE0000}"/>
    <cellStyle name="Normal 5 5 5 3 3 2 2" xfId="48726" xr:uid="{00000000-0005-0000-0000-000047BE0000}"/>
    <cellStyle name="Normal 5 5 5 3 3 3" xfId="48727" xr:uid="{00000000-0005-0000-0000-000048BE0000}"/>
    <cellStyle name="Normal 5 5 5 3 3 3 2" xfId="48728" xr:uid="{00000000-0005-0000-0000-000049BE0000}"/>
    <cellStyle name="Normal 5 5 5 3 3 3 2 2" xfId="48729" xr:uid="{00000000-0005-0000-0000-00004ABE0000}"/>
    <cellStyle name="Normal 5 5 5 3 3 3 3" xfId="48730" xr:uid="{00000000-0005-0000-0000-00004BBE0000}"/>
    <cellStyle name="Normal 5 5 5 3 3 4" xfId="48731" xr:uid="{00000000-0005-0000-0000-00004CBE0000}"/>
    <cellStyle name="Normal 5 5 5 3 4" xfId="48732" xr:uid="{00000000-0005-0000-0000-00004DBE0000}"/>
    <cellStyle name="Normal 5 5 5 3 4 2" xfId="48733" xr:uid="{00000000-0005-0000-0000-00004EBE0000}"/>
    <cellStyle name="Normal 5 5 5 3 4 2 2" xfId="48734" xr:uid="{00000000-0005-0000-0000-00004FBE0000}"/>
    <cellStyle name="Normal 5 5 5 3 4 3" xfId="48735" xr:uid="{00000000-0005-0000-0000-000050BE0000}"/>
    <cellStyle name="Normal 5 5 5 3 4 3 2" xfId="48736" xr:uid="{00000000-0005-0000-0000-000051BE0000}"/>
    <cellStyle name="Normal 5 5 5 3 4 3 2 2" xfId="48737" xr:uid="{00000000-0005-0000-0000-000052BE0000}"/>
    <cellStyle name="Normal 5 5 5 3 4 3 3" xfId="48738" xr:uid="{00000000-0005-0000-0000-000053BE0000}"/>
    <cellStyle name="Normal 5 5 5 3 4 4" xfId="48739" xr:uid="{00000000-0005-0000-0000-000054BE0000}"/>
    <cellStyle name="Normal 5 5 5 3 5" xfId="48740" xr:uid="{00000000-0005-0000-0000-000055BE0000}"/>
    <cellStyle name="Normal 5 5 5 3 5 2" xfId="48741" xr:uid="{00000000-0005-0000-0000-000056BE0000}"/>
    <cellStyle name="Normal 5 5 5 3 6" xfId="48742" xr:uid="{00000000-0005-0000-0000-000057BE0000}"/>
    <cellStyle name="Normal 5 5 5 3 6 2" xfId="48743" xr:uid="{00000000-0005-0000-0000-000058BE0000}"/>
    <cellStyle name="Normal 5 5 5 3 6 2 2" xfId="48744" xr:uid="{00000000-0005-0000-0000-000059BE0000}"/>
    <cellStyle name="Normal 5 5 5 3 6 3" xfId="48745" xr:uid="{00000000-0005-0000-0000-00005ABE0000}"/>
    <cellStyle name="Normal 5 5 5 3 7" xfId="48746" xr:uid="{00000000-0005-0000-0000-00005BBE0000}"/>
    <cellStyle name="Normal 5 5 5 3 7 2" xfId="48747" xr:uid="{00000000-0005-0000-0000-00005CBE0000}"/>
    <cellStyle name="Normal 5 5 5 3 8" xfId="48748" xr:uid="{00000000-0005-0000-0000-00005DBE0000}"/>
    <cellStyle name="Normal 5 5 5 4" xfId="48749" xr:uid="{00000000-0005-0000-0000-00005EBE0000}"/>
    <cellStyle name="Normal 5 5 5 4 2" xfId="48750" xr:uid="{00000000-0005-0000-0000-00005FBE0000}"/>
    <cellStyle name="Normal 5 5 5 4 2 2" xfId="48751" xr:uid="{00000000-0005-0000-0000-000060BE0000}"/>
    <cellStyle name="Normal 5 5 5 4 2 2 2" xfId="48752" xr:uid="{00000000-0005-0000-0000-000061BE0000}"/>
    <cellStyle name="Normal 5 5 5 4 2 3" xfId="48753" xr:uid="{00000000-0005-0000-0000-000062BE0000}"/>
    <cellStyle name="Normal 5 5 5 4 2 3 2" xfId="48754" xr:uid="{00000000-0005-0000-0000-000063BE0000}"/>
    <cellStyle name="Normal 5 5 5 4 2 3 2 2" xfId="48755" xr:uid="{00000000-0005-0000-0000-000064BE0000}"/>
    <cellStyle name="Normal 5 5 5 4 2 3 3" xfId="48756" xr:uid="{00000000-0005-0000-0000-000065BE0000}"/>
    <cellStyle name="Normal 5 5 5 4 2 4" xfId="48757" xr:uid="{00000000-0005-0000-0000-000066BE0000}"/>
    <cellStyle name="Normal 5 5 5 4 3" xfId="48758" xr:uid="{00000000-0005-0000-0000-000067BE0000}"/>
    <cellStyle name="Normal 5 5 5 4 3 2" xfId="48759" xr:uid="{00000000-0005-0000-0000-000068BE0000}"/>
    <cellStyle name="Normal 5 5 5 4 4" xfId="48760" xr:uid="{00000000-0005-0000-0000-000069BE0000}"/>
    <cellStyle name="Normal 5 5 5 4 4 2" xfId="48761" xr:uid="{00000000-0005-0000-0000-00006ABE0000}"/>
    <cellStyle name="Normal 5 5 5 4 4 2 2" xfId="48762" xr:uid="{00000000-0005-0000-0000-00006BBE0000}"/>
    <cellStyle name="Normal 5 5 5 4 4 3" xfId="48763" xr:uid="{00000000-0005-0000-0000-00006CBE0000}"/>
    <cellStyle name="Normal 5 5 5 4 5" xfId="48764" xr:uid="{00000000-0005-0000-0000-00006DBE0000}"/>
    <cellStyle name="Normal 5 5 5 5" xfId="48765" xr:uid="{00000000-0005-0000-0000-00006EBE0000}"/>
    <cellStyle name="Normal 5 5 5 5 2" xfId="48766" xr:uid="{00000000-0005-0000-0000-00006FBE0000}"/>
    <cellStyle name="Normal 5 5 5 5 2 2" xfId="48767" xr:uid="{00000000-0005-0000-0000-000070BE0000}"/>
    <cellStyle name="Normal 5 5 5 5 3" xfId="48768" xr:uid="{00000000-0005-0000-0000-000071BE0000}"/>
    <cellStyle name="Normal 5 5 5 5 3 2" xfId="48769" xr:uid="{00000000-0005-0000-0000-000072BE0000}"/>
    <cellStyle name="Normal 5 5 5 5 3 2 2" xfId="48770" xr:uid="{00000000-0005-0000-0000-000073BE0000}"/>
    <cellStyle name="Normal 5 5 5 5 3 3" xfId="48771" xr:uid="{00000000-0005-0000-0000-000074BE0000}"/>
    <cellStyle name="Normal 5 5 5 5 4" xfId="48772" xr:uid="{00000000-0005-0000-0000-000075BE0000}"/>
    <cellStyle name="Normal 5 5 5 6" xfId="48773" xr:uid="{00000000-0005-0000-0000-000076BE0000}"/>
    <cellStyle name="Normal 5 5 5 6 2" xfId="48774" xr:uid="{00000000-0005-0000-0000-000077BE0000}"/>
    <cellStyle name="Normal 5 5 5 6 2 2" xfId="48775" xr:uid="{00000000-0005-0000-0000-000078BE0000}"/>
    <cellStyle name="Normal 5 5 5 6 3" xfId="48776" xr:uid="{00000000-0005-0000-0000-000079BE0000}"/>
    <cellStyle name="Normal 5 5 5 6 3 2" xfId="48777" xr:uid="{00000000-0005-0000-0000-00007ABE0000}"/>
    <cellStyle name="Normal 5 5 5 6 3 2 2" xfId="48778" xr:uid="{00000000-0005-0000-0000-00007BBE0000}"/>
    <cellStyle name="Normal 5 5 5 6 3 3" xfId="48779" xr:uid="{00000000-0005-0000-0000-00007CBE0000}"/>
    <cellStyle name="Normal 5 5 5 6 4" xfId="48780" xr:uid="{00000000-0005-0000-0000-00007DBE0000}"/>
    <cellStyle name="Normal 5 5 5 7" xfId="48781" xr:uid="{00000000-0005-0000-0000-00007EBE0000}"/>
    <cellStyle name="Normal 5 5 5 7 2" xfId="48782" xr:uid="{00000000-0005-0000-0000-00007FBE0000}"/>
    <cellStyle name="Normal 5 5 5 8" xfId="48783" xr:uid="{00000000-0005-0000-0000-000080BE0000}"/>
    <cellStyle name="Normal 5 5 5 8 2" xfId="48784" xr:uid="{00000000-0005-0000-0000-000081BE0000}"/>
    <cellStyle name="Normal 5 5 5 8 2 2" xfId="48785" xr:uid="{00000000-0005-0000-0000-000082BE0000}"/>
    <cellStyle name="Normal 5 5 5 8 3" xfId="48786" xr:uid="{00000000-0005-0000-0000-000083BE0000}"/>
    <cellStyle name="Normal 5 5 5 9" xfId="48787" xr:uid="{00000000-0005-0000-0000-000084BE0000}"/>
    <cellStyle name="Normal 5 5 5 9 2" xfId="48788" xr:uid="{00000000-0005-0000-0000-000085BE0000}"/>
    <cellStyle name="Normal 5 5 6" xfId="48789" xr:uid="{00000000-0005-0000-0000-000086BE0000}"/>
    <cellStyle name="Normal 5 5 6 10" xfId="48790" xr:uid="{00000000-0005-0000-0000-000087BE0000}"/>
    <cellStyle name="Normal 5 5 6 2" xfId="48791" xr:uid="{00000000-0005-0000-0000-000088BE0000}"/>
    <cellStyle name="Normal 5 5 6 2 2" xfId="48792" xr:uid="{00000000-0005-0000-0000-000089BE0000}"/>
    <cellStyle name="Normal 5 5 6 2 2 2" xfId="48793" xr:uid="{00000000-0005-0000-0000-00008ABE0000}"/>
    <cellStyle name="Normal 5 5 6 2 2 2 2" xfId="48794" xr:uid="{00000000-0005-0000-0000-00008BBE0000}"/>
    <cellStyle name="Normal 5 5 6 2 2 2 2 2" xfId="48795" xr:uid="{00000000-0005-0000-0000-00008CBE0000}"/>
    <cellStyle name="Normal 5 5 6 2 2 2 3" xfId="48796" xr:uid="{00000000-0005-0000-0000-00008DBE0000}"/>
    <cellStyle name="Normal 5 5 6 2 2 2 3 2" xfId="48797" xr:uid="{00000000-0005-0000-0000-00008EBE0000}"/>
    <cellStyle name="Normal 5 5 6 2 2 2 3 2 2" xfId="48798" xr:uid="{00000000-0005-0000-0000-00008FBE0000}"/>
    <cellStyle name="Normal 5 5 6 2 2 2 3 3" xfId="48799" xr:uid="{00000000-0005-0000-0000-000090BE0000}"/>
    <cellStyle name="Normal 5 5 6 2 2 2 4" xfId="48800" xr:uid="{00000000-0005-0000-0000-000091BE0000}"/>
    <cellStyle name="Normal 5 5 6 2 2 3" xfId="48801" xr:uid="{00000000-0005-0000-0000-000092BE0000}"/>
    <cellStyle name="Normal 5 5 6 2 2 3 2" xfId="48802" xr:uid="{00000000-0005-0000-0000-000093BE0000}"/>
    <cellStyle name="Normal 5 5 6 2 2 4" xfId="48803" xr:uid="{00000000-0005-0000-0000-000094BE0000}"/>
    <cellStyle name="Normal 5 5 6 2 2 4 2" xfId="48804" xr:uid="{00000000-0005-0000-0000-000095BE0000}"/>
    <cellStyle name="Normal 5 5 6 2 2 4 2 2" xfId="48805" xr:uid="{00000000-0005-0000-0000-000096BE0000}"/>
    <cellStyle name="Normal 5 5 6 2 2 4 3" xfId="48806" xr:uid="{00000000-0005-0000-0000-000097BE0000}"/>
    <cellStyle name="Normal 5 5 6 2 2 5" xfId="48807" xr:uid="{00000000-0005-0000-0000-000098BE0000}"/>
    <cellStyle name="Normal 5 5 6 2 3" xfId="48808" xr:uid="{00000000-0005-0000-0000-000099BE0000}"/>
    <cellStyle name="Normal 5 5 6 2 3 2" xfId="48809" xr:uid="{00000000-0005-0000-0000-00009ABE0000}"/>
    <cellStyle name="Normal 5 5 6 2 3 2 2" xfId="48810" xr:uid="{00000000-0005-0000-0000-00009BBE0000}"/>
    <cellStyle name="Normal 5 5 6 2 3 3" xfId="48811" xr:uid="{00000000-0005-0000-0000-00009CBE0000}"/>
    <cellStyle name="Normal 5 5 6 2 3 3 2" xfId="48812" xr:uid="{00000000-0005-0000-0000-00009DBE0000}"/>
    <cellStyle name="Normal 5 5 6 2 3 3 2 2" xfId="48813" xr:uid="{00000000-0005-0000-0000-00009EBE0000}"/>
    <cellStyle name="Normal 5 5 6 2 3 3 3" xfId="48814" xr:uid="{00000000-0005-0000-0000-00009FBE0000}"/>
    <cellStyle name="Normal 5 5 6 2 3 4" xfId="48815" xr:uid="{00000000-0005-0000-0000-0000A0BE0000}"/>
    <cellStyle name="Normal 5 5 6 2 4" xfId="48816" xr:uid="{00000000-0005-0000-0000-0000A1BE0000}"/>
    <cellStyle name="Normal 5 5 6 2 4 2" xfId="48817" xr:uid="{00000000-0005-0000-0000-0000A2BE0000}"/>
    <cellStyle name="Normal 5 5 6 2 4 2 2" xfId="48818" xr:uid="{00000000-0005-0000-0000-0000A3BE0000}"/>
    <cellStyle name="Normal 5 5 6 2 4 3" xfId="48819" xr:uid="{00000000-0005-0000-0000-0000A4BE0000}"/>
    <cellStyle name="Normal 5 5 6 2 4 3 2" xfId="48820" xr:uid="{00000000-0005-0000-0000-0000A5BE0000}"/>
    <cellStyle name="Normal 5 5 6 2 4 3 2 2" xfId="48821" xr:uid="{00000000-0005-0000-0000-0000A6BE0000}"/>
    <cellStyle name="Normal 5 5 6 2 4 3 3" xfId="48822" xr:uid="{00000000-0005-0000-0000-0000A7BE0000}"/>
    <cellStyle name="Normal 5 5 6 2 4 4" xfId="48823" xr:uid="{00000000-0005-0000-0000-0000A8BE0000}"/>
    <cellStyle name="Normal 5 5 6 2 5" xfId="48824" xr:uid="{00000000-0005-0000-0000-0000A9BE0000}"/>
    <cellStyle name="Normal 5 5 6 2 5 2" xfId="48825" xr:uid="{00000000-0005-0000-0000-0000AABE0000}"/>
    <cellStyle name="Normal 5 5 6 2 6" xfId="48826" xr:uid="{00000000-0005-0000-0000-0000ABBE0000}"/>
    <cellStyle name="Normal 5 5 6 2 6 2" xfId="48827" xr:uid="{00000000-0005-0000-0000-0000ACBE0000}"/>
    <cellStyle name="Normal 5 5 6 2 6 2 2" xfId="48828" xr:uid="{00000000-0005-0000-0000-0000ADBE0000}"/>
    <cellStyle name="Normal 5 5 6 2 6 3" xfId="48829" xr:uid="{00000000-0005-0000-0000-0000AEBE0000}"/>
    <cellStyle name="Normal 5 5 6 2 7" xfId="48830" xr:uid="{00000000-0005-0000-0000-0000AFBE0000}"/>
    <cellStyle name="Normal 5 5 6 2 7 2" xfId="48831" xr:uid="{00000000-0005-0000-0000-0000B0BE0000}"/>
    <cellStyle name="Normal 5 5 6 2 8" xfId="48832" xr:uid="{00000000-0005-0000-0000-0000B1BE0000}"/>
    <cellStyle name="Normal 5 5 6 3" xfId="48833" xr:uid="{00000000-0005-0000-0000-0000B2BE0000}"/>
    <cellStyle name="Normal 5 5 6 3 2" xfId="48834" xr:uid="{00000000-0005-0000-0000-0000B3BE0000}"/>
    <cellStyle name="Normal 5 5 6 3 2 2" xfId="48835" xr:uid="{00000000-0005-0000-0000-0000B4BE0000}"/>
    <cellStyle name="Normal 5 5 6 3 2 2 2" xfId="48836" xr:uid="{00000000-0005-0000-0000-0000B5BE0000}"/>
    <cellStyle name="Normal 5 5 6 3 2 3" xfId="48837" xr:uid="{00000000-0005-0000-0000-0000B6BE0000}"/>
    <cellStyle name="Normal 5 5 6 3 2 3 2" xfId="48838" xr:uid="{00000000-0005-0000-0000-0000B7BE0000}"/>
    <cellStyle name="Normal 5 5 6 3 2 3 2 2" xfId="48839" xr:uid="{00000000-0005-0000-0000-0000B8BE0000}"/>
    <cellStyle name="Normal 5 5 6 3 2 3 3" xfId="48840" xr:uid="{00000000-0005-0000-0000-0000B9BE0000}"/>
    <cellStyle name="Normal 5 5 6 3 2 4" xfId="48841" xr:uid="{00000000-0005-0000-0000-0000BABE0000}"/>
    <cellStyle name="Normal 5 5 6 3 3" xfId="48842" xr:uid="{00000000-0005-0000-0000-0000BBBE0000}"/>
    <cellStyle name="Normal 5 5 6 3 3 2" xfId="48843" xr:uid="{00000000-0005-0000-0000-0000BCBE0000}"/>
    <cellStyle name="Normal 5 5 6 3 4" xfId="48844" xr:uid="{00000000-0005-0000-0000-0000BDBE0000}"/>
    <cellStyle name="Normal 5 5 6 3 4 2" xfId="48845" xr:uid="{00000000-0005-0000-0000-0000BEBE0000}"/>
    <cellStyle name="Normal 5 5 6 3 4 2 2" xfId="48846" xr:uid="{00000000-0005-0000-0000-0000BFBE0000}"/>
    <cellStyle name="Normal 5 5 6 3 4 3" xfId="48847" xr:uid="{00000000-0005-0000-0000-0000C0BE0000}"/>
    <cellStyle name="Normal 5 5 6 3 5" xfId="48848" xr:uid="{00000000-0005-0000-0000-0000C1BE0000}"/>
    <cellStyle name="Normal 5 5 6 4" xfId="48849" xr:uid="{00000000-0005-0000-0000-0000C2BE0000}"/>
    <cellStyle name="Normal 5 5 6 4 2" xfId="48850" xr:uid="{00000000-0005-0000-0000-0000C3BE0000}"/>
    <cellStyle name="Normal 5 5 6 4 2 2" xfId="48851" xr:uid="{00000000-0005-0000-0000-0000C4BE0000}"/>
    <cellStyle name="Normal 5 5 6 4 3" xfId="48852" xr:uid="{00000000-0005-0000-0000-0000C5BE0000}"/>
    <cellStyle name="Normal 5 5 6 4 3 2" xfId="48853" xr:uid="{00000000-0005-0000-0000-0000C6BE0000}"/>
    <cellStyle name="Normal 5 5 6 4 3 2 2" xfId="48854" xr:uid="{00000000-0005-0000-0000-0000C7BE0000}"/>
    <cellStyle name="Normal 5 5 6 4 3 3" xfId="48855" xr:uid="{00000000-0005-0000-0000-0000C8BE0000}"/>
    <cellStyle name="Normal 5 5 6 4 4" xfId="48856" xr:uid="{00000000-0005-0000-0000-0000C9BE0000}"/>
    <cellStyle name="Normal 5 5 6 5" xfId="48857" xr:uid="{00000000-0005-0000-0000-0000CABE0000}"/>
    <cellStyle name="Normal 5 5 6 5 2" xfId="48858" xr:uid="{00000000-0005-0000-0000-0000CBBE0000}"/>
    <cellStyle name="Normal 5 5 6 5 2 2" xfId="48859" xr:uid="{00000000-0005-0000-0000-0000CCBE0000}"/>
    <cellStyle name="Normal 5 5 6 5 3" xfId="48860" xr:uid="{00000000-0005-0000-0000-0000CDBE0000}"/>
    <cellStyle name="Normal 5 5 6 5 3 2" xfId="48861" xr:uid="{00000000-0005-0000-0000-0000CEBE0000}"/>
    <cellStyle name="Normal 5 5 6 5 3 2 2" xfId="48862" xr:uid="{00000000-0005-0000-0000-0000CFBE0000}"/>
    <cellStyle name="Normal 5 5 6 5 3 3" xfId="48863" xr:uid="{00000000-0005-0000-0000-0000D0BE0000}"/>
    <cellStyle name="Normal 5 5 6 5 4" xfId="48864" xr:uid="{00000000-0005-0000-0000-0000D1BE0000}"/>
    <cellStyle name="Normal 5 5 6 6" xfId="48865" xr:uid="{00000000-0005-0000-0000-0000D2BE0000}"/>
    <cellStyle name="Normal 5 5 6 6 2" xfId="48866" xr:uid="{00000000-0005-0000-0000-0000D3BE0000}"/>
    <cellStyle name="Normal 5 5 6 7" xfId="48867" xr:uid="{00000000-0005-0000-0000-0000D4BE0000}"/>
    <cellStyle name="Normal 5 5 6 7 2" xfId="48868" xr:uid="{00000000-0005-0000-0000-0000D5BE0000}"/>
    <cellStyle name="Normal 5 5 6 7 2 2" xfId="48869" xr:uid="{00000000-0005-0000-0000-0000D6BE0000}"/>
    <cellStyle name="Normal 5 5 6 7 3" xfId="48870" xr:uid="{00000000-0005-0000-0000-0000D7BE0000}"/>
    <cellStyle name="Normal 5 5 6 8" xfId="48871" xr:uid="{00000000-0005-0000-0000-0000D8BE0000}"/>
    <cellStyle name="Normal 5 5 6 8 2" xfId="48872" xr:uid="{00000000-0005-0000-0000-0000D9BE0000}"/>
    <cellStyle name="Normal 5 5 6 9" xfId="48873" xr:uid="{00000000-0005-0000-0000-0000DABE0000}"/>
    <cellStyle name="Normal 5 5 7" xfId="48874" xr:uid="{00000000-0005-0000-0000-0000DBBE0000}"/>
    <cellStyle name="Normal 5 5 7 2" xfId="48875" xr:uid="{00000000-0005-0000-0000-0000DCBE0000}"/>
    <cellStyle name="Normal 5 5 7 2 2" xfId="48876" xr:uid="{00000000-0005-0000-0000-0000DDBE0000}"/>
    <cellStyle name="Normal 5 5 7 2 2 2" xfId="48877" xr:uid="{00000000-0005-0000-0000-0000DEBE0000}"/>
    <cellStyle name="Normal 5 5 7 2 2 2 2" xfId="48878" xr:uid="{00000000-0005-0000-0000-0000DFBE0000}"/>
    <cellStyle name="Normal 5 5 7 2 2 3" xfId="48879" xr:uid="{00000000-0005-0000-0000-0000E0BE0000}"/>
    <cellStyle name="Normal 5 5 7 2 2 3 2" xfId="48880" xr:uid="{00000000-0005-0000-0000-0000E1BE0000}"/>
    <cellStyle name="Normal 5 5 7 2 2 3 2 2" xfId="48881" xr:uid="{00000000-0005-0000-0000-0000E2BE0000}"/>
    <cellStyle name="Normal 5 5 7 2 2 3 3" xfId="48882" xr:uid="{00000000-0005-0000-0000-0000E3BE0000}"/>
    <cellStyle name="Normal 5 5 7 2 2 4" xfId="48883" xr:uid="{00000000-0005-0000-0000-0000E4BE0000}"/>
    <cellStyle name="Normal 5 5 7 2 3" xfId="48884" xr:uid="{00000000-0005-0000-0000-0000E5BE0000}"/>
    <cellStyle name="Normal 5 5 7 2 3 2" xfId="48885" xr:uid="{00000000-0005-0000-0000-0000E6BE0000}"/>
    <cellStyle name="Normal 5 5 7 2 4" xfId="48886" xr:uid="{00000000-0005-0000-0000-0000E7BE0000}"/>
    <cellStyle name="Normal 5 5 7 2 4 2" xfId="48887" xr:uid="{00000000-0005-0000-0000-0000E8BE0000}"/>
    <cellStyle name="Normal 5 5 7 2 4 2 2" xfId="48888" xr:uid="{00000000-0005-0000-0000-0000E9BE0000}"/>
    <cellStyle name="Normal 5 5 7 2 4 3" xfId="48889" xr:uid="{00000000-0005-0000-0000-0000EABE0000}"/>
    <cellStyle name="Normal 5 5 7 2 5" xfId="48890" xr:uid="{00000000-0005-0000-0000-0000EBBE0000}"/>
    <cellStyle name="Normal 5 5 7 3" xfId="48891" xr:uid="{00000000-0005-0000-0000-0000ECBE0000}"/>
    <cellStyle name="Normal 5 5 7 3 2" xfId="48892" xr:uid="{00000000-0005-0000-0000-0000EDBE0000}"/>
    <cellStyle name="Normal 5 5 7 3 2 2" xfId="48893" xr:uid="{00000000-0005-0000-0000-0000EEBE0000}"/>
    <cellStyle name="Normal 5 5 7 3 3" xfId="48894" xr:uid="{00000000-0005-0000-0000-0000EFBE0000}"/>
    <cellStyle name="Normal 5 5 7 3 3 2" xfId="48895" xr:uid="{00000000-0005-0000-0000-0000F0BE0000}"/>
    <cellStyle name="Normal 5 5 7 3 3 2 2" xfId="48896" xr:uid="{00000000-0005-0000-0000-0000F1BE0000}"/>
    <cellStyle name="Normal 5 5 7 3 3 3" xfId="48897" xr:uid="{00000000-0005-0000-0000-0000F2BE0000}"/>
    <cellStyle name="Normal 5 5 7 3 4" xfId="48898" xr:uid="{00000000-0005-0000-0000-0000F3BE0000}"/>
    <cellStyle name="Normal 5 5 7 4" xfId="48899" xr:uid="{00000000-0005-0000-0000-0000F4BE0000}"/>
    <cellStyle name="Normal 5 5 7 4 2" xfId="48900" xr:uid="{00000000-0005-0000-0000-0000F5BE0000}"/>
    <cellStyle name="Normal 5 5 7 4 2 2" xfId="48901" xr:uid="{00000000-0005-0000-0000-0000F6BE0000}"/>
    <cellStyle name="Normal 5 5 7 4 3" xfId="48902" xr:uid="{00000000-0005-0000-0000-0000F7BE0000}"/>
    <cellStyle name="Normal 5 5 7 4 3 2" xfId="48903" xr:uid="{00000000-0005-0000-0000-0000F8BE0000}"/>
    <cellStyle name="Normal 5 5 7 4 3 2 2" xfId="48904" xr:uid="{00000000-0005-0000-0000-0000F9BE0000}"/>
    <cellStyle name="Normal 5 5 7 4 3 3" xfId="48905" xr:uid="{00000000-0005-0000-0000-0000FABE0000}"/>
    <cellStyle name="Normal 5 5 7 4 4" xfId="48906" xr:uid="{00000000-0005-0000-0000-0000FBBE0000}"/>
    <cellStyle name="Normal 5 5 7 5" xfId="48907" xr:uid="{00000000-0005-0000-0000-0000FCBE0000}"/>
    <cellStyle name="Normal 5 5 7 5 2" xfId="48908" xr:uid="{00000000-0005-0000-0000-0000FDBE0000}"/>
    <cellStyle name="Normal 5 5 7 6" xfId="48909" xr:uid="{00000000-0005-0000-0000-0000FEBE0000}"/>
    <cellStyle name="Normal 5 5 7 6 2" xfId="48910" xr:uid="{00000000-0005-0000-0000-0000FFBE0000}"/>
    <cellStyle name="Normal 5 5 7 6 2 2" xfId="48911" xr:uid="{00000000-0005-0000-0000-000000BF0000}"/>
    <cellStyle name="Normal 5 5 7 6 3" xfId="48912" xr:uid="{00000000-0005-0000-0000-000001BF0000}"/>
    <cellStyle name="Normal 5 5 7 7" xfId="48913" xr:uid="{00000000-0005-0000-0000-000002BF0000}"/>
    <cellStyle name="Normal 5 5 7 7 2" xfId="48914" xr:uid="{00000000-0005-0000-0000-000003BF0000}"/>
    <cellStyle name="Normal 5 5 7 8" xfId="48915" xr:uid="{00000000-0005-0000-0000-000004BF0000}"/>
    <cellStyle name="Normal 5 5 8" xfId="48916" xr:uid="{00000000-0005-0000-0000-000005BF0000}"/>
    <cellStyle name="Normal 5 5 8 2" xfId="48917" xr:uid="{00000000-0005-0000-0000-000006BF0000}"/>
    <cellStyle name="Normal 5 5 8 2 2" xfId="48918" xr:uid="{00000000-0005-0000-0000-000007BF0000}"/>
    <cellStyle name="Normal 5 5 8 2 2 2" xfId="48919" xr:uid="{00000000-0005-0000-0000-000008BF0000}"/>
    <cellStyle name="Normal 5 5 8 2 2 2 2" xfId="48920" xr:uid="{00000000-0005-0000-0000-000009BF0000}"/>
    <cellStyle name="Normal 5 5 8 2 2 3" xfId="48921" xr:uid="{00000000-0005-0000-0000-00000ABF0000}"/>
    <cellStyle name="Normal 5 5 8 2 2 3 2" xfId="48922" xr:uid="{00000000-0005-0000-0000-00000BBF0000}"/>
    <cellStyle name="Normal 5 5 8 2 2 3 2 2" xfId="48923" xr:uid="{00000000-0005-0000-0000-00000CBF0000}"/>
    <cellStyle name="Normal 5 5 8 2 2 3 3" xfId="48924" xr:uid="{00000000-0005-0000-0000-00000DBF0000}"/>
    <cellStyle name="Normal 5 5 8 2 2 4" xfId="48925" xr:uid="{00000000-0005-0000-0000-00000EBF0000}"/>
    <cellStyle name="Normal 5 5 8 2 3" xfId="48926" xr:uid="{00000000-0005-0000-0000-00000FBF0000}"/>
    <cellStyle name="Normal 5 5 8 2 3 2" xfId="48927" xr:uid="{00000000-0005-0000-0000-000010BF0000}"/>
    <cellStyle name="Normal 5 5 8 2 4" xfId="48928" xr:uid="{00000000-0005-0000-0000-000011BF0000}"/>
    <cellStyle name="Normal 5 5 8 2 4 2" xfId="48929" xr:uid="{00000000-0005-0000-0000-000012BF0000}"/>
    <cellStyle name="Normal 5 5 8 2 4 2 2" xfId="48930" xr:uid="{00000000-0005-0000-0000-000013BF0000}"/>
    <cellStyle name="Normal 5 5 8 2 4 3" xfId="48931" xr:uid="{00000000-0005-0000-0000-000014BF0000}"/>
    <cellStyle name="Normal 5 5 8 2 5" xfId="48932" xr:uid="{00000000-0005-0000-0000-000015BF0000}"/>
    <cellStyle name="Normal 5 5 8 3" xfId="48933" xr:uid="{00000000-0005-0000-0000-000016BF0000}"/>
    <cellStyle name="Normal 5 5 8 3 2" xfId="48934" xr:uid="{00000000-0005-0000-0000-000017BF0000}"/>
    <cellStyle name="Normal 5 5 8 3 2 2" xfId="48935" xr:uid="{00000000-0005-0000-0000-000018BF0000}"/>
    <cellStyle name="Normal 5 5 8 3 3" xfId="48936" xr:uid="{00000000-0005-0000-0000-000019BF0000}"/>
    <cellStyle name="Normal 5 5 8 3 3 2" xfId="48937" xr:uid="{00000000-0005-0000-0000-00001ABF0000}"/>
    <cellStyle name="Normal 5 5 8 3 3 2 2" xfId="48938" xr:uid="{00000000-0005-0000-0000-00001BBF0000}"/>
    <cellStyle name="Normal 5 5 8 3 3 3" xfId="48939" xr:uid="{00000000-0005-0000-0000-00001CBF0000}"/>
    <cellStyle name="Normal 5 5 8 3 4" xfId="48940" xr:uid="{00000000-0005-0000-0000-00001DBF0000}"/>
    <cellStyle name="Normal 5 5 8 4" xfId="48941" xr:uid="{00000000-0005-0000-0000-00001EBF0000}"/>
    <cellStyle name="Normal 5 5 8 4 2" xfId="48942" xr:uid="{00000000-0005-0000-0000-00001FBF0000}"/>
    <cellStyle name="Normal 5 5 8 4 2 2" xfId="48943" xr:uid="{00000000-0005-0000-0000-000020BF0000}"/>
    <cellStyle name="Normal 5 5 8 4 3" xfId="48944" xr:uid="{00000000-0005-0000-0000-000021BF0000}"/>
    <cellStyle name="Normal 5 5 8 4 3 2" xfId="48945" xr:uid="{00000000-0005-0000-0000-000022BF0000}"/>
    <cellStyle name="Normal 5 5 8 4 3 2 2" xfId="48946" xr:uid="{00000000-0005-0000-0000-000023BF0000}"/>
    <cellStyle name="Normal 5 5 8 4 3 3" xfId="48947" xr:uid="{00000000-0005-0000-0000-000024BF0000}"/>
    <cellStyle name="Normal 5 5 8 4 4" xfId="48948" xr:uid="{00000000-0005-0000-0000-000025BF0000}"/>
    <cellStyle name="Normal 5 5 8 5" xfId="48949" xr:uid="{00000000-0005-0000-0000-000026BF0000}"/>
    <cellStyle name="Normal 5 5 8 5 2" xfId="48950" xr:uid="{00000000-0005-0000-0000-000027BF0000}"/>
    <cellStyle name="Normal 5 5 8 6" xfId="48951" xr:uid="{00000000-0005-0000-0000-000028BF0000}"/>
    <cellStyle name="Normal 5 5 8 6 2" xfId="48952" xr:uid="{00000000-0005-0000-0000-000029BF0000}"/>
    <cellStyle name="Normal 5 5 8 6 2 2" xfId="48953" xr:uid="{00000000-0005-0000-0000-00002ABF0000}"/>
    <cellStyle name="Normal 5 5 8 6 3" xfId="48954" xr:uid="{00000000-0005-0000-0000-00002BBF0000}"/>
    <cellStyle name="Normal 5 5 8 7" xfId="48955" xr:uid="{00000000-0005-0000-0000-00002CBF0000}"/>
    <cellStyle name="Normal 5 5 8 7 2" xfId="48956" xr:uid="{00000000-0005-0000-0000-00002DBF0000}"/>
    <cellStyle name="Normal 5 5 8 8" xfId="48957" xr:uid="{00000000-0005-0000-0000-00002EBF0000}"/>
    <cellStyle name="Normal 5 5 9" xfId="48958" xr:uid="{00000000-0005-0000-0000-00002FBF0000}"/>
    <cellStyle name="Normal 5 5 9 2" xfId="48959" xr:uid="{00000000-0005-0000-0000-000030BF0000}"/>
    <cellStyle name="Normal 5 5 9 2 2" xfId="48960" xr:uid="{00000000-0005-0000-0000-000031BF0000}"/>
    <cellStyle name="Normal 5 5 9 2 2 2" xfId="48961" xr:uid="{00000000-0005-0000-0000-000032BF0000}"/>
    <cellStyle name="Normal 5 5 9 2 2 2 2" xfId="48962" xr:uid="{00000000-0005-0000-0000-000033BF0000}"/>
    <cellStyle name="Normal 5 5 9 2 2 3" xfId="48963" xr:uid="{00000000-0005-0000-0000-000034BF0000}"/>
    <cellStyle name="Normal 5 5 9 2 2 3 2" xfId="48964" xr:uid="{00000000-0005-0000-0000-000035BF0000}"/>
    <cellStyle name="Normal 5 5 9 2 2 3 2 2" xfId="48965" xr:uid="{00000000-0005-0000-0000-000036BF0000}"/>
    <cellStyle name="Normal 5 5 9 2 2 3 3" xfId="48966" xr:uid="{00000000-0005-0000-0000-000037BF0000}"/>
    <cellStyle name="Normal 5 5 9 2 2 4" xfId="48967" xr:uid="{00000000-0005-0000-0000-000038BF0000}"/>
    <cellStyle name="Normal 5 5 9 2 3" xfId="48968" xr:uid="{00000000-0005-0000-0000-000039BF0000}"/>
    <cellStyle name="Normal 5 5 9 2 3 2" xfId="48969" xr:uid="{00000000-0005-0000-0000-00003ABF0000}"/>
    <cellStyle name="Normal 5 5 9 2 4" xfId="48970" xr:uid="{00000000-0005-0000-0000-00003BBF0000}"/>
    <cellStyle name="Normal 5 5 9 2 4 2" xfId="48971" xr:uid="{00000000-0005-0000-0000-00003CBF0000}"/>
    <cellStyle name="Normal 5 5 9 2 4 2 2" xfId="48972" xr:uid="{00000000-0005-0000-0000-00003DBF0000}"/>
    <cellStyle name="Normal 5 5 9 2 4 3" xfId="48973" xr:uid="{00000000-0005-0000-0000-00003EBF0000}"/>
    <cellStyle name="Normal 5 5 9 2 5" xfId="48974" xr:uid="{00000000-0005-0000-0000-00003FBF0000}"/>
    <cellStyle name="Normal 5 5 9 3" xfId="48975" xr:uid="{00000000-0005-0000-0000-000040BF0000}"/>
    <cellStyle name="Normal 5 5 9 3 2" xfId="48976" xr:uid="{00000000-0005-0000-0000-000041BF0000}"/>
    <cellStyle name="Normal 5 5 9 3 2 2" xfId="48977" xr:uid="{00000000-0005-0000-0000-000042BF0000}"/>
    <cellStyle name="Normal 5 5 9 3 3" xfId="48978" xr:uid="{00000000-0005-0000-0000-000043BF0000}"/>
    <cellStyle name="Normal 5 5 9 3 3 2" xfId="48979" xr:uid="{00000000-0005-0000-0000-000044BF0000}"/>
    <cellStyle name="Normal 5 5 9 3 3 2 2" xfId="48980" xr:uid="{00000000-0005-0000-0000-000045BF0000}"/>
    <cellStyle name="Normal 5 5 9 3 3 3" xfId="48981" xr:uid="{00000000-0005-0000-0000-000046BF0000}"/>
    <cellStyle name="Normal 5 5 9 3 4" xfId="48982" xr:uid="{00000000-0005-0000-0000-000047BF0000}"/>
    <cellStyle name="Normal 5 5 9 4" xfId="48983" xr:uid="{00000000-0005-0000-0000-000048BF0000}"/>
    <cellStyle name="Normal 5 5 9 4 2" xfId="48984" xr:uid="{00000000-0005-0000-0000-000049BF0000}"/>
    <cellStyle name="Normal 5 5 9 5" xfId="48985" xr:uid="{00000000-0005-0000-0000-00004ABF0000}"/>
    <cellStyle name="Normal 5 5 9 5 2" xfId="48986" xr:uid="{00000000-0005-0000-0000-00004BBF0000}"/>
    <cellStyle name="Normal 5 5 9 5 2 2" xfId="48987" xr:uid="{00000000-0005-0000-0000-00004CBF0000}"/>
    <cellStyle name="Normal 5 5 9 5 3" xfId="48988" xr:uid="{00000000-0005-0000-0000-00004DBF0000}"/>
    <cellStyle name="Normal 5 5 9 6" xfId="48989" xr:uid="{00000000-0005-0000-0000-00004EBF0000}"/>
    <cellStyle name="Normal 5 5_T-straight with PEDs adjustor" xfId="48990" xr:uid="{00000000-0005-0000-0000-00004FBF0000}"/>
    <cellStyle name="Normal 5 6" xfId="48991" xr:uid="{00000000-0005-0000-0000-000050BF0000}"/>
    <cellStyle name="Normal 5 6 10" xfId="48992" xr:uid="{00000000-0005-0000-0000-000051BF0000}"/>
    <cellStyle name="Normal 5 6 11" xfId="48993" xr:uid="{00000000-0005-0000-0000-000052BF0000}"/>
    <cellStyle name="Normal 5 6 2" xfId="48994" xr:uid="{00000000-0005-0000-0000-000053BF0000}"/>
    <cellStyle name="Normal 5 6 2 10" xfId="48995" xr:uid="{00000000-0005-0000-0000-000054BF0000}"/>
    <cellStyle name="Normal 5 6 2 2" xfId="48996" xr:uid="{00000000-0005-0000-0000-000055BF0000}"/>
    <cellStyle name="Normal 5 6 2 2 2" xfId="48997" xr:uid="{00000000-0005-0000-0000-000056BF0000}"/>
    <cellStyle name="Normal 5 6 2 2 2 2" xfId="48998" xr:uid="{00000000-0005-0000-0000-000057BF0000}"/>
    <cellStyle name="Normal 5 6 2 2 2 2 2" xfId="48999" xr:uid="{00000000-0005-0000-0000-000058BF0000}"/>
    <cellStyle name="Normal 5 6 2 2 2 2 2 2" xfId="49000" xr:uid="{00000000-0005-0000-0000-000059BF0000}"/>
    <cellStyle name="Normal 5 6 2 2 2 2 3" xfId="49001" xr:uid="{00000000-0005-0000-0000-00005ABF0000}"/>
    <cellStyle name="Normal 5 6 2 2 2 2 3 2" xfId="49002" xr:uid="{00000000-0005-0000-0000-00005BBF0000}"/>
    <cellStyle name="Normal 5 6 2 2 2 2 3 2 2" xfId="49003" xr:uid="{00000000-0005-0000-0000-00005CBF0000}"/>
    <cellStyle name="Normal 5 6 2 2 2 2 3 3" xfId="49004" xr:uid="{00000000-0005-0000-0000-00005DBF0000}"/>
    <cellStyle name="Normal 5 6 2 2 2 2 4" xfId="49005" xr:uid="{00000000-0005-0000-0000-00005EBF0000}"/>
    <cellStyle name="Normal 5 6 2 2 2 3" xfId="49006" xr:uid="{00000000-0005-0000-0000-00005FBF0000}"/>
    <cellStyle name="Normal 5 6 2 2 2 3 2" xfId="49007" xr:uid="{00000000-0005-0000-0000-000060BF0000}"/>
    <cellStyle name="Normal 5 6 2 2 2 4" xfId="49008" xr:uid="{00000000-0005-0000-0000-000061BF0000}"/>
    <cellStyle name="Normal 5 6 2 2 2 4 2" xfId="49009" xr:uid="{00000000-0005-0000-0000-000062BF0000}"/>
    <cellStyle name="Normal 5 6 2 2 2 4 2 2" xfId="49010" xr:uid="{00000000-0005-0000-0000-000063BF0000}"/>
    <cellStyle name="Normal 5 6 2 2 2 4 3" xfId="49011" xr:uid="{00000000-0005-0000-0000-000064BF0000}"/>
    <cellStyle name="Normal 5 6 2 2 2 5" xfId="49012" xr:uid="{00000000-0005-0000-0000-000065BF0000}"/>
    <cellStyle name="Normal 5 6 2 2 2 6" xfId="49013" xr:uid="{00000000-0005-0000-0000-000066BF0000}"/>
    <cellStyle name="Normal 5 6 2 2 3" xfId="49014" xr:uid="{00000000-0005-0000-0000-000067BF0000}"/>
    <cellStyle name="Normal 5 6 2 2 3 2" xfId="49015" xr:uid="{00000000-0005-0000-0000-000068BF0000}"/>
    <cellStyle name="Normal 5 6 2 2 3 2 2" xfId="49016" xr:uid="{00000000-0005-0000-0000-000069BF0000}"/>
    <cellStyle name="Normal 5 6 2 2 3 3" xfId="49017" xr:uid="{00000000-0005-0000-0000-00006ABF0000}"/>
    <cellStyle name="Normal 5 6 2 2 3 3 2" xfId="49018" xr:uid="{00000000-0005-0000-0000-00006BBF0000}"/>
    <cellStyle name="Normal 5 6 2 2 3 3 2 2" xfId="49019" xr:uid="{00000000-0005-0000-0000-00006CBF0000}"/>
    <cellStyle name="Normal 5 6 2 2 3 3 3" xfId="49020" xr:uid="{00000000-0005-0000-0000-00006DBF0000}"/>
    <cellStyle name="Normal 5 6 2 2 3 4" xfId="49021" xr:uid="{00000000-0005-0000-0000-00006EBF0000}"/>
    <cellStyle name="Normal 5 6 2 2 4" xfId="49022" xr:uid="{00000000-0005-0000-0000-00006FBF0000}"/>
    <cellStyle name="Normal 5 6 2 2 4 2" xfId="49023" xr:uid="{00000000-0005-0000-0000-000070BF0000}"/>
    <cellStyle name="Normal 5 6 2 2 4 2 2" xfId="49024" xr:uid="{00000000-0005-0000-0000-000071BF0000}"/>
    <cellStyle name="Normal 5 6 2 2 4 3" xfId="49025" xr:uid="{00000000-0005-0000-0000-000072BF0000}"/>
    <cellStyle name="Normal 5 6 2 2 4 3 2" xfId="49026" xr:uid="{00000000-0005-0000-0000-000073BF0000}"/>
    <cellStyle name="Normal 5 6 2 2 4 3 2 2" xfId="49027" xr:uid="{00000000-0005-0000-0000-000074BF0000}"/>
    <cellStyle name="Normal 5 6 2 2 4 3 3" xfId="49028" xr:uid="{00000000-0005-0000-0000-000075BF0000}"/>
    <cellStyle name="Normal 5 6 2 2 4 4" xfId="49029" xr:uid="{00000000-0005-0000-0000-000076BF0000}"/>
    <cellStyle name="Normal 5 6 2 2 5" xfId="49030" xr:uid="{00000000-0005-0000-0000-000077BF0000}"/>
    <cellStyle name="Normal 5 6 2 2 5 2" xfId="49031" xr:uid="{00000000-0005-0000-0000-000078BF0000}"/>
    <cellStyle name="Normal 5 6 2 2 6" xfId="49032" xr:uid="{00000000-0005-0000-0000-000079BF0000}"/>
    <cellStyle name="Normal 5 6 2 2 6 2" xfId="49033" xr:uid="{00000000-0005-0000-0000-00007ABF0000}"/>
    <cellStyle name="Normal 5 6 2 2 6 2 2" xfId="49034" xr:uid="{00000000-0005-0000-0000-00007BBF0000}"/>
    <cellStyle name="Normal 5 6 2 2 6 3" xfId="49035" xr:uid="{00000000-0005-0000-0000-00007CBF0000}"/>
    <cellStyle name="Normal 5 6 2 2 7" xfId="49036" xr:uid="{00000000-0005-0000-0000-00007DBF0000}"/>
    <cellStyle name="Normal 5 6 2 2 7 2" xfId="49037" xr:uid="{00000000-0005-0000-0000-00007EBF0000}"/>
    <cellStyle name="Normal 5 6 2 2 8" xfId="49038" xr:uid="{00000000-0005-0000-0000-00007FBF0000}"/>
    <cellStyle name="Normal 5 6 2 2 9" xfId="49039" xr:uid="{00000000-0005-0000-0000-000080BF0000}"/>
    <cellStyle name="Normal 5 6 2 3" xfId="49040" xr:uid="{00000000-0005-0000-0000-000081BF0000}"/>
    <cellStyle name="Normal 5 6 2 3 2" xfId="49041" xr:uid="{00000000-0005-0000-0000-000082BF0000}"/>
    <cellStyle name="Normal 5 6 2 3 2 2" xfId="49042" xr:uid="{00000000-0005-0000-0000-000083BF0000}"/>
    <cellStyle name="Normal 5 6 2 3 2 2 2" xfId="49043" xr:uid="{00000000-0005-0000-0000-000084BF0000}"/>
    <cellStyle name="Normal 5 6 2 3 2 3" xfId="49044" xr:uid="{00000000-0005-0000-0000-000085BF0000}"/>
    <cellStyle name="Normal 5 6 2 3 2 3 2" xfId="49045" xr:uid="{00000000-0005-0000-0000-000086BF0000}"/>
    <cellStyle name="Normal 5 6 2 3 2 3 2 2" xfId="49046" xr:uid="{00000000-0005-0000-0000-000087BF0000}"/>
    <cellStyle name="Normal 5 6 2 3 2 3 3" xfId="49047" xr:uid="{00000000-0005-0000-0000-000088BF0000}"/>
    <cellStyle name="Normal 5 6 2 3 2 4" xfId="49048" xr:uid="{00000000-0005-0000-0000-000089BF0000}"/>
    <cellStyle name="Normal 5 6 2 3 2 5" xfId="49049" xr:uid="{00000000-0005-0000-0000-00008ABF0000}"/>
    <cellStyle name="Normal 5 6 2 3 3" xfId="49050" xr:uid="{00000000-0005-0000-0000-00008BBF0000}"/>
    <cellStyle name="Normal 5 6 2 3 3 2" xfId="49051" xr:uid="{00000000-0005-0000-0000-00008CBF0000}"/>
    <cellStyle name="Normal 5 6 2 3 4" xfId="49052" xr:uid="{00000000-0005-0000-0000-00008DBF0000}"/>
    <cellStyle name="Normal 5 6 2 3 4 2" xfId="49053" xr:uid="{00000000-0005-0000-0000-00008EBF0000}"/>
    <cellStyle name="Normal 5 6 2 3 4 2 2" xfId="49054" xr:uid="{00000000-0005-0000-0000-00008FBF0000}"/>
    <cellStyle name="Normal 5 6 2 3 4 3" xfId="49055" xr:uid="{00000000-0005-0000-0000-000090BF0000}"/>
    <cellStyle name="Normal 5 6 2 3 5" xfId="49056" xr:uid="{00000000-0005-0000-0000-000091BF0000}"/>
    <cellStyle name="Normal 5 6 2 3 6" xfId="49057" xr:uid="{00000000-0005-0000-0000-000092BF0000}"/>
    <cellStyle name="Normal 5 6 2 4" xfId="49058" xr:uid="{00000000-0005-0000-0000-000093BF0000}"/>
    <cellStyle name="Normal 5 6 2 4 2" xfId="49059" xr:uid="{00000000-0005-0000-0000-000094BF0000}"/>
    <cellStyle name="Normal 5 6 2 4 2 2" xfId="49060" xr:uid="{00000000-0005-0000-0000-000095BF0000}"/>
    <cellStyle name="Normal 5 6 2 4 3" xfId="49061" xr:uid="{00000000-0005-0000-0000-000096BF0000}"/>
    <cellStyle name="Normal 5 6 2 4 3 2" xfId="49062" xr:uid="{00000000-0005-0000-0000-000097BF0000}"/>
    <cellStyle name="Normal 5 6 2 4 3 2 2" xfId="49063" xr:uid="{00000000-0005-0000-0000-000098BF0000}"/>
    <cellStyle name="Normal 5 6 2 4 3 3" xfId="49064" xr:uid="{00000000-0005-0000-0000-000099BF0000}"/>
    <cellStyle name="Normal 5 6 2 4 4" xfId="49065" xr:uid="{00000000-0005-0000-0000-00009ABF0000}"/>
    <cellStyle name="Normal 5 6 2 4 5" xfId="49066" xr:uid="{00000000-0005-0000-0000-00009BBF0000}"/>
    <cellStyle name="Normal 5 6 2 5" xfId="49067" xr:uid="{00000000-0005-0000-0000-00009CBF0000}"/>
    <cellStyle name="Normal 5 6 2 5 2" xfId="49068" xr:uid="{00000000-0005-0000-0000-00009DBF0000}"/>
    <cellStyle name="Normal 5 6 2 5 2 2" xfId="49069" xr:uid="{00000000-0005-0000-0000-00009EBF0000}"/>
    <cellStyle name="Normal 5 6 2 5 3" xfId="49070" xr:uid="{00000000-0005-0000-0000-00009FBF0000}"/>
    <cellStyle name="Normal 5 6 2 5 3 2" xfId="49071" xr:uid="{00000000-0005-0000-0000-0000A0BF0000}"/>
    <cellStyle name="Normal 5 6 2 5 3 2 2" xfId="49072" xr:uid="{00000000-0005-0000-0000-0000A1BF0000}"/>
    <cellStyle name="Normal 5 6 2 5 3 3" xfId="49073" xr:uid="{00000000-0005-0000-0000-0000A2BF0000}"/>
    <cellStyle name="Normal 5 6 2 5 4" xfId="49074" xr:uid="{00000000-0005-0000-0000-0000A3BF0000}"/>
    <cellStyle name="Normal 5 6 2 6" xfId="49075" xr:uid="{00000000-0005-0000-0000-0000A4BF0000}"/>
    <cellStyle name="Normal 5 6 2 6 2" xfId="49076" xr:uid="{00000000-0005-0000-0000-0000A5BF0000}"/>
    <cellStyle name="Normal 5 6 2 7" xfId="49077" xr:uid="{00000000-0005-0000-0000-0000A6BF0000}"/>
    <cellStyle name="Normal 5 6 2 7 2" xfId="49078" xr:uid="{00000000-0005-0000-0000-0000A7BF0000}"/>
    <cellStyle name="Normal 5 6 2 7 2 2" xfId="49079" xr:uid="{00000000-0005-0000-0000-0000A8BF0000}"/>
    <cellStyle name="Normal 5 6 2 7 3" xfId="49080" xr:uid="{00000000-0005-0000-0000-0000A9BF0000}"/>
    <cellStyle name="Normal 5 6 2 8" xfId="49081" xr:uid="{00000000-0005-0000-0000-0000AABF0000}"/>
    <cellStyle name="Normal 5 6 2 8 2" xfId="49082" xr:uid="{00000000-0005-0000-0000-0000ABBF0000}"/>
    <cellStyle name="Normal 5 6 2 9" xfId="49083" xr:uid="{00000000-0005-0000-0000-0000ACBF0000}"/>
    <cellStyle name="Normal 5 6 2_T-straight with PEDs adjustor" xfId="49084" xr:uid="{00000000-0005-0000-0000-0000ADBF0000}"/>
    <cellStyle name="Normal 5 6 3" xfId="49085" xr:uid="{00000000-0005-0000-0000-0000AEBF0000}"/>
    <cellStyle name="Normal 5 6 3 2" xfId="49086" xr:uid="{00000000-0005-0000-0000-0000AFBF0000}"/>
    <cellStyle name="Normal 5 6 3 2 2" xfId="49087" xr:uid="{00000000-0005-0000-0000-0000B0BF0000}"/>
    <cellStyle name="Normal 5 6 3 2 2 2" xfId="49088" xr:uid="{00000000-0005-0000-0000-0000B1BF0000}"/>
    <cellStyle name="Normal 5 6 3 2 2 2 2" xfId="49089" xr:uid="{00000000-0005-0000-0000-0000B2BF0000}"/>
    <cellStyle name="Normal 5 6 3 2 2 3" xfId="49090" xr:uid="{00000000-0005-0000-0000-0000B3BF0000}"/>
    <cellStyle name="Normal 5 6 3 2 2 3 2" xfId="49091" xr:uid="{00000000-0005-0000-0000-0000B4BF0000}"/>
    <cellStyle name="Normal 5 6 3 2 2 3 2 2" xfId="49092" xr:uid="{00000000-0005-0000-0000-0000B5BF0000}"/>
    <cellStyle name="Normal 5 6 3 2 2 3 3" xfId="49093" xr:uid="{00000000-0005-0000-0000-0000B6BF0000}"/>
    <cellStyle name="Normal 5 6 3 2 2 4" xfId="49094" xr:uid="{00000000-0005-0000-0000-0000B7BF0000}"/>
    <cellStyle name="Normal 5 6 3 2 3" xfId="49095" xr:uid="{00000000-0005-0000-0000-0000B8BF0000}"/>
    <cellStyle name="Normal 5 6 3 2 3 2" xfId="49096" xr:uid="{00000000-0005-0000-0000-0000B9BF0000}"/>
    <cellStyle name="Normal 5 6 3 2 4" xfId="49097" xr:uid="{00000000-0005-0000-0000-0000BABF0000}"/>
    <cellStyle name="Normal 5 6 3 2 4 2" xfId="49098" xr:uid="{00000000-0005-0000-0000-0000BBBF0000}"/>
    <cellStyle name="Normal 5 6 3 2 4 2 2" xfId="49099" xr:uid="{00000000-0005-0000-0000-0000BCBF0000}"/>
    <cellStyle name="Normal 5 6 3 2 4 3" xfId="49100" xr:uid="{00000000-0005-0000-0000-0000BDBF0000}"/>
    <cellStyle name="Normal 5 6 3 2 5" xfId="49101" xr:uid="{00000000-0005-0000-0000-0000BEBF0000}"/>
    <cellStyle name="Normal 5 6 3 2 6" xfId="49102" xr:uid="{00000000-0005-0000-0000-0000BFBF0000}"/>
    <cellStyle name="Normal 5 6 3 3" xfId="49103" xr:uid="{00000000-0005-0000-0000-0000C0BF0000}"/>
    <cellStyle name="Normal 5 6 3 3 2" xfId="49104" xr:uid="{00000000-0005-0000-0000-0000C1BF0000}"/>
    <cellStyle name="Normal 5 6 3 3 2 2" xfId="49105" xr:uid="{00000000-0005-0000-0000-0000C2BF0000}"/>
    <cellStyle name="Normal 5 6 3 3 3" xfId="49106" xr:uid="{00000000-0005-0000-0000-0000C3BF0000}"/>
    <cellStyle name="Normal 5 6 3 3 3 2" xfId="49107" xr:uid="{00000000-0005-0000-0000-0000C4BF0000}"/>
    <cellStyle name="Normal 5 6 3 3 3 2 2" xfId="49108" xr:uid="{00000000-0005-0000-0000-0000C5BF0000}"/>
    <cellStyle name="Normal 5 6 3 3 3 3" xfId="49109" xr:uid="{00000000-0005-0000-0000-0000C6BF0000}"/>
    <cellStyle name="Normal 5 6 3 3 4" xfId="49110" xr:uid="{00000000-0005-0000-0000-0000C7BF0000}"/>
    <cellStyle name="Normal 5 6 3 4" xfId="49111" xr:uid="{00000000-0005-0000-0000-0000C8BF0000}"/>
    <cellStyle name="Normal 5 6 3 4 2" xfId="49112" xr:uid="{00000000-0005-0000-0000-0000C9BF0000}"/>
    <cellStyle name="Normal 5 6 3 4 2 2" xfId="49113" xr:uid="{00000000-0005-0000-0000-0000CABF0000}"/>
    <cellStyle name="Normal 5 6 3 4 3" xfId="49114" xr:uid="{00000000-0005-0000-0000-0000CBBF0000}"/>
    <cellStyle name="Normal 5 6 3 4 3 2" xfId="49115" xr:uid="{00000000-0005-0000-0000-0000CCBF0000}"/>
    <cellStyle name="Normal 5 6 3 4 3 2 2" xfId="49116" xr:uid="{00000000-0005-0000-0000-0000CDBF0000}"/>
    <cellStyle name="Normal 5 6 3 4 3 3" xfId="49117" xr:uid="{00000000-0005-0000-0000-0000CEBF0000}"/>
    <cellStyle name="Normal 5 6 3 4 4" xfId="49118" xr:uid="{00000000-0005-0000-0000-0000CFBF0000}"/>
    <cellStyle name="Normal 5 6 3 5" xfId="49119" xr:uid="{00000000-0005-0000-0000-0000D0BF0000}"/>
    <cellStyle name="Normal 5 6 3 5 2" xfId="49120" xr:uid="{00000000-0005-0000-0000-0000D1BF0000}"/>
    <cellStyle name="Normal 5 6 3 6" xfId="49121" xr:uid="{00000000-0005-0000-0000-0000D2BF0000}"/>
    <cellStyle name="Normal 5 6 3 6 2" xfId="49122" xr:uid="{00000000-0005-0000-0000-0000D3BF0000}"/>
    <cellStyle name="Normal 5 6 3 6 2 2" xfId="49123" xr:uid="{00000000-0005-0000-0000-0000D4BF0000}"/>
    <cellStyle name="Normal 5 6 3 6 3" xfId="49124" xr:uid="{00000000-0005-0000-0000-0000D5BF0000}"/>
    <cellStyle name="Normal 5 6 3 7" xfId="49125" xr:uid="{00000000-0005-0000-0000-0000D6BF0000}"/>
    <cellStyle name="Normal 5 6 3 7 2" xfId="49126" xr:uid="{00000000-0005-0000-0000-0000D7BF0000}"/>
    <cellStyle name="Normal 5 6 3 8" xfId="49127" xr:uid="{00000000-0005-0000-0000-0000D8BF0000}"/>
    <cellStyle name="Normal 5 6 3 9" xfId="49128" xr:uid="{00000000-0005-0000-0000-0000D9BF0000}"/>
    <cellStyle name="Normal 5 6 4" xfId="49129" xr:uid="{00000000-0005-0000-0000-0000DABF0000}"/>
    <cellStyle name="Normal 5 6 4 2" xfId="49130" xr:uid="{00000000-0005-0000-0000-0000DBBF0000}"/>
    <cellStyle name="Normal 5 6 4 2 2" xfId="49131" xr:uid="{00000000-0005-0000-0000-0000DCBF0000}"/>
    <cellStyle name="Normal 5 6 4 2 2 2" xfId="49132" xr:uid="{00000000-0005-0000-0000-0000DDBF0000}"/>
    <cellStyle name="Normal 5 6 4 2 3" xfId="49133" xr:uid="{00000000-0005-0000-0000-0000DEBF0000}"/>
    <cellStyle name="Normal 5 6 4 2 3 2" xfId="49134" xr:uid="{00000000-0005-0000-0000-0000DFBF0000}"/>
    <cellStyle name="Normal 5 6 4 2 3 2 2" xfId="49135" xr:uid="{00000000-0005-0000-0000-0000E0BF0000}"/>
    <cellStyle name="Normal 5 6 4 2 3 3" xfId="49136" xr:uid="{00000000-0005-0000-0000-0000E1BF0000}"/>
    <cellStyle name="Normal 5 6 4 2 4" xfId="49137" xr:uid="{00000000-0005-0000-0000-0000E2BF0000}"/>
    <cellStyle name="Normal 5 6 4 2 5" xfId="49138" xr:uid="{00000000-0005-0000-0000-0000E3BF0000}"/>
    <cellStyle name="Normal 5 6 4 3" xfId="49139" xr:uid="{00000000-0005-0000-0000-0000E4BF0000}"/>
    <cellStyle name="Normal 5 6 4 3 2" xfId="49140" xr:uid="{00000000-0005-0000-0000-0000E5BF0000}"/>
    <cellStyle name="Normal 5 6 4 4" xfId="49141" xr:uid="{00000000-0005-0000-0000-0000E6BF0000}"/>
    <cellStyle name="Normal 5 6 4 4 2" xfId="49142" xr:uid="{00000000-0005-0000-0000-0000E7BF0000}"/>
    <cellStyle name="Normal 5 6 4 4 2 2" xfId="49143" xr:uid="{00000000-0005-0000-0000-0000E8BF0000}"/>
    <cellStyle name="Normal 5 6 4 4 3" xfId="49144" xr:uid="{00000000-0005-0000-0000-0000E9BF0000}"/>
    <cellStyle name="Normal 5 6 4 5" xfId="49145" xr:uid="{00000000-0005-0000-0000-0000EABF0000}"/>
    <cellStyle name="Normal 5 6 4 6" xfId="49146" xr:uid="{00000000-0005-0000-0000-0000EBBF0000}"/>
    <cellStyle name="Normal 5 6 5" xfId="49147" xr:uid="{00000000-0005-0000-0000-0000ECBF0000}"/>
    <cellStyle name="Normal 5 6 5 2" xfId="49148" xr:uid="{00000000-0005-0000-0000-0000EDBF0000}"/>
    <cellStyle name="Normal 5 6 5 2 2" xfId="49149" xr:uid="{00000000-0005-0000-0000-0000EEBF0000}"/>
    <cellStyle name="Normal 5 6 5 3" xfId="49150" xr:uid="{00000000-0005-0000-0000-0000EFBF0000}"/>
    <cellStyle name="Normal 5 6 5 3 2" xfId="49151" xr:uid="{00000000-0005-0000-0000-0000F0BF0000}"/>
    <cellStyle name="Normal 5 6 5 3 2 2" xfId="49152" xr:uid="{00000000-0005-0000-0000-0000F1BF0000}"/>
    <cellStyle name="Normal 5 6 5 3 3" xfId="49153" xr:uid="{00000000-0005-0000-0000-0000F2BF0000}"/>
    <cellStyle name="Normal 5 6 5 4" xfId="49154" xr:uid="{00000000-0005-0000-0000-0000F3BF0000}"/>
    <cellStyle name="Normal 5 6 5 5" xfId="49155" xr:uid="{00000000-0005-0000-0000-0000F4BF0000}"/>
    <cellStyle name="Normal 5 6 6" xfId="49156" xr:uid="{00000000-0005-0000-0000-0000F5BF0000}"/>
    <cellStyle name="Normal 5 6 6 2" xfId="49157" xr:uid="{00000000-0005-0000-0000-0000F6BF0000}"/>
    <cellStyle name="Normal 5 6 6 2 2" xfId="49158" xr:uid="{00000000-0005-0000-0000-0000F7BF0000}"/>
    <cellStyle name="Normal 5 6 6 3" xfId="49159" xr:uid="{00000000-0005-0000-0000-0000F8BF0000}"/>
    <cellStyle name="Normal 5 6 6 3 2" xfId="49160" xr:uid="{00000000-0005-0000-0000-0000F9BF0000}"/>
    <cellStyle name="Normal 5 6 6 3 2 2" xfId="49161" xr:uid="{00000000-0005-0000-0000-0000FABF0000}"/>
    <cellStyle name="Normal 5 6 6 3 3" xfId="49162" xr:uid="{00000000-0005-0000-0000-0000FBBF0000}"/>
    <cellStyle name="Normal 5 6 6 4" xfId="49163" xr:uid="{00000000-0005-0000-0000-0000FCBF0000}"/>
    <cellStyle name="Normal 5 6 7" xfId="49164" xr:uid="{00000000-0005-0000-0000-0000FDBF0000}"/>
    <cellStyle name="Normal 5 6 7 2" xfId="49165" xr:uid="{00000000-0005-0000-0000-0000FEBF0000}"/>
    <cellStyle name="Normal 5 6 8" xfId="49166" xr:uid="{00000000-0005-0000-0000-0000FFBF0000}"/>
    <cellStyle name="Normal 5 6 8 2" xfId="49167" xr:uid="{00000000-0005-0000-0000-000000C00000}"/>
    <cellStyle name="Normal 5 6 8 2 2" xfId="49168" xr:uid="{00000000-0005-0000-0000-000001C00000}"/>
    <cellStyle name="Normal 5 6 8 3" xfId="49169" xr:uid="{00000000-0005-0000-0000-000002C00000}"/>
    <cellStyle name="Normal 5 6 9" xfId="49170" xr:uid="{00000000-0005-0000-0000-000003C00000}"/>
    <cellStyle name="Normal 5 6 9 2" xfId="49171" xr:uid="{00000000-0005-0000-0000-000004C00000}"/>
    <cellStyle name="Normal 5 6_WKG 1-17-13 OFFICIAL DRG Hospital Provider Master File (NPI)" xfId="49172" xr:uid="{00000000-0005-0000-0000-000005C00000}"/>
    <cellStyle name="Normal 5 7" xfId="49173" xr:uid="{00000000-0005-0000-0000-000006C00000}"/>
    <cellStyle name="Normal 5 7 10" xfId="49174" xr:uid="{00000000-0005-0000-0000-000007C00000}"/>
    <cellStyle name="Normal 5 7 11" xfId="49175" xr:uid="{00000000-0005-0000-0000-000008C00000}"/>
    <cellStyle name="Normal 5 7 2" xfId="49176" xr:uid="{00000000-0005-0000-0000-000009C00000}"/>
    <cellStyle name="Normal 5 7 2 10" xfId="49177" xr:uid="{00000000-0005-0000-0000-00000AC00000}"/>
    <cellStyle name="Normal 5 7 2 2" xfId="49178" xr:uid="{00000000-0005-0000-0000-00000BC00000}"/>
    <cellStyle name="Normal 5 7 2 2 2" xfId="49179" xr:uid="{00000000-0005-0000-0000-00000CC00000}"/>
    <cellStyle name="Normal 5 7 2 2 2 2" xfId="49180" xr:uid="{00000000-0005-0000-0000-00000DC00000}"/>
    <cellStyle name="Normal 5 7 2 2 2 2 2" xfId="49181" xr:uid="{00000000-0005-0000-0000-00000EC00000}"/>
    <cellStyle name="Normal 5 7 2 2 2 2 2 2" xfId="49182" xr:uid="{00000000-0005-0000-0000-00000FC00000}"/>
    <cellStyle name="Normal 5 7 2 2 2 2 3" xfId="49183" xr:uid="{00000000-0005-0000-0000-000010C00000}"/>
    <cellStyle name="Normal 5 7 2 2 2 2 3 2" xfId="49184" xr:uid="{00000000-0005-0000-0000-000011C00000}"/>
    <cellStyle name="Normal 5 7 2 2 2 2 3 2 2" xfId="49185" xr:uid="{00000000-0005-0000-0000-000012C00000}"/>
    <cellStyle name="Normal 5 7 2 2 2 2 3 3" xfId="49186" xr:uid="{00000000-0005-0000-0000-000013C00000}"/>
    <cellStyle name="Normal 5 7 2 2 2 2 4" xfId="49187" xr:uid="{00000000-0005-0000-0000-000014C00000}"/>
    <cellStyle name="Normal 5 7 2 2 2 3" xfId="49188" xr:uid="{00000000-0005-0000-0000-000015C00000}"/>
    <cellStyle name="Normal 5 7 2 2 2 3 2" xfId="49189" xr:uid="{00000000-0005-0000-0000-000016C00000}"/>
    <cellStyle name="Normal 5 7 2 2 2 4" xfId="49190" xr:uid="{00000000-0005-0000-0000-000017C00000}"/>
    <cellStyle name="Normal 5 7 2 2 2 4 2" xfId="49191" xr:uid="{00000000-0005-0000-0000-000018C00000}"/>
    <cellStyle name="Normal 5 7 2 2 2 4 2 2" xfId="49192" xr:uid="{00000000-0005-0000-0000-000019C00000}"/>
    <cellStyle name="Normal 5 7 2 2 2 4 3" xfId="49193" xr:uid="{00000000-0005-0000-0000-00001AC00000}"/>
    <cellStyle name="Normal 5 7 2 2 2 5" xfId="49194" xr:uid="{00000000-0005-0000-0000-00001BC00000}"/>
    <cellStyle name="Normal 5 7 2 2 3" xfId="49195" xr:uid="{00000000-0005-0000-0000-00001CC00000}"/>
    <cellStyle name="Normal 5 7 2 2 3 2" xfId="49196" xr:uid="{00000000-0005-0000-0000-00001DC00000}"/>
    <cellStyle name="Normal 5 7 2 2 3 2 2" xfId="49197" xr:uid="{00000000-0005-0000-0000-00001EC00000}"/>
    <cellStyle name="Normal 5 7 2 2 3 3" xfId="49198" xr:uid="{00000000-0005-0000-0000-00001FC00000}"/>
    <cellStyle name="Normal 5 7 2 2 3 3 2" xfId="49199" xr:uid="{00000000-0005-0000-0000-000020C00000}"/>
    <cellStyle name="Normal 5 7 2 2 3 3 2 2" xfId="49200" xr:uid="{00000000-0005-0000-0000-000021C00000}"/>
    <cellStyle name="Normal 5 7 2 2 3 3 3" xfId="49201" xr:uid="{00000000-0005-0000-0000-000022C00000}"/>
    <cellStyle name="Normal 5 7 2 2 3 4" xfId="49202" xr:uid="{00000000-0005-0000-0000-000023C00000}"/>
    <cellStyle name="Normal 5 7 2 2 4" xfId="49203" xr:uid="{00000000-0005-0000-0000-000024C00000}"/>
    <cellStyle name="Normal 5 7 2 2 4 2" xfId="49204" xr:uid="{00000000-0005-0000-0000-000025C00000}"/>
    <cellStyle name="Normal 5 7 2 2 4 2 2" xfId="49205" xr:uid="{00000000-0005-0000-0000-000026C00000}"/>
    <cellStyle name="Normal 5 7 2 2 4 3" xfId="49206" xr:uid="{00000000-0005-0000-0000-000027C00000}"/>
    <cellStyle name="Normal 5 7 2 2 4 3 2" xfId="49207" xr:uid="{00000000-0005-0000-0000-000028C00000}"/>
    <cellStyle name="Normal 5 7 2 2 4 3 2 2" xfId="49208" xr:uid="{00000000-0005-0000-0000-000029C00000}"/>
    <cellStyle name="Normal 5 7 2 2 4 3 3" xfId="49209" xr:uid="{00000000-0005-0000-0000-00002AC00000}"/>
    <cellStyle name="Normal 5 7 2 2 4 4" xfId="49210" xr:uid="{00000000-0005-0000-0000-00002BC00000}"/>
    <cellStyle name="Normal 5 7 2 2 5" xfId="49211" xr:uid="{00000000-0005-0000-0000-00002CC00000}"/>
    <cellStyle name="Normal 5 7 2 2 5 2" xfId="49212" xr:uid="{00000000-0005-0000-0000-00002DC00000}"/>
    <cellStyle name="Normal 5 7 2 2 6" xfId="49213" xr:uid="{00000000-0005-0000-0000-00002EC00000}"/>
    <cellStyle name="Normal 5 7 2 2 6 2" xfId="49214" xr:uid="{00000000-0005-0000-0000-00002FC00000}"/>
    <cellStyle name="Normal 5 7 2 2 6 2 2" xfId="49215" xr:uid="{00000000-0005-0000-0000-000030C00000}"/>
    <cellStyle name="Normal 5 7 2 2 6 3" xfId="49216" xr:uid="{00000000-0005-0000-0000-000031C00000}"/>
    <cellStyle name="Normal 5 7 2 2 7" xfId="49217" xr:uid="{00000000-0005-0000-0000-000032C00000}"/>
    <cellStyle name="Normal 5 7 2 2 7 2" xfId="49218" xr:uid="{00000000-0005-0000-0000-000033C00000}"/>
    <cellStyle name="Normal 5 7 2 2 8" xfId="49219" xr:uid="{00000000-0005-0000-0000-000034C00000}"/>
    <cellStyle name="Normal 5 7 2 2 9" xfId="49220" xr:uid="{00000000-0005-0000-0000-000035C00000}"/>
    <cellStyle name="Normal 5 7 2 3" xfId="49221" xr:uid="{00000000-0005-0000-0000-000036C00000}"/>
    <cellStyle name="Normal 5 7 2 3 2" xfId="49222" xr:uid="{00000000-0005-0000-0000-000037C00000}"/>
    <cellStyle name="Normal 5 7 2 3 2 2" xfId="49223" xr:uid="{00000000-0005-0000-0000-000038C00000}"/>
    <cellStyle name="Normal 5 7 2 3 2 2 2" xfId="49224" xr:uid="{00000000-0005-0000-0000-000039C00000}"/>
    <cellStyle name="Normal 5 7 2 3 2 3" xfId="49225" xr:uid="{00000000-0005-0000-0000-00003AC00000}"/>
    <cellStyle name="Normal 5 7 2 3 2 3 2" xfId="49226" xr:uid="{00000000-0005-0000-0000-00003BC00000}"/>
    <cellStyle name="Normal 5 7 2 3 2 3 2 2" xfId="49227" xr:uid="{00000000-0005-0000-0000-00003CC00000}"/>
    <cellStyle name="Normal 5 7 2 3 2 3 3" xfId="49228" xr:uid="{00000000-0005-0000-0000-00003DC00000}"/>
    <cellStyle name="Normal 5 7 2 3 2 4" xfId="49229" xr:uid="{00000000-0005-0000-0000-00003EC00000}"/>
    <cellStyle name="Normal 5 7 2 3 3" xfId="49230" xr:uid="{00000000-0005-0000-0000-00003FC00000}"/>
    <cellStyle name="Normal 5 7 2 3 3 2" xfId="49231" xr:uid="{00000000-0005-0000-0000-000040C00000}"/>
    <cellStyle name="Normal 5 7 2 3 4" xfId="49232" xr:uid="{00000000-0005-0000-0000-000041C00000}"/>
    <cellStyle name="Normal 5 7 2 3 4 2" xfId="49233" xr:uid="{00000000-0005-0000-0000-000042C00000}"/>
    <cellStyle name="Normal 5 7 2 3 4 2 2" xfId="49234" xr:uid="{00000000-0005-0000-0000-000043C00000}"/>
    <cellStyle name="Normal 5 7 2 3 4 3" xfId="49235" xr:uid="{00000000-0005-0000-0000-000044C00000}"/>
    <cellStyle name="Normal 5 7 2 3 5" xfId="49236" xr:uid="{00000000-0005-0000-0000-000045C00000}"/>
    <cellStyle name="Normal 5 7 2 4" xfId="49237" xr:uid="{00000000-0005-0000-0000-000046C00000}"/>
    <cellStyle name="Normal 5 7 2 4 2" xfId="49238" xr:uid="{00000000-0005-0000-0000-000047C00000}"/>
    <cellStyle name="Normal 5 7 2 4 2 2" xfId="49239" xr:uid="{00000000-0005-0000-0000-000048C00000}"/>
    <cellStyle name="Normal 5 7 2 4 3" xfId="49240" xr:uid="{00000000-0005-0000-0000-000049C00000}"/>
    <cellStyle name="Normal 5 7 2 4 3 2" xfId="49241" xr:uid="{00000000-0005-0000-0000-00004AC00000}"/>
    <cellStyle name="Normal 5 7 2 4 3 2 2" xfId="49242" xr:uid="{00000000-0005-0000-0000-00004BC00000}"/>
    <cellStyle name="Normal 5 7 2 4 3 3" xfId="49243" xr:uid="{00000000-0005-0000-0000-00004CC00000}"/>
    <cellStyle name="Normal 5 7 2 4 4" xfId="49244" xr:uid="{00000000-0005-0000-0000-00004DC00000}"/>
    <cellStyle name="Normal 5 7 2 5" xfId="49245" xr:uid="{00000000-0005-0000-0000-00004EC00000}"/>
    <cellStyle name="Normal 5 7 2 5 2" xfId="49246" xr:uid="{00000000-0005-0000-0000-00004FC00000}"/>
    <cellStyle name="Normal 5 7 2 5 2 2" xfId="49247" xr:uid="{00000000-0005-0000-0000-000050C00000}"/>
    <cellStyle name="Normal 5 7 2 5 3" xfId="49248" xr:uid="{00000000-0005-0000-0000-000051C00000}"/>
    <cellStyle name="Normal 5 7 2 5 3 2" xfId="49249" xr:uid="{00000000-0005-0000-0000-000052C00000}"/>
    <cellStyle name="Normal 5 7 2 5 3 2 2" xfId="49250" xr:uid="{00000000-0005-0000-0000-000053C00000}"/>
    <cellStyle name="Normal 5 7 2 5 3 3" xfId="49251" xr:uid="{00000000-0005-0000-0000-000054C00000}"/>
    <cellStyle name="Normal 5 7 2 5 4" xfId="49252" xr:uid="{00000000-0005-0000-0000-000055C00000}"/>
    <cellStyle name="Normal 5 7 2 6" xfId="49253" xr:uid="{00000000-0005-0000-0000-000056C00000}"/>
    <cellStyle name="Normal 5 7 2 6 2" xfId="49254" xr:uid="{00000000-0005-0000-0000-000057C00000}"/>
    <cellStyle name="Normal 5 7 2 7" xfId="49255" xr:uid="{00000000-0005-0000-0000-000058C00000}"/>
    <cellStyle name="Normal 5 7 2 7 2" xfId="49256" xr:uid="{00000000-0005-0000-0000-000059C00000}"/>
    <cellStyle name="Normal 5 7 2 7 2 2" xfId="49257" xr:uid="{00000000-0005-0000-0000-00005AC00000}"/>
    <cellStyle name="Normal 5 7 2 7 3" xfId="49258" xr:uid="{00000000-0005-0000-0000-00005BC00000}"/>
    <cellStyle name="Normal 5 7 2 8" xfId="49259" xr:uid="{00000000-0005-0000-0000-00005CC00000}"/>
    <cellStyle name="Normal 5 7 2 8 2" xfId="49260" xr:uid="{00000000-0005-0000-0000-00005DC00000}"/>
    <cellStyle name="Normal 5 7 2 9" xfId="49261" xr:uid="{00000000-0005-0000-0000-00005EC00000}"/>
    <cellStyle name="Normal 5 7 3" xfId="49262" xr:uid="{00000000-0005-0000-0000-00005FC00000}"/>
    <cellStyle name="Normal 5 7 3 2" xfId="49263" xr:uid="{00000000-0005-0000-0000-000060C00000}"/>
    <cellStyle name="Normal 5 7 3 2 2" xfId="49264" xr:uid="{00000000-0005-0000-0000-000061C00000}"/>
    <cellStyle name="Normal 5 7 3 2 2 2" xfId="49265" xr:uid="{00000000-0005-0000-0000-000062C00000}"/>
    <cellStyle name="Normal 5 7 3 2 2 2 2" xfId="49266" xr:uid="{00000000-0005-0000-0000-000063C00000}"/>
    <cellStyle name="Normal 5 7 3 2 2 3" xfId="49267" xr:uid="{00000000-0005-0000-0000-000064C00000}"/>
    <cellStyle name="Normal 5 7 3 2 2 3 2" xfId="49268" xr:uid="{00000000-0005-0000-0000-000065C00000}"/>
    <cellStyle name="Normal 5 7 3 2 2 3 2 2" xfId="49269" xr:uid="{00000000-0005-0000-0000-000066C00000}"/>
    <cellStyle name="Normal 5 7 3 2 2 3 3" xfId="49270" xr:uid="{00000000-0005-0000-0000-000067C00000}"/>
    <cellStyle name="Normal 5 7 3 2 2 4" xfId="49271" xr:uid="{00000000-0005-0000-0000-000068C00000}"/>
    <cellStyle name="Normal 5 7 3 2 3" xfId="49272" xr:uid="{00000000-0005-0000-0000-000069C00000}"/>
    <cellStyle name="Normal 5 7 3 2 3 2" xfId="49273" xr:uid="{00000000-0005-0000-0000-00006AC00000}"/>
    <cellStyle name="Normal 5 7 3 2 4" xfId="49274" xr:uid="{00000000-0005-0000-0000-00006BC00000}"/>
    <cellStyle name="Normal 5 7 3 2 4 2" xfId="49275" xr:uid="{00000000-0005-0000-0000-00006CC00000}"/>
    <cellStyle name="Normal 5 7 3 2 4 2 2" xfId="49276" xr:uid="{00000000-0005-0000-0000-00006DC00000}"/>
    <cellStyle name="Normal 5 7 3 2 4 3" xfId="49277" xr:uid="{00000000-0005-0000-0000-00006EC00000}"/>
    <cellStyle name="Normal 5 7 3 2 5" xfId="49278" xr:uid="{00000000-0005-0000-0000-00006FC00000}"/>
    <cellStyle name="Normal 5 7 3 2 6" xfId="49279" xr:uid="{00000000-0005-0000-0000-000070C00000}"/>
    <cellStyle name="Normal 5 7 3 3" xfId="49280" xr:uid="{00000000-0005-0000-0000-000071C00000}"/>
    <cellStyle name="Normal 5 7 3 3 2" xfId="49281" xr:uid="{00000000-0005-0000-0000-000072C00000}"/>
    <cellStyle name="Normal 5 7 3 3 2 2" xfId="49282" xr:uid="{00000000-0005-0000-0000-000073C00000}"/>
    <cellStyle name="Normal 5 7 3 3 3" xfId="49283" xr:uid="{00000000-0005-0000-0000-000074C00000}"/>
    <cellStyle name="Normal 5 7 3 3 3 2" xfId="49284" xr:uid="{00000000-0005-0000-0000-000075C00000}"/>
    <cellStyle name="Normal 5 7 3 3 3 2 2" xfId="49285" xr:uid="{00000000-0005-0000-0000-000076C00000}"/>
    <cellStyle name="Normal 5 7 3 3 3 3" xfId="49286" xr:uid="{00000000-0005-0000-0000-000077C00000}"/>
    <cellStyle name="Normal 5 7 3 3 4" xfId="49287" xr:uid="{00000000-0005-0000-0000-000078C00000}"/>
    <cellStyle name="Normal 5 7 3 4" xfId="49288" xr:uid="{00000000-0005-0000-0000-000079C00000}"/>
    <cellStyle name="Normal 5 7 3 4 2" xfId="49289" xr:uid="{00000000-0005-0000-0000-00007AC00000}"/>
    <cellStyle name="Normal 5 7 3 4 2 2" xfId="49290" xr:uid="{00000000-0005-0000-0000-00007BC00000}"/>
    <cellStyle name="Normal 5 7 3 4 3" xfId="49291" xr:uid="{00000000-0005-0000-0000-00007CC00000}"/>
    <cellStyle name="Normal 5 7 3 4 3 2" xfId="49292" xr:uid="{00000000-0005-0000-0000-00007DC00000}"/>
    <cellStyle name="Normal 5 7 3 4 3 2 2" xfId="49293" xr:uid="{00000000-0005-0000-0000-00007EC00000}"/>
    <cellStyle name="Normal 5 7 3 4 3 3" xfId="49294" xr:uid="{00000000-0005-0000-0000-00007FC00000}"/>
    <cellStyle name="Normal 5 7 3 4 4" xfId="49295" xr:uid="{00000000-0005-0000-0000-000080C00000}"/>
    <cellStyle name="Normal 5 7 3 5" xfId="49296" xr:uid="{00000000-0005-0000-0000-000081C00000}"/>
    <cellStyle name="Normal 5 7 3 5 2" xfId="49297" xr:uid="{00000000-0005-0000-0000-000082C00000}"/>
    <cellStyle name="Normal 5 7 3 6" xfId="49298" xr:uid="{00000000-0005-0000-0000-000083C00000}"/>
    <cellStyle name="Normal 5 7 3 6 2" xfId="49299" xr:uid="{00000000-0005-0000-0000-000084C00000}"/>
    <cellStyle name="Normal 5 7 3 6 2 2" xfId="49300" xr:uid="{00000000-0005-0000-0000-000085C00000}"/>
    <cellStyle name="Normal 5 7 3 6 3" xfId="49301" xr:uid="{00000000-0005-0000-0000-000086C00000}"/>
    <cellStyle name="Normal 5 7 3 7" xfId="49302" xr:uid="{00000000-0005-0000-0000-000087C00000}"/>
    <cellStyle name="Normal 5 7 3 7 2" xfId="49303" xr:uid="{00000000-0005-0000-0000-000088C00000}"/>
    <cellStyle name="Normal 5 7 3 8" xfId="49304" xr:uid="{00000000-0005-0000-0000-000089C00000}"/>
    <cellStyle name="Normal 5 7 3 9" xfId="49305" xr:uid="{00000000-0005-0000-0000-00008AC00000}"/>
    <cellStyle name="Normal 5 7 4" xfId="49306" xr:uid="{00000000-0005-0000-0000-00008BC00000}"/>
    <cellStyle name="Normal 5 7 4 2" xfId="49307" xr:uid="{00000000-0005-0000-0000-00008CC00000}"/>
    <cellStyle name="Normal 5 7 4 2 2" xfId="49308" xr:uid="{00000000-0005-0000-0000-00008DC00000}"/>
    <cellStyle name="Normal 5 7 4 2 2 2" xfId="49309" xr:uid="{00000000-0005-0000-0000-00008EC00000}"/>
    <cellStyle name="Normal 5 7 4 2 3" xfId="49310" xr:uid="{00000000-0005-0000-0000-00008FC00000}"/>
    <cellStyle name="Normal 5 7 4 2 3 2" xfId="49311" xr:uid="{00000000-0005-0000-0000-000090C00000}"/>
    <cellStyle name="Normal 5 7 4 2 3 2 2" xfId="49312" xr:uid="{00000000-0005-0000-0000-000091C00000}"/>
    <cellStyle name="Normal 5 7 4 2 3 3" xfId="49313" xr:uid="{00000000-0005-0000-0000-000092C00000}"/>
    <cellStyle name="Normal 5 7 4 2 4" xfId="49314" xr:uid="{00000000-0005-0000-0000-000093C00000}"/>
    <cellStyle name="Normal 5 7 4 3" xfId="49315" xr:uid="{00000000-0005-0000-0000-000094C00000}"/>
    <cellStyle name="Normal 5 7 4 3 2" xfId="49316" xr:uid="{00000000-0005-0000-0000-000095C00000}"/>
    <cellStyle name="Normal 5 7 4 4" xfId="49317" xr:uid="{00000000-0005-0000-0000-000096C00000}"/>
    <cellStyle name="Normal 5 7 4 4 2" xfId="49318" xr:uid="{00000000-0005-0000-0000-000097C00000}"/>
    <cellStyle name="Normal 5 7 4 4 2 2" xfId="49319" xr:uid="{00000000-0005-0000-0000-000098C00000}"/>
    <cellStyle name="Normal 5 7 4 4 3" xfId="49320" xr:uid="{00000000-0005-0000-0000-000099C00000}"/>
    <cellStyle name="Normal 5 7 4 5" xfId="49321" xr:uid="{00000000-0005-0000-0000-00009AC00000}"/>
    <cellStyle name="Normal 5 7 4 6" xfId="49322" xr:uid="{00000000-0005-0000-0000-00009BC00000}"/>
    <cellStyle name="Normal 5 7 5" xfId="49323" xr:uid="{00000000-0005-0000-0000-00009CC00000}"/>
    <cellStyle name="Normal 5 7 5 2" xfId="49324" xr:uid="{00000000-0005-0000-0000-00009DC00000}"/>
    <cellStyle name="Normal 5 7 5 2 2" xfId="49325" xr:uid="{00000000-0005-0000-0000-00009EC00000}"/>
    <cellStyle name="Normal 5 7 5 3" xfId="49326" xr:uid="{00000000-0005-0000-0000-00009FC00000}"/>
    <cellStyle name="Normal 5 7 5 3 2" xfId="49327" xr:uid="{00000000-0005-0000-0000-0000A0C00000}"/>
    <cellStyle name="Normal 5 7 5 3 2 2" xfId="49328" xr:uid="{00000000-0005-0000-0000-0000A1C00000}"/>
    <cellStyle name="Normal 5 7 5 3 3" xfId="49329" xr:uid="{00000000-0005-0000-0000-0000A2C00000}"/>
    <cellStyle name="Normal 5 7 5 4" xfId="49330" xr:uid="{00000000-0005-0000-0000-0000A3C00000}"/>
    <cellStyle name="Normal 5 7 6" xfId="49331" xr:uid="{00000000-0005-0000-0000-0000A4C00000}"/>
    <cellStyle name="Normal 5 7 6 2" xfId="49332" xr:uid="{00000000-0005-0000-0000-0000A5C00000}"/>
    <cellStyle name="Normal 5 7 6 2 2" xfId="49333" xr:uid="{00000000-0005-0000-0000-0000A6C00000}"/>
    <cellStyle name="Normal 5 7 6 3" xfId="49334" xr:uid="{00000000-0005-0000-0000-0000A7C00000}"/>
    <cellStyle name="Normal 5 7 6 3 2" xfId="49335" xr:uid="{00000000-0005-0000-0000-0000A8C00000}"/>
    <cellStyle name="Normal 5 7 6 3 2 2" xfId="49336" xr:uid="{00000000-0005-0000-0000-0000A9C00000}"/>
    <cellStyle name="Normal 5 7 6 3 3" xfId="49337" xr:uid="{00000000-0005-0000-0000-0000AAC00000}"/>
    <cellStyle name="Normal 5 7 6 4" xfId="49338" xr:uid="{00000000-0005-0000-0000-0000ABC00000}"/>
    <cellStyle name="Normal 5 7 7" xfId="49339" xr:uid="{00000000-0005-0000-0000-0000ACC00000}"/>
    <cellStyle name="Normal 5 7 7 2" xfId="49340" xr:uid="{00000000-0005-0000-0000-0000ADC00000}"/>
    <cellStyle name="Normal 5 7 8" xfId="49341" xr:uid="{00000000-0005-0000-0000-0000AEC00000}"/>
    <cellStyle name="Normal 5 7 8 2" xfId="49342" xr:uid="{00000000-0005-0000-0000-0000AFC00000}"/>
    <cellStyle name="Normal 5 7 8 2 2" xfId="49343" xr:uid="{00000000-0005-0000-0000-0000B0C00000}"/>
    <cellStyle name="Normal 5 7 8 3" xfId="49344" xr:uid="{00000000-0005-0000-0000-0000B1C00000}"/>
    <cellStyle name="Normal 5 7 9" xfId="49345" xr:uid="{00000000-0005-0000-0000-0000B2C00000}"/>
    <cellStyle name="Normal 5 7 9 2" xfId="49346" xr:uid="{00000000-0005-0000-0000-0000B3C00000}"/>
    <cellStyle name="Normal 5 7_T-straight with PEDs adjustor" xfId="49347" xr:uid="{00000000-0005-0000-0000-0000B4C00000}"/>
    <cellStyle name="Normal 5 8" xfId="49348" xr:uid="{00000000-0005-0000-0000-0000B5C00000}"/>
    <cellStyle name="Normal 5 8 2" xfId="49349" xr:uid="{00000000-0005-0000-0000-0000B6C00000}"/>
    <cellStyle name="Normal 5 8 2 2" xfId="49350" xr:uid="{00000000-0005-0000-0000-0000B7C00000}"/>
    <cellStyle name="Normal 5 8 2 2 2" xfId="49351" xr:uid="{00000000-0005-0000-0000-0000B8C00000}"/>
    <cellStyle name="Normal 5 8 2 2 2 2" xfId="49352" xr:uid="{00000000-0005-0000-0000-0000B9C00000}"/>
    <cellStyle name="Normal 5 8 2 2 2 2 2" xfId="49353" xr:uid="{00000000-0005-0000-0000-0000BAC00000}"/>
    <cellStyle name="Normal 5 8 2 2 2 3" xfId="49354" xr:uid="{00000000-0005-0000-0000-0000BBC00000}"/>
    <cellStyle name="Normal 5 8 2 2 2 3 2" xfId="49355" xr:uid="{00000000-0005-0000-0000-0000BCC00000}"/>
    <cellStyle name="Normal 5 8 2 2 2 3 2 2" xfId="49356" xr:uid="{00000000-0005-0000-0000-0000BDC00000}"/>
    <cellStyle name="Normal 5 8 2 2 2 3 3" xfId="49357" xr:uid="{00000000-0005-0000-0000-0000BEC00000}"/>
    <cellStyle name="Normal 5 8 2 2 2 4" xfId="49358" xr:uid="{00000000-0005-0000-0000-0000BFC00000}"/>
    <cellStyle name="Normal 5 8 2 2 3" xfId="49359" xr:uid="{00000000-0005-0000-0000-0000C0C00000}"/>
    <cellStyle name="Normal 5 8 2 2 3 2" xfId="49360" xr:uid="{00000000-0005-0000-0000-0000C1C00000}"/>
    <cellStyle name="Normal 5 8 2 2 4" xfId="49361" xr:uid="{00000000-0005-0000-0000-0000C2C00000}"/>
    <cellStyle name="Normal 5 8 2 2 4 2" xfId="49362" xr:uid="{00000000-0005-0000-0000-0000C3C00000}"/>
    <cellStyle name="Normal 5 8 2 2 4 2 2" xfId="49363" xr:uid="{00000000-0005-0000-0000-0000C4C00000}"/>
    <cellStyle name="Normal 5 8 2 2 4 3" xfId="49364" xr:uid="{00000000-0005-0000-0000-0000C5C00000}"/>
    <cellStyle name="Normal 5 8 2 2 5" xfId="49365" xr:uid="{00000000-0005-0000-0000-0000C6C00000}"/>
    <cellStyle name="Normal 5 8 2 3" xfId="49366" xr:uid="{00000000-0005-0000-0000-0000C7C00000}"/>
    <cellStyle name="Normal 5 8 2 3 2" xfId="49367" xr:uid="{00000000-0005-0000-0000-0000C8C00000}"/>
    <cellStyle name="Normal 5 8 2 3 2 2" xfId="49368" xr:uid="{00000000-0005-0000-0000-0000C9C00000}"/>
    <cellStyle name="Normal 5 8 2 3 3" xfId="49369" xr:uid="{00000000-0005-0000-0000-0000CAC00000}"/>
    <cellStyle name="Normal 5 8 2 3 3 2" xfId="49370" xr:uid="{00000000-0005-0000-0000-0000CBC00000}"/>
    <cellStyle name="Normal 5 8 2 3 3 2 2" xfId="49371" xr:uid="{00000000-0005-0000-0000-0000CCC00000}"/>
    <cellStyle name="Normal 5 8 2 3 3 3" xfId="49372" xr:uid="{00000000-0005-0000-0000-0000CDC00000}"/>
    <cellStyle name="Normal 5 8 2 3 4" xfId="49373" xr:uid="{00000000-0005-0000-0000-0000CEC00000}"/>
    <cellStyle name="Normal 5 8 2 4" xfId="49374" xr:uid="{00000000-0005-0000-0000-0000CFC00000}"/>
    <cellStyle name="Normal 5 8 2 4 2" xfId="49375" xr:uid="{00000000-0005-0000-0000-0000D0C00000}"/>
    <cellStyle name="Normal 5 8 2 4 2 2" xfId="49376" xr:uid="{00000000-0005-0000-0000-0000D1C00000}"/>
    <cellStyle name="Normal 5 8 2 4 3" xfId="49377" xr:uid="{00000000-0005-0000-0000-0000D2C00000}"/>
    <cellStyle name="Normal 5 8 2 4 3 2" xfId="49378" xr:uid="{00000000-0005-0000-0000-0000D3C00000}"/>
    <cellStyle name="Normal 5 8 2 4 3 2 2" xfId="49379" xr:uid="{00000000-0005-0000-0000-0000D4C00000}"/>
    <cellStyle name="Normal 5 8 2 4 3 3" xfId="49380" xr:uid="{00000000-0005-0000-0000-0000D5C00000}"/>
    <cellStyle name="Normal 5 8 2 4 4" xfId="49381" xr:uid="{00000000-0005-0000-0000-0000D6C00000}"/>
    <cellStyle name="Normal 5 8 2 5" xfId="49382" xr:uid="{00000000-0005-0000-0000-0000D7C00000}"/>
    <cellStyle name="Normal 5 8 2 5 2" xfId="49383" xr:uid="{00000000-0005-0000-0000-0000D8C00000}"/>
    <cellStyle name="Normal 5 8 2 6" xfId="49384" xr:uid="{00000000-0005-0000-0000-0000D9C00000}"/>
    <cellStyle name="Normal 5 8 2 6 2" xfId="49385" xr:uid="{00000000-0005-0000-0000-0000DAC00000}"/>
    <cellStyle name="Normal 5 8 2 6 2 2" xfId="49386" xr:uid="{00000000-0005-0000-0000-0000DBC00000}"/>
    <cellStyle name="Normal 5 8 2 6 3" xfId="49387" xr:uid="{00000000-0005-0000-0000-0000DCC00000}"/>
    <cellStyle name="Normal 5 8 2 7" xfId="49388" xr:uid="{00000000-0005-0000-0000-0000DDC00000}"/>
    <cellStyle name="Normal 5 8 2 7 2" xfId="49389" xr:uid="{00000000-0005-0000-0000-0000DEC00000}"/>
    <cellStyle name="Normal 5 8 2 8" xfId="49390" xr:uid="{00000000-0005-0000-0000-0000DFC00000}"/>
    <cellStyle name="Normal 5 8 3" xfId="49391" xr:uid="{00000000-0005-0000-0000-0000E0C00000}"/>
    <cellStyle name="Normal 5 8 3 2" xfId="49392" xr:uid="{00000000-0005-0000-0000-0000E1C00000}"/>
    <cellStyle name="Normal 5 8 3 2 2" xfId="49393" xr:uid="{00000000-0005-0000-0000-0000E2C00000}"/>
    <cellStyle name="Normal 5 8 3 2 2 2" xfId="49394" xr:uid="{00000000-0005-0000-0000-0000E3C00000}"/>
    <cellStyle name="Normal 5 8 3 2 3" xfId="49395" xr:uid="{00000000-0005-0000-0000-0000E4C00000}"/>
    <cellStyle name="Normal 5 8 3 2 3 2" xfId="49396" xr:uid="{00000000-0005-0000-0000-0000E5C00000}"/>
    <cellStyle name="Normal 5 8 3 2 3 2 2" xfId="49397" xr:uid="{00000000-0005-0000-0000-0000E6C00000}"/>
    <cellStyle name="Normal 5 8 3 2 3 3" xfId="49398" xr:uid="{00000000-0005-0000-0000-0000E7C00000}"/>
    <cellStyle name="Normal 5 8 3 2 4" xfId="49399" xr:uid="{00000000-0005-0000-0000-0000E8C00000}"/>
    <cellStyle name="Normal 5 8 3 3" xfId="49400" xr:uid="{00000000-0005-0000-0000-0000E9C00000}"/>
    <cellStyle name="Normal 5 8 3 3 2" xfId="49401" xr:uid="{00000000-0005-0000-0000-0000EAC00000}"/>
    <cellStyle name="Normal 5 8 3 4" xfId="49402" xr:uid="{00000000-0005-0000-0000-0000EBC00000}"/>
    <cellStyle name="Normal 5 8 3 4 2" xfId="49403" xr:uid="{00000000-0005-0000-0000-0000ECC00000}"/>
    <cellStyle name="Normal 5 8 3 4 2 2" xfId="49404" xr:uid="{00000000-0005-0000-0000-0000EDC00000}"/>
    <cellStyle name="Normal 5 8 3 4 3" xfId="49405" xr:uid="{00000000-0005-0000-0000-0000EEC00000}"/>
    <cellStyle name="Normal 5 8 3 5" xfId="49406" xr:uid="{00000000-0005-0000-0000-0000EFC00000}"/>
    <cellStyle name="Normal 5 8 4" xfId="49407" xr:uid="{00000000-0005-0000-0000-0000F0C00000}"/>
    <cellStyle name="Normal 5 8 4 2" xfId="49408" xr:uid="{00000000-0005-0000-0000-0000F1C00000}"/>
    <cellStyle name="Normal 5 8 4 2 2" xfId="49409" xr:uid="{00000000-0005-0000-0000-0000F2C00000}"/>
    <cellStyle name="Normal 5 8 4 3" xfId="49410" xr:uid="{00000000-0005-0000-0000-0000F3C00000}"/>
    <cellStyle name="Normal 5 8 4 3 2" xfId="49411" xr:uid="{00000000-0005-0000-0000-0000F4C00000}"/>
    <cellStyle name="Normal 5 8 4 3 2 2" xfId="49412" xr:uid="{00000000-0005-0000-0000-0000F5C00000}"/>
    <cellStyle name="Normal 5 8 4 3 3" xfId="49413" xr:uid="{00000000-0005-0000-0000-0000F6C00000}"/>
    <cellStyle name="Normal 5 8 4 4" xfId="49414" xr:uid="{00000000-0005-0000-0000-0000F7C00000}"/>
    <cellStyle name="Normal 5 8 5" xfId="49415" xr:uid="{00000000-0005-0000-0000-0000F8C00000}"/>
    <cellStyle name="Normal 5 8 5 2" xfId="49416" xr:uid="{00000000-0005-0000-0000-0000F9C00000}"/>
    <cellStyle name="Normal 5 8 5 2 2" xfId="49417" xr:uid="{00000000-0005-0000-0000-0000FAC00000}"/>
    <cellStyle name="Normal 5 8 5 3" xfId="49418" xr:uid="{00000000-0005-0000-0000-0000FBC00000}"/>
    <cellStyle name="Normal 5 8 5 3 2" xfId="49419" xr:uid="{00000000-0005-0000-0000-0000FCC00000}"/>
    <cellStyle name="Normal 5 8 5 3 2 2" xfId="49420" xr:uid="{00000000-0005-0000-0000-0000FDC00000}"/>
    <cellStyle name="Normal 5 8 5 3 3" xfId="49421" xr:uid="{00000000-0005-0000-0000-0000FEC00000}"/>
    <cellStyle name="Normal 5 8 5 4" xfId="49422" xr:uid="{00000000-0005-0000-0000-0000FFC00000}"/>
    <cellStyle name="Normal 5 8 6" xfId="49423" xr:uid="{00000000-0005-0000-0000-000000C10000}"/>
    <cellStyle name="Normal 5 8 6 2" xfId="49424" xr:uid="{00000000-0005-0000-0000-000001C10000}"/>
    <cellStyle name="Normal 5 8 7" xfId="49425" xr:uid="{00000000-0005-0000-0000-000002C10000}"/>
    <cellStyle name="Normal 5 8 7 2" xfId="49426" xr:uid="{00000000-0005-0000-0000-000003C10000}"/>
    <cellStyle name="Normal 5 8 7 2 2" xfId="49427" xr:uid="{00000000-0005-0000-0000-000004C10000}"/>
    <cellStyle name="Normal 5 8 7 3" xfId="49428" xr:uid="{00000000-0005-0000-0000-000005C10000}"/>
    <cellStyle name="Normal 5 8 8" xfId="49429" xr:uid="{00000000-0005-0000-0000-000006C10000}"/>
    <cellStyle name="Normal 5 8 8 2" xfId="49430" xr:uid="{00000000-0005-0000-0000-000007C10000}"/>
    <cellStyle name="Normal 5 8 9" xfId="49431" xr:uid="{00000000-0005-0000-0000-000008C10000}"/>
    <cellStyle name="Normal 5 9" xfId="49432" xr:uid="{00000000-0005-0000-0000-000009C10000}"/>
    <cellStyle name="Normal 5 9 2" xfId="49433" xr:uid="{00000000-0005-0000-0000-00000AC10000}"/>
    <cellStyle name="Normal 5 9 2 2" xfId="49434" xr:uid="{00000000-0005-0000-0000-00000BC10000}"/>
    <cellStyle name="Normal 5 9 2 2 2" xfId="49435" xr:uid="{00000000-0005-0000-0000-00000CC10000}"/>
    <cellStyle name="Normal 5 9 2 2 2 2" xfId="49436" xr:uid="{00000000-0005-0000-0000-00000DC10000}"/>
    <cellStyle name="Normal 5 9 2 2 3" xfId="49437" xr:uid="{00000000-0005-0000-0000-00000EC10000}"/>
    <cellStyle name="Normal 5 9 2 2 3 2" xfId="49438" xr:uid="{00000000-0005-0000-0000-00000FC10000}"/>
    <cellStyle name="Normal 5 9 2 2 3 2 2" xfId="49439" xr:uid="{00000000-0005-0000-0000-000010C10000}"/>
    <cellStyle name="Normal 5 9 2 2 3 3" xfId="49440" xr:uid="{00000000-0005-0000-0000-000011C10000}"/>
    <cellStyle name="Normal 5 9 2 2 4" xfId="49441" xr:uid="{00000000-0005-0000-0000-000012C10000}"/>
    <cellStyle name="Normal 5 9 2 3" xfId="49442" xr:uid="{00000000-0005-0000-0000-000013C10000}"/>
    <cellStyle name="Normal 5 9 2 3 2" xfId="49443" xr:uid="{00000000-0005-0000-0000-000014C10000}"/>
    <cellStyle name="Normal 5 9 2 4" xfId="49444" xr:uid="{00000000-0005-0000-0000-000015C10000}"/>
    <cellStyle name="Normal 5 9 2 4 2" xfId="49445" xr:uid="{00000000-0005-0000-0000-000016C10000}"/>
    <cellStyle name="Normal 5 9 2 4 2 2" xfId="49446" xr:uid="{00000000-0005-0000-0000-000017C10000}"/>
    <cellStyle name="Normal 5 9 2 4 3" xfId="49447" xr:uid="{00000000-0005-0000-0000-000018C10000}"/>
    <cellStyle name="Normal 5 9 2 5" xfId="49448" xr:uid="{00000000-0005-0000-0000-000019C10000}"/>
    <cellStyle name="Normal 5 9 3" xfId="49449" xr:uid="{00000000-0005-0000-0000-00001AC10000}"/>
    <cellStyle name="Normal 5 9 3 2" xfId="49450" xr:uid="{00000000-0005-0000-0000-00001BC10000}"/>
    <cellStyle name="Normal 5 9 3 2 2" xfId="49451" xr:uid="{00000000-0005-0000-0000-00001CC10000}"/>
    <cellStyle name="Normal 5 9 3 3" xfId="49452" xr:uid="{00000000-0005-0000-0000-00001DC10000}"/>
    <cellStyle name="Normal 5 9 3 3 2" xfId="49453" xr:uid="{00000000-0005-0000-0000-00001EC10000}"/>
    <cellStyle name="Normal 5 9 3 3 2 2" xfId="49454" xr:uid="{00000000-0005-0000-0000-00001FC10000}"/>
    <cellStyle name="Normal 5 9 3 3 3" xfId="49455" xr:uid="{00000000-0005-0000-0000-000020C10000}"/>
    <cellStyle name="Normal 5 9 3 4" xfId="49456" xr:uid="{00000000-0005-0000-0000-000021C10000}"/>
    <cellStyle name="Normal 5 9 4" xfId="49457" xr:uid="{00000000-0005-0000-0000-000022C10000}"/>
    <cellStyle name="Normal 5 9 4 2" xfId="49458" xr:uid="{00000000-0005-0000-0000-000023C10000}"/>
    <cellStyle name="Normal 5 9 5" xfId="49459" xr:uid="{00000000-0005-0000-0000-000024C10000}"/>
    <cellStyle name="Normal 5 9 5 2" xfId="49460" xr:uid="{00000000-0005-0000-0000-000025C10000}"/>
    <cellStyle name="Normal 5 9 5 2 2" xfId="49461" xr:uid="{00000000-0005-0000-0000-000026C10000}"/>
    <cellStyle name="Normal 5 9 5 3" xfId="49462" xr:uid="{00000000-0005-0000-0000-000027C10000}"/>
    <cellStyle name="Normal 5 9 6" xfId="49463" xr:uid="{00000000-0005-0000-0000-000028C10000}"/>
    <cellStyle name="Normal 5 9_T-straight with PEDs adjustor" xfId="49464" xr:uid="{00000000-0005-0000-0000-000029C10000}"/>
    <cellStyle name="Normal 5_Sheet1" xfId="49465" xr:uid="{00000000-0005-0000-0000-00002AC10000}"/>
    <cellStyle name="Normal 50" xfId="49466" xr:uid="{00000000-0005-0000-0000-00002BC10000}"/>
    <cellStyle name="Normal 50 2" xfId="49467" xr:uid="{00000000-0005-0000-0000-00002CC10000}"/>
    <cellStyle name="Normal 50 3" xfId="49468" xr:uid="{00000000-0005-0000-0000-00002DC10000}"/>
    <cellStyle name="Normal 51" xfId="49469" xr:uid="{00000000-0005-0000-0000-00002EC10000}"/>
    <cellStyle name="Normal 51 2" xfId="49470" xr:uid="{00000000-0005-0000-0000-00002FC10000}"/>
    <cellStyle name="Normal 51 2 2" xfId="49471" xr:uid="{00000000-0005-0000-0000-000030C10000}"/>
    <cellStyle name="Normal 51 2 3" xfId="49472" xr:uid="{00000000-0005-0000-0000-000031C10000}"/>
    <cellStyle name="Normal 51 2 4" xfId="49473" xr:uid="{00000000-0005-0000-0000-000032C10000}"/>
    <cellStyle name="Normal 51 3" xfId="49474" xr:uid="{00000000-0005-0000-0000-000033C10000}"/>
    <cellStyle name="Normal 52" xfId="49475" xr:uid="{00000000-0005-0000-0000-000034C10000}"/>
    <cellStyle name="Normal 52 2" xfId="49476" xr:uid="{00000000-0005-0000-0000-000035C10000}"/>
    <cellStyle name="Normal 53" xfId="49477" xr:uid="{00000000-0005-0000-0000-000036C10000}"/>
    <cellStyle name="Normal 53 2" xfId="49478" xr:uid="{00000000-0005-0000-0000-000037C10000}"/>
    <cellStyle name="Normal 54" xfId="49479" xr:uid="{00000000-0005-0000-0000-000038C10000}"/>
    <cellStyle name="Normal 54 2" xfId="49480" xr:uid="{00000000-0005-0000-0000-000039C10000}"/>
    <cellStyle name="Normal 55" xfId="49481" xr:uid="{00000000-0005-0000-0000-00003AC10000}"/>
    <cellStyle name="Normal 55 2" xfId="49482" xr:uid="{00000000-0005-0000-0000-00003BC10000}"/>
    <cellStyle name="Normal 55 3" xfId="49483" xr:uid="{00000000-0005-0000-0000-00003CC10000}"/>
    <cellStyle name="Normal 55 4" xfId="49484" xr:uid="{00000000-0005-0000-0000-00003DC10000}"/>
    <cellStyle name="Normal 56" xfId="49485" xr:uid="{00000000-0005-0000-0000-00003EC10000}"/>
    <cellStyle name="Normal 57" xfId="49486" xr:uid="{00000000-0005-0000-0000-00003FC10000}"/>
    <cellStyle name="Normal 58" xfId="49487" xr:uid="{00000000-0005-0000-0000-000040C10000}"/>
    <cellStyle name="Normal 58 2" xfId="49488" xr:uid="{00000000-0005-0000-0000-000041C10000}"/>
    <cellStyle name="Normal 58 3" xfId="49489" xr:uid="{00000000-0005-0000-0000-000042C10000}"/>
    <cellStyle name="Normal 59" xfId="49490" xr:uid="{00000000-0005-0000-0000-000043C10000}"/>
    <cellStyle name="Normal 6" xfId="25" xr:uid="{00000000-0005-0000-0000-000044C10000}"/>
    <cellStyle name="Normal 6 10" xfId="49491" xr:uid="{00000000-0005-0000-0000-000045C10000}"/>
    <cellStyle name="Normal 6 10 2" xfId="49492" xr:uid="{00000000-0005-0000-0000-000046C10000}"/>
    <cellStyle name="Normal 6 11" xfId="49493" xr:uid="{00000000-0005-0000-0000-000047C10000}"/>
    <cellStyle name="Normal 6 12" xfId="49494" xr:uid="{00000000-0005-0000-0000-000048C10000}"/>
    <cellStyle name="Normal 6 13" xfId="49495" xr:uid="{00000000-0005-0000-0000-000049C10000}"/>
    <cellStyle name="Normal 6 2" xfId="60" xr:uid="{00000000-0005-0000-0000-00004AC10000}"/>
    <cellStyle name="Normal 6 2 10" xfId="49496" xr:uid="{00000000-0005-0000-0000-00004BC10000}"/>
    <cellStyle name="Normal 6 2 11" xfId="49497" xr:uid="{00000000-0005-0000-0000-00004CC10000}"/>
    <cellStyle name="Normal 6 2 12" xfId="49498" xr:uid="{00000000-0005-0000-0000-00004DC10000}"/>
    <cellStyle name="Normal 6 2 2" xfId="49499" xr:uid="{00000000-0005-0000-0000-00004EC10000}"/>
    <cellStyle name="Normal 6 2 2 10" xfId="49500" xr:uid="{00000000-0005-0000-0000-00004FC10000}"/>
    <cellStyle name="Normal 6 2 2 2" xfId="49501" xr:uid="{00000000-0005-0000-0000-000050C10000}"/>
    <cellStyle name="Normal 6 2 2 2 2" xfId="49502" xr:uid="{00000000-0005-0000-0000-000051C10000}"/>
    <cellStyle name="Normal 6 2 2 2 2 2" xfId="49503" xr:uid="{00000000-0005-0000-0000-000052C10000}"/>
    <cellStyle name="Normal 6 2 2 2 2 2 2" xfId="49504" xr:uid="{00000000-0005-0000-0000-000053C10000}"/>
    <cellStyle name="Normal 6 2 2 2 2 2 2 2" xfId="49505" xr:uid="{00000000-0005-0000-0000-000054C10000}"/>
    <cellStyle name="Normal 6 2 2 2 2 2 3" xfId="49506" xr:uid="{00000000-0005-0000-0000-000055C10000}"/>
    <cellStyle name="Normal 6 2 2 2 2 3" xfId="49507" xr:uid="{00000000-0005-0000-0000-000056C10000}"/>
    <cellStyle name="Normal 6 2 2 2 2 3 2" xfId="49508" xr:uid="{00000000-0005-0000-0000-000057C10000}"/>
    <cellStyle name="Normal 6 2 2 2 2 3 2 2" xfId="49509" xr:uid="{00000000-0005-0000-0000-000058C10000}"/>
    <cellStyle name="Normal 6 2 2 2 2 3 3" xfId="49510" xr:uid="{00000000-0005-0000-0000-000059C10000}"/>
    <cellStyle name="Normal 6 2 2 2 2 4" xfId="49511" xr:uid="{00000000-0005-0000-0000-00005AC10000}"/>
    <cellStyle name="Normal 6 2 2 2 2 4 2" xfId="49512" xr:uid="{00000000-0005-0000-0000-00005BC10000}"/>
    <cellStyle name="Normal 6 2 2 2 2 5" xfId="49513" xr:uid="{00000000-0005-0000-0000-00005CC10000}"/>
    <cellStyle name="Normal 6 2 2 2 2_T-straight with PEDs adjustor" xfId="49514" xr:uid="{00000000-0005-0000-0000-00005DC10000}"/>
    <cellStyle name="Normal 6 2 2 2 3" xfId="49515" xr:uid="{00000000-0005-0000-0000-00005EC10000}"/>
    <cellStyle name="Normal 6 2 2 2 3 2" xfId="49516" xr:uid="{00000000-0005-0000-0000-00005FC10000}"/>
    <cellStyle name="Normal 6 2 2 2 3 2 2" xfId="49517" xr:uid="{00000000-0005-0000-0000-000060C10000}"/>
    <cellStyle name="Normal 6 2 2 2 3 3" xfId="49518" xr:uid="{00000000-0005-0000-0000-000061C10000}"/>
    <cellStyle name="Normal 6 2 2 2 4" xfId="49519" xr:uid="{00000000-0005-0000-0000-000062C10000}"/>
    <cellStyle name="Normal 6 2 2 2 4 2" xfId="49520" xr:uid="{00000000-0005-0000-0000-000063C10000}"/>
    <cellStyle name="Normal 6 2 2 2 4 2 2" xfId="49521" xr:uid="{00000000-0005-0000-0000-000064C10000}"/>
    <cellStyle name="Normal 6 2 2 2 4 3" xfId="49522" xr:uid="{00000000-0005-0000-0000-000065C10000}"/>
    <cellStyle name="Normal 6 2 2 2 5" xfId="49523" xr:uid="{00000000-0005-0000-0000-000066C10000}"/>
    <cellStyle name="Normal 6 2 2 2 5 2" xfId="49524" xr:uid="{00000000-0005-0000-0000-000067C10000}"/>
    <cellStyle name="Normal 6 2 2 2 6" xfId="49525" xr:uid="{00000000-0005-0000-0000-000068C10000}"/>
    <cellStyle name="Normal 6 2 2 2_T-straight with PEDs adjustor" xfId="49526" xr:uid="{00000000-0005-0000-0000-000069C10000}"/>
    <cellStyle name="Normal 6 2 2 3" xfId="49527" xr:uid="{00000000-0005-0000-0000-00006AC10000}"/>
    <cellStyle name="Normal 6 2 2 3 2" xfId="49528" xr:uid="{00000000-0005-0000-0000-00006BC10000}"/>
    <cellStyle name="Normal 6 2 2 3 2 2" xfId="49529" xr:uid="{00000000-0005-0000-0000-00006CC10000}"/>
    <cellStyle name="Normal 6 2 2 3 2 2 2" xfId="49530" xr:uid="{00000000-0005-0000-0000-00006DC10000}"/>
    <cellStyle name="Normal 6 2 2 3 2 3" xfId="49531" xr:uid="{00000000-0005-0000-0000-00006EC10000}"/>
    <cellStyle name="Normal 6 2 2 3 3" xfId="49532" xr:uid="{00000000-0005-0000-0000-00006FC10000}"/>
    <cellStyle name="Normal 6 2 2 3 3 2" xfId="49533" xr:uid="{00000000-0005-0000-0000-000070C10000}"/>
    <cellStyle name="Normal 6 2 2 3 3 2 2" xfId="49534" xr:uid="{00000000-0005-0000-0000-000071C10000}"/>
    <cellStyle name="Normal 6 2 2 3 3 3" xfId="49535" xr:uid="{00000000-0005-0000-0000-000072C10000}"/>
    <cellStyle name="Normal 6 2 2 3 4" xfId="49536" xr:uid="{00000000-0005-0000-0000-000073C10000}"/>
    <cellStyle name="Normal 6 2 2 3 4 2" xfId="49537" xr:uid="{00000000-0005-0000-0000-000074C10000}"/>
    <cellStyle name="Normal 6 2 2 3 5" xfId="49538" xr:uid="{00000000-0005-0000-0000-000075C10000}"/>
    <cellStyle name="Normal 6 2 2 3_T-straight with PEDs adjustor" xfId="49539" xr:uid="{00000000-0005-0000-0000-000076C10000}"/>
    <cellStyle name="Normal 6 2 2 4" xfId="49540" xr:uid="{00000000-0005-0000-0000-000077C10000}"/>
    <cellStyle name="Normal 6 2 2 4 2" xfId="49541" xr:uid="{00000000-0005-0000-0000-000078C10000}"/>
    <cellStyle name="Normal 6 2 2 4 2 2" xfId="49542" xr:uid="{00000000-0005-0000-0000-000079C10000}"/>
    <cellStyle name="Normal 6 2 2 4 3" xfId="49543" xr:uid="{00000000-0005-0000-0000-00007AC10000}"/>
    <cellStyle name="Normal 6 2 2 5" xfId="49544" xr:uid="{00000000-0005-0000-0000-00007BC10000}"/>
    <cellStyle name="Normal 6 2 2 5 2" xfId="49545" xr:uid="{00000000-0005-0000-0000-00007CC10000}"/>
    <cellStyle name="Normal 6 2 2 5 2 2" xfId="49546" xr:uid="{00000000-0005-0000-0000-00007DC10000}"/>
    <cellStyle name="Normal 6 2 2 5 3" xfId="49547" xr:uid="{00000000-0005-0000-0000-00007EC10000}"/>
    <cellStyle name="Normal 6 2 2 6" xfId="49548" xr:uid="{00000000-0005-0000-0000-00007FC10000}"/>
    <cellStyle name="Normal 6 2 2 6 2" xfId="49549" xr:uid="{00000000-0005-0000-0000-000080C10000}"/>
    <cellStyle name="Normal 6 2 2 7" xfId="49550" xr:uid="{00000000-0005-0000-0000-000081C10000}"/>
    <cellStyle name="Normal 6 2 2 8" xfId="49551" xr:uid="{00000000-0005-0000-0000-000082C10000}"/>
    <cellStyle name="Normal 6 2 2 9" xfId="49552" xr:uid="{00000000-0005-0000-0000-000083C10000}"/>
    <cellStyle name="Normal 6 2 2_T-straight with PEDs adjustor" xfId="49553" xr:uid="{00000000-0005-0000-0000-000084C10000}"/>
    <cellStyle name="Normal 6 2 3" xfId="49554" xr:uid="{00000000-0005-0000-0000-000085C10000}"/>
    <cellStyle name="Normal 6 2 3 2" xfId="49555" xr:uid="{00000000-0005-0000-0000-000086C10000}"/>
    <cellStyle name="Normal 6 2 3 2 2" xfId="49556" xr:uid="{00000000-0005-0000-0000-000087C10000}"/>
    <cellStyle name="Normal 6 2 3 2 2 2" xfId="49557" xr:uid="{00000000-0005-0000-0000-000088C10000}"/>
    <cellStyle name="Normal 6 2 3 2 2 2 2" xfId="49558" xr:uid="{00000000-0005-0000-0000-000089C10000}"/>
    <cellStyle name="Normal 6 2 3 2 2 3" xfId="49559" xr:uid="{00000000-0005-0000-0000-00008AC10000}"/>
    <cellStyle name="Normal 6 2 3 2 3" xfId="49560" xr:uid="{00000000-0005-0000-0000-00008BC10000}"/>
    <cellStyle name="Normal 6 2 3 2 3 2" xfId="49561" xr:uid="{00000000-0005-0000-0000-00008CC10000}"/>
    <cellStyle name="Normal 6 2 3 2 3 2 2" xfId="49562" xr:uid="{00000000-0005-0000-0000-00008DC10000}"/>
    <cellStyle name="Normal 6 2 3 2 3 3" xfId="49563" xr:uid="{00000000-0005-0000-0000-00008EC10000}"/>
    <cellStyle name="Normal 6 2 3 2 4" xfId="49564" xr:uid="{00000000-0005-0000-0000-00008FC10000}"/>
    <cellStyle name="Normal 6 2 3 2 4 2" xfId="49565" xr:uid="{00000000-0005-0000-0000-000090C10000}"/>
    <cellStyle name="Normal 6 2 3 2 5" xfId="49566" xr:uid="{00000000-0005-0000-0000-000091C10000}"/>
    <cellStyle name="Normal 6 2 3 2_T-straight with PEDs adjustor" xfId="49567" xr:uid="{00000000-0005-0000-0000-000092C10000}"/>
    <cellStyle name="Normal 6 2 3 3" xfId="49568" xr:uid="{00000000-0005-0000-0000-000093C10000}"/>
    <cellStyle name="Normal 6 2 3 3 2" xfId="49569" xr:uid="{00000000-0005-0000-0000-000094C10000}"/>
    <cellStyle name="Normal 6 2 3 3 2 2" xfId="49570" xr:uid="{00000000-0005-0000-0000-000095C10000}"/>
    <cellStyle name="Normal 6 2 3 3 3" xfId="49571" xr:uid="{00000000-0005-0000-0000-000096C10000}"/>
    <cellStyle name="Normal 6 2 3 4" xfId="49572" xr:uid="{00000000-0005-0000-0000-000097C10000}"/>
    <cellStyle name="Normal 6 2 3 4 2" xfId="49573" xr:uid="{00000000-0005-0000-0000-000098C10000}"/>
    <cellStyle name="Normal 6 2 3 4 2 2" xfId="49574" xr:uid="{00000000-0005-0000-0000-000099C10000}"/>
    <cellStyle name="Normal 6 2 3 4 3" xfId="49575" xr:uid="{00000000-0005-0000-0000-00009AC10000}"/>
    <cellStyle name="Normal 6 2 3 5" xfId="49576" xr:uid="{00000000-0005-0000-0000-00009BC10000}"/>
    <cellStyle name="Normal 6 2 3 5 2" xfId="49577" xr:uid="{00000000-0005-0000-0000-00009CC10000}"/>
    <cellStyle name="Normal 6 2 3 6" xfId="49578" xr:uid="{00000000-0005-0000-0000-00009DC10000}"/>
    <cellStyle name="Normal 6 2 3_T-straight with PEDs adjustor" xfId="49579" xr:uid="{00000000-0005-0000-0000-00009EC10000}"/>
    <cellStyle name="Normal 6 2 4" xfId="49580" xr:uid="{00000000-0005-0000-0000-00009FC10000}"/>
    <cellStyle name="Normal 6 2 4 2" xfId="49581" xr:uid="{00000000-0005-0000-0000-0000A0C10000}"/>
    <cellStyle name="Normal 6 2 4 2 2" xfId="49582" xr:uid="{00000000-0005-0000-0000-0000A1C10000}"/>
    <cellStyle name="Normal 6 2 4 2 2 2" xfId="49583" xr:uid="{00000000-0005-0000-0000-0000A2C10000}"/>
    <cellStyle name="Normal 6 2 4 2 3" xfId="49584" xr:uid="{00000000-0005-0000-0000-0000A3C10000}"/>
    <cellStyle name="Normal 6 2 4 3" xfId="49585" xr:uid="{00000000-0005-0000-0000-0000A4C10000}"/>
    <cellStyle name="Normal 6 2 4 3 2" xfId="49586" xr:uid="{00000000-0005-0000-0000-0000A5C10000}"/>
    <cellStyle name="Normal 6 2 4 3 2 2" xfId="49587" xr:uid="{00000000-0005-0000-0000-0000A6C10000}"/>
    <cellStyle name="Normal 6 2 4 3 3" xfId="49588" xr:uid="{00000000-0005-0000-0000-0000A7C10000}"/>
    <cellStyle name="Normal 6 2 4 4" xfId="49589" xr:uid="{00000000-0005-0000-0000-0000A8C10000}"/>
    <cellStyle name="Normal 6 2 4 4 2" xfId="49590" xr:uid="{00000000-0005-0000-0000-0000A9C10000}"/>
    <cellStyle name="Normal 6 2 4 5" xfId="49591" xr:uid="{00000000-0005-0000-0000-0000AAC10000}"/>
    <cellStyle name="Normal 6 2 4_T-straight with PEDs adjustor" xfId="49592" xr:uid="{00000000-0005-0000-0000-0000ABC10000}"/>
    <cellStyle name="Normal 6 2 5" xfId="49593" xr:uid="{00000000-0005-0000-0000-0000ACC10000}"/>
    <cellStyle name="Normal 6 2 5 2" xfId="49594" xr:uid="{00000000-0005-0000-0000-0000ADC10000}"/>
    <cellStyle name="Normal 6 2 5 2 2" xfId="49595" xr:uid="{00000000-0005-0000-0000-0000AEC10000}"/>
    <cellStyle name="Normal 6 2 5 3" xfId="49596" xr:uid="{00000000-0005-0000-0000-0000AFC10000}"/>
    <cellStyle name="Normal 6 2 6" xfId="49597" xr:uid="{00000000-0005-0000-0000-0000B0C10000}"/>
    <cellStyle name="Normal 6 2 6 2" xfId="49598" xr:uid="{00000000-0005-0000-0000-0000B1C10000}"/>
    <cellStyle name="Normal 6 2 6 2 2" xfId="49599" xr:uid="{00000000-0005-0000-0000-0000B2C10000}"/>
    <cellStyle name="Normal 6 2 6 3" xfId="49600" xr:uid="{00000000-0005-0000-0000-0000B3C10000}"/>
    <cellStyle name="Normal 6 2 7" xfId="49601" xr:uid="{00000000-0005-0000-0000-0000B4C10000}"/>
    <cellStyle name="Normal 6 2 7 2" xfId="49602" xr:uid="{00000000-0005-0000-0000-0000B5C10000}"/>
    <cellStyle name="Normal 6 2 8" xfId="49603" xr:uid="{00000000-0005-0000-0000-0000B6C10000}"/>
    <cellStyle name="Normal 6 2 9" xfId="49604" xr:uid="{00000000-0005-0000-0000-0000B7C10000}"/>
    <cellStyle name="Normal 6 2_T-straight with PEDs adjustor" xfId="49605" xr:uid="{00000000-0005-0000-0000-0000B8C10000}"/>
    <cellStyle name="Normal 6 3" xfId="61" xr:uid="{00000000-0005-0000-0000-0000B9C10000}"/>
    <cellStyle name="Normal 6 3 10" xfId="49606" xr:uid="{00000000-0005-0000-0000-0000BAC10000}"/>
    <cellStyle name="Normal 6 3 11" xfId="49607" xr:uid="{00000000-0005-0000-0000-0000BBC10000}"/>
    <cellStyle name="Normal 6 3 2" xfId="49608" xr:uid="{00000000-0005-0000-0000-0000BCC10000}"/>
    <cellStyle name="Normal 6 3 2 2" xfId="49609" xr:uid="{00000000-0005-0000-0000-0000BDC10000}"/>
    <cellStyle name="Normal 6 3 2 2 2" xfId="49610" xr:uid="{00000000-0005-0000-0000-0000BEC10000}"/>
    <cellStyle name="Normal 6 3 2 2 2 2" xfId="49611" xr:uid="{00000000-0005-0000-0000-0000BFC10000}"/>
    <cellStyle name="Normal 6 3 2 2 2 2 2" xfId="49612" xr:uid="{00000000-0005-0000-0000-0000C0C10000}"/>
    <cellStyle name="Normal 6 3 2 2 2 3" xfId="49613" xr:uid="{00000000-0005-0000-0000-0000C1C10000}"/>
    <cellStyle name="Normal 6 3 2 2 3" xfId="49614" xr:uid="{00000000-0005-0000-0000-0000C2C10000}"/>
    <cellStyle name="Normal 6 3 2 2 3 2" xfId="49615" xr:uid="{00000000-0005-0000-0000-0000C3C10000}"/>
    <cellStyle name="Normal 6 3 2 2 3 2 2" xfId="49616" xr:uid="{00000000-0005-0000-0000-0000C4C10000}"/>
    <cellStyle name="Normal 6 3 2 2 3 3" xfId="49617" xr:uid="{00000000-0005-0000-0000-0000C5C10000}"/>
    <cellStyle name="Normal 6 3 2 2 4" xfId="49618" xr:uid="{00000000-0005-0000-0000-0000C6C10000}"/>
    <cellStyle name="Normal 6 3 2 2 4 2" xfId="49619" xr:uid="{00000000-0005-0000-0000-0000C7C10000}"/>
    <cellStyle name="Normal 6 3 2 2 5" xfId="49620" xr:uid="{00000000-0005-0000-0000-0000C8C10000}"/>
    <cellStyle name="Normal 6 3 2 2_T-straight with PEDs adjustor" xfId="49621" xr:uid="{00000000-0005-0000-0000-0000C9C10000}"/>
    <cellStyle name="Normal 6 3 2 3" xfId="49622" xr:uid="{00000000-0005-0000-0000-0000CAC10000}"/>
    <cellStyle name="Normal 6 3 2 3 2" xfId="49623" xr:uid="{00000000-0005-0000-0000-0000CBC10000}"/>
    <cellStyle name="Normal 6 3 2 3 2 2" xfId="49624" xr:uid="{00000000-0005-0000-0000-0000CCC10000}"/>
    <cellStyle name="Normal 6 3 2 3 3" xfId="49625" xr:uid="{00000000-0005-0000-0000-0000CDC10000}"/>
    <cellStyle name="Normal 6 3 2 4" xfId="49626" xr:uid="{00000000-0005-0000-0000-0000CEC10000}"/>
    <cellStyle name="Normal 6 3 2 4 2" xfId="49627" xr:uid="{00000000-0005-0000-0000-0000CFC10000}"/>
    <cellStyle name="Normal 6 3 2 4 2 2" xfId="49628" xr:uid="{00000000-0005-0000-0000-0000D0C10000}"/>
    <cellStyle name="Normal 6 3 2 4 3" xfId="49629" xr:uid="{00000000-0005-0000-0000-0000D1C10000}"/>
    <cellStyle name="Normal 6 3 2 5" xfId="49630" xr:uid="{00000000-0005-0000-0000-0000D2C10000}"/>
    <cellStyle name="Normal 6 3 2 5 2" xfId="49631" xr:uid="{00000000-0005-0000-0000-0000D3C10000}"/>
    <cellStyle name="Normal 6 3 2 6" xfId="49632" xr:uid="{00000000-0005-0000-0000-0000D4C10000}"/>
    <cellStyle name="Normal 6 3 2_T-straight with PEDs adjustor" xfId="49633" xr:uid="{00000000-0005-0000-0000-0000D5C10000}"/>
    <cellStyle name="Normal 6 3 3" xfId="49634" xr:uid="{00000000-0005-0000-0000-0000D6C10000}"/>
    <cellStyle name="Normal 6 3 3 2" xfId="49635" xr:uid="{00000000-0005-0000-0000-0000D7C10000}"/>
    <cellStyle name="Normal 6 3 3 2 2" xfId="49636" xr:uid="{00000000-0005-0000-0000-0000D8C10000}"/>
    <cellStyle name="Normal 6 3 3 2 2 2" xfId="49637" xr:uid="{00000000-0005-0000-0000-0000D9C10000}"/>
    <cellStyle name="Normal 6 3 3 2 3" xfId="49638" xr:uid="{00000000-0005-0000-0000-0000DAC10000}"/>
    <cellStyle name="Normal 6 3 3 3" xfId="49639" xr:uid="{00000000-0005-0000-0000-0000DBC10000}"/>
    <cellStyle name="Normal 6 3 3 3 2" xfId="49640" xr:uid="{00000000-0005-0000-0000-0000DCC10000}"/>
    <cellStyle name="Normal 6 3 3 3 2 2" xfId="49641" xr:uid="{00000000-0005-0000-0000-0000DDC10000}"/>
    <cellStyle name="Normal 6 3 3 3 3" xfId="49642" xr:uid="{00000000-0005-0000-0000-0000DEC10000}"/>
    <cellStyle name="Normal 6 3 3 4" xfId="49643" xr:uid="{00000000-0005-0000-0000-0000DFC10000}"/>
    <cellStyle name="Normal 6 3 3 4 2" xfId="49644" xr:uid="{00000000-0005-0000-0000-0000E0C10000}"/>
    <cellStyle name="Normal 6 3 3 5" xfId="49645" xr:uid="{00000000-0005-0000-0000-0000E1C10000}"/>
    <cellStyle name="Normal 6 3 3_T-straight with PEDs adjustor" xfId="49646" xr:uid="{00000000-0005-0000-0000-0000E2C10000}"/>
    <cellStyle name="Normal 6 3 4" xfId="49647" xr:uid="{00000000-0005-0000-0000-0000E3C10000}"/>
    <cellStyle name="Normal 6 3 4 2" xfId="49648" xr:uid="{00000000-0005-0000-0000-0000E4C10000}"/>
    <cellStyle name="Normal 6 3 4 2 2" xfId="49649" xr:uid="{00000000-0005-0000-0000-0000E5C10000}"/>
    <cellStyle name="Normal 6 3 4 3" xfId="49650" xr:uid="{00000000-0005-0000-0000-0000E6C10000}"/>
    <cellStyle name="Normal 6 3 5" xfId="49651" xr:uid="{00000000-0005-0000-0000-0000E7C10000}"/>
    <cellStyle name="Normal 6 3 5 2" xfId="49652" xr:uid="{00000000-0005-0000-0000-0000E8C10000}"/>
    <cellStyle name="Normal 6 3 5 2 2" xfId="49653" xr:uid="{00000000-0005-0000-0000-0000E9C10000}"/>
    <cellStyle name="Normal 6 3 5 3" xfId="49654" xr:uid="{00000000-0005-0000-0000-0000EAC10000}"/>
    <cellStyle name="Normal 6 3 6" xfId="49655" xr:uid="{00000000-0005-0000-0000-0000EBC10000}"/>
    <cellStyle name="Normal 6 3 6 2" xfId="49656" xr:uid="{00000000-0005-0000-0000-0000ECC10000}"/>
    <cellStyle name="Normal 6 3 7" xfId="49657" xr:uid="{00000000-0005-0000-0000-0000EDC10000}"/>
    <cellStyle name="Normal 6 3 8" xfId="49658" xr:uid="{00000000-0005-0000-0000-0000EEC10000}"/>
    <cellStyle name="Normal 6 3 9" xfId="49659" xr:uid="{00000000-0005-0000-0000-0000EFC10000}"/>
    <cellStyle name="Normal 6 3_T-straight with PEDs adjustor" xfId="49660" xr:uid="{00000000-0005-0000-0000-0000F0C10000}"/>
    <cellStyle name="Normal 6 4" xfId="49661" xr:uid="{00000000-0005-0000-0000-0000F1C10000}"/>
    <cellStyle name="Normal 6 4 2" xfId="49662" xr:uid="{00000000-0005-0000-0000-0000F2C10000}"/>
    <cellStyle name="Normal 6 4 2 2" xfId="49663" xr:uid="{00000000-0005-0000-0000-0000F3C10000}"/>
    <cellStyle name="Normal 6 4 2 2 2" xfId="49664" xr:uid="{00000000-0005-0000-0000-0000F4C10000}"/>
    <cellStyle name="Normal 6 4 2 2 2 2" xfId="49665" xr:uid="{00000000-0005-0000-0000-0000F5C10000}"/>
    <cellStyle name="Normal 6 4 2 2 2 2 2" xfId="49666" xr:uid="{00000000-0005-0000-0000-0000F6C10000}"/>
    <cellStyle name="Normal 6 4 2 2 2 3" xfId="49667" xr:uid="{00000000-0005-0000-0000-0000F7C10000}"/>
    <cellStyle name="Normal 6 4 2 2 3" xfId="49668" xr:uid="{00000000-0005-0000-0000-0000F8C10000}"/>
    <cellStyle name="Normal 6 4 2 2 3 2" xfId="49669" xr:uid="{00000000-0005-0000-0000-0000F9C10000}"/>
    <cellStyle name="Normal 6 4 2 2 3 2 2" xfId="49670" xr:uid="{00000000-0005-0000-0000-0000FAC10000}"/>
    <cellStyle name="Normal 6 4 2 2 3 3" xfId="49671" xr:uid="{00000000-0005-0000-0000-0000FBC10000}"/>
    <cellStyle name="Normal 6 4 2 2 4" xfId="49672" xr:uid="{00000000-0005-0000-0000-0000FCC10000}"/>
    <cellStyle name="Normal 6 4 2 2 4 2" xfId="49673" xr:uid="{00000000-0005-0000-0000-0000FDC10000}"/>
    <cellStyle name="Normal 6 4 2 2 5" xfId="49674" xr:uid="{00000000-0005-0000-0000-0000FEC10000}"/>
    <cellStyle name="Normal 6 4 2 2_T-straight with PEDs adjustor" xfId="49675" xr:uid="{00000000-0005-0000-0000-0000FFC10000}"/>
    <cellStyle name="Normal 6 4 2 3" xfId="49676" xr:uid="{00000000-0005-0000-0000-000000C20000}"/>
    <cellStyle name="Normal 6 4 2 3 2" xfId="49677" xr:uid="{00000000-0005-0000-0000-000001C20000}"/>
    <cellStyle name="Normal 6 4 2 3 2 2" xfId="49678" xr:uid="{00000000-0005-0000-0000-000002C20000}"/>
    <cellStyle name="Normal 6 4 2 3 3" xfId="49679" xr:uid="{00000000-0005-0000-0000-000003C20000}"/>
    <cellStyle name="Normal 6 4 2 4" xfId="49680" xr:uid="{00000000-0005-0000-0000-000004C20000}"/>
    <cellStyle name="Normal 6 4 2 4 2" xfId="49681" xr:uid="{00000000-0005-0000-0000-000005C20000}"/>
    <cellStyle name="Normal 6 4 2 4 2 2" xfId="49682" xr:uid="{00000000-0005-0000-0000-000006C20000}"/>
    <cellStyle name="Normal 6 4 2 4 3" xfId="49683" xr:uid="{00000000-0005-0000-0000-000007C20000}"/>
    <cellStyle name="Normal 6 4 2 5" xfId="49684" xr:uid="{00000000-0005-0000-0000-000008C20000}"/>
    <cellStyle name="Normal 6 4 2 5 2" xfId="49685" xr:uid="{00000000-0005-0000-0000-000009C20000}"/>
    <cellStyle name="Normal 6 4 2 6" xfId="49686" xr:uid="{00000000-0005-0000-0000-00000AC20000}"/>
    <cellStyle name="Normal 6 4 2_T-straight with PEDs adjustor" xfId="49687" xr:uid="{00000000-0005-0000-0000-00000BC20000}"/>
    <cellStyle name="Normal 6 4 3" xfId="49688" xr:uid="{00000000-0005-0000-0000-00000CC20000}"/>
    <cellStyle name="Normal 6 4 3 2" xfId="49689" xr:uid="{00000000-0005-0000-0000-00000DC20000}"/>
    <cellStyle name="Normal 6 4 3 2 2" xfId="49690" xr:uid="{00000000-0005-0000-0000-00000EC20000}"/>
    <cellStyle name="Normal 6 4 3 2 2 2" xfId="49691" xr:uid="{00000000-0005-0000-0000-00000FC20000}"/>
    <cellStyle name="Normal 6 4 3 2 3" xfId="49692" xr:uid="{00000000-0005-0000-0000-000010C20000}"/>
    <cellStyle name="Normal 6 4 3 3" xfId="49693" xr:uid="{00000000-0005-0000-0000-000011C20000}"/>
    <cellStyle name="Normal 6 4 3 3 2" xfId="49694" xr:uid="{00000000-0005-0000-0000-000012C20000}"/>
    <cellStyle name="Normal 6 4 3 3 2 2" xfId="49695" xr:uid="{00000000-0005-0000-0000-000013C20000}"/>
    <cellStyle name="Normal 6 4 3 3 3" xfId="49696" xr:uid="{00000000-0005-0000-0000-000014C20000}"/>
    <cellStyle name="Normal 6 4 3 4" xfId="49697" xr:uid="{00000000-0005-0000-0000-000015C20000}"/>
    <cellStyle name="Normal 6 4 3 4 2" xfId="49698" xr:uid="{00000000-0005-0000-0000-000016C20000}"/>
    <cellStyle name="Normal 6 4 3 5" xfId="49699" xr:uid="{00000000-0005-0000-0000-000017C20000}"/>
    <cellStyle name="Normal 6 4 3_T-straight with PEDs adjustor" xfId="49700" xr:uid="{00000000-0005-0000-0000-000018C20000}"/>
    <cellStyle name="Normal 6 4 4" xfId="49701" xr:uid="{00000000-0005-0000-0000-000019C20000}"/>
    <cellStyle name="Normal 6 4 4 2" xfId="49702" xr:uid="{00000000-0005-0000-0000-00001AC20000}"/>
    <cellStyle name="Normal 6 4 4 2 2" xfId="49703" xr:uid="{00000000-0005-0000-0000-00001BC20000}"/>
    <cellStyle name="Normal 6 4 4 3" xfId="49704" xr:uid="{00000000-0005-0000-0000-00001CC20000}"/>
    <cellStyle name="Normal 6 4 5" xfId="49705" xr:uid="{00000000-0005-0000-0000-00001DC20000}"/>
    <cellStyle name="Normal 6 4 5 2" xfId="49706" xr:uid="{00000000-0005-0000-0000-00001EC20000}"/>
    <cellStyle name="Normal 6 4 5 2 2" xfId="49707" xr:uid="{00000000-0005-0000-0000-00001FC20000}"/>
    <cellStyle name="Normal 6 4 5 3" xfId="49708" xr:uid="{00000000-0005-0000-0000-000020C20000}"/>
    <cellStyle name="Normal 6 4 6" xfId="49709" xr:uid="{00000000-0005-0000-0000-000021C20000}"/>
    <cellStyle name="Normal 6 4 6 2" xfId="49710" xr:uid="{00000000-0005-0000-0000-000022C20000}"/>
    <cellStyle name="Normal 6 4 7" xfId="49711" xr:uid="{00000000-0005-0000-0000-000023C20000}"/>
    <cellStyle name="Normal 6 4_T-straight with PEDs adjustor" xfId="49712" xr:uid="{00000000-0005-0000-0000-000024C20000}"/>
    <cellStyle name="Normal 6 5" xfId="49713" xr:uid="{00000000-0005-0000-0000-000025C20000}"/>
    <cellStyle name="Normal 6 5 2" xfId="49714" xr:uid="{00000000-0005-0000-0000-000026C20000}"/>
    <cellStyle name="Normal 6 5 2 2" xfId="49715" xr:uid="{00000000-0005-0000-0000-000027C20000}"/>
    <cellStyle name="Normal 6 5 2 2 2" xfId="49716" xr:uid="{00000000-0005-0000-0000-000028C20000}"/>
    <cellStyle name="Normal 6 5 2 2 2 2" xfId="49717" xr:uid="{00000000-0005-0000-0000-000029C20000}"/>
    <cellStyle name="Normal 6 5 2 2 2 2 2" xfId="49718" xr:uid="{00000000-0005-0000-0000-00002AC20000}"/>
    <cellStyle name="Normal 6 5 2 2 2 3" xfId="49719" xr:uid="{00000000-0005-0000-0000-00002BC20000}"/>
    <cellStyle name="Normal 6 5 2 2 3" xfId="49720" xr:uid="{00000000-0005-0000-0000-00002CC20000}"/>
    <cellStyle name="Normal 6 5 2 2 3 2" xfId="49721" xr:uid="{00000000-0005-0000-0000-00002DC20000}"/>
    <cellStyle name="Normal 6 5 2 2 3 2 2" xfId="49722" xr:uid="{00000000-0005-0000-0000-00002EC20000}"/>
    <cellStyle name="Normal 6 5 2 2 3 3" xfId="49723" xr:uid="{00000000-0005-0000-0000-00002FC20000}"/>
    <cellStyle name="Normal 6 5 2 2 4" xfId="49724" xr:uid="{00000000-0005-0000-0000-000030C20000}"/>
    <cellStyle name="Normal 6 5 2 2 4 2" xfId="49725" xr:uid="{00000000-0005-0000-0000-000031C20000}"/>
    <cellStyle name="Normal 6 5 2 2 5" xfId="49726" xr:uid="{00000000-0005-0000-0000-000032C20000}"/>
    <cellStyle name="Normal 6 5 2 2_T-straight with PEDs adjustor" xfId="49727" xr:uid="{00000000-0005-0000-0000-000033C20000}"/>
    <cellStyle name="Normal 6 5 2 3" xfId="49728" xr:uid="{00000000-0005-0000-0000-000034C20000}"/>
    <cellStyle name="Normal 6 5 2 3 2" xfId="49729" xr:uid="{00000000-0005-0000-0000-000035C20000}"/>
    <cellStyle name="Normal 6 5 2 3 2 2" xfId="49730" xr:uid="{00000000-0005-0000-0000-000036C20000}"/>
    <cellStyle name="Normal 6 5 2 3 3" xfId="49731" xr:uid="{00000000-0005-0000-0000-000037C20000}"/>
    <cellStyle name="Normal 6 5 2 4" xfId="49732" xr:uid="{00000000-0005-0000-0000-000038C20000}"/>
    <cellStyle name="Normal 6 5 2 4 2" xfId="49733" xr:uid="{00000000-0005-0000-0000-000039C20000}"/>
    <cellStyle name="Normal 6 5 2 4 2 2" xfId="49734" xr:uid="{00000000-0005-0000-0000-00003AC20000}"/>
    <cellStyle name="Normal 6 5 2 4 3" xfId="49735" xr:uid="{00000000-0005-0000-0000-00003BC20000}"/>
    <cellStyle name="Normal 6 5 2 5" xfId="49736" xr:uid="{00000000-0005-0000-0000-00003CC20000}"/>
    <cellStyle name="Normal 6 5 2 5 2" xfId="49737" xr:uid="{00000000-0005-0000-0000-00003DC20000}"/>
    <cellStyle name="Normal 6 5 2 6" xfId="49738" xr:uid="{00000000-0005-0000-0000-00003EC20000}"/>
    <cellStyle name="Normal 6 5 2_T-straight with PEDs adjustor" xfId="49739" xr:uid="{00000000-0005-0000-0000-00003FC20000}"/>
    <cellStyle name="Normal 6 5 3" xfId="49740" xr:uid="{00000000-0005-0000-0000-000040C20000}"/>
    <cellStyle name="Normal 6 5 3 2" xfId="49741" xr:uid="{00000000-0005-0000-0000-000041C20000}"/>
    <cellStyle name="Normal 6 5 3 2 2" xfId="49742" xr:uid="{00000000-0005-0000-0000-000042C20000}"/>
    <cellStyle name="Normal 6 5 3 2 2 2" xfId="49743" xr:uid="{00000000-0005-0000-0000-000043C20000}"/>
    <cellStyle name="Normal 6 5 3 2 3" xfId="49744" xr:uid="{00000000-0005-0000-0000-000044C20000}"/>
    <cellStyle name="Normal 6 5 3 3" xfId="49745" xr:uid="{00000000-0005-0000-0000-000045C20000}"/>
    <cellStyle name="Normal 6 5 3 3 2" xfId="49746" xr:uid="{00000000-0005-0000-0000-000046C20000}"/>
    <cellStyle name="Normal 6 5 3 3 2 2" xfId="49747" xr:uid="{00000000-0005-0000-0000-000047C20000}"/>
    <cellStyle name="Normal 6 5 3 3 3" xfId="49748" xr:uid="{00000000-0005-0000-0000-000048C20000}"/>
    <cellStyle name="Normal 6 5 3 4" xfId="49749" xr:uid="{00000000-0005-0000-0000-000049C20000}"/>
    <cellStyle name="Normal 6 5 3 4 2" xfId="49750" xr:uid="{00000000-0005-0000-0000-00004AC20000}"/>
    <cellStyle name="Normal 6 5 3 5" xfId="49751" xr:uid="{00000000-0005-0000-0000-00004BC20000}"/>
    <cellStyle name="Normal 6 5 3_T-straight with PEDs adjustor" xfId="49752" xr:uid="{00000000-0005-0000-0000-00004CC20000}"/>
    <cellStyle name="Normal 6 5 4" xfId="49753" xr:uid="{00000000-0005-0000-0000-00004DC20000}"/>
    <cellStyle name="Normal 6 5 4 2" xfId="49754" xr:uid="{00000000-0005-0000-0000-00004EC20000}"/>
    <cellStyle name="Normal 6 5 4 2 2" xfId="49755" xr:uid="{00000000-0005-0000-0000-00004FC20000}"/>
    <cellStyle name="Normal 6 5 4 3" xfId="49756" xr:uid="{00000000-0005-0000-0000-000050C20000}"/>
    <cellStyle name="Normal 6 5 5" xfId="49757" xr:uid="{00000000-0005-0000-0000-000051C20000}"/>
    <cellStyle name="Normal 6 5 5 2" xfId="49758" xr:uid="{00000000-0005-0000-0000-000052C20000}"/>
    <cellStyle name="Normal 6 5 5 2 2" xfId="49759" xr:uid="{00000000-0005-0000-0000-000053C20000}"/>
    <cellStyle name="Normal 6 5 5 3" xfId="49760" xr:uid="{00000000-0005-0000-0000-000054C20000}"/>
    <cellStyle name="Normal 6 5 6" xfId="49761" xr:uid="{00000000-0005-0000-0000-000055C20000}"/>
    <cellStyle name="Normal 6 5 6 2" xfId="49762" xr:uid="{00000000-0005-0000-0000-000056C20000}"/>
    <cellStyle name="Normal 6 5 7" xfId="49763" xr:uid="{00000000-0005-0000-0000-000057C20000}"/>
    <cellStyle name="Normal 6 5_T-straight with PEDs adjustor" xfId="49764" xr:uid="{00000000-0005-0000-0000-000058C20000}"/>
    <cellStyle name="Normal 6 6" xfId="49765" xr:uid="{00000000-0005-0000-0000-000059C20000}"/>
    <cellStyle name="Normal 6 6 2" xfId="49766" xr:uid="{00000000-0005-0000-0000-00005AC20000}"/>
    <cellStyle name="Normal 6 6 2 2" xfId="49767" xr:uid="{00000000-0005-0000-0000-00005BC20000}"/>
    <cellStyle name="Normal 6 6 2 2 2" xfId="49768" xr:uid="{00000000-0005-0000-0000-00005CC20000}"/>
    <cellStyle name="Normal 6 6 2 2 2 2" xfId="49769" xr:uid="{00000000-0005-0000-0000-00005DC20000}"/>
    <cellStyle name="Normal 6 6 2 2 3" xfId="49770" xr:uid="{00000000-0005-0000-0000-00005EC20000}"/>
    <cellStyle name="Normal 6 6 2 3" xfId="49771" xr:uid="{00000000-0005-0000-0000-00005FC20000}"/>
    <cellStyle name="Normal 6 6 2 3 2" xfId="49772" xr:uid="{00000000-0005-0000-0000-000060C20000}"/>
    <cellStyle name="Normal 6 6 2 3 2 2" xfId="49773" xr:uid="{00000000-0005-0000-0000-000061C20000}"/>
    <cellStyle name="Normal 6 6 2 3 3" xfId="49774" xr:uid="{00000000-0005-0000-0000-000062C20000}"/>
    <cellStyle name="Normal 6 6 2 4" xfId="49775" xr:uid="{00000000-0005-0000-0000-000063C20000}"/>
    <cellStyle name="Normal 6 6 2 4 2" xfId="49776" xr:uid="{00000000-0005-0000-0000-000064C20000}"/>
    <cellStyle name="Normal 6 6 2 5" xfId="49777" xr:uid="{00000000-0005-0000-0000-000065C20000}"/>
    <cellStyle name="Normal 6 6 2_T-straight with PEDs adjustor" xfId="49778" xr:uid="{00000000-0005-0000-0000-000066C20000}"/>
    <cellStyle name="Normal 6 6 3" xfId="49779" xr:uid="{00000000-0005-0000-0000-000067C20000}"/>
    <cellStyle name="Normal 6 6 3 2" xfId="49780" xr:uid="{00000000-0005-0000-0000-000068C20000}"/>
    <cellStyle name="Normal 6 6 3 2 2" xfId="49781" xr:uid="{00000000-0005-0000-0000-000069C20000}"/>
    <cellStyle name="Normal 6 6 3 3" xfId="49782" xr:uid="{00000000-0005-0000-0000-00006AC20000}"/>
    <cellStyle name="Normal 6 6 4" xfId="49783" xr:uid="{00000000-0005-0000-0000-00006BC20000}"/>
    <cellStyle name="Normal 6 6 4 2" xfId="49784" xr:uid="{00000000-0005-0000-0000-00006CC20000}"/>
    <cellStyle name="Normal 6 6 4 2 2" xfId="49785" xr:uid="{00000000-0005-0000-0000-00006DC20000}"/>
    <cellStyle name="Normal 6 6 4 3" xfId="49786" xr:uid="{00000000-0005-0000-0000-00006EC20000}"/>
    <cellStyle name="Normal 6 6 5" xfId="49787" xr:uid="{00000000-0005-0000-0000-00006FC20000}"/>
    <cellStyle name="Normal 6 6 5 2" xfId="49788" xr:uid="{00000000-0005-0000-0000-000070C20000}"/>
    <cellStyle name="Normal 6 6 6" xfId="49789" xr:uid="{00000000-0005-0000-0000-000071C20000}"/>
    <cellStyle name="Normal 6 6_T-straight with PEDs adjustor" xfId="49790" xr:uid="{00000000-0005-0000-0000-000072C20000}"/>
    <cellStyle name="Normal 6 7" xfId="49791" xr:uid="{00000000-0005-0000-0000-000073C20000}"/>
    <cellStyle name="Normal 6 7 2" xfId="49792" xr:uid="{00000000-0005-0000-0000-000074C20000}"/>
    <cellStyle name="Normal 6 7 2 2" xfId="49793" xr:uid="{00000000-0005-0000-0000-000075C20000}"/>
    <cellStyle name="Normal 6 7 2 2 2" xfId="49794" xr:uid="{00000000-0005-0000-0000-000076C20000}"/>
    <cellStyle name="Normal 6 7 2 3" xfId="49795" xr:uid="{00000000-0005-0000-0000-000077C20000}"/>
    <cellStyle name="Normal 6 7 3" xfId="49796" xr:uid="{00000000-0005-0000-0000-000078C20000}"/>
    <cellStyle name="Normal 6 7 3 2" xfId="49797" xr:uid="{00000000-0005-0000-0000-000079C20000}"/>
    <cellStyle name="Normal 6 7 3 2 2" xfId="49798" xr:uid="{00000000-0005-0000-0000-00007AC20000}"/>
    <cellStyle name="Normal 6 7 3 3" xfId="49799" xr:uid="{00000000-0005-0000-0000-00007BC20000}"/>
    <cellStyle name="Normal 6 7 4" xfId="49800" xr:uid="{00000000-0005-0000-0000-00007CC20000}"/>
    <cellStyle name="Normal 6 7 4 2" xfId="49801" xr:uid="{00000000-0005-0000-0000-00007DC20000}"/>
    <cellStyle name="Normal 6 7 5" xfId="49802" xr:uid="{00000000-0005-0000-0000-00007EC20000}"/>
    <cellStyle name="Normal 6 7_T-straight with PEDs adjustor" xfId="49803" xr:uid="{00000000-0005-0000-0000-00007FC20000}"/>
    <cellStyle name="Normal 6 8" xfId="49804" xr:uid="{00000000-0005-0000-0000-000080C20000}"/>
    <cellStyle name="Normal 6 8 2" xfId="49805" xr:uid="{00000000-0005-0000-0000-000081C20000}"/>
    <cellStyle name="Normal 6 8 2 2" xfId="49806" xr:uid="{00000000-0005-0000-0000-000082C20000}"/>
    <cellStyle name="Normal 6 8 3" xfId="49807" xr:uid="{00000000-0005-0000-0000-000083C20000}"/>
    <cellStyle name="Normal 6 9" xfId="49808" xr:uid="{00000000-0005-0000-0000-000084C20000}"/>
    <cellStyle name="Normal 6 9 2" xfId="49809" xr:uid="{00000000-0005-0000-0000-000085C20000}"/>
    <cellStyle name="Normal 6 9 2 2" xfId="49810" xr:uid="{00000000-0005-0000-0000-000086C20000}"/>
    <cellStyle name="Normal 6 9 3" xfId="49811" xr:uid="{00000000-0005-0000-0000-000087C20000}"/>
    <cellStyle name="Normal 6_T-straight with PEDs adjustor" xfId="49812" xr:uid="{00000000-0005-0000-0000-000088C20000}"/>
    <cellStyle name="Normal 60" xfId="49813" xr:uid="{00000000-0005-0000-0000-000089C20000}"/>
    <cellStyle name="Normal 60 2" xfId="49814" xr:uid="{00000000-0005-0000-0000-00008AC20000}"/>
    <cellStyle name="Normal 60 3" xfId="49815" xr:uid="{00000000-0005-0000-0000-00008BC20000}"/>
    <cellStyle name="Normal 61" xfId="49816" xr:uid="{00000000-0005-0000-0000-00008CC20000}"/>
    <cellStyle name="Normal 62" xfId="49817" xr:uid="{00000000-0005-0000-0000-00008DC20000}"/>
    <cellStyle name="Normal 63" xfId="49818" xr:uid="{00000000-0005-0000-0000-00008EC20000}"/>
    <cellStyle name="Normal 64" xfId="49819" xr:uid="{00000000-0005-0000-0000-00008FC20000}"/>
    <cellStyle name="Normal 65" xfId="49820" xr:uid="{00000000-0005-0000-0000-000090C20000}"/>
    <cellStyle name="Normal 65 2" xfId="49821" xr:uid="{00000000-0005-0000-0000-000091C20000}"/>
    <cellStyle name="Normal 65 3" xfId="49822" xr:uid="{00000000-0005-0000-0000-000092C20000}"/>
    <cellStyle name="Normal 66" xfId="49823" xr:uid="{00000000-0005-0000-0000-000093C20000}"/>
    <cellStyle name="Normal 67" xfId="49824" xr:uid="{00000000-0005-0000-0000-000094C20000}"/>
    <cellStyle name="Normal 68" xfId="49825" xr:uid="{00000000-0005-0000-0000-000095C20000}"/>
    <cellStyle name="Normal 69" xfId="49826" xr:uid="{00000000-0005-0000-0000-000096C20000}"/>
    <cellStyle name="Normal 69 2" xfId="49827" xr:uid="{00000000-0005-0000-0000-000097C20000}"/>
    <cellStyle name="Normal 7" xfId="44" xr:uid="{00000000-0005-0000-0000-000098C20000}"/>
    <cellStyle name="Normal 7 10" xfId="49828" xr:uid="{00000000-0005-0000-0000-000099C20000}"/>
    <cellStyle name="Normal 7 10 2" xfId="49829" xr:uid="{00000000-0005-0000-0000-00009AC20000}"/>
    <cellStyle name="Normal 7 11" xfId="49830" xr:uid="{00000000-0005-0000-0000-00009BC20000}"/>
    <cellStyle name="Normal 7 12" xfId="49831" xr:uid="{00000000-0005-0000-0000-00009CC20000}"/>
    <cellStyle name="Normal 7 2" xfId="49832" xr:uid="{00000000-0005-0000-0000-00009DC20000}"/>
    <cellStyle name="Normal 7 2 10" xfId="49833" xr:uid="{00000000-0005-0000-0000-00009EC20000}"/>
    <cellStyle name="Normal 7 2 11" xfId="49834" xr:uid="{00000000-0005-0000-0000-00009FC20000}"/>
    <cellStyle name="Normal 7 2 2" xfId="49835" xr:uid="{00000000-0005-0000-0000-0000A0C20000}"/>
    <cellStyle name="Normal 7 2 2 10" xfId="49836" xr:uid="{00000000-0005-0000-0000-0000A1C20000}"/>
    <cellStyle name="Normal 7 2 2 2" xfId="49837" xr:uid="{00000000-0005-0000-0000-0000A2C20000}"/>
    <cellStyle name="Normal 7 2 2 2 2" xfId="49838" xr:uid="{00000000-0005-0000-0000-0000A3C20000}"/>
    <cellStyle name="Normal 7 2 2 2 2 2" xfId="49839" xr:uid="{00000000-0005-0000-0000-0000A4C20000}"/>
    <cellStyle name="Normal 7 2 2 2 2 2 2" xfId="49840" xr:uid="{00000000-0005-0000-0000-0000A5C20000}"/>
    <cellStyle name="Normal 7 2 2 2 2 2 2 2" xfId="49841" xr:uid="{00000000-0005-0000-0000-0000A6C20000}"/>
    <cellStyle name="Normal 7 2 2 2 2 2 3" xfId="49842" xr:uid="{00000000-0005-0000-0000-0000A7C20000}"/>
    <cellStyle name="Normal 7 2 2 2 2 3" xfId="49843" xr:uid="{00000000-0005-0000-0000-0000A8C20000}"/>
    <cellStyle name="Normal 7 2 2 2 2 3 2" xfId="49844" xr:uid="{00000000-0005-0000-0000-0000A9C20000}"/>
    <cellStyle name="Normal 7 2 2 2 2 3 2 2" xfId="49845" xr:uid="{00000000-0005-0000-0000-0000AAC20000}"/>
    <cellStyle name="Normal 7 2 2 2 2 3 3" xfId="49846" xr:uid="{00000000-0005-0000-0000-0000ABC20000}"/>
    <cellStyle name="Normal 7 2 2 2 2 4" xfId="49847" xr:uid="{00000000-0005-0000-0000-0000ACC20000}"/>
    <cellStyle name="Normal 7 2 2 2 2 4 2" xfId="49848" xr:uid="{00000000-0005-0000-0000-0000ADC20000}"/>
    <cellStyle name="Normal 7 2 2 2 2 5" xfId="49849" xr:uid="{00000000-0005-0000-0000-0000AEC20000}"/>
    <cellStyle name="Normal 7 2 2 2 2_T-straight with PEDs adjustor" xfId="49850" xr:uid="{00000000-0005-0000-0000-0000AFC20000}"/>
    <cellStyle name="Normal 7 2 2 2 3" xfId="49851" xr:uid="{00000000-0005-0000-0000-0000B0C20000}"/>
    <cellStyle name="Normal 7 2 2 2 3 2" xfId="49852" xr:uid="{00000000-0005-0000-0000-0000B1C20000}"/>
    <cellStyle name="Normal 7 2 2 2 3 2 2" xfId="49853" xr:uid="{00000000-0005-0000-0000-0000B2C20000}"/>
    <cellStyle name="Normal 7 2 2 2 3 3" xfId="49854" xr:uid="{00000000-0005-0000-0000-0000B3C20000}"/>
    <cellStyle name="Normal 7 2 2 2 4" xfId="49855" xr:uid="{00000000-0005-0000-0000-0000B4C20000}"/>
    <cellStyle name="Normal 7 2 2 2 4 2" xfId="49856" xr:uid="{00000000-0005-0000-0000-0000B5C20000}"/>
    <cellStyle name="Normal 7 2 2 2 4 2 2" xfId="49857" xr:uid="{00000000-0005-0000-0000-0000B6C20000}"/>
    <cellStyle name="Normal 7 2 2 2 4 3" xfId="49858" xr:uid="{00000000-0005-0000-0000-0000B7C20000}"/>
    <cellStyle name="Normal 7 2 2 2 5" xfId="49859" xr:uid="{00000000-0005-0000-0000-0000B8C20000}"/>
    <cellStyle name="Normal 7 2 2 2 5 2" xfId="49860" xr:uid="{00000000-0005-0000-0000-0000B9C20000}"/>
    <cellStyle name="Normal 7 2 2 2 6" xfId="49861" xr:uid="{00000000-0005-0000-0000-0000BAC20000}"/>
    <cellStyle name="Normal 7 2 2 2_T-straight with PEDs adjustor" xfId="49862" xr:uid="{00000000-0005-0000-0000-0000BBC20000}"/>
    <cellStyle name="Normal 7 2 2 3" xfId="49863" xr:uid="{00000000-0005-0000-0000-0000BCC20000}"/>
    <cellStyle name="Normal 7 2 2 3 2" xfId="49864" xr:uid="{00000000-0005-0000-0000-0000BDC20000}"/>
    <cellStyle name="Normal 7 2 2 3 2 2" xfId="49865" xr:uid="{00000000-0005-0000-0000-0000BEC20000}"/>
    <cellStyle name="Normal 7 2 2 3 2 2 2" xfId="49866" xr:uid="{00000000-0005-0000-0000-0000BFC20000}"/>
    <cellStyle name="Normal 7 2 2 3 2 3" xfId="49867" xr:uid="{00000000-0005-0000-0000-0000C0C20000}"/>
    <cellStyle name="Normal 7 2 2 3 3" xfId="49868" xr:uid="{00000000-0005-0000-0000-0000C1C20000}"/>
    <cellStyle name="Normal 7 2 2 3 3 2" xfId="49869" xr:uid="{00000000-0005-0000-0000-0000C2C20000}"/>
    <cellStyle name="Normal 7 2 2 3 3 2 2" xfId="49870" xr:uid="{00000000-0005-0000-0000-0000C3C20000}"/>
    <cellStyle name="Normal 7 2 2 3 3 3" xfId="49871" xr:uid="{00000000-0005-0000-0000-0000C4C20000}"/>
    <cellStyle name="Normal 7 2 2 3 4" xfId="49872" xr:uid="{00000000-0005-0000-0000-0000C5C20000}"/>
    <cellStyle name="Normal 7 2 2 3 4 2" xfId="49873" xr:uid="{00000000-0005-0000-0000-0000C6C20000}"/>
    <cellStyle name="Normal 7 2 2 3 5" xfId="49874" xr:uid="{00000000-0005-0000-0000-0000C7C20000}"/>
    <cellStyle name="Normal 7 2 2 3_T-straight with PEDs adjustor" xfId="49875" xr:uid="{00000000-0005-0000-0000-0000C8C20000}"/>
    <cellStyle name="Normal 7 2 2 4" xfId="49876" xr:uid="{00000000-0005-0000-0000-0000C9C20000}"/>
    <cellStyle name="Normal 7 2 2 4 2" xfId="49877" xr:uid="{00000000-0005-0000-0000-0000CAC20000}"/>
    <cellStyle name="Normal 7 2 2 4 2 2" xfId="49878" xr:uid="{00000000-0005-0000-0000-0000CBC20000}"/>
    <cellStyle name="Normal 7 2 2 4 3" xfId="49879" xr:uid="{00000000-0005-0000-0000-0000CCC20000}"/>
    <cellStyle name="Normal 7 2 2 5" xfId="49880" xr:uid="{00000000-0005-0000-0000-0000CDC20000}"/>
    <cellStyle name="Normal 7 2 2 5 2" xfId="49881" xr:uid="{00000000-0005-0000-0000-0000CEC20000}"/>
    <cellStyle name="Normal 7 2 2 5 2 2" xfId="49882" xr:uid="{00000000-0005-0000-0000-0000CFC20000}"/>
    <cellStyle name="Normal 7 2 2 5 3" xfId="49883" xr:uid="{00000000-0005-0000-0000-0000D0C20000}"/>
    <cellStyle name="Normal 7 2 2 6" xfId="49884" xr:uid="{00000000-0005-0000-0000-0000D1C20000}"/>
    <cellStyle name="Normal 7 2 2 6 2" xfId="49885" xr:uid="{00000000-0005-0000-0000-0000D2C20000}"/>
    <cellStyle name="Normal 7 2 2 7" xfId="49886" xr:uid="{00000000-0005-0000-0000-0000D3C20000}"/>
    <cellStyle name="Normal 7 2 2 8" xfId="49887" xr:uid="{00000000-0005-0000-0000-0000D4C20000}"/>
    <cellStyle name="Normal 7 2 2 9" xfId="49888" xr:uid="{00000000-0005-0000-0000-0000D5C20000}"/>
    <cellStyle name="Normal 7 2 2_T-straight with PEDs adjustor" xfId="49889" xr:uid="{00000000-0005-0000-0000-0000D6C20000}"/>
    <cellStyle name="Normal 7 2 3" xfId="49890" xr:uid="{00000000-0005-0000-0000-0000D7C20000}"/>
    <cellStyle name="Normal 7 2 3 2" xfId="49891" xr:uid="{00000000-0005-0000-0000-0000D8C20000}"/>
    <cellStyle name="Normal 7 2 3 2 2" xfId="49892" xr:uid="{00000000-0005-0000-0000-0000D9C20000}"/>
    <cellStyle name="Normal 7 2 3 2 2 2" xfId="49893" xr:uid="{00000000-0005-0000-0000-0000DAC20000}"/>
    <cellStyle name="Normal 7 2 3 2 2 2 2" xfId="49894" xr:uid="{00000000-0005-0000-0000-0000DBC20000}"/>
    <cellStyle name="Normal 7 2 3 2 2 3" xfId="49895" xr:uid="{00000000-0005-0000-0000-0000DCC20000}"/>
    <cellStyle name="Normal 7 2 3 2 3" xfId="49896" xr:uid="{00000000-0005-0000-0000-0000DDC20000}"/>
    <cellStyle name="Normal 7 2 3 2 3 2" xfId="49897" xr:uid="{00000000-0005-0000-0000-0000DEC20000}"/>
    <cellStyle name="Normal 7 2 3 2 3 2 2" xfId="49898" xr:uid="{00000000-0005-0000-0000-0000DFC20000}"/>
    <cellStyle name="Normal 7 2 3 2 3 3" xfId="49899" xr:uid="{00000000-0005-0000-0000-0000E0C20000}"/>
    <cellStyle name="Normal 7 2 3 2 4" xfId="49900" xr:uid="{00000000-0005-0000-0000-0000E1C20000}"/>
    <cellStyle name="Normal 7 2 3 2 4 2" xfId="49901" xr:uid="{00000000-0005-0000-0000-0000E2C20000}"/>
    <cellStyle name="Normal 7 2 3 2 5" xfId="49902" xr:uid="{00000000-0005-0000-0000-0000E3C20000}"/>
    <cellStyle name="Normal 7 2 3 2_T-straight with PEDs adjustor" xfId="49903" xr:uid="{00000000-0005-0000-0000-0000E4C20000}"/>
    <cellStyle name="Normal 7 2 3 3" xfId="49904" xr:uid="{00000000-0005-0000-0000-0000E5C20000}"/>
    <cellStyle name="Normal 7 2 3 3 2" xfId="49905" xr:uid="{00000000-0005-0000-0000-0000E6C20000}"/>
    <cellStyle name="Normal 7 2 3 3 2 2" xfId="49906" xr:uid="{00000000-0005-0000-0000-0000E7C20000}"/>
    <cellStyle name="Normal 7 2 3 3 3" xfId="49907" xr:uid="{00000000-0005-0000-0000-0000E8C20000}"/>
    <cellStyle name="Normal 7 2 3 4" xfId="49908" xr:uid="{00000000-0005-0000-0000-0000E9C20000}"/>
    <cellStyle name="Normal 7 2 3 4 2" xfId="49909" xr:uid="{00000000-0005-0000-0000-0000EAC20000}"/>
    <cellStyle name="Normal 7 2 3 4 2 2" xfId="49910" xr:uid="{00000000-0005-0000-0000-0000EBC20000}"/>
    <cellStyle name="Normal 7 2 3 4 3" xfId="49911" xr:uid="{00000000-0005-0000-0000-0000ECC20000}"/>
    <cellStyle name="Normal 7 2 3 5" xfId="49912" xr:uid="{00000000-0005-0000-0000-0000EDC20000}"/>
    <cellStyle name="Normal 7 2 3 5 2" xfId="49913" xr:uid="{00000000-0005-0000-0000-0000EEC20000}"/>
    <cellStyle name="Normal 7 2 3 6" xfId="49914" xr:uid="{00000000-0005-0000-0000-0000EFC20000}"/>
    <cellStyle name="Normal 7 2 3_T-straight with PEDs adjustor" xfId="49915" xr:uid="{00000000-0005-0000-0000-0000F0C20000}"/>
    <cellStyle name="Normal 7 2 4" xfId="49916" xr:uid="{00000000-0005-0000-0000-0000F1C20000}"/>
    <cellStyle name="Normal 7 2 4 2" xfId="49917" xr:uid="{00000000-0005-0000-0000-0000F2C20000}"/>
    <cellStyle name="Normal 7 2 4 2 2" xfId="49918" xr:uid="{00000000-0005-0000-0000-0000F3C20000}"/>
    <cellStyle name="Normal 7 2 4 2 2 2" xfId="49919" xr:uid="{00000000-0005-0000-0000-0000F4C20000}"/>
    <cellStyle name="Normal 7 2 4 2 3" xfId="49920" xr:uid="{00000000-0005-0000-0000-0000F5C20000}"/>
    <cellStyle name="Normal 7 2 4 3" xfId="49921" xr:uid="{00000000-0005-0000-0000-0000F6C20000}"/>
    <cellStyle name="Normal 7 2 4 3 2" xfId="49922" xr:uid="{00000000-0005-0000-0000-0000F7C20000}"/>
    <cellStyle name="Normal 7 2 4 3 2 2" xfId="49923" xr:uid="{00000000-0005-0000-0000-0000F8C20000}"/>
    <cellStyle name="Normal 7 2 4 3 3" xfId="49924" xr:uid="{00000000-0005-0000-0000-0000F9C20000}"/>
    <cellStyle name="Normal 7 2 4 4" xfId="49925" xr:uid="{00000000-0005-0000-0000-0000FAC20000}"/>
    <cellStyle name="Normal 7 2 4 4 2" xfId="49926" xr:uid="{00000000-0005-0000-0000-0000FBC20000}"/>
    <cellStyle name="Normal 7 2 4 5" xfId="49927" xr:uid="{00000000-0005-0000-0000-0000FCC20000}"/>
    <cellStyle name="Normal 7 2 4_T-straight with PEDs adjustor" xfId="49928" xr:uid="{00000000-0005-0000-0000-0000FDC20000}"/>
    <cellStyle name="Normal 7 2 5" xfId="49929" xr:uid="{00000000-0005-0000-0000-0000FEC20000}"/>
    <cellStyle name="Normal 7 2 5 2" xfId="49930" xr:uid="{00000000-0005-0000-0000-0000FFC20000}"/>
    <cellStyle name="Normal 7 2 5 2 2" xfId="49931" xr:uid="{00000000-0005-0000-0000-000000C30000}"/>
    <cellStyle name="Normal 7 2 5 3" xfId="49932" xr:uid="{00000000-0005-0000-0000-000001C30000}"/>
    <cellStyle name="Normal 7 2 6" xfId="49933" xr:uid="{00000000-0005-0000-0000-000002C30000}"/>
    <cellStyle name="Normal 7 2 6 2" xfId="49934" xr:uid="{00000000-0005-0000-0000-000003C30000}"/>
    <cellStyle name="Normal 7 2 6 2 2" xfId="49935" xr:uid="{00000000-0005-0000-0000-000004C30000}"/>
    <cellStyle name="Normal 7 2 6 3" xfId="49936" xr:uid="{00000000-0005-0000-0000-000005C30000}"/>
    <cellStyle name="Normal 7 2 7" xfId="49937" xr:uid="{00000000-0005-0000-0000-000006C30000}"/>
    <cellStyle name="Normal 7 2 7 2" xfId="49938" xr:uid="{00000000-0005-0000-0000-000007C30000}"/>
    <cellStyle name="Normal 7 2 8" xfId="49939" xr:uid="{00000000-0005-0000-0000-000008C30000}"/>
    <cellStyle name="Normal 7 2 9" xfId="49940" xr:uid="{00000000-0005-0000-0000-000009C30000}"/>
    <cellStyle name="Normal 7 2_T-straight with PEDs adjustor" xfId="49941" xr:uid="{00000000-0005-0000-0000-00000AC30000}"/>
    <cellStyle name="Normal 7 3" xfId="49942" xr:uid="{00000000-0005-0000-0000-00000BC30000}"/>
    <cellStyle name="Normal 7 3 10" xfId="49943" xr:uid="{00000000-0005-0000-0000-00000CC30000}"/>
    <cellStyle name="Normal 7 3 2" xfId="49944" xr:uid="{00000000-0005-0000-0000-00000DC30000}"/>
    <cellStyle name="Normal 7 3 2 2" xfId="49945" xr:uid="{00000000-0005-0000-0000-00000EC30000}"/>
    <cellStyle name="Normal 7 3 2 2 2" xfId="49946" xr:uid="{00000000-0005-0000-0000-00000FC30000}"/>
    <cellStyle name="Normal 7 3 2 2 2 2" xfId="49947" xr:uid="{00000000-0005-0000-0000-000010C30000}"/>
    <cellStyle name="Normal 7 3 2 2 2 2 2" xfId="49948" xr:uid="{00000000-0005-0000-0000-000011C30000}"/>
    <cellStyle name="Normal 7 3 2 2 2 3" xfId="49949" xr:uid="{00000000-0005-0000-0000-000012C30000}"/>
    <cellStyle name="Normal 7 3 2 2 3" xfId="49950" xr:uid="{00000000-0005-0000-0000-000013C30000}"/>
    <cellStyle name="Normal 7 3 2 2 3 2" xfId="49951" xr:uid="{00000000-0005-0000-0000-000014C30000}"/>
    <cellStyle name="Normal 7 3 2 2 3 2 2" xfId="49952" xr:uid="{00000000-0005-0000-0000-000015C30000}"/>
    <cellStyle name="Normal 7 3 2 2 3 3" xfId="49953" xr:uid="{00000000-0005-0000-0000-000016C30000}"/>
    <cellStyle name="Normal 7 3 2 2 4" xfId="49954" xr:uid="{00000000-0005-0000-0000-000017C30000}"/>
    <cellStyle name="Normal 7 3 2 2 4 2" xfId="49955" xr:uid="{00000000-0005-0000-0000-000018C30000}"/>
    <cellStyle name="Normal 7 3 2 2 5" xfId="49956" xr:uid="{00000000-0005-0000-0000-000019C30000}"/>
    <cellStyle name="Normal 7 3 2 2_T-straight with PEDs adjustor" xfId="49957" xr:uid="{00000000-0005-0000-0000-00001AC30000}"/>
    <cellStyle name="Normal 7 3 2 3" xfId="49958" xr:uid="{00000000-0005-0000-0000-00001BC30000}"/>
    <cellStyle name="Normal 7 3 2 3 2" xfId="49959" xr:uid="{00000000-0005-0000-0000-00001CC30000}"/>
    <cellStyle name="Normal 7 3 2 3 2 2" xfId="49960" xr:uid="{00000000-0005-0000-0000-00001DC30000}"/>
    <cellStyle name="Normal 7 3 2 3 3" xfId="49961" xr:uid="{00000000-0005-0000-0000-00001EC30000}"/>
    <cellStyle name="Normal 7 3 2 4" xfId="49962" xr:uid="{00000000-0005-0000-0000-00001FC30000}"/>
    <cellStyle name="Normal 7 3 2 4 2" xfId="49963" xr:uid="{00000000-0005-0000-0000-000020C30000}"/>
    <cellStyle name="Normal 7 3 2 4 2 2" xfId="49964" xr:uid="{00000000-0005-0000-0000-000021C30000}"/>
    <cellStyle name="Normal 7 3 2 4 3" xfId="49965" xr:uid="{00000000-0005-0000-0000-000022C30000}"/>
    <cellStyle name="Normal 7 3 2 5" xfId="49966" xr:uid="{00000000-0005-0000-0000-000023C30000}"/>
    <cellStyle name="Normal 7 3 2 5 2" xfId="49967" xr:uid="{00000000-0005-0000-0000-000024C30000}"/>
    <cellStyle name="Normal 7 3 2 6" xfId="49968" xr:uid="{00000000-0005-0000-0000-000025C30000}"/>
    <cellStyle name="Normal 7 3 2_T-straight with PEDs adjustor" xfId="49969" xr:uid="{00000000-0005-0000-0000-000026C30000}"/>
    <cellStyle name="Normal 7 3 3" xfId="49970" xr:uid="{00000000-0005-0000-0000-000027C30000}"/>
    <cellStyle name="Normal 7 3 3 2" xfId="49971" xr:uid="{00000000-0005-0000-0000-000028C30000}"/>
    <cellStyle name="Normal 7 3 3 2 2" xfId="49972" xr:uid="{00000000-0005-0000-0000-000029C30000}"/>
    <cellStyle name="Normal 7 3 3 2 2 2" xfId="49973" xr:uid="{00000000-0005-0000-0000-00002AC30000}"/>
    <cellStyle name="Normal 7 3 3 2 3" xfId="49974" xr:uid="{00000000-0005-0000-0000-00002BC30000}"/>
    <cellStyle name="Normal 7 3 3 3" xfId="49975" xr:uid="{00000000-0005-0000-0000-00002CC30000}"/>
    <cellStyle name="Normal 7 3 3 3 2" xfId="49976" xr:uid="{00000000-0005-0000-0000-00002DC30000}"/>
    <cellStyle name="Normal 7 3 3 3 2 2" xfId="49977" xr:uid="{00000000-0005-0000-0000-00002EC30000}"/>
    <cellStyle name="Normal 7 3 3 3 3" xfId="49978" xr:uid="{00000000-0005-0000-0000-00002FC30000}"/>
    <cellStyle name="Normal 7 3 3 4" xfId="49979" xr:uid="{00000000-0005-0000-0000-000030C30000}"/>
    <cellStyle name="Normal 7 3 3 4 2" xfId="49980" xr:uid="{00000000-0005-0000-0000-000031C30000}"/>
    <cellStyle name="Normal 7 3 3 5" xfId="49981" xr:uid="{00000000-0005-0000-0000-000032C30000}"/>
    <cellStyle name="Normal 7 3 3_T-straight with PEDs adjustor" xfId="49982" xr:uid="{00000000-0005-0000-0000-000033C30000}"/>
    <cellStyle name="Normal 7 3 4" xfId="49983" xr:uid="{00000000-0005-0000-0000-000034C30000}"/>
    <cellStyle name="Normal 7 3 4 2" xfId="49984" xr:uid="{00000000-0005-0000-0000-000035C30000}"/>
    <cellStyle name="Normal 7 3 4 2 2" xfId="49985" xr:uid="{00000000-0005-0000-0000-000036C30000}"/>
    <cellStyle name="Normal 7 3 4 3" xfId="49986" xr:uid="{00000000-0005-0000-0000-000037C30000}"/>
    <cellStyle name="Normal 7 3 5" xfId="49987" xr:uid="{00000000-0005-0000-0000-000038C30000}"/>
    <cellStyle name="Normal 7 3 5 2" xfId="49988" xr:uid="{00000000-0005-0000-0000-000039C30000}"/>
    <cellStyle name="Normal 7 3 5 2 2" xfId="49989" xr:uid="{00000000-0005-0000-0000-00003AC30000}"/>
    <cellStyle name="Normal 7 3 5 3" xfId="49990" xr:uid="{00000000-0005-0000-0000-00003BC30000}"/>
    <cellStyle name="Normal 7 3 6" xfId="49991" xr:uid="{00000000-0005-0000-0000-00003CC30000}"/>
    <cellStyle name="Normal 7 3 6 2" xfId="49992" xr:uid="{00000000-0005-0000-0000-00003DC30000}"/>
    <cellStyle name="Normal 7 3 7" xfId="49993" xr:uid="{00000000-0005-0000-0000-00003EC30000}"/>
    <cellStyle name="Normal 7 3 8" xfId="49994" xr:uid="{00000000-0005-0000-0000-00003FC30000}"/>
    <cellStyle name="Normal 7 3 9" xfId="49995" xr:uid="{00000000-0005-0000-0000-000040C30000}"/>
    <cellStyle name="Normal 7 3_T-straight with PEDs adjustor" xfId="49996" xr:uid="{00000000-0005-0000-0000-000041C30000}"/>
    <cellStyle name="Normal 7 4" xfId="49997" xr:uid="{00000000-0005-0000-0000-000042C30000}"/>
    <cellStyle name="Normal 7 4 2" xfId="49998" xr:uid="{00000000-0005-0000-0000-000043C30000}"/>
    <cellStyle name="Normal 7 4 2 2" xfId="49999" xr:uid="{00000000-0005-0000-0000-000044C30000}"/>
    <cellStyle name="Normal 7 4 2 2 2" xfId="50000" xr:uid="{00000000-0005-0000-0000-000045C30000}"/>
    <cellStyle name="Normal 7 4 2 2 2 2" xfId="50001" xr:uid="{00000000-0005-0000-0000-000046C30000}"/>
    <cellStyle name="Normal 7 4 2 2 2 2 2" xfId="50002" xr:uid="{00000000-0005-0000-0000-000047C30000}"/>
    <cellStyle name="Normal 7 4 2 2 2 3" xfId="50003" xr:uid="{00000000-0005-0000-0000-000048C30000}"/>
    <cellStyle name="Normal 7 4 2 2 3" xfId="50004" xr:uid="{00000000-0005-0000-0000-000049C30000}"/>
    <cellStyle name="Normal 7 4 2 2 3 2" xfId="50005" xr:uid="{00000000-0005-0000-0000-00004AC30000}"/>
    <cellStyle name="Normal 7 4 2 2 3 2 2" xfId="50006" xr:uid="{00000000-0005-0000-0000-00004BC30000}"/>
    <cellStyle name="Normal 7 4 2 2 3 3" xfId="50007" xr:uid="{00000000-0005-0000-0000-00004CC30000}"/>
    <cellStyle name="Normal 7 4 2 2 4" xfId="50008" xr:uid="{00000000-0005-0000-0000-00004DC30000}"/>
    <cellStyle name="Normal 7 4 2 2 4 2" xfId="50009" xr:uid="{00000000-0005-0000-0000-00004EC30000}"/>
    <cellStyle name="Normal 7 4 2 2 5" xfId="50010" xr:uid="{00000000-0005-0000-0000-00004FC30000}"/>
    <cellStyle name="Normal 7 4 2 2_T-straight with PEDs adjustor" xfId="50011" xr:uid="{00000000-0005-0000-0000-000050C30000}"/>
    <cellStyle name="Normal 7 4 2 3" xfId="50012" xr:uid="{00000000-0005-0000-0000-000051C30000}"/>
    <cellStyle name="Normal 7 4 2 3 2" xfId="50013" xr:uid="{00000000-0005-0000-0000-000052C30000}"/>
    <cellStyle name="Normal 7 4 2 3 2 2" xfId="50014" xr:uid="{00000000-0005-0000-0000-000053C30000}"/>
    <cellStyle name="Normal 7 4 2 3 3" xfId="50015" xr:uid="{00000000-0005-0000-0000-000054C30000}"/>
    <cellStyle name="Normal 7 4 2 4" xfId="50016" xr:uid="{00000000-0005-0000-0000-000055C30000}"/>
    <cellStyle name="Normal 7 4 2 4 2" xfId="50017" xr:uid="{00000000-0005-0000-0000-000056C30000}"/>
    <cellStyle name="Normal 7 4 2 4 2 2" xfId="50018" xr:uid="{00000000-0005-0000-0000-000057C30000}"/>
    <cellStyle name="Normal 7 4 2 4 3" xfId="50019" xr:uid="{00000000-0005-0000-0000-000058C30000}"/>
    <cellStyle name="Normal 7 4 2 5" xfId="50020" xr:uid="{00000000-0005-0000-0000-000059C30000}"/>
    <cellStyle name="Normal 7 4 2 5 2" xfId="50021" xr:uid="{00000000-0005-0000-0000-00005AC30000}"/>
    <cellStyle name="Normal 7 4 2 6" xfId="50022" xr:uid="{00000000-0005-0000-0000-00005BC30000}"/>
    <cellStyle name="Normal 7 4 2_T-straight with PEDs adjustor" xfId="50023" xr:uid="{00000000-0005-0000-0000-00005CC30000}"/>
    <cellStyle name="Normal 7 4 3" xfId="50024" xr:uid="{00000000-0005-0000-0000-00005DC30000}"/>
    <cellStyle name="Normal 7 4 3 2" xfId="50025" xr:uid="{00000000-0005-0000-0000-00005EC30000}"/>
    <cellStyle name="Normal 7 4 3 2 2" xfId="50026" xr:uid="{00000000-0005-0000-0000-00005FC30000}"/>
    <cellStyle name="Normal 7 4 3 2 2 2" xfId="50027" xr:uid="{00000000-0005-0000-0000-000060C30000}"/>
    <cellStyle name="Normal 7 4 3 2 3" xfId="50028" xr:uid="{00000000-0005-0000-0000-000061C30000}"/>
    <cellStyle name="Normal 7 4 3 3" xfId="50029" xr:uid="{00000000-0005-0000-0000-000062C30000}"/>
    <cellStyle name="Normal 7 4 3 3 2" xfId="50030" xr:uid="{00000000-0005-0000-0000-000063C30000}"/>
    <cellStyle name="Normal 7 4 3 3 2 2" xfId="50031" xr:uid="{00000000-0005-0000-0000-000064C30000}"/>
    <cellStyle name="Normal 7 4 3 3 3" xfId="50032" xr:uid="{00000000-0005-0000-0000-000065C30000}"/>
    <cellStyle name="Normal 7 4 3 4" xfId="50033" xr:uid="{00000000-0005-0000-0000-000066C30000}"/>
    <cellStyle name="Normal 7 4 3 4 2" xfId="50034" xr:uid="{00000000-0005-0000-0000-000067C30000}"/>
    <cellStyle name="Normal 7 4 3 5" xfId="50035" xr:uid="{00000000-0005-0000-0000-000068C30000}"/>
    <cellStyle name="Normal 7 4 3_T-straight with PEDs adjustor" xfId="50036" xr:uid="{00000000-0005-0000-0000-000069C30000}"/>
    <cellStyle name="Normal 7 4 4" xfId="50037" xr:uid="{00000000-0005-0000-0000-00006AC30000}"/>
    <cellStyle name="Normal 7 4 4 2" xfId="50038" xr:uid="{00000000-0005-0000-0000-00006BC30000}"/>
    <cellStyle name="Normal 7 4 4 2 2" xfId="50039" xr:uid="{00000000-0005-0000-0000-00006CC30000}"/>
    <cellStyle name="Normal 7 4 4 3" xfId="50040" xr:uid="{00000000-0005-0000-0000-00006DC30000}"/>
    <cellStyle name="Normal 7 4 5" xfId="50041" xr:uid="{00000000-0005-0000-0000-00006EC30000}"/>
    <cellStyle name="Normal 7 4 5 2" xfId="50042" xr:uid="{00000000-0005-0000-0000-00006FC30000}"/>
    <cellStyle name="Normal 7 4 5 2 2" xfId="50043" xr:uid="{00000000-0005-0000-0000-000070C30000}"/>
    <cellStyle name="Normal 7 4 5 3" xfId="50044" xr:uid="{00000000-0005-0000-0000-000071C30000}"/>
    <cellStyle name="Normal 7 4 6" xfId="50045" xr:uid="{00000000-0005-0000-0000-000072C30000}"/>
    <cellStyle name="Normal 7 4 6 2" xfId="50046" xr:uid="{00000000-0005-0000-0000-000073C30000}"/>
    <cellStyle name="Normal 7 4 7" xfId="50047" xr:uid="{00000000-0005-0000-0000-000074C30000}"/>
    <cellStyle name="Normal 7 4_T-straight with PEDs adjustor" xfId="50048" xr:uid="{00000000-0005-0000-0000-000075C30000}"/>
    <cellStyle name="Normal 7 5" xfId="50049" xr:uid="{00000000-0005-0000-0000-000076C30000}"/>
    <cellStyle name="Normal 7 5 2" xfId="50050" xr:uid="{00000000-0005-0000-0000-000077C30000}"/>
    <cellStyle name="Normal 7 5 2 2" xfId="50051" xr:uid="{00000000-0005-0000-0000-000078C30000}"/>
    <cellStyle name="Normal 7 5 2 2 2" xfId="50052" xr:uid="{00000000-0005-0000-0000-000079C30000}"/>
    <cellStyle name="Normal 7 5 2 2 2 2" xfId="50053" xr:uid="{00000000-0005-0000-0000-00007AC30000}"/>
    <cellStyle name="Normal 7 5 2 2 2 2 2" xfId="50054" xr:uid="{00000000-0005-0000-0000-00007BC30000}"/>
    <cellStyle name="Normal 7 5 2 2 2 3" xfId="50055" xr:uid="{00000000-0005-0000-0000-00007CC30000}"/>
    <cellStyle name="Normal 7 5 2 2 3" xfId="50056" xr:uid="{00000000-0005-0000-0000-00007DC30000}"/>
    <cellStyle name="Normal 7 5 2 2 3 2" xfId="50057" xr:uid="{00000000-0005-0000-0000-00007EC30000}"/>
    <cellStyle name="Normal 7 5 2 2 3 2 2" xfId="50058" xr:uid="{00000000-0005-0000-0000-00007FC30000}"/>
    <cellStyle name="Normal 7 5 2 2 3 3" xfId="50059" xr:uid="{00000000-0005-0000-0000-000080C30000}"/>
    <cellStyle name="Normal 7 5 2 2 4" xfId="50060" xr:uid="{00000000-0005-0000-0000-000081C30000}"/>
    <cellStyle name="Normal 7 5 2 2 4 2" xfId="50061" xr:uid="{00000000-0005-0000-0000-000082C30000}"/>
    <cellStyle name="Normal 7 5 2 2 5" xfId="50062" xr:uid="{00000000-0005-0000-0000-000083C30000}"/>
    <cellStyle name="Normal 7 5 2 2_T-straight with PEDs adjustor" xfId="50063" xr:uid="{00000000-0005-0000-0000-000084C30000}"/>
    <cellStyle name="Normal 7 5 2 3" xfId="50064" xr:uid="{00000000-0005-0000-0000-000085C30000}"/>
    <cellStyle name="Normal 7 5 2 3 2" xfId="50065" xr:uid="{00000000-0005-0000-0000-000086C30000}"/>
    <cellStyle name="Normal 7 5 2 3 2 2" xfId="50066" xr:uid="{00000000-0005-0000-0000-000087C30000}"/>
    <cellStyle name="Normal 7 5 2 3 3" xfId="50067" xr:uid="{00000000-0005-0000-0000-000088C30000}"/>
    <cellStyle name="Normal 7 5 2 4" xfId="50068" xr:uid="{00000000-0005-0000-0000-000089C30000}"/>
    <cellStyle name="Normal 7 5 2 4 2" xfId="50069" xr:uid="{00000000-0005-0000-0000-00008AC30000}"/>
    <cellStyle name="Normal 7 5 2 4 2 2" xfId="50070" xr:uid="{00000000-0005-0000-0000-00008BC30000}"/>
    <cellStyle name="Normal 7 5 2 4 3" xfId="50071" xr:uid="{00000000-0005-0000-0000-00008CC30000}"/>
    <cellStyle name="Normal 7 5 2 5" xfId="50072" xr:uid="{00000000-0005-0000-0000-00008DC30000}"/>
    <cellStyle name="Normal 7 5 2 5 2" xfId="50073" xr:uid="{00000000-0005-0000-0000-00008EC30000}"/>
    <cellStyle name="Normal 7 5 2 6" xfId="50074" xr:uid="{00000000-0005-0000-0000-00008FC30000}"/>
    <cellStyle name="Normal 7 5 2_T-straight with PEDs adjustor" xfId="50075" xr:uid="{00000000-0005-0000-0000-000090C30000}"/>
    <cellStyle name="Normal 7 5 3" xfId="50076" xr:uid="{00000000-0005-0000-0000-000091C30000}"/>
    <cellStyle name="Normal 7 5 3 2" xfId="50077" xr:uid="{00000000-0005-0000-0000-000092C30000}"/>
    <cellStyle name="Normal 7 5 3 2 2" xfId="50078" xr:uid="{00000000-0005-0000-0000-000093C30000}"/>
    <cellStyle name="Normal 7 5 3 2 2 2" xfId="50079" xr:uid="{00000000-0005-0000-0000-000094C30000}"/>
    <cellStyle name="Normal 7 5 3 2 3" xfId="50080" xr:uid="{00000000-0005-0000-0000-000095C30000}"/>
    <cellStyle name="Normal 7 5 3 3" xfId="50081" xr:uid="{00000000-0005-0000-0000-000096C30000}"/>
    <cellStyle name="Normal 7 5 3 3 2" xfId="50082" xr:uid="{00000000-0005-0000-0000-000097C30000}"/>
    <cellStyle name="Normal 7 5 3 3 2 2" xfId="50083" xr:uid="{00000000-0005-0000-0000-000098C30000}"/>
    <cellStyle name="Normal 7 5 3 3 3" xfId="50084" xr:uid="{00000000-0005-0000-0000-000099C30000}"/>
    <cellStyle name="Normal 7 5 3 4" xfId="50085" xr:uid="{00000000-0005-0000-0000-00009AC30000}"/>
    <cellStyle name="Normal 7 5 3 4 2" xfId="50086" xr:uid="{00000000-0005-0000-0000-00009BC30000}"/>
    <cellStyle name="Normal 7 5 3 5" xfId="50087" xr:uid="{00000000-0005-0000-0000-00009CC30000}"/>
    <cellStyle name="Normal 7 5 3_T-straight with PEDs adjustor" xfId="50088" xr:uid="{00000000-0005-0000-0000-00009DC30000}"/>
    <cellStyle name="Normal 7 5 4" xfId="50089" xr:uid="{00000000-0005-0000-0000-00009EC30000}"/>
    <cellStyle name="Normal 7 5 4 2" xfId="50090" xr:uid="{00000000-0005-0000-0000-00009FC30000}"/>
    <cellStyle name="Normal 7 5 4 2 2" xfId="50091" xr:uid="{00000000-0005-0000-0000-0000A0C30000}"/>
    <cellStyle name="Normal 7 5 4 3" xfId="50092" xr:uid="{00000000-0005-0000-0000-0000A1C30000}"/>
    <cellStyle name="Normal 7 5 5" xfId="50093" xr:uid="{00000000-0005-0000-0000-0000A2C30000}"/>
    <cellStyle name="Normal 7 5 5 2" xfId="50094" xr:uid="{00000000-0005-0000-0000-0000A3C30000}"/>
    <cellStyle name="Normal 7 5 5 2 2" xfId="50095" xr:uid="{00000000-0005-0000-0000-0000A4C30000}"/>
    <cellStyle name="Normal 7 5 5 3" xfId="50096" xr:uid="{00000000-0005-0000-0000-0000A5C30000}"/>
    <cellStyle name="Normal 7 5 6" xfId="50097" xr:uid="{00000000-0005-0000-0000-0000A6C30000}"/>
    <cellStyle name="Normal 7 5 6 2" xfId="50098" xr:uid="{00000000-0005-0000-0000-0000A7C30000}"/>
    <cellStyle name="Normal 7 5 7" xfId="50099" xr:uid="{00000000-0005-0000-0000-0000A8C30000}"/>
    <cellStyle name="Normal 7 5_T-straight with PEDs adjustor" xfId="50100" xr:uid="{00000000-0005-0000-0000-0000A9C30000}"/>
    <cellStyle name="Normal 7 6" xfId="50101" xr:uid="{00000000-0005-0000-0000-0000AAC30000}"/>
    <cellStyle name="Normal 7 6 2" xfId="50102" xr:uid="{00000000-0005-0000-0000-0000ABC30000}"/>
    <cellStyle name="Normal 7 6 2 2" xfId="50103" xr:uid="{00000000-0005-0000-0000-0000ACC30000}"/>
    <cellStyle name="Normal 7 6 2 2 2" xfId="50104" xr:uid="{00000000-0005-0000-0000-0000ADC30000}"/>
    <cellStyle name="Normal 7 6 2 2 2 2" xfId="50105" xr:uid="{00000000-0005-0000-0000-0000AEC30000}"/>
    <cellStyle name="Normal 7 6 2 2 3" xfId="50106" xr:uid="{00000000-0005-0000-0000-0000AFC30000}"/>
    <cellStyle name="Normal 7 6 2 3" xfId="50107" xr:uid="{00000000-0005-0000-0000-0000B0C30000}"/>
    <cellStyle name="Normal 7 6 2 3 2" xfId="50108" xr:uid="{00000000-0005-0000-0000-0000B1C30000}"/>
    <cellStyle name="Normal 7 6 2 3 2 2" xfId="50109" xr:uid="{00000000-0005-0000-0000-0000B2C30000}"/>
    <cellStyle name="Normal 7 6 2 3 3" xfId="50110" xr:uid="{00000000-0005-0000-0000-0000B3C30000}"/>
    <cellStyle name="Normal 7 6 2 4" xfId="50111" xr:uid="{00000000-0005-0000-0000-0000B4C30000}"/>
    <cellStyle name="Normal 7 6 2 4 2" xfId="50112" xr:uid="{00000000-0005-0000-0000-0000B5C30000}"/>
    <cellStyle name="Normal 7 6 2 5" xfId="50113" xr:uid="{00000000-0005-0000-0000-0000B6C30000}"/>
    <cellStyle name="Normal 7 6 2_T-straight with PEDs adjustor" xfId="50114" xr:uid="{00000000-0005-0000-0000-0000B7C30000}"/>
    <cellStyle name="Normal 7 6 3" xfId="50115" xr:uid="{00000000-0005-0000-0000-0000B8C30000}"/>
    <cellStyle name="Normal 7 6 3 2" xfId="50116" xr:uid="{00000000-0005-0000-0000-0000B9C30000}"/>
    <cellStyle name="Normal 7 6 3 2 2" xfId="50117" xr:uid="{00000000-0005-0000-0000-0000BAC30000}"/>
    <cellStyle name="Normal 7 6 3 3" xfId="50118" xr:uid="{00000000-0005-0000-0000-0000BBC30000}"/>
    <cellStyle name="Normal 7 6 4" xfId="50119" xr:uid="{00000000-0005-0000-0000-0000BCC30000}"/>
    <cellStyle name="Normal 7 6 4 2" xfId="50120" xr:uid="{00000000-0005-0000-0000-0000BDC30000}"/>
    <cellStyle name="Normal 7 6 4 2 2" xfId="50121" xr:uid="{00000000-0005-0000-0000-0000BEC30000}"/>
    <cellStyle name="Normal 7 6 4 3" xfId="50122" xr:uid="{00000000-0005-0000-0000-0000BFC30000}"/>
    <cellStyle name="Normal 7 6 5" xfId="50123" xr:uid="{00000000-0005-0000-0000-0000C0C30000}"/>
    <cellStyle name="Normal 7 6 5 2" xfId="50124" xr:uid="{00000000-0005-0000-0000-0000C1C30000}"/>
    <cellStyle name="Normal 7 6 6" xfId="50125" xr:uid="{00000000-0005-0000-0000-0000C2C30000}"/>
    <cellStyle name="Normal 7 6_T-straight with PEDs adjustor" xfId="50126" xr:uid="{00000000-0005-0000-0000-0000C3C30000}"/>
    <cellStyle name="Normal 7 7" xfId="50127" xr:uid="{00000000-0005-0000-0000-0000C4C30000}"/>
    <cellStyle name="Normal 7 7 2" xfId="50128" xr:uid="{00000000-0005-0000-0000-0000C5C30000}"/>
    <cellStyle name="Normal 7 7 2 2" xfId="50129" xr:uid="{00000000-0005-0000-0000-0000C6C30000}"/>
    <cellStyle name="Normal 7 7 2 2 2" xfId="50130" xr:uid="{00000000-0005-0000-0000-0000C7C30000}"/>
    <cellStyle name="Normal 7 7 2 3" xfId="50131" xr:uid="{00000000-0005-0000-0000-0000C8C30000}"/>
    <cellStyle name="Normal 7 7 3" xfId="50132" xr:uid="{00000000-0005-0000-0000-0000C9C30000}"/>
    <cellStyle name="Normal 7 7 3 2" xfId="50133" xr:uid="{00000000-0005-0000-0000-0000CAC30000}"/>
    <cellStyle name="Normal 7 7 3 2 2" xfId="50134" xr:uid="{00000000-0005-0000-0000-0000CBC30000}"/>
    <cellStyle name="Normal 7 7 3 3" xfId="50135" xr:uid="{00000000-0005-0000-0000-0000CCC30000}"/>
    <cellStyle name="Normal 7 7 4" xfId="50136" xr:uid="{00000000-0005-0000-0000-0000CDC30000}"/>
    <cellStyle name="Normal 7 7 4 2" xfId="50137" xr:uid="{00000000-0005-0000-0000-0000CEC30000}"/>
    <cellStyle name="Normal 7 7 5" xfId="50138" xr:uid="{00000000-0005-0000-0000-0000CFC30000}"/>
    <cellStyle name="Normal 7 7_T-straight with PEDs adjustor" xfId="50139" xr:uid="{00000000-0005-0000-0000-0000D0C30000}"/>
    <cellStyle name="Normal 7 8" xfId="50140" xr:uid="{00000000-0005-0000-0000-0000D1C30000}"/>
    <cellStyle name="Normal 7 8 2" xfId="50141" xr:uid="{00000000-0005-0000-0000-0000D2C30000}"/>
    <cellStyle name="Normal 7 8 2 2" xfId="50142" xr:uid="{00000000-0005-0000-0000-0000D3C30000}"/>
    <cellStyle name="Normal 7 8 3" xfId="50143" xr:uid="{00000000-0005-0000-0000-0000D4C30000}"/>
    <cellStyle name="Normal 7 9" xfId="50144" xr:uid="{00000000-0005-0000-0000-0000D5C30000}"/>
    <cellStyle name="Normal 7 9 2" xfId="50145" xr:uid="{00000000-0005-0000-0000-0000D6C30000}"/>
    <cellStyle name="Normal 7 9 2 2" xfId="50146" xr:uid="{00000000-0005-0000-0000-0000D7C30000}"/>
    <cellStyle name="Normal 7 9 3" xfId="50147" xr:uid="{00000000-0005-0000-0000-0000D8C30000}"/>
    <cellStyle name="Normal 7_T-straight with PEDs adjustor" xfId="50148" xr:uid="{00000000-0005-0000-0000-0000D9C30000}"/>
    <cellStyle name="Normal 70" xfId="50149" xr:uid="{00000000-0005-0000-0000-0000DAC30000}"/>
    <cellStyle name="Normal 71" xfId="50150" xr:uid="{00000000-0005-0000-0000-0000DBC30000}"/>
    <cellStyle name="Normal 72" xfId="50151" xr:uid="{00000000-0005-0000-0000-0000DCC30000}"/>
    <cellStyle name="Normal 73" xfId="50152" xr:uid="{00000000-0005-0000-0000-0000DDC30000}"/>
    <cellStyle name="Normal 74" xfId="50153" xr:uid="{00000000-0005-0000-0000-0000DEC30000}"/>
    <cellStyle name="Normal 75" xfId="50154" xr:uid="{00000000-0005-0000-0000-0000DFC30000}"/>
    <cellStyle name="Normal 76" xfId="50155" xr:uid="{00000000-0005-0000-0000-0000E0C30000}"/>
    <cellStyle name="Normal 77" xfId="50156" xr:uid="{00000000-0005-0000-0000-0000E1C30000}"/>
    <cellStyle name="Normal 78" xfId="64459" xr:uid="{00000000-0005-0000-0000-0000E2C30000}"/>
    <cellStyle name="Normal 79" xfId="64463" xr:uid="{00000000-0005-0000-0000-0000E3C30000}"/>
    <cellStyle name="Normal 8" xfId="43" xr:uid="{00000000-0005-0000-0000-0000E4C30000}"/>
    <cellStyle name="Normal 8 10" xfId="50157" xr:uid="{00000000-0005-0000-0000-0000E5C30000}"/>
    <cellStyle name="Normal 8 10 2" xfId="50158" xr:uid="{00000000-0005-0000-0000-0000E6C30000}"/>
    <cellStyle name="Normal 8 10 2 2" xfId="50159" xr:uid="{00000000-0005-0000-0000-0000E7C30000}"/>
    <cellStyle name="Normal 8 10 2 2 2" xfId="50160" xr:uid="{00000000-0005-0000-0000-0000E8C30000}"/>
    <cellStyle name="Normal 8 10 2 2 2 2" xfId="50161" xr:uid="{00000000-0005-0000-0000-0000E9C30000}"/>
    <cellStyle name="Normal 8 10 2 2 3" xfId="50162" xr:uid="{00000000-0005-0000-0000-0000EAC30000}"/>
    <cellStyle name="Normal 8 10 2 2 3 2" xfId="50163" xr:uid="{00000000-0005-0000-0000-0000EBC30000}"/>
    <cellStyle name="Normal 8 10 2 2 3 2 2" xfId="50164" xr:uid="{00000000-0005-0000-0000-0000ECC30000}"/>
    <cellStyle name="Normal 8 10 2 2 3 3" xfId="50165" xr:uid="{00000000-0005-0000-0000-0000EDC30000}"/>
    <cellStyle name="Normal 8 10 2 2 4" xfId="50166" xr:uid="{00000000-0005-0000-0000-0000EEC30000}"/>
    <cellStyle name="Normal 8 10 2 3" xfId="50167" xr:uid="{00000000-0005-0000-0000-0000EFC30000}"/>
    <cellStyle name="Normal 8 10 2 3 2" xfId="50168" xr:uid="{00000000-0005-0000-0000-0000F0C30000}"/>
    <cellStyle name="Normal 8 10 2 4" xfId="50169" xr:uid="{00000000-0005-0000-0000-0000F1C30000}"/>
    <cellStyle name="Normal 8 10 2 4 2" xfId="50170" xr:uid="{00000000-0005-0000-0000-0000F2C30000}"/>
    <cellStyle name="Normal 8 10 2 4 2 2" xfId="50171" xr:uid="{00000000-0005-0000-0000-0000F3C30000}"/>
    <cellStyle name="Normal 8 10 2 4 3" xfId="50172" xr:uid="{00000000-0005-0000-0000-0000F4C30000}"/>
    <cellStyle name="Normal 8 10 2 5" xfId="50173" xr:uid="{00000000-0005-0000-0000-0000F5C30000}"/>
    <cellStyle name="Normal 8 10 3" xfId="50174" xr:uid="{00000000-0005-0000-0000-0000F6C30000}"/>
    <cellStyle name="Normal 8 10 3 2" xfId="50175" xr:uid="{00000000-0005-0000-0000-0000F7C30000}"/>
    <cellStyle name="Normal 8 10 3 2 2" xfId="50176" xr:uid="{00000000-0005-0000-0000-0000F8C30000}"/>
    <cellStyle name="Normal 8 10 3 3" xfId="50177" xr:uid="{00000000-0005-0000-0000-0000F9C30000}"/>
    <cellStyle name="Normal 8 10 3 3 2" xfId="50178" xr:uid="{00000000-0005-0000-0000-0000FAC30000}"/>
    <cellStyle name="Normal 8 10 3 3 2 2" xfId="50179" xr:uid="{00000000-0005-0000-0000-0000FBC30000}"/>
    <cellStyle name="Normal 8 10 3 3 3" xfId="50180" xr:uid="{00000000-0005-0000-0000-0000FCC30000}"/>
    <cellStyle name="Normal 8 10 3 4" xfId="50181" xr:uid="{00000000-0005-0000-0000-0000FDC30000}"/>
    <cellStyle name="Normal 8 10 4" xfId="50182" xr:uid="{00000000-0005-0000-0000-0000FEC30000}"/>
    <cellStyle name="Normal 8 10 4 2" xfId="50183" xr:uid="{00000000-0005-0000-0000-0000FFC30000}"/>
    <cellStyle name="Normal 8 10 5" xfId="50184" xr:uid="{00000000-0005-0000-0000-000000C40000}"/>
    <cellStyle name="Normal 8 10 5 2" xfId="50185" xr:uid="{00000000-0005-0000-0000-000001C40000}"/>
    <cellStyle name="Normal 8 10 5 2 2" xfId="50186" xr:uid="{00000000-0005-0000-0000-000002C40000}"/>
    <cellStyle name="Normal 8 10 5 3" xfId="50187" xr:uid="{00000000-0005-0000-0000-000003C40000}"/>
    <cellStyle name="Normal 8 10 6" xfId="50188" xr:uid="{00000000-0005-0000-0000-000004C40000}"/>
    <cellStyle name="Normal 8 10 7" xfId="50189" xr:uid="{00000000-0005-0000-0000-000005C40000}"/>
    <cellStyle name="Normal 8 11" xfId="50190" xr:uid="{00000000-0005-0000-0000-000006C40000}"/>
    <cellStyle name="Normal 8 11 2" xfId="50191" xr:uid="{00000000-0005-0000-0000-000007C40000}"/>
    <cellStyle name="Normal 8 11 2 2" xfId="50192" xr:uid="{00000000-0005-0000-0000-000008C40000}"/>
    <cellStyle name="Normal 8 11 2 2 2" xfId="50193" xr:uid="{00000000-0005-0000-0000-000009C40000}"/>
    <cellStyle name="Normal 8 11 2 2 2 2" xfId="50194" xr:uid="{00000000-0005-0000-0000-00000AC40000}"/>
    <cellStyle name="Normal 8 11 2 2 3" xfId="50195" xr:uid="{00000000-0005-0000-0000-00000BC40000}"/>
    <cellStyle name="Normal 8 11 2 2 3 2" xfId="50196" xr:uid="{00000000-0005-0000-0000-00000CC40000}"/>
    <cellStyle name="Normal 8 11 2 2 3 2 2" xfId="50197" xr:uid="{00000000-0005-0000-0000-00000DC40000}"/>
    <cellStyle name="Normal 8 11 2 2 3 3" xfId="50198" xr:uid="{00000000-0005-0000-0000-00000EC40000}"/>
    <cellStyle name="Normal 8 11 2 2 4" xfId="50199" xr:uid="{00000000-0005-0000-0000-00000FC40000}"/>
    <cellStyle name="Normal 8 11 2 3" xfId="50200" xr:uid="{00000000-0005-0000-0000-000010C40000}"/>
    <cellStyle name="Normal 8 11 2 3 2" xfId="50201" xr:uid="{00000000-0005-0000-0000-000011C40000}"/>
    <cellStyle name="Normal 8 11 2 4" xfId="50202" xr:uid="{00000000-0005-0000-0000-000012C40000}"/>
    <cellStyle name="Normal 8 11 2 4 2" xfId="50203" xr:uid="{00000000-0005-0000-0000-000013C40000}"/>
    <cellStyle name="Normal 8 11 2 4 2 2" xfId="50204" xr:uid="{00000000-0005-0000-0000-000014C40000}"/>
    <cellStyle name="Normal 8 11 2 4 3" xfId="50205" xr:uid="{00000000-0005-0000-0000-000015C40000}"/>
    <cellStyle name="Normal 8 11 2 5" xfId="50206" xr:uid="{00000000-0005-0000-0000-000016C40000}"/>
    <cellStyle name="Normal 8 11 3" xfId="50207" xr:uid="{00000000-0005-0000-0000-000017C40000}"/>
    <cellStyle name="Normal 8 11 3 2" xfId="50208" xr:uid="{00000000-0005-0000-0000-000018C40000}"/>
    <cellStyle name="Normal 8 11 3 2 2" xfId="50209" xr:uid="{00000000-0005-0000-0000-000019C40000}"/>
    <cellStyle name="Normal 8 11 3 3" xfId="50210" xr:uid="{00000000-0005-0000-0000-00001AC40000}"/>
    <cellStyle name="Normal 8 11 3 3 2" xfId="50211" xr:uid="{00000000-0005-0000-0000-00001BC40000}"/>
    <cellStyle name="Normal 8 11 3 3 2 2" xfId="50212" xr:uid="{00000000-0005-0000-0000-00001CC40000}"/>
    <cellStyle name="Normal 8 11 3 3 3" xfId="50213" xr:uid="{00000000-0005-0000-0000-00001DC40000}"/>
    <cellStyle name="Normal 8 11 3 4" xfId="50214" xr:uid="{00000000-0005-0000-0000-00001EC40000}"/>
    <cellStyle name="Normal 8 11 4" xfId="50215" xr:uid="{00000000-0005-0000-0000-00001FC40000}"/>
    <cellStyle name="Normal 8 11 4 2" xfId="50216" xr:uid="{00000000-0005-0000-0000-000020C40000}"/>
    <cellStyle name="Normal 8 11 5" xfId="50217" xr:uid="{00000000-0005-0000-0000-000021C40000}"/>
    <cellStyle name="Normal 8 11 5 2" xfId="50218" xr:uid="{00000000-0005-0000-0000-000022C40000}"/>
    <cellStyle name="Normal 8 11 5 2 2" xfId="50219" xr:uid="{00000000-0005-0000-0000-000023C40000}"/>
    <cellStyle name="Normal 8 11 5 3" xfId="50220" xr:uid="{00000000-0005-0000-0000-000024C40000}"/>
    <cellStyle name="Normal 8 11 6" xfId="50221" xr:uid="{00000000-0005-0000-0000-000025C40000}"/>
    <cellStyle name="Normal 8 12" xfId="50222" xr:uid="{00000000-0005-0000-0000-000026C40000}"/>
    <cellStyle name="Normal 8 12 2" xfId="50223" xr:uid="{00000000-0005-0000-0000-000027C40000}"/>
    <cellStyle name="Normal 8 12 2 2" xfId="50224" xr:uid="{00000000-0005-0000-0000-000028C40000}"/>
    <cellStyle name="Normal 8 12 2 2 2" xfId="50225" xr:uid="{00000000-0005-0000-0000-000029C40000}"/>
    <cellStyle name="Normal 8 12 2 3" xfId="50226" xr:uid="{00000000-0005-0000-0000-00002AC40000}"/>
    <cellStyle name="Normal 8 12 2 3 2" xfId="50227" xr:uid="{00000000-0005-0000-0000-00002BC40000}"/>
    <cellStyle name="Normal 8 12 2 3 2 2" xfId="50228" xr:uid="{00000000-0005-0000-0000-00002CC40000}"/>
    <cellStyle name="Normal 8 12 2 3 3" xfId="50229" xr:uid="{00000000-0005-0000-0000-00002DC40000}"/>
    <cellStyle name="Normal 8 12 2 4" xfId="50230" xr:uid="{00000000-0005-0000-0000-00002EC40000}"/>
    <cellStyle name="Normal 8 12 3" xfId="50231" xr:uid="{00000000-0005-0000-0000-00002FC40000}"/>
    <cellStyle name="Normal 8 12 3 2" xfId="50232" xr:uid="{00000000-0005-0000-0000-000030C40000}"/>
    <cellStyle name="Normal 8 12 4" xfId="50233" xr:uid="{00000000-0005-0000-0000-000031C40000}"/>
    <cellStyle name="Normal 8 12 4 2" xfId="50234" xr:uid="{00000000-0005-0000-0000-000032C40000}"/>
    <cellStyle name="Normal 8 12 4 2 2" xfId="50235" xr:uid="{00000000-0005-0000-0000-000033C40000}"/>
    <cellStyle name="Normal 8 12 4 3" xfId="50236" xr:uid="{00000000-0005-0000-0000-000034C40000}"/>
    <cellStyle name="Normal 8 12 5" xfId="50237" xr:uid="{00000000-0005-0000-0000-000035C40000}"/>
    <cellStyle name="Normal 8 13" xfId="50238" xr:uid="{00000000-0005-0000-0000-000036C40000}"/>
    <cellStyle name="Normal 8 13 2" xfId="50239" xr:uid="{00000000-0005-0000-0000-000037C40000}"/>
    <cellStyle name="Normal 8 13 2 2" xfId="50240" xr:uid="{00000000-0005-0000-0000-000038C40000}"/>
    <cellStyle name="Normal 8 13 3" xfId="50241" xr:uid="{00000000-0005-0000-0000-000039C40000}"/>
    <cellStyle name="Normal 8 13 3 2" xfId="50242" xr:uid="{00000000-0005-0000-0000-00003AC40000}"/>
    <cellStyle name="Normal 8 13 3 2 2" xfId="50243" xr:uid="{00000000-0005-0000-0000-00003BC40000}"/>
    <cellStyle name="Normal 8 13 3 3" xfId="50244" xr:uid="{00000000-0005-0000-0000-00003CC40000}"/>
    <cellStyle name="Normal 8 13 4" xfId="50245" xr:uid="{00000000-0005-0000-0000-00003DC40000}"/>
    <cellStyle name="Normal 8 14" xfId="50246" xr:uid="{00000000-0005-0000-0000-00003EC40000}"/>
    <cellStyle name="Normal 8 14 2" xfId="50247" xr:uid="{00000000-0005-0000-0000-00003FC40000}"/>
    <cellStyle name="Normal 8 14 2 2" xfId="50248" xr:uid="{00000000-0005-0000-0000-000040C40000}"/>
    <cellStyle name="Normal 8 14 3" xfId="50249" xr:uid="{00000000-0005-0000-0000-000041C40000}"/>
    <cellStyle name="Normal 8 14 3 2" xfId="50250" xr:uid="{00000000-0005-0000-0000-000042C40000}"/>
    <cellStyle name="Normal 8 14 3 2 2" xfId="50251" xr:uid="{00000000-0005-0000-0000-000043C40000}"/>
    <cellStyle name="Normal 8 14 3 3" xfId="50252" xr:uid="{00000000-0005-0000-0000-000044C40000}"/>
    <cellStyle name="Normal 8 14 4" xfId="50253" xr:uid="{00000000-0005-0000-0000-000045C40000}"/>
    <cellStyle name="Normal 8 15" xfId="50254" xr:uid="{00000000-0005-0000-0000-000046C40000}"/>
    <cellStyle name="Normal 8 15 2" xfId="50255" xr:uid="{00000000-0005-0000-0000-000047C40000}"/>
    <cellStyle name="Normal 8 15 2 2" xfId="50256" xr:uid="{00000000-0005-0000-0000-000048C40000}"/>
    <cellStyle name="Normal 8 15 3" xfId="50257" xr:uid="{00000000-0005-0000-0000-000049C40000}"/>
    <cellStyle name="Normal 8 15 3 2" xfId="50258" xr:uid="{00000000-0005-0000-0000-00004AC40000}"/>
    <cellStyle name="Normal 8 15 3 2 2" xfId="50259" xr:uid="{00000000-0005-0000-0000-00004BC40000}"/>
    <cellStyle name="Normal 8 15 3 3" xfId="50260" xr:uid="{00000000-0005-0000-0000-00004CC40000}"/>
    <cellStyle name="Normal 8 15 4" xfId="50261" xr:uid="{00000000-0005-0000-0000-00004DC40000}"/>
    <cellStyle name="Normal 8 16" xfId="50262" xr:uid="{00000000-0005-0000-0000-00004EC40000}"/>
    <cellStyle name="Normal 8 16 2" xfId="50263" xr:uid="{00000000-0005-0000-0000-00004FC40000}"/>
    <cellStyle name="Normal 8 16 2 2" xfId="50264" xr:uid="{00000000-0005-0000-0000-000050C40000}"/>
    <cellStyle name="Normal 8 16 3" xfId="50265" xr:uid="{00000000-0005-0000-0000-000051C40000}"/>
    <cellStyle name="Normal 8 17" xfId="50266" xr:uid="{00000000-0005-0000-0000-000052C40000}"/>
    <cellStyle name="Normal 8 17 2" xfId="50267" xr:uid="{00000000-0005-0000-0000-000053C40000}"/>
    <cellStyle name="Normal 8 18" xfId="50268" xr:uid="{00000000-0005-0000-0000-000054C40000}"/>
    <cellStyle name="Normal 8 18 2" xfId="50269" xr:uid="{00000000-0005-0000-0000-000055C40000}"/>
    <cellStyle name="Normal 8 19" xfId="50270" xr:uid="{00000000-0005-0000-0000-000056C40000}"/>
    <cellStyle name="Normal 8 2" xfId="50271" xr:uid="{00000000-0005-0000-0000-000057C40000}"/>
    <cellStyle name="Normal 8 2 10" xfId="50272" xr:uid="{00000000-0005-0000-0000-000058C40000}"/>
    <cellStyle name="Normal 8 2 10 2" xfId="50273" xr:uid="{00000000-0005-0000-0000-000059C40000}"/>
    <cellStyle name="Normal 8 2 10 2 2" xfId="50274" xr:uid="{00000000-0005-0000-0000-00005AC40000}"/>
    <cellStyle name="Normal 8 2 10 2 2 2" xfId="50275" xr:uid="{00000000-0005-0000-0000-00005BC40000}"/>
    <cellStyle name="Normal 8 2 10 2 2 2 2" xfId="50276" xr:uid="{00000000-0005-0000-0000-00005CC40000}"/>
    <cellStyle name="Normal 8 2 10 2 2 3" xfId="50277" xr:uid="{00000000-0005-0000-0000-00005DC40000}"/>
    <cellStyle name="Normal 8 2 10 2 2 3 2" xfId="50278" xr:uid="{00000000-0005-0000-0000-00005EC40000}"/>
    <cellStyle name="Normal 8 2 10 2 2 3 2 2" xfId="50279" xr:uid="{00000000-0005-0000-0000-00005FC40000}"/>
    <cellStyle name="Normal 8 2 10 2 2 3 3" xfId="50280" xr:uid="{00000000-0005-0000-0000-000060C40000}"/>
    <cellStyle name="Normal 8 2 10 2 2 4" xfId="50281" xr:uid="{00000000-0005-0000-0000-000061C40000}"/>
    <cellStyle name="Normal 8 2 10 2 3" xfId="50282" xr:uid="{00000000-0005-0000-0000-000062C40000}"/>
    <cellStyle name="Normal 8 2 10 2 3 2" xfId="50283" xr:uid="{00000000-0005-0000-0000-000063C40000}"/>
    <cellStyle name="Normal 8 2 10 2 4" xfId="50284" xr:uid="{00000000-0005-0000-0000-000064C40000}"/>
    <cellStyle name="Normal 8 2 10 2 4 2" xfId="50285" xr:uid="{00000000-0005-0000-0000-000065C40000}"/>
    <cellStyle name="Normal 8 2 10 2 4 2 2" xfId="50286" xr:uid="{00000000-0005-0000-0000-000066C40000}"/>
    <cellStyle name="Normal 8 2 10 2 4 3" xfId="50287" xr:uid="{00000000-0005-0000-0000-000067C40000}"/>
    <cellStyle name="Normal 8 2 10 2 5" xfId="50288" xr:uid="{00000000-0005-0000-0000-000068C40000}"/>
    <cellStyle name="Normal 8 2 10 3" xfId="50289" xr:uid="{00000000-0005-0000-0000-000069C40000}"/>
    <cellStyle name="Normal 8 2 10 3 2" xfId="50290" xr:uid="{00000000-0005-0000-0000-00006AC40000}"/>
    <cellStyle name="Normal 8 2 10 3 2 2" xfId="50291" xr:uid="{00000000-0005-0000-0000-00006BC40000}"/>
    <cellStyle name="Normal 8 2 10 3 3" xfId="50292" xr:uid="{00000000-0005-0000-0000-00006CC40000}"/>
    <cellStyle name="Normal 8 2 10 3 3 2" xfId="50293" xr:uid="{00000000-0005-0000-0000-00006DC40000}"/>
    <cellStyle name="Normal 8 2 10 3 3 2 2" xfId="50294" xr:uid="{00000000-0005-0000-0000-00006EC40000}"/>
    <cellStyle name="Normal 8 2 10 3 3 3" xfId="50295" xr:uid="{00000000-0005-0000-0000-00006FC40000}"/>
    <cellStyle name="Normal 8 2 10 3 4" xfId="50296" xr:uid="{00000000-0005-0000-0000-000070C40000}"/>
    <cellStyle name="Normal 8 2 10 4" xfId="50297" xr:uid="{00000000-0005-0000-0000-000071C40000}"/>
    <cellStyle name="Normal 8 2 10 4 2" xfId="50298" xr:uid="{00000000-0005-0000-0000-000072C40000}"/>
    <cellStyle name="Normal 8 2 10 5" xfId="50299" xr:uid="{00000000-0005-0000-0000-000073C40000}"/>
    <cellStyle name="Normal 8 2 10 5 2" xfId="50300" xr:uid="{00000000-0005-0000-0000-000074C40000}"/>
    <cellStyle name="Normal 8 2 10 5 2 2" xfId="50301" xr:uid="{00000000-0005-0000-0000-000075C40000}"/>
    <cellStyle name="Normal 8 2 10 5 3" xfId="50302" xr:uid="{00000000-0005-0000-0000-000076C40000}"/>
    <cellStyle name="Normal 8 2 10 6" xfId="50303" xr:uid="{00000000-0005-0000-0000-000077C40000}"/>
    <cellStyle name="Normal 8 2 11" xfId="50304" xr:uid="{00000000-0005-0000-0000-000078C40000}"/>
    <cellStyle name="Normal 8 2 11 2" xfId="50305" xr:uid="{00000000-0005-0000-0000-000079C40000}"/>
    <cellStyle name="Normal 8 2 11 2 2" xfId="50306" xr:uid="{00000000-0005-0000-0000-00007AC40000}"/>
    <cellStyle name="Normal 8 2 11 2 2 2" xfId="50307" xr:uid="{00000000-0005-0000-0000-00007BC40000}"/>
    <cellStyle name="Normal 8 2 11 2 3" xfId="50308" xr:uid="{00000000-0005-0000-0000-00007CC40000}"/>
    <cellStyle name="Normal 8 2 11 2 3 2" xfId="50309" xr:uid="{00000000-0005-0000-0000-00007DC40000}"/>
    <cellStyle name="Normal 8 2 11 2 3 2 2" xfId="50310" xr:uid="{00000000-0005-0000-0000-00007EC40000}"/>
    <cellStyle name="Normal 8 2 11 2 3 3" xfId="50311" xr:uid="{00000000-0005-0000-0000-00007FC40000}"/>
    <cellStyle name="Normal 8 2 11 2 4" xfId="50312" xr:uid="{00000000-0005-0000-0000-000080C40000}"/>
    <cellStyle name="Normal 8 2 11 3" xfId="50313" xr:uid="{00000000-0005-0000-0000-000081C40000}"/>
    <cellStyle name="Normal 8 2 11 3 2" xfId="50314" xr:uid="{00000000-0005-0000-0000-000082C40000}"/>
    <cellStyle name="Normal 8 2 11 4" xfId="50315" xr:uid="{00000000-0005-0000-0000-000083C40000}"/>
    <cellStyle name="Normal 8 2 11 4 2" xfId="50316" xr:uid="{00000000-0005-0000-0000-000084C40000}"/>
    <cellStyle name="Normal 8 2 11 4 2 2" xfId="50317" xr:uid="{00000000-0005-0000-0000-000085C40000}"/>
    <cellStyle name="Normal 8 2 11 4 3" xfId="50318" xr:uid="{00000000-0005-0000-0000-000086C40000}"/>
    <cellStyle name="Normal 8 2 11 5" xfId="50319" xr:uid="{00000000-0005-0000-0000-000087C40000}"/>
    <cellStyle name="Normal 8 2 12" xfId="50320" xr:uid="{00000000-0005-0000-0000-000088C40000}"/>
    <cellStyle name="Normal 8 2 12 2" xfId="50321" xr:uid="{00000000-0005-0000-0000-000089C40000}"/>
    <cellStyle name="Normal 8 2 12 2 2" xfId="50322" xr:uid="{00000000-0005-0000-0000-00008AC40000}"/>
    <cellStyle name="Normal 8 2 12 3" xfId="50323" xr:uid="{00000000-0005-0000-0000-00008BC40000}"/>
    <cellStyle name="Normal 8 2 12 3 2" xfId="50324" xr:uid="{00000000-0005-0000-0000-00008CC40000}"/>
    <cellStyle name="Normal 8 2 12 3 2 2" xfId="50325" xr:uid="{00000000-0005-0000-0000-00008DC40000}"/>
    <cellStyle name="Normal 8 2 12 3 3" xfId="50326" xr:uid="{00000000-0005-0000-0000-00008EC40000}"/>
    <cellStyle name="Normal 8 2 12 4" xfId="50327" xr:uid="{00000000-0005-0000-0000-00008FC40000}"/>
    <cellStyle name="Normal 8 2 13" xfId="50328" xr:uid="{00000000-0005-0000-0000-000090C40000}"/>
    <cellStyle name="Normal 8 2 13 2" xfId="50329" xr:uid="{00000000-0005-0000-0000-000091C40000}"/>
    <cellStyle name="Normal 8 2 13 2 2" xfId="50330" xr:uid="{00000000-0005-0000-0000-000092C40000}"/>
    <cellStyle name="Normal 8 2 13 3" xfId="50331" xr:uid="{00000000-0005-0000-0000-000093C40000}"/>
    <cellStyle name="Normal 8 2 13 3 2" xfId="50332" xr:uid="{00000000-0005-0000-0000-000094C40000}"/>
    <cellStyle name="Normal 8 2 13 3 2 2" xfId="50333" xr:uid="{00000000-0005-0000-0000-000095C40000}"/>
    <cellStyle name="Normal 8 2 13 3 3" xfId="50334" xr:uid="{00000000-0005-0000-0000-000096C40000}"/>
    <cellStyle name="Normal 8 2 13 4" xfId="50335" xr:uid="{00000000-0005-0000-0000-000097C40000}"/>
    <cellStyle name="Normal 8 2 14" xfId="50336" xr:uid="{00000000-0005-0000-0000-000098C40000}"/>
    <cellStyle name="Normal 8 2 14 2" xfId="50337" xr:uid="{00000000-0005-0000-0000-000099C40000}"/>
    <cellStyle name="Normal 8 2 14 2 2" xfId="50338" xr:uid="{00000000-0005-0000-0000-00009AC40000}"/>
    <cellStyle name="Normal 8 2 14 3" xfId="50339" xr:uid="{00000000-0005-0000-0000-00009BC40000}"/>
    <cellStyle name="Normal 8 2 14 3 2" xfId="50340" xr:uid="{00000000-0005-0000-0000-00009CC40000}"/>
    <cellStyle name="Normal 8 2 14 3 2 2" xfId="50341" xr:uid="{00000000-0005-0000-0000-00009DC40000}"/>
    <cellStyle name="Normal 8 2 14 3 3" xfId="50342" xr:uid="{00000000-0005-0000-0000-00009EC40000}"/>
    <cellStyle name="Normal 8 2 14 4" xfId="50343" xr:uid="{00000000-0005-0000-0000-00009FC40000}"/>
    <cellStyle name="Normal 8 2 15" xfId="50344" xr:uid="{00000000-0005-0000-0000-0000A0C40000}"/>
    <cellStyle name="Normal 8 2 15 2" xfId="50345" xr:uid="{00000000-0005-0000-0000-0000A1C40000}"/>
    <cellStyle name="Normal 8 2 15 2 2" xfId="50346" xr:uid="{00000000-0005-0000-0000-0000A2C40000}"/>
    <cellStyle name="Normal 8 2 15 3" xfId="50347" xr:uid="{00000000-0005-0000-0000-0000A3C40000}"/>
    <cellStyle name="Normal 8 2 16" xfId="50348" xr:uid="{00000000-0005-0000-0000-0000A4C40000}"/>
    <cellStyle name="Normal 8 2 16 2" xfId="50349" xr:uid="{00000000-0005-0000-0000-0000A5C40000}"/>
    <cellStyle name="Normal 8 2 17" xfId="50350" xr:uid="{00000000-0005-0000-0000-0000A6C40000}"/>
    <cellStyle name="Normal 8 2 17 2" xfId="50351" xr:uid="{00000000-0005-0000-0000-0000A7C40000}"/>
    <cellStyle name="Normal 8 2 18" xfId="50352" xr:uid="{00000000-0005-0000-0000-0000A8C40000}"/>
    <cellStyle name="Normal 8 2 19" xfId="50353" xr:uid="{00000000-0005-0000-0000-0000A9C40000}"/>
    <cellStyle name="Normal 8 2 2" xfId="50354" xr:uid="{00000000-0005-0000-0000-0000AAC40000}"/>
    <cellStyle name="Normal 8 2 2 10" xfId="50355" xr:uid="{00000000-0005-0000-0000-0000ABC40000}"/>
    <cellStyle name="Normal 8 2 2 10 2" xfId="50356" xr:uid="{00000000-0005-0000-0000-0000ACC40000}"/>
    <cellStyle name="Normal 8 2 2 10 2 2" xfId="50357" xr:uid="{00000000-0005-0000-0000-0000ADC40000}"/>
    <cellStyle name="Normal 8 2 2 10 3" xfId="50358" xr:uid="{00000000-0005-0000-0000-0000AEC40000}"/>
    <cellStyle name="Normal 8 2 2 10 3 2" xfId="50359" xr:uid="{00000000-0005-0000-0000-0000AFC40000}"/>
    <cellStyle name="Normal 8 2 2 10 3 2 2" xfId="50360" xr:uid="{00000000-0005-0000-0000-0000B0C40000}"/>
    <cellStyle name="Normal 8 2 2 10 3 3" xfId="50361" xr:uid="{00000000-0005-0000-0000-0000B1C40000}"/>
    <cellStyle name="Normal 8 2 2 10 4" xfId="50362" xr:uid="{00000000-0005-0000-0000-0000B2C40000}"/>
    <cellStyle name="Normal 8 2 2 11" xfId="50363" xr:uid="{00000000-0005-0000-0000-0000B3C40000}"/>
    <cellStyle name="Normal 8 2 2 11 2" xfId="50364" xr:uid="{00000000-0005-0000-0000-0000B4C40000}"/>
    <cellStyle name="Normal 8 2 2 11 2 2" xfId="50365" xr:uid="{00000000-0005-0000-0000-0000B5C40000}"/>
    <cellStyle name="Normal 8 2 2 11 3" xfId="50366" xr:uid="{00000000-0005-0000-0000-0000B6C40000}"/>
    <cellStyle name="Normal 8 2 2 11 3 2" xfId="50367" xr:uid="{00000000-0005-0000-0000-0000B7C40000}"/>
    <cellStyle name="Normal 8 2 2 11 3 2 2" xfId="50368" xr:uid="{00000000-0005-0000-0000-0000B8C40000}"/>
    <cellStyle name="Normal 8 2 2 11 3 3" xfId="50369" xr:uid="{00000000-0005-0000-0000-0000B9C40000}"/>
    <cellStyle name="Normal 8 2 2 11 4" xfId="50370" xr:uid="{00000000-0005-0000-0000-0000BAC40000}"/>
    <cellStyle name="Normal 8 2 2 12" xfId="50371" xr:uid="{00000000-0005-0000-0000-0000BBC40000}"/>
    <cellStyle name="Normal 8 2 2 12 2" xfId="50372" xr:uid="{00000000-0005-0000-0000-0000BCC40000}"/>
    <cellStyle name="Normal 8 2 2 12 2 2" xfId="50373" xr:uid="{00000000-0005-0000-0000-0000BDC40000}"/>
    <cellStyle name="Normal 8 2 2 12 3" xfId="50374" xr:uid="{00000000-0005-0000-0000-0000BEC40000}"/>
    <cellStyle name="Normal 8 2 2 12 3 2" xfId="50375" xr:uid="{00000000-0005-0000-0000-0000BFC40000}"/>
    <cellStyle name="Normal 8 2 2 12 3 2 2" xfId="50376" xr:uid="{00000000-0005-0000-0000-0000C0C40000}"/>
    <cellStyle name="Normal 8 2 2 12 3 3" xfId="50377" xr:uid="{00000000-0005-0000-0000-0000C1C40000}"/>
    <cellStyle name="Normal 8 2 2 12 4" xfId="50378" xr:uid="{00000000-0005-0000-0000-0000C2C40000}"/>
    <cellStyle name="Normal 8 2 2 13" xfId="50379" xr:uid="{00000000-0005-0000-0000-0000C3C40000}"/>
    <cellStyle name="Normal 8 2 2 13 2" xfId="50380" xr:uid="{00000000-0005-0000-0000-0000C4C40000}"/>
    <cellStyle name="Normal 8 2 2 13 2 2" xfId="50381" xr:uid="{00000000-0005-0000-0000-0000C5C40000}"/>
    <cellStyle name="Normal 8 2 2 13 3" xfId="50382" xr:uid="{00000000-0005-0000-0000-0000C6C40000}"/>
    <cellStyle name="Normal 8 2 2 14" xfId="50383" xr:uid="{00000000-0005-0000-0000-0000C7C40000}"/>
    <cellStyle name="Normal 8 2 2 14 2" xfId="50384" xr:uid="{00000000-0005-0000-0000-0000C8C40000}"/>
    <cellStyle name="Normal 8 2 2 15" xfId="50385" xr:uid="{00000000-0005-0000-0000-0000C9C40000}"/>
    <cellStyle name="Normal 8 2 2 15 2" xfId="50386" xr:uid="{00000000-0005-0000-0000-0000CAC40000}"/>
    <cellStyle name="Normal 8 2 2 16" xfId="50387" xr:uid="{00000000-0005-0000-0000-0000CBC40000}"/>
    <cellStyle name="Normal 8 2 2 17" xfId="50388" xr:uid="{00000000-0005-0000-0000-0000CCC40000}"/>
    <cellStyle name="Normal 8 2 2 2" xfId="50389" xr:uid="{00000000-0005-0000-0000-0000CDC40000}"/>
    <cellStyle name="Normal 8 2 2 2 10" xfId="50390" xr:uid="{00000000-0005-0000-0000-0000CEC40000}"/>
    <cellStyle name="Normal 8 2 2 2 11" xfId="50391" xr:uid="{00000000-0005-0000-0000-0000CFC40000}"/>
    <cellStyle name="Normal 8 2 2 2 2" xfId="50392" xr:uid="{00000000-0005-0000-0000-0000D0C40000}"/>
    <cellStyle name="Normal 8 2 2 2 2 10" xfId="50393" xr:uid="{00000000-0005-0000-0000-0000D1C40000}"/>
    <cellStyle name="Normal 8 2 2 2 2 2" xfId="50394" xr:uid="{00000000-0005-0000-0000-0000D2C40000}"/>
    <cellStyle name="Normal 8 2 2 2 2 2 2" xfId="50395" xr:uid="{00000000-0005-0000-0000-0000D3C40000}"/>
    <cellStyle name="Normal 8 2 2 2 2 2 2 2" xfId="50396" xr:uid="{00000000-0005-0000-0000-0000D4C40000}"/>
    <cellStyle name="Normal 8 2 2 2 2 2 2 2 2" xfId="50397" xr:uid="{00000000-0005-0000-0000-0000D5C40000}"/>
    <cellStyle name="Normal 8 2 2 2 2 2 2 2 2 2" xfId="50398" xr:uid="{00000000-0005-0000-0000-0000D6C40000}"/>
    <cellStyle name="Normal 8 2 2 2 2 2 2 2 3" xfId="50399" xr:uid="{00000000-0005-0000-0000-0000D7C40000}"/>
    <cellStyle name="Normal 8 2 2 2 2 2 2 2 3 2" xfId="50400" xr:uid="{00000000-0005-0000-0000-0000D8C40000}"/>
    <cellStyle name="Normal 8 2 2 2 2 2 2 2 3 2 2" xfId="50401" xr:uid="{00000000-0005-0000-0000-0000D9C40000}"/>
    <cellStyle name="Normal 8 2 2 2 2 2 2 2 3 3" xfId="50402" xr:uid="{00000000-0005-0000-0000-0000DAC40000}"/>
    <cellStyle name="Normal 8 2 2 2 2 2 2 2 4" xfId="50403" xr:uid="{00000000-0005-0000-0000-0000DBC40000}"/>
    <cellStyle name="Normal 8 2 2 2 2 2 2 3" xfId="50404" xr:uid="{00000000-0005-0000-0000-0000DCC40000}"/>
    <cellStyle name="Normal 8 2 2 2 2 2 2 3 2" xfId="50405" xr:uid="{00000000-0005-0000-0000-0000DDC40000}"/>
    <cellStyle name="Normal 8 2 2 2 2 2 2 4" xfId="50406" xr:uid="{00000000-0005-0000-0000-0000DEC40000}"/>
    <cellStyle name="Normal 8 2 2 2 2 2 2 4 2" xfId="50407" xr:uid="{00000000-0005-0000-0000-0000DFC40000}"/>
    <cellStyle name="Normal 8 2 2 2 2 2 2 4 2 2" xfId="50408" xr:uid="{00000000-0005-0000-0000-0000E0C40000}"/>
    <cellStyle name="Normal 8 2 2 2 2 2 2 4 3" xfId="50409" xr:uid="{00000000-0005-0000-0000-0000E1C40000}"/>
    <cellStyle name="Normal 8 2 2 2 2 2 2 5" xfId="50410" xr:uid="{00000000-0005-0000-0000-0000E2C40000}"/>
    <cellStyle name="Normal 8 2 2 2 2 2 2 6" xfId="50411" xr:uid="{00000000-0005-0000-0000-0000E3C40000}"/>
    <cellStyle name="Normal 8 2 2 2 2 2 3" xfId="50412" xr:uid="{00000000-0005-0000-0000-0000E4C40000}"/>
    <cellStyle name="Normal 8 2 2 2 2 2 3 2" xfId="50413" xr:uid="{00000000-0005-0000-0000-0000E5C40000}"/>
    <cellStyle name="Normal 8 2 2 2 2 2 3 2 2" xfId="50414" xr:uid="{00000000-0005-0000-0000-0000E6C40000}"/>
    <cellStyle name="Normal 8 2 2 2 2 2 3 3" xfId="50415" xr:uid="{00000000-0005-0000-0000-0000E7C40000}"/>
    <cellStyle name="Normal 8 2 2 2 2 2 3 3 2" xfId="50416" xr:uid="{00000000-0005-0000-0000-0000E8C40000}"/>
    <cellStyle name="Normal 8 2 2 2 2 2 3 3 2 2" xfId="50417" xr:uid="{00000000-0005-0000-0000-0000E9C40000}"/>
    <cellStyle name="Normal 8 2 2 2 2 2 3 3 3" xfId="50418" xr:uid="{00000000-0005-0000-0000-0000EAC40000}"/>
    <cellStyle name="Normal 8 2 2 2 2 2 3 4" xfId="50419" xr:uid="{00000000-0005-0000-0000-0000EBC40000}"/>
    <cellStyle name="Normal 8 2 2 2 2 2 4" xfId="50420" xr:uid="{00000000-0005-0000-0000-0000ECC40000}"/>
    <cellStyle name="Normal 8 2 2 2 2 2 4 2" xfId="50421" xr:uid="{00000000-0005-0000-0000-0000EDC40000}"/>
    <cellStyle name="Normal 8 2 2 2 2 2 4 2 2" xfId="50422" xr:uid="{00000000-0005-0000-0000-0000EEC40000}"/>
    <cellStyle name="Normal 8 2 2 2 2 2 4 3" xfId="50423" xr:uid="{00000000-0005-0000-0000-0000EFC40000}"/>
    <cellStyle name="Normal 8 2 2 2 2 2 4 3 2" xfId="50424" xr:uid="{00000000-0005-0000-0000-0000F0C40000}"/>
    <cellStyle name="Normal 8 2 2 2 2 2 4 3 2 2" xfId="50425" xr:uid="{00000000-0005-0000-0000-0000F1C40000}"/>
    <cellStyle name="Normal 8 2 2 2 2 2 4 3 3" xfId="50426" xr:uid="{00000000-0005-0000-0000-0000F2C40000}"/>
    <cellStyle name="Normal 8 2 2 2 2 2 4 4" xfId="50427" xr:uid="{00000000-0005-0000-0000-0000F3C40000}"/>
    <cellStyle name="Normal 8 2 2 2 2 2 5" xfId="50428" xr:uid="{00000000-0005-0000-0000-0000F4C40000}"/>
    <cellStyle name="Normal 8 2 2 2 2 2 5 2" xfId="50429" xr:uid="{00000000-0005-0000-0000-0000F5C40000}"/>
    <cellStyle name="Normal 8 2 2 2 2 2 6" xfId="50430" xr:uid="{00000000-0005-0000-0000-0000F6C40000}"/>
    <cellStyle name="Normal 8 2 2 2 2 2 6 2" xfId="50431" xr:uid="{00000000-0005-0000-0000-0000F7C40000}"/>
    <cellStyle name="Normal 8 2 2 2 2 2 6 2 2" xfId="50432" xr:uid="{00000000-0005-0000-0000-0000F8C40000}"/>
    <cellStyle name="Normal 8 2 2 2 2 2 6 3" xfId="50433" xr:uid="{00000000-0005-0000-0000-0000F9C40000}"/>
    <cellStyle name="Normal 8 2 2 2 2 2 7" xfId="50434" xr:uid="{00000000-0005-0000-0000-0000FAC40000}"/>
    <cellStyle name="Normal 8 2 2 2 2 2 7 2" xfId="50435" xr:uid="{00000000-0005-0000-0000-0000FBC40000}"/>
    <cellStyle name="Normal 8 2 2 2 2 2 8" xfId="50436" xr:uid="{00000000-0005-0000-0000-0000FCC40000}"/>
    <cellStyle name="Normal 8 2 2 2 2 2 9" xfId="50437" xr:uid="{00000000-0005-0000-0000-0000FDC40000}"/>
    <cellStyle name="Normal 8 2 2 2 2 3" xfId="50438" xr:uid="{00000000-0005-0000-0000-0000FEC40000}"/>
    <cellStyle name="Normal 8 2 2 2 2 3 2" xfId="50439" xr:uid="{00000000-0005-0000-0000-0000FFC40000}"/>
    <cellStyle name="Normal 8 2 2 2 2 3 2 2" xfId="50440" xr:uid="{00000000-0005-0000-0000-000000C50000}"/>
    <cellStyle name="Normal 8 2 2 2 2 3 2 2 2" xfId="50441" xr:uid="{00000000-0005-0000-0000-000001C50000}"/>
    <cellStyle name="Normal 8 2 2 2 2 3 2 3" xfId="50442" xr:uid="{00000000-0005-0000-0000-000002C50000}"/>
    <cellStyle name="Normal 8 2 2 2 2 3 2 3 2" xfId="50443" xr:uid="{00000000-0005-0000-0000-000003C50000}"/>
    <cellStyle name="Normal 8 2 2 2 2 3 2 3 2 2" xfId="50444" xr:uid="{00000000-0005-0000-0000-000004C50000}"/>
    <cellStyle name="Normal 8 2 2 2 2 3 2 3 3" xfId="50445" xr:uid="{00000000-0005-0000-0000-000005C50000}"/>
    <cellStyle name="Normal 8 2 2 2 2 3 2 4" xfId="50446" xr:uid="{00000000-0005-0000-0000-000006C50000}"/>
    <cellStyle name="Normal 8 2 2 2 2 3 2 5" xfId="50447" xr:uid="{00000000-0005-0000-0000-000007C50000}"/>
    <cellStyle name="Normal 8 2 2 2 2 3 3" xfId="50448" xr:uid="{00000000-0005-0000-0000-000008C50000}"/>
    <cellStyle name="Normal 8 2 2 2 2 3 3 2" xfId="50449" xr:uid="{00000000-0005-0000-0000-000009C50000}"/>
    <cellStyle name="Normal 8 2 2 2 2 3 4" xfId="50450" xr:uid="{00000000-0005-0000-0000-00000AC50000}"/>
    <cellStyle name="Normal 8 2 2 2 2 3 4 2" xfId="50451" xr:uid="{00000000-0005-0000-0000-00000BC50000}"/>
    <cellStyle name="Normal 8 2 2 2 2 3 4 2 2" xfId="50452" xr:uid="{00000000-0005-0000-0000-00000CC50000}"/>
    <cellStyle name="Normal 8 2 2 2 2 3 4 3" xfId="50453" xr:uid="{00000000-0005-0000-0000-00000DC50000}"/>
    <cellStyle name="Normal 8 2 2 2 2 3 5" xfId="50454" xr:uid="{00000000-0005-0000-0000-00000EC50000}"/>
    <cellStyle name="Normal 8 2 2 2 2 3 6" xfId="50455" xr:uid="{00000000-0005-0000-0000-00000FC50000}"/>
    <cellStyle name="Normal 8 2 2 2 2 4" xfId="50456" xr:uid="{00000000-0005-0000-0000-000010C50000}"/>
    <cellStyle name="Normal 8 2 2 2 2 4 2" xfId="50457" xr:uid="{00000000-0005-0000-0000-000011C50000}"/>
    <cellStyle name="Normal 8 2 2 2 2 4 2 2" xfId="50458" xr:uid="{00000000-0005-0000-0000-000012C50000}"/>
    <cellStyle name="Normal 8 2 2 2 2 4 3" xfId="50459" xr:uid="{00000000-0005-0000-0000-000013C50000}"/>
    <cellStyle name="Normal 8 2 2 2 2 4 3 2" xfId="50460" xr:uid="{00000000-0005-0000-0000-000014C50000}"/>
    <cellStyle name="Normal 8 2 2 2 2 4 3 2 2" xfId="50461" xr:uid="{00000000-0005-0000-0000-000015C50000}"/>
    <cellStyle name="Normal 8 2 2 2 2 4 3 3" xfId="50462" xr:uid="{00000000-0005-0000-0000-000016C50000}"/>
    <cellStyle name="Normal 8 2 2 2 2 4 4" xfId="50463" xr:uid="{00000000-0005-0000-0000-000017C50000}"/>
    <cellStyle name="Normal 8 2 2 2 2 4 5" xfId="50464" xr:uid="{00000000-0005-0000-0000-000018C50000}"/>
    <cellStyle name="Normal 8 2 2 2 2 5" xfId="50465" xr:uid="{00000000-0005-0000-0000-000019C50000}"/>
    <cellStyle name="Normal 8 2 2 2 2 5 2" xfId="50466" xr:uid="{00000000-0005-0000-0000-00001AC50000}"/>
    <cellStyle name="Normal 8 2 2 2 2 5 2 2" xfId="50467" xr:uid="{00000000-0005-0000-0000-00001BC50000}"/>
    <cellStyle name="Normal 8 2 2 2 2 5 3" xfId="50468" xr:uid="{00000000-0005-0000-0000-00001CC50000}"/>
    <cellStyle name="Normal 8 2 2 2 2 5 3 2" xfId="50469" xr:uid="{00000000-0005-0000-0000-00001DC50000}"/>
    <cellStyle name="Normal 8 2 2 2 2 5 3 2 2" xfId="50470" xr:uid="{00000000-0005-0000-0000-00001EC50000}"/>
    <cellStyle name="Normal 8 2 2 2 2 5 3 3" xfId="50471" xr:uid="{00000000-0005-0000-0000-00001FC50000}"/>
    <cellStyle name="Normal 8 2 2 2 2 5 4" xfId="50472" xr:uid="{00000000-0005-0000-0000-000020C50000}"/>
    <cellStyle name="Normal 8 2 2 2 2 6" xfId="50473" xr:uid="{00000000-0005-0000-0000-000021C50000}"/>
    <cellStyle name="Normal 8 2 2 2 2 6 2" xfId="50474" xr:uid="{00000000-0005-0000-0000-000022C50000}"/>
    <cellStyle name="Normal 8 2 2 2 2 7" xfId="50475" xr:uid="{00000000-0005-0000-0000-000023C50000}"/>
    <cellStyle name="Normal 8 2 2 2 2 7 2" xfId="50476" xr:uid="{00000000-0005-0000-0000-000024C50000}"/>
    <cellStyle name="Normal 8 2 2 2 2 7 2 2" xfId="50477" xr:uid="{00000000-0005-0000-0000-000025C50000}"/>
    <cellStyle name="Normal 8 2 2 2 2 7 3" xfId="50478" xr:uid="{00000000-0005-0000-0000-000026C50000}"/>
    <cellStyle name="Normal 8 2 2 2 2 8" xfId="50479" xr:uid="{00000000-0005-0000-0000-000027C50000}"/>
    <cellStyle name="Normal 8 2 2 2 2 8 2" xfId="50480" xr:uid="{00000000-0005-0000-0000-000028C50000}"/>
    <cellStyle name="Normal 8 2 2 2 2 9" xfId="50481" xr:uid="{00000000-0005-0000-0000-000029C50000}"/>
    <cellStyle name="Normal 8 2 2 2 2_T-straight with PEDs adjustor" xfId="50482" xr:uid="{00000000-0005-0000-0000-00002AC50000}"/>
    <cellStyle name="Normal 8 2 2 2 3" xfId="50483" xr:uid="{00000000-0005-0000-0000-00002BC50000}"/>
    <cellStyle name="Normal 8 2 2 2 3 2" xfId="50484" xr:uid="{00000000-0005-0000-0000-00002CC50000}"/>
    <cellStyle name="Normal 8 2 2 2 3 2 2" xfId="50485" xr:uid="{00000000-0005-0000-0000-00002DC50000}"/>
    <cellStyle name="Normal 8 2 2 2 3 2 2 2" xfId="50486" xr:uid="{00000000-0005-0000-0000-00002EC50000}"/>
    <cellStyle name="Normal 8 2 2 2 3 2 2 2 2" xfId="50487" xr:uid="{00000000-0005-0000-0000-00002FC50000}"/>
    <cellStyle name="Normal 8 2 2 2 3 2 2 3" xfId="50488" xr:uid="{00000000-0005-0000-0000-000030C50000}"/>
    <cellStyle name="Normal 8 2 2 2 3 2 2 3 2" xfId="50489" xr:uid="{00000000-0005-0000-0000-000031C50000}"/>
    <cellStyle name="Normal 8 2 2 2 3 2 2 3 2 2" xfId="50490" xr:uid="{00000000-0005-0000-0000-000032C50000}"/>
    <cellStyle name="Normal 8 2 2 2 3 2 2 3 3" xfId="50491" xr:uid="{00000000-0005-0000-0000-000033C50000}"/>
    <cellStyle name="Normal 8 2 2 2 3 2 2 4" xfId="50492" xr:uid="{00000000-0005-0000-0000-000034C50000}"/>
    <cellStyle name="Normal 8 2 2 2 3 2 3" xfId="50493" xr:uid="{00000000-0005-0000-0000-000035C50000}"/>
    <cellStyle name="Normal 8 2 2 2 3 2 3 2" xfId="50494" xr:uid="{00000000-0005-0000-0000-000036C50000}"/>
    <cellStyle name="Normal 8 2 2 2 3 2 4" xfId="50495" xr:uid="{00000000-0005-0000-0000-000037C50000}"/>
    <cellStyle name="Normal 8 2 2 2 3 2 4 2" xfId="50496" xr:uid="{00000000-0005-0000-0000-000038C50000}"/>
    <cellStyle name="Normal 8 2 2 2 3 2 4 2 2" xfId="50497" xr:uid="{00000000-0005-0000-0000-000039C50000}"/>
    <cellStyle name="Normal 8 2 2 2 3 2 4 3" xfId="50498" xr:uid="{00000000-0005-0000-0000-00003AC50000}"/>
    <cellStyle name="Normal 8 2 2 2 3 2 5" xfId="50499" xr:uid="{00000000-0005-0000-0000-00003BC50000}"/>
    <cellStyle name="Normal 8 2 2 2 3 2 6" xfId="50500" xr:uid="{00000000-0005-0000-0000-00003CC50000}"/>
    <cellStyle name="Normal 8 2 2 2 3 3" xfId="50501" xr:uid="{00000000-0005-0000-0000-00003DC50000}"/>
    <cellStyle name="Normal 8 2 2 2 3 3 2" xfId="50502" xr:uid="{00000000-0005-0000-0000-00003EC50000}"/>
    <cellStyle name="Normal 8 2 2 2 3 3 2 2" xfId="50503" xr:uid="{00000000-0005-0000-0000-00003FC50000}"/>
    <cellStyle name="Normal 8 2 2 2 3 3 3" xfId="50504" xr:uid="{00000000-0005-0000-0000-000040C50000}"/>
    <cellStyle name="Normal 8 2 2 2 3 3 3 2" xfId="50505" xr:uid="{00000000-0005-0000-0000-000041C50000}"/>
    <cellStyle name="Normal 8 2 2 2 3 3 3 2 2" xfId="50506" xr:uid="{00000000-0005-0000-0000-000042C50000}"/>
    <cellStyle name="Normal 8 2 2 2 3 3 3 3" xfId="50507" xr:uid="{00000000-0005-0000-0000-000043C50000}"/>
    <cellStyle name="Normal 8 2 2 2 3 3 4" xfId="50508" xr:uid="{00000000-0005-0000-0000-000044C50000}"/>
    <cellStyle name="Normal 8 2 2 2 3 4" xfId="50509" xr:uid="{00000000-0005-0000-0000-000045C50000}"/>
    <cellStyle name="Normal 8 2 2 2 3 4 2" xfId="50510" xr:uid="{00000000-0005-0000-0000-000046C50000}"/>
    <cellStyle name="Normal 8 2 2 2 3 4 2 2" xfId="50511" xr:uid="{00000000-0005-0000-0000-000047C50000}"/>
    <cellStyle name="Normal 8 2 2 2 3 4 3" xfId="50512" xr:uid="{00000000-0005-0000-0000-000048C50000}"/>
    <cellStyle name="Normal 8 2 2 2 3 4 3 2" xfId="50513" xr:uid="{00000000-0005-0000-0000-000049C50000}"/>
    <cellStyle name="Normal 8 2 2 2 3 4 3 2 2" xfId="50514" xr:uid="{00000000-0005-0000-0000-00004AC50000}"/>
    <cellStyle name="Normal 8 2 2 2 3 4 3 3" xfId="50515" xr:uid="{00000000-0005-0000-0000-00004BC50000}"/>
    <cellStyle name="Normal 8 2 2 2 3 4 4" xfId="50516" xr:uid="{00000000-0005-0000-0000-00004CC50000}"/>
    <cellStyle name="Normal 8 2 2 2 3 5" xfId="50517" xr:uid="{00000000-0005-0000-0000-00004DC50000}"/>
    <cellStyle name="Normal 8 2 2 2 3 5 2" xfId="50518" xr:uid="{00000000-0005-0000-0000-00004EC50000}"/>
    <cellStyle name="Normal 8 2 2 2 3 6" xfId="50519" xr:uid="{00000000-0005-0000-0000-00004FC50000}"/>
    <cellStyle name="Normal 8 2 2 2 3 6 2" xfId="50520" xr:uid="{00000000-0005-0000-0000-000050C50000}"/>
    <cellStyle name="Normal 8 2 2 2 3 6 2 2" xfId="50521" xr:uid="{00000000-0005-0000-0000-000051C50000}"/>
    <cellStyle name="Normal 8 2 2 2 3 6 3" xfId="50522" xr:uid="{00000000-0005-0000-0000-000052C50000}"/>
    <cellStyle name="Normal 8 2 2 2 3 7" xfId="50523" xr:uid="{00000000-0005-0000-0000-000053C50000}"/>
    <cellStyle name="Normal 8 2 2 2 3 7 2" xfId="50524" xr:uid="{00000000-0005-0000-0000-000054C50000}"/>
    <cellStyle name="Normal 8 2 2 2 3 8" xfId="50525" xr:uid="{00000000-0005-0000-0000-000055C50000}"/>
    <cellStyle name="Normal 8 2 2 2 3 9" xfId="50526" xr:uid="{00000000-0005-0000-0000-000056C50000}"/>
    <cellStyle name="Normal 8 2 2 2 4" xfId="50527" xr:uid="{00000000-0005-0000-0000-000057C50000}"/>
    <cellStyle name="Normal 8 2 2 2 4 2" xfId="50528" xr:uid="{00000000-0005-0000-0000-000058C50000}"/>
    <cellStyle name="Normal 8 2 2 2 4 2 2" xfId="50529" xr:uid="{00000000-0005-0000-0000-000059C50000}"/>
    <cellStyle name="Normal 8 2 2 2 4 2 2 2" xfId="50530" xr:uid="{00000000-0005-0000-0000-00005AC50000}"/>
    <cellStyle name="Normal 8 2 2 2 4 2 3" xfId="50531" xr:uid="{00000000-0005-0000-0000-00005BC50000}"/>
    <cellStyle name="Normal 8 2 2 2 4 2 3 2" xfId="50532" xr:uid="{00000000-0005-0000-0000-00005CC50000}"/>
    <cellStyle name="Normal 8 2 2 2 4 2 3 2 2" xfId="50533" xr:uid="{00000000-0005-0000-0000-00005DC50000}"/>
    <cellStyle name="Normal 8 2 2 2 4 2 3 3" xfId="50534" xr:uid="{00000000-0005-0000-0000-00005EC50000}"/>
    <cellStyle name="Normal 8 2 2 2 4 2 4" xfId="50535" xr:uid="{00000000-0005-0000-0000-00005FC50000}"/>
    <cellStyle name="Normal 8 2 2 2 4 2 5" xfId="50536" xr:uid="{00000000-0005-0000-0000-000060C50000}"/>
    <cellStyle name="Normal 8 2 2 2 4 3" xfId="50537" xr:uid="{00000000-0005-0000-0000-000061C50000}"/>
    <cellStyle name="Normal 8 2 2 2 4 3 2" xfId="50538" xr:uid="{00000000-0005-0000-0000-000062C50000}"/>
    <cellStyle name="Normal 8 2 2 2 4 4" xfId="50539" xr:uid="{00000000-0005-0000-0000-000063C50000}"/>
    <cellStyle name="Normal 8 2 2 2 4 4 2" xfId="50540" xr:uid="{00000000-0005-0000-0000-000064C50000}"/>
    <cellStyle name="Normal 8 2 2 2 4 4 2 2" xfId="50541" xr:uid="{00000000-0005-0000-0000-000065C50000}"/>
    <cellStyle name="Normal 8 2 2 2 4 4 3" xfId="50542" xr:uid="{00000000-0005-0000-0000-000066C50000}"/>
    <cellStyle name="Normal 8 2 2 2 4 5" xfId="50543" xr:uid="{00000000-0005-0000-0000-000067C50000}"/>
    <cellStyle name="Normal 8 2 2 2 4 6" xfId="50544" xr:uid="{00000000-0005-0000-0000-000068C50000}"/>
    <cellStyle name="Normal 8 2 2 2 5" xfId="50545" xr:uid="{00000000-0005-0000-0000-000069C50000}"/>
    <cellStyle name="Normal 8 2 2 2 5 2" xfId="50546" xr:uid="{00000000-0005-0000-0000-00006AC50000}"/>
    <cellStyle name="Normal 8 2 2 2 5 2 2" xfId="50547" xr:uid="{00000000-0005-0000-0000-00006BC50000}"/>
    <cellStyle name="Normal 8 2 2 2 5 3" xfId="50548" xr:uid="{00000000-0005-0000-0000-00006CC50000}"/>
    <cellStyle name="Normal 8 2 2 2 5 3 2" xfId="50549" xr:uid="{00000000-0005-0000-0000-00006DC50000}"/>
    <cellStyle name="Normal 8 2 2 2 5 3 2 2" xfId="50550" xr:uid="{00000000-0005-0000-0000-00006EC50000}"/>
    <cellStyle name="Normal 8 2 2 2 5 3 3" xfId="50551" xr:uid="{00000000-0005-0000-0000-00006FC50000}"/>
    <cellStyle name="Normal 8 2 2 2 5 4" xfId="50552" xr:uid="{00000000-0005-0000-0000-000070C50000}"/>
    <cellStyle name="Normal 8 2 2 2 5 5" xfId="50553" xr:uid="{00000000-0005-0000-0000-000071C50000}"/>
    <cellStyle name="Normal 8 2 2 2 6" xfId="50554" xr:uid="{00000000-0005-0000-0000-000072C50000}"/>
    <cellStyle name="Normal 8 2 2 2 6 2" xfId="50555" xr:uid="{00000000-0005-0000-0000-000073C50000}"/>
    <cellStyle name="Normal 8 2 2 2 6 2 2" xfId="50556" xr:uid="{00000000-0005-0000-0000-000074C50000}"/>
    <cellStyle name="Normal 8 2 2 2 6 3" xfId="50557" xr:uid="{00000000-0005-0000-0000-000075C50000}"/>
    <cellStyle name="Normal 8 2 2 2 6 3 2" xfId="50558" xr:uid="{00000000-0005-0000-0000-000076C50000}"/>
    <cellStyle name="Normal 8 2 2 2 6 3 2 2" xfId="50559" xr:uid="{00000000-0005-0000-0000-000077C50000}"/>
    <cellStyle name="Normal 8 2 2 2 6 3 3" xfId="50560" xr:uid="{00000000-0005-0000-0000-000078C50000}"/>
    <cellStyle name="Normal 8 2 2 2 6 4" xfId="50561" xr:uid="{00000000-0005-0000-0000-000079C50000}"/>
    <cellStyle name="Normal 8 2 2 2 7" xfId="50562" xr:uid="{00000000-0005-0000-0000-00007AC50000}"/>
    <cellStyle name="Normal 8 2 2 2 7 2" xfId="50563" xr:uid="{00000000-0005-0000-0000-00007BC50000}"/>
    <cellStyle name="Normal 8 2 2 2 8" xfId="50564" xr:uid="{00000000-0005-0000-0000-00007CC50000}"/>
    <cellStyle name="Normal 8 2 2 2 8 2" xfId="50565" xr:uid="{00000000-0005-0000-0000-00007DC50000}"/>
    <cellStyle name="Normal 8 2 2 2 8 2 2" xfId="50566" xr:uid="{00000000-0005-0000-0000-00007EC50000}"/>
    <cellStyle name="Normal 8 2 2 2 8 3" xfId="50567" xr:uid="{00000000-0005-0000-0000-00007FC50000}"/>
    <cellStyle name="Normal 8 2 2 2 9" xfId="50568" xr:uid="{00000000-0005-0000-0000-000080C50000}"/>
    <cellStyle name="Normal 8 2 2 2 9 2" xfId="50569" xr:uid="{00000000-0005-0000-0000-000081C50000}"/>
    <cellStyle name="Normal 8 2 2 2_T-straight with PEDs adjustor" xfId="50570" xr:uid="{00000000-0005-0000-0000-000082C50000}"/>
    <cellStyle name="Normal 8 2 2 3" xfId="50571" xr:uid="{00000000-0005-0000-0000-000083C50000}"/>
    <cellStyle name="Normal 8 2 2 3 10" xfId="50572" xr:uid="{00000000-0005-0000-0000-000084C50000}"/>
    <cellStyle name="Normal 8 2 2 3 11" xfId="50573" xr:uid="{00000000-0005-0000-0000-000085C50000}"/>
    <cellStyle name="Normal 8 2 2 3 2" xfId="50574" xr:uid="{00000000-0005-0000-0000-000086C50000}"/>
    <cellStyle name="Normal 8 2 2 3 2 10" xfId="50575" xr:uid="{00000000-0005-0000-0000-000087C50000}"/>
    <cellStyle name="Normal 8 2 2 3 2 2" xfId="50576" xr:uid="{00000000-0005-0000-0000-000088C50000}"/>
    <cellStyle name="Normal 8 2 2 3 2 2 2" xfId="50577" xr:uid="{00000000-0005-0000-0000-000089C50000}"/>
    <cellStyle name="Normal 8 2 2 3 2 2 2 2" xfId="50578" xr:uid="{00000000-0005-0000-0000-00008AC50000}"/>
    <cellStyle name="Normal 8 2 2 3 2 2 2 2 2" xfId="50579" xr:uid="{00000000-0005-0000-0000-00008BC50000}"/>
    <cellStyle name="Normal 8 2 2 3 2 2 2 2 2 2" xfId="50580" xr:uid="{00000000-0005-0000-0000-00008CC50000}"/>
    <cellStyle name="Normal 8 2 2 3 2 2 2 2 3" xfId="50581" xr:uid="{00000000-0005-0000-0000-00008DC50000}"/>
    <cellStyle name="Normal 8 2 2 3 2 2 2 2 3 2" xfId="50582" xr:uid="{00000000-0005-0000-0000-00008EC50000}"/>
    <cellStyle name="Normal 8 2 2 3 2 2 2 2 3 2 2" xfId="50583" xr:uid="{00000000-0005-0000-0000-00008FC50000}"/>
    <cellStyle name="Normal 8 2 2 3 2 2 2 2 3 3" xfId="50584" xr:uid="{00000000-0005-0000-0000-000090C50000}"/>
    <cellStyle name="Normal 8 2 2 3 2 2 2 2 4" xfId="50585" xr:uid="{00000000-0005-0000-0000-000091C50000}"/>
    <cellStyle name="Normal 8 2 2 3 2 2 2 3" xfId="50586" xr:uid="{00000000-0005-0000-0000-000092C50000}"/>
    <cellStyle name="Normal 8 2 2 3 2 2 2 3 2" xfId="50587" xr:uid="{00000000-0005-0000-0000-000093C50000}"/>
    <cellStyle name="Normal 8 2 2 3 2 2 2 4" xfId="50588" xr:uid="{00000000-0005-0000-0000-000094C50000}"/>
    <cellStyle name="Normal 8 2 2 3 2 2 2 4 2" xfId="50589" xr:uid="{00000000-0005-0000-0000-000095C50000}"/>
    <cellStyle name="Normal 8 2 2 3 2 2 2 4 2 2" xfId="50590" xr:uid="{00000000-0005-0000-0000-000096C50000}"/>
    <cellStyle name="Normal 8 2 2 3 2 2 2 4 3" xfId="50591" xr:uid="{00000000-0005-0000-0000-000097C50000}"/>
    <cellStyle name="Normal 8 2 2 3 2 2 2 5" xfId="50592" xr:uid="{00000000-0005-0000-0000-000098C50000}"/>
    <cellStyle name="Normal 8 2 2 3 2 2 3" xfId="50593" xr:uid="{00000000-0005-0000-0000-000099C50000}"/>
    <cellStyle name="Normal 8 2 2 3 2 2 3 2" xfId="50594" xr:uid="{00000000-0005-0000-0000-00009AC50000}"/>
    <cellStyle name="Normal 8 2 2 3 2 2 3 2 2" xfId="50595" xr:uid="{00000000-0005-0000-0000-00009BC50000}"/>
    <cellStyle name="Normal 8 2 2 3 2 2 3 3" xfId="50596" xr:uid="{00000000-0005-0000-0000-00009CC50000}"/>
    <cellStyle name="Normal 8 2 2 3 2 2 3 3 2" xfId="50597" xr:uid="{00000000-0005-0000-0000-00009DC50000}"/>
    <cellStyle name="Normal 8 2 2 3 2 2 3 3 2 2" xfId="50598" xr:uid="{00000000-0005-0000-0000-00009EC50000}"/>
    <cellStyle name="Normal 8 2 2 3 2 2 3 3 3" xfId="50599" xr:uid="{00000000-0005-0000-0000-00009FC50000}"/>
    <cellStyle name="Normal 8 2 2 3 2 2 3 4" xfId="50600" xr:uid="{00000000-0005-0000-0000-0000A0C50000}"/>
    <cellStyle name="Normal 8 2 2 3 2 2 4" xfId="50601" xr:uid="{00000000-0005-0000-0000-0000A1C50000}"/>
    <cellStyle name="Normal 8 2 2 3 2 2 4 2" xfId="50602" xr:uid="{00000000-0005-0000-0000-0000A2C50000}"/>
    <cellStyle name="Normal 8 2 2 3 2 2 4 2 2" xfId="50603" xr:uid="{00000000-0005-0000-0000-0000A3C50000}"/>
    <cellStyle name="Normal 8 2 2 3 2 2 4 3" xfId="50604" xr:uid="{00000000-0005-0000-0000-0000A4C50000}"/>
    <cellStyle name="Normal 8 2 2 3 2 2 4 3 2" xfId="50605" xr:uid="{00000000-0005-0000-0000-0000A5C50000}"/>
    <cellStyle name="Normal 8 2 2 3 2 2 4 3 2 2" xfId="50606" xr:uid="{00000000-0005-0000-0000-0000A6C50000}"/>
    <cellStyle name="Normal 8 2 2 3 2 2 4 3 3" xfId="50607" xr:uid="{00000000-0005-0000-0000-0000A7C50000}"/>
    <cellStyle name="Normal 8 2 2 3 2 2 4 4" xfId="50608" xr:uid="{00000000-0005-0000-0000-0000A8C50000}"/>
    <cellStyle name="Normal 8 2 2 3 2 2 5" xfId="50609" xr:uid="{00000000-0005-0000-0000-0000A9C50000}"/>
    <cellStyle name="Normal 8 2 2 3 2 2 5 2" xfId="50610" xr:uid="{00000000-0005-0000-0000-0000AAC50000}"/>
    <cellStyle name="Normal 8 2 2 3 2 2 6" xfId="50611" xr:uid="{00000000-0005-0000-0000-0000ABC50000}"/>
    <cellStyle name="Normal 8 2 2 3 2 2 6 2" xfId="50612" xr:uid="{00000000-0005-0000-0000-0000ACC50000}"/>
    <cellStyle name="Normal 8 2 2 3 2 2 6 2 2" xfId="50613" xr:uid="{00000000-0005-0000-0000-0000ADC50000}"/>
    <cellStyle name="Normal 8 2 2 3 2 2 6 3" xfId="50614" xr:uid="{00000000-0005-0000-0000-0000AEC50000}"/>
    <cellStyle name="Normal 8 2 2 3 2 2 7" xfId="50615" xr:uid="{00000000-0005-0000-0000-0000AFC50000}"/>
    <cellStyle name="Normal 8 2 2 3 2 2 7 2" xfId="50616" xr:uid="{00000000-0005-0000-0000-0000B0C50000}"/>
    <cellStyle name="Normal 8 2 2 3 2 2 8" xfId="50617" xr:uid="{00000000-0005-0000-0000-0000B1C50000}"/>
    <cellStyle name="Normal 8 2 2 3 2 2 9" xfId="50618" xr:uid="{00000000-0005-0000-0000-0000B2C50000}"/>
    <cellStyle name="Normal 8 2 2 3 2 3" xfId="50619" xr:uid="{00000000-0005-0000-0000-0000B3C50000}"/>
    <cellStyle name="Normal 8 2 2 3 2 3 2" xfId="50620" xr:uid="{00000000-0005-0000-0000-0000B4C50000}"/>
    <cellStyle name="Normal 8 2 2 3 2 3 2 2" xfId="50621" xr:uid="{00000000-0005-0000-0000-0000B5C50000}"/>
    <cellStyle name="Normal 8 2 2 3 2 3 2 2 2" xfId="50622" xr:uid="{00000000-0005-0000-0000-0000B6C50000}"/>
    <cellStyle name="Normal 8 2 2 3 2 3 2 3" xfId="50623" xr:uid="{00000000-0005-0000-0000-0000B7C50000}"/>
    <cellStyle name="Normal 8 2 2 3 2 3 2 3 2" xfId="50624" xr:uid="{00000000-0005-0000-0000-0000B8C50000}"/>
    <cellStyle name="Normal 8 2 2 3 2 3 2 3 2 2" xfId="50625" xr:uid="{00000000-0005-0000-0000-0000B9C50000}"/>
    <cellStyle name="Normal 8 2 2 3 2 3 2 3 3" xfId="50626" xr:uid="{00000000-0005-0000-0000-0000BAC50000}"/>
    <cellStyle name="Normal 8 2 2 3 2 3 2 4" xfId="50627" xr:uid="{00000000-0005-0000-0000-0000BBC50000}"/>
    <cellStyle name="Normal 8 2 2 3 2 3 3" xfId="50628" xr:uid="{00000000-0005-0000-0000-0000BCC50000}"/>
    <cellStyle name="Normal 8 2 2 3 2 3 3 2" xfId="50629" xr:uid="{00000000-0005-0000-0000-0000BDC50000}"/>
    <cellStyle name="Normal 8 2 2 3 2 3 4" xfId="50630" xr:uid="{00000000-0005-0000-0000-0000BEC50000}"/>
    <cellStyle name="Normal 8 2 2 3 2 3 4 2" xfId="50631" xr:uid="{00000000-0005-0000-0000-0000BFC50000}"/>
    <cellStyle name="Normal 8 2 2 3 2 3 4 2 2" xfId="50632" xr:uid="{00000000-0005-0000-0000-0000C0C50000}"/>
    <cellStyle name="Normal 8 2 2 3 2 3 4 3" xfId="50633" xr:uid="{00000000-0005-0000-0000-0000C1C50000}"/>
    <cellStyle name="Normal 8 2 2 3 2 3 5" xfId="50634" xr:uid="{00000000-0005-0000-0000-0000C2C50000}"/>
    <cellStyle name="Normal 8 2 2 3 2 4" xfId="50635" xr:uid="{00000000-0005-0000-0000-0000C3C50000}"/>
    <cellStyle name="Normal 8 2 2 3 2 4 2" xfId="50636" xr:uid="{00000000-0005-0000-0000-0000C4C50000}"/>
    <cellStyle name="Normal 8 2 2 3 2 4 2 2" xfId="50637" xr:uid="{00000000-0005-0000-0000-0000C5C50000}"/>
    <cellStyle name="Normal 8 2 2 3 2 4 3" xfId="50638" xr:uid="{00000000-0005-0000-0000-0000C6C50000}"/>
    <cellStyle name="Normal 8 2 2 3 2 4 3 2" xfId="50639" xr:uid="{00000000-0005-0000-0000-0000C7C50000}"/>
    <cellStyle name="Normal 8 2 2 3 2 4 3 2 2" xfId="50640" xr:uid="{00000000-0005-0000-0000-0000C8C50000}"/>
    <cellStyle name="Normal 8 2 2 3 2 4 3 3" xfId="50641" xr:uid="{00000000-0005-0000-0000-0000C9C50000}"/>
    <cellStyle name="Normal 8 2 2 3 2 4 4" xfId="50642" xr:uid="{00000000-0005-0000-0000-0000CAC50000}"/>
    <cellStyle name="Normal 8 2 2 3 2 5" xfId="50643" xr:uid="{00000000-0005-0000-0000-0000CBC50000}"/>
    <cellStyle name="Normal 8 2 2 3 2 5 2" xfId="50644" xr:uid="{00000000-0005-0000-0000-0000CCC50000}"/>
    <cellStyle name="Normal 8 2 2 3 2 5 2 2" xfId="50645" xr:uid="{00000000-0005-0000-0000-0000CDC50000}"/>
    <cellStyle name="Normal 8 2 2 3 2 5 3" xfId="50646" xr:uid="{00000000-0005-0000-0000-0000CEC50000}"/>
    <cellStyle name="Normal 8 2 2 3 2 5 3 2" xfId="50647" xr:uid="{00000000-0005-0000-0000-0000CFC50000}"/>
    <cellStyle name="Normal 8 2 2 3 2 5 3 2 2" xfId="50648" xr:uid="{00000000-0005-0000-0000-0000D0C50000}"/>
    <cellStyle name="Normal 8 2 2 3 2 5 3 3" xfId="50649" xr:uid="{00000000-0005-0000-0000-0000D1C50000}"/>
    <cellStyle name="Normal 8 2 2 3 2 5 4" xfId="50650" xr:uid="{00000000-0005-0000-0000-0000D2C50000}"/>
    <cellStyle name="Normal 8 2 2 3 2 6" xfId="50651" xr:uid="{00000000-0005-0000-0000-0000D3C50000}"/>
    <cellStyle name="Normal 8 2 2 3 2 6 2" xfId="50652" xr:uid="{00000000-0005-0000-0000-0000D4C50000}"/>
    <cellStyle name="Normal 8 2 2 3 2 7" xfId="50653" xr:uid="{00000000-0005-0000-0000-0000D5C50000}"/>
    <cellStyle name="Normal 8 2 2 3 2 7 2" xfId="50654" xr:uid="{00000000-0005-0000-0000-0000D6C50000}"/>
    <cellStyle name="Normal 8 2 2 3 2 7 2 2" xfId="50655" xr:uid="{00000000-0005-0000-0000-0000D7C50000}"/>
    <cellStyle name="Normal 8 2 2 3 2 7 3" xfId="50656" xr:uid="{00000000-0005-0000-0000-0000D8C50000}"/>
    <cellStyle name="Normal 8 2 2 3 2 8" xfId="50657" xr:uid="{00000000-0005-0000-0000-0000D9C50000}"/>
    <cellStyle name="Normal 8 2 2 3 2 8 2" xfId="50658" xr:uid="{00000000-0005-0000-0000-0000DAC50000}"/>
    <cellStyle name="Normal 8 2 2 3 2 9" xfId="50659" xr:uid="{00000000-0005-0000-0000-0000DBC50000}"/>
    <cellStyle name="Normal 8 2 2 3 3" xfId="50660" xr:uid="{00000000-0005-0000-0000-0000DCC50000}"/>
    <cellStyle name="Normal 8 2 2 3 3 2" xfId="50661" xr:uid="{00000000-0005-0000-0000-0000DDC50000}"/>
    <cellStyle name="Normal 8 2 2 3 3 2 2" xfId="50662" xr:uid="{00000000-0005-0000-0000-0000DEC50000}"/>
    <cellStyle name="Normal 8 2 2 3 3 2 2 2" xfId="50663" xr:uid="{00000000-0005-0000-0000-0000DFC50000}"/>
    <cellStyle name="Normal 8 2 2 3 3 2 2 2 2" xfId="50664" xr:uid="{00000000-0005-0000-0000-0000E0C50000}"/>
    <cellStyle name="Normal 8 2 2 3 3 2 2 3" xfId="50665" xr:uid="{00000000-0005-0000-0000-0000E1C50000}"/>
    <cellStyle name="Normal 8 2 2 3 3 2 2 3 2" xfId="50666" xr:uid="{00000000-0005-0000-0000-0000E2C50000}"/>
    <cellStyle name="Normal 8 2 2 3 3 2 2 3 2 2" xfId="50667" xr:uid="{00000000-0005-0000-0000-0000E3C50000}"/>
    <cellStyle name="Normal 8 2 2 3 3 2 2 3 3" xfId="50668" xr:uid="{00000000-0005-0000-0000-0000E4C50000}"/>
    <cellStyle name="Normal 8 2 2 3 3 2 2 4" xfId="50669" xr:uid="{00000000-0005-0000-0000-0000E5C50000}"/>
    <cellStyle name="Normal 8 2 2 3 3 2 3" xfId="50670" xr:uid="{00000000-0005-0000-0000-0000E6C50000}"/>
    <cellStyle name="Normal 8 2 2 3 3 2 3 2" xfId="50671" xr:uid="{00000000-0005-0000-0000-0000E7C50000}"/>
    <cellStyle name="Normal 8 2 2 3 3 2 4" xfId="50672" xr:uid="{00000000-0005-0000-0000-0000E8C50000}"/>
    <cellStyle name="Normal 8 2 2 3 3 2 4 2" xfId="50673" xr:uid="{00000000-0005-0000-0000-0000E9C50000}"/>
    <cellStyle name="Normal 8 2 2 3 3 2 4 2 2" xfId="50674" xr:uid="{00000000-0005-0000-0000-0000EAC50000}"/>
    <cellStyle name="Normal 8 2 2 3 3 2 4 3" xfId="50675" xr:uid="{00000000-0005-0000-0000-0000EBC50000}"/>
    <cellStyle name="Normal 8 2 2 3 3 2 5" xfId="50676" xr:uid="{00000000-0005-0000-0000-0000ECC50000}"/>
    <cellStyle name="Normal 8 2 2 3 3 2 6" xfId="50677" xr:uid="{00000000-0005-0000-0000-0000EDC50000}"/>
    <cellStyle name="Normal 8 2 2 3 3 3" xfId="50678" xr:uid="{00000000-0005-0000-0000-0000EEC50000}"/>
    <cellStyle name="Normal 8 2 2 3 3 3 2" xfId="50679" xr:uid="{00000000-0005-0000-0000-0000EFC50000}"/>
    <cellStyle name="Normal 8 2 2 3 3 3 2 2" xfId="50680" xr:uid="{00000000-0005-0000-0000-0000F0C50000}"/>
    <cellStyle name="Normal 8 2 2 3 3 3 3" xfId="50681" xr:uid="{00000000-0005-0000-0000-0000F1C50000}"/>
    <cellStyle name="Normal 8 2 2 3 3 3 3 2" xfId="50682" xr:uid="{00000000-0005-0000-0000-0000F2C50000}"/>
    <cellStyle name="Normal 8 2 2 3 3 3 3 2 2" xfId="50683" xr:uid="{00000000-0005-0000-0000-0000F3C50000}"/>
    <cellStyle name="Normal 8 2 2 3 3 3 3 3" xfId="50684" xr:uid="{00000000-0005-0000-0000-0000F4C50000}"/>
    <cellStyle name="Normal 8 2 2 3 3 3 4" xfId="50685" xr:uid="{00000000-0005-0000-0000-0000F5C50000}"/>
    <cellStyle name="Normal 8 2 2 3 3 4" xfId="50686" xr:uid="{00000000-0005-0000-0000-0000F6C50000}"/>
    <cellStyle name="Normal 8 2 2 3 3 4 2" xfId="50687" xr:uid="{00000000-0005-0000-0000-0000F7C50000}"/>
    <cellStyle name="Normal 8 2 2 3 3 4 2 2" xfId="50688" xr:uid="{00000000-0005-0000-0000-0000F8C50000}"/>
    <cellStyle name="Normal 8 2 2 3 3 4 3" xfId="50689" xr:uid="{00000000-0005-0000-0000-0000F9C50000}"/>
    <cellStyle name="Normal 8 2 2 3 3 4 3 2" xfId="50690" xr:uid="{00000000-0005-0000-0000-0000FAC50000}"/>
    <cellStyle name="Normal 8 2 2 3 3 4 3 2 2" xfId="50691" xr:uid="{00000000-0005-0000-0000-0000FBC50000}"/>
    <cellStyle name="Normal 8 2 2 3 3 4 3 3" xfId="50692" xr:uid="{00000000-0005-0000-0000-0000FCC50000}"/>
    <cellStyle name="Normal 8 2 2 3 3 4 4" xfId="50693" xr:uid="{00000000-0005-0000-0000-0000FDC50000}"/>
    <cellStyle name="Normal 8 2 2 3 3 5" xfId="50694" xr:uid="{00000000-0005-0000-0000-0000FEC50000}"/>
    <cellStyle name="Normal 8 2 2 3 3 5 2" xfId="50695" xr:uid="{00000000-0005-0000-0000-0000FFC50000}"/>
    <cellStyle name="Normal 8 2 2 3 3 6" xfId="50696" xr:uid="{00000000-0005-0000-0000-000000C60000}"/>
    <cellStyle name="Normal 8 2 2 3 3 6 2" xfId="50697" xr:uid="{00000000-0005-0000-0000-000001C60000}"/>
    <cellStyle name="Normal 8 2 2 3 3 6 2 2" xfId="50698" xr:uid="{00000000-0005-0000-0000-000002C60000}"/>
    <cellStyle name="Normal 8 2 2 3 3 6 3" xfId="50699" xr:uid="{00000000-0005-0000-0000-000003C60000}"/>
    <cellStyle name="Normal 8 2 2 3 3 7" xfId="50700" xr:uid="{00000000-0005-0000-0000-000004C60000}"/>
    <cellStyle name="Normal 8 2 2 3 3 7 2" xfId="50701" xr:uid="{00000000-0005-0000-0000-000005C60000}"/>
    <cellStyle name="Normal 8 2 2 3 3 8" xfId="50702" xr:uid="{00000000-0005-0000-0000-000006C60000}"/>
    <cellStyle name="Normal 8 2 2 3 3 9" xfId="50703" xr:uid="{00000000-0005-0000-0000-000007C60000}"/>
    <cellStyle name="Normal 8 2 2 3 4" xfId="50704" xr:uid="{00000000-0005-0000-0000-000008C60000}"/>
    <cellStyle name="Normal 8 2 2 3 4 2" xfId="50705" xr:uid="{00000000-0005-0000-0000-000009C60000}"/>
    <cellStyle name="Normal 8 2 2 3 4 2 2" xfId="50706" xr:uid="{00000000-0005-0000-0000-00000AC60000}"/>
    <cellStyle name="Normal 8 2 2 3 4 2 2 2" xfId="50707" xr:uid="{00000000-0005-0000-0000-00000BC60000}"/>
    <cellStyle name="Normal 8 2 2 3 4 2 3" xfId="50708" xr:uid="{00000000-0005-0000-0000-00000CC60000}"/>
    <cellStyle name="Normal 8 2 2 3 4 2 3 2" xfId="50709" xr:uid="{00000000-0005-0000-0000-00000DC60000}"/>
    <cellStyle name="Normal 8 2 2 3 4 2 3 2 2" xfId="50710" xr:uid="{00000000-0005-0000-0000-00000EC60000}"/>
    <cellStyle name="Normal 8 2 2 3 4 2 3 3" xfId="50711" xr:uid="{00000000-0005-0000-0000-00000FC60000}"/>
    <cellStyle name="Normal 8 2 2 3 4 2 4" xfId="50712" xr:uid="{00000000-0005-0000-0000-000010C60000}"/>
    <cellStyle name="Normal 8 2 2 3 4 3" xfId="50713" xr:uid="{00000000-0005-0000-0000-000011C60000}"/>
    <cellStyle name="Normal 8 2 2 3 4 3 2" xfId="50714" xr:uid="{00000000-0005-0000-0000-000012C60000}"/>
    <cellStyle name="Normal 8 2 2 3 4 4" xfId="50715" xr:uid="{00000000-0005-0000-0000-000013C60000}"/>
    <cellStyle name="Normal 8 2 2 3 4 4 2" xfId="50716" xr:uid="{00000000-0005-0000-0000-000014C60000}"/>
    <cellStyle name="Normal 8 2 2 3 4 4 2 2" xfId="50717" xr:uid="{00000000-0005-0000-0000-000015C60000}"/>
    <cellStyle name="Normal 8 2 2 3 4 4 3" xfId="50718" xr:uid="{00000000-0005-0000-0000-000016C60000}"/>
    <cellStyle name="Normal 8 2 2 3 4 5" xfId="50719" xr:uid="{00000000-0005-0000-0000-000017C60000}"/>
    <cellStyle name="Normal 8 2 2 3 4 6" xfId="50720" xr:uid="{00000000-0005-0000-0000-000018C60000}"/>
    <cellStyle name="Normal 8 2 2 3 5" xfId="50721" xr:uid="{00000000-0005-0000-0000-000019C60000}"/>
    <cellStyle name="Normal 8 2 2 3 5 2" xfId="50722" xr:uid="{00000000-0005-0000-0000-00001AC60000}"/>
    <cellStyle name="Normal 8 2 2 3 5 2 2" xfId="50723" xr:uid="{00000000-0005-0000-0000-00001BC60000}"/>
    <cellStyle name="Normal 8 2 2 3 5 3" xfId="50724" xr:uid="{00000000-0005-0000-0000-00001CC60000}"/>
    <cellStyle name="Normal 8 2 2 3 5 3 2" xfId="50725" xr:uid="{00000000-0005-0000-0000-00001DC60000}"/>
    <cellStyle name="Normal 8 2 2 3 5 3 2 2" xfId="50726" xr:uid="{00000000-0005-0000-0000-00001EC60000}"/>
    <cellStyle name="Normal 8 2 2 3 5 3 3" xfId="50727" xr:uid="{00000000-0005-0000-0000-00001FC60000}"/>
    <cellStyle name="Normal 8 2 2 3 5 4" xfId="50728" xr:uid="{00000000-0005-0000-0000-000020C60000}"/>
    <cellStyle name="Normal 8 2 2 3 6" xfId="50729" xr:uid="{00000000-0005-0000-0000-000021C60000}"/>
    <cellStyle name="Normal 8 2 2 3 6 2" xfId="50730" xr:uid="{00000000-0005-0000-0000-000022C60000}"/>
    <cellStyle name="Normal 8 2 2 3 6 2 2" xfId="50731" xr:uid="{00000000-0005-0000-0000-000023C60000}"/>
    <cellStyle name="Normal 8 2 2 3 6 3" xfId="50732" xr:uid="{00000000-0005-0000-0000-000024C60000}"/>
    <cellStyle name="Normal 8 2 2 3 6 3 2" xfId="50733" xr:uid="{00000000-0005-0000-0000-000025C60000}"/>
    <cellStyle name="Normal 8 2 2 3 6 3 2 2" xfId="50734" xr:uid="{00000000-0005-0000-0000-000026C60000}"/>
    <cellStyle name="Normal 8 2 2 3 6 3 3" xfId="50735" xr:uid="{00000000-0005-0000-0000-000027C60000}"/>
    <cellStyle name="Normal 8 2 2 3 6 4" xfId="50736" xr:uid="{00000000-0005-0000-0000-000028C60000}"/>
    <cellStyle name="Normal 8 2 2 3 7" xfId="50737" xr:uid="{00000000-0005-0000-0000-000029C60000}"/>
    <cellStyle name="Normal 8 2 2 3 7 2" xfId="50738" xr:uid="{00000000-0005-0000-0000-00002AC60000}"/>
    <cellStyle name="Normal 8 2 2 3 8" xfId="50739" xr:uid="{00000000-0005-0000-0000-00002BC60000}"/>
    <cellStyle name="Normal 8 2 2 3 8 2" xfId="50740" xr:uid="{00000000-0005-0000-0000-00002CC60000}"/>
    <cellStyle name="Normal 8 2 2 3 8 2 2" xfId="50741" xr:uid="{00000000-0005-0000-0000-00002DC60000}"/>
    <cellStyle name="Normal 8 2 2 3 8 3" xfId="50742" xr:uid="{00000000-0005-0000-0000-00002EC60000}"/>
    <cellStyle name="Normal 8 2 2 3 9" xfId="50743" xr:uid="{00000000-0005-0000-0000-00002FC60000}"/>
    <cellStyle name="Normal 8 2 2 3 9 2" xfId="50744" xr:uid="{00000000-0005-0000-0000-000030C60000}"/>
    <cellStyle name="Normal 8 2 2 3_T-straight with PEDs adjustor" xfId="50745" xr:uid="{00000000-0005-0000-0000-000031C60000}"/>
    <cellStyle name="Normal 8 2 2 4" xfId="50746" xr:uid="{00000000-0005-0000-0000-000032C60000}"/>
    <cellStyle name="Normal 8 2 2 4 10" xfId="50747" xr:uid="{00000000-0005-0000-0000-000033C60000}"/>
    <cellStyle name="Normal 8 2 2 4 11" xfId="50748" xr:uid="{00000000-0005-0000-0000-000034C60000}"/>
    <cellStyle name="Normal 8 2 2 4 2" xfId="50749" xr:uid="{00000000-0005-0000-0000-000035C60000}"/>
    <cellStyle name="Normal 8 2 2 4 2 10" xfId="50750" xr:uid="{00000000-0005-0000-0000-000036C60000}"/>
    <cellStyle name="Normal 8 2 2 4 2 2" xfId="50751" xr:uid="{00000000-0005-0000-0000-000037C60000}"/>
    <cellStyle name="Normal 8 2 2 4 2 2 2" xfId="50752" xr:uid="{00000000-0005-0000-0000-000038C60000}"/>
    <cellStyle name="Normal 8 2 2 4 2 2 2 2" xfId="50753" xr:uid="{00000000-0005-0000-0000-000039C60000}"/>
    <cellStyle name="Normal 8 2 2 4 2 2 2 2 2" xfId="50754" xr:uid="{00000000-0005-0000-0000-00003AC60000}"/>
    <cellStyle name="Normal 8 2 2 4 2 2 2 2 2 2" xfId="50755" xr:uid="{00000000-0005-0000-0000-00003BC60000}"/>
    <cellStyle name="Normal 8 2 2 4 2 2 2 2 3" xfId="50756" xr:uid="{00000000-0005-0000-0000-00003CC60000}"/>
    <cellStyle name="Normal 8 2 2 4 2 2 2 2 3 2" xfId="50757" xr:uid="{00000000-0005-0000-0000-00003DC60000}"/>
    <cellStyle name="Normal 8 2 2 4 2 2 2 2 3 2 2" xfId="50758" xr:uid="{00000000-0005-0000-0000-00003EC60000}"/>
    <cellStyle name="Normal 8 2 2 4 2 2 2 2 3 3" xfId="50759" xr:uid="{00000000-0005-0000-0000-00003FC60000}"/>
    <cellStyle name="Normal 8 2 2 4 2 2 2 2 4" xfId="50760" xr:uid="{00000000-0005-0000-0000-000040C60000}"/>
    <cellStyle name="Normal 8 2 2 4 2 2 2 3" xfId="50761" xr:uid="{00000000-0005-0000-0000-000041C60000}"/>
    <cellStyle name="Normal 8 2 2 4 2 2 2 3 2" xfId="50762" xr:uid="{00000000-0005-0000-0000-000042C60000}"/>
    <cellStyle name="Normal 8 2 2 4 2 2 2 4" xfId="50763" xr:uid="{00000000-0005-0000-0000-000043C60000}"/>
    <cellStyle name="Normal 8 2 2 4 2 2 2 4 2" xfId="50764" xr:uid="{00000000-0005-0000-0000-000044C60000}"/>
    <cellStyle name="Normal 8 2 2 4 2 2 2 4 2 2" xfId="50765" xr:uid="{00000000-0005-0000-0000-000045C60000}"/>
    <cellStyle name="Normal 8 2 2 4 2 2 2 4 3" xfId="50766" xr:uid="{00000000-0005-0000-0000-000046C60000}"/>
    <cellStyle name="Normal 8 2 2 4 2 2 2 5" xfId="50767" xr:uid="{00000000-0005-0000-0000-000047C60000}"/>
    <cellStyle name="Normal 8 2 2 4 2 2 3" xfId="50768" xr:uid="{00000000-0005-0000-0000-000048C60000}"/>
    <cellStyle name="Normal 8 2 2 4 2 2 3 2" xfId="50769" xr:uid="{00000000-0005-0000-0000-000049C60000}"/>
    <cellStyle name="Normal 8 2 2 4 2 2 3 2 2" xfId="50770" xr:uid="{00000000-0005-0000-0000-00004AC60000}"/>
    <cellStyle name="Normal 8 2 2 4 2 2 3 3" xfId="50771" xr:uid="{00000000-0005-0000-0000-00004BC60000}"/>
    <cellStyle name="Normal 8 2 2 4 2 2 3 3 2" xfId="50772" xr:uid="{00000000-0005-0000-0000-00004CC60000}"/>
    <cellStyle name="Normal 8 2 2 4 2 2 3 3 2 2" xfId="50773" xr:uid="{00000000-0005-0000-0000-00004DC60000}"/>
    <cellStyle name="Normal 8 2 2 4 2 2 3 3 3" xfId="50774" xr:uid="{00000000-0005-0000-0000-00004EC60000}"/>
    <cellStyle name="Normal 8 2 2 4 2 2 3 4" xfId="50775" xr:uid="{00000000-0005-0000-0000-00004FC60000}"/>
    <cellStyle name="Normal 8 2 2 4 2 2 4" xfId="50776" xr:uid="{00000000-0005-0000-0000-000050C60000}"/>
    <cellStyle name="Normal 8 2 2 4 2 2 4 2" xfId="50777" xr:uid="{00000000-0005-0000-0000-000051C60000}"/>
    <cellStyle name="Normal 8 2 2 4 2 2 4 2 2" xfId="50778" xr:uid="{00000000-0005-0000-0000-000052C60000}"/>
    <cellStyle name="Normal 8 2 2 4 2 2 4 3" xfId="50779" xr:uid="{00000000-0005-0000-0000-000053C60000}"/>
    <cellStyle name="Normal 8 2 2 4 2 2 4 3 2" xfId="50780" xr:uid="{00000000-0005-0000-0000-000054C60000}"/>
    <cellStyle name="Normal 8 2 2 4 2 2 4 3 2 2" xfId="50781" xr:uid="{00000000-0005-0000-0000-000055C60000}"/>
    <cellStyle name="Normal 8 2 2 4 2 2 4 3 3" xfId="50782" xr:uid="{00000000-0005-0000-0000-000056C60000}"/>
    <cellStyle name="Normal 8 2 2 4 2 2 4 4" xfId="50783" xr:uid="{00000000-0005-0000-0000-000057C60000}"/>
    <cellStyle name="Normal 8 2 2 4 2 2 5" xfId="50784" xr:uid="{00000000-0005-0000-0000-000058C60000}"/>
    <cellStyle name="Normal 8 2 2 4 2 2 5 2" xfId="50785" xr:uid="{00000000-0005-0000-0000-000059C60000}"/>
    <cellStyle name="Normal 8 2 2 4 2 2 6" xfId="50786" xr:uid="{00000000-0005-0000-0000-00005AC60000}"/>
    <cellStyle name="Normal 8 2 2 4 2 2 6 2" xfId="50787" xr:uid="{00000000-0005-0000-0000-00005BC60000}"/>
    <cellStyle name="Normal 8 2 2 4 2 2 6 2 2" xfId="50788" xr:uid="{00000000-0005-0000-0000-00005CC60000}"/>
    <cellStyle name="Normal 8 2 2 4 2 2 6 3" xfId="50789" xr:uid="{00000000-0005-0000-0000-00005DC60000}"/>
    <cellStyle name="Normal 8 2 2 4 2 2 7" xfId="50790" xr:uid="{00000000-0005-0000-0000-00005EC60000}"/>
    <cellStyle name="Normal 8 2 2 4 2 2 7 2" xfId="50791" xr:uid="{00000000-0005-0000-0000-00005FC60000}"/>
    <cellStyle name="Normal 8 2 2 4 2 2 8" xfId="50792" xr:uid="{00000000-0005-0000-0000-000060C60000}"/>
    <cellStyle name="Normal 8 2 2 4 2 3" xfId="50793" xr:uid="{00000000-0005-0000-0000-000061C60000}"/>
    <cellStyle name="Normal 8 2 2 4 2 3 2" xfId="50794" xr:uid="{00000000-0005-0000-0000-000062C60000}"/>
    <cellStyle name="Normal 8 2 2 4 2 3 2 2" xfId="50795" xr:uid="{00000000-0005-0000-0000-000063C60000}"/>
    <cellStyle name="Normal 8 2 2 4 2 3 2 2 2" xfId="50796" xr:uid="{00000000-0005-0000-0000-000064C60000}"/>
    <cellStyle name="Normal 8 2 2 4 2 3 2 3" xfId="50797" xr:uid="{00000000-0005-0000-0000-000065C60000}"/>
    <cellStyle name="Normal 8 2 2 4 2 3 2 3 2" xfId="50798" xr:uid="{00000000-0005-0000-0000-000066C60000}"/>
    <cellStyle name="Normal 8 2 2 4 2 3 2 3 2 2" xfId="50799" xr:uid="{00000000-0005-0000-0000-000067C60000}"/>
    <cellStyle name="Normal 8 2 2 4 2 3 2 3 3" xfId="50800" xr:uid="{00000000-0005-0000-0000-000068C60000}"/>
    <cellStyle name="Normal 8 2 2 4 2 3 2 4" xfId="50801" xr:uid="{00000000-0005-0000-0000-000069C60000}"/>
    <cellStyle name="Normal 8 2 2 4 2 3 3" xfId="50802" xr:uid="{00000000-0005-0000-0000-00006AC60000}"/>
    <cellStyle name="Normal 8 2 2 4 2 3 3 2" xfId="50803" xr:uid="{00000000-0005-0000-0000-00006BC60000}"/>
    <cellStyle name="Normal 8 2 2 4 2 3 4" xfId="50804" xr:uid="{00000000-0005-0000-0000-00006CC60000}"/>
    <cellStyle name="Normal 8 2 2 4 2 3 4 2" xfId="50805" xr:uid="{00000000-0005-0000-0000-00006DC60000}"/>
    <cellStyle name="Normal 8 2 2 4 2 3 4 2 2" xfId="50806" xr:uid="{00000000-0005-0000-0000-00006EC60000}"/>
    <cellStyle name="Normal 8 2 2 4 2 3 4 3" xfId="50807" xr:uid="{00000000-0005-0000-0000-00006FC60000}"/>
    <cellStyle name="Normal 8 2 2 4 2 3 5" xfId="50808" xr:uid="{00000000-0005-0000-0000-000070C60000}"/>
    <cellStyle name="Normal 8 2 2 4 2 4" xfId="50809" xr:uid="{00000000-0005-0000-0000-000071C60000}"/>
    <cellStyle name="Normal 8 2 2 4 2 4 2" xfId="50810" xr:uid="{00000000-0005-0000-0000-000072C60000}"/>
    <cellStyle name="Normal 8 2 2 4 2 4 2 2" xfId="50811" xr:uid="{00000000-0005-0000-0000-000073C60000}"/>
    <cellStyle name="Normal 8 2 2 4 2 4 3" xfId="50812" xr:uid="{00000000-0005-0000-0000-000074C60000}"/>
    <cellStyle name="Normal 8 2 2 4 2 4 3 2" xfId="50813" xr:uid="{00000000-0005-0000-0000-000075C60000}"/>
    <cellStyle name="Normal 8 2 2 4 2 4 3 2 2" xfId="50814" xr:uid="{00000000-0005-0000-0000-000076C60000}"/>
    <cellStyle name="Normal 8 2 2 4 2 4 3 3" xfId="50815" xr:uid="{00000000-0005-0000-0000-000077C60000}"/>
    <cellStyle name="Normal 8 2 2 4 2 4 4" xfId="50816" xr:uid="{00000000-0005-0000-0000-000078C60000}"/>
    <cellStyle name="Normal 8 2 2 4 2 5" xfId="50817" xr:uid="{00000000-0005-0000-0000-000079C60000}"/>
    <cellStyle name="Normal 8 2 2 4 2 5 2" xfId="50818" xr:uid="{00000000-0005-0000-0000-00007AC60000}"/>
    <cellStyle name="Normal 8 2 2 4 2 5 2 2" xfId="50819" xr:uid="{00000000-0005-0000-0000-00007BC60000}"/>
    <cellStyle name="Normal 8 2 2 4 2 5 3" xfId="50820" xr:uid="{00000000-0005-0000-0000-00007CC60000}"/>
    <cellStyle name="Normal 8 2 2 4 2 5 3 2" xfId="50821" xr:uid="{00000000-0005-0000-0000-00007DC60000}"/>
    <cellStyle name="Normal 8 2 2 4 2 5 3 2 2" xfId="50822" xr:uid="{00000000-0005-0000-0000-00007EC60000}"/>
    <cellStyle name="Normal 8 2 2 4 2 5 3 3" xfId="50823" xr:uid="{00000000-0005-0000-0000-00007FC60000}"/>
    <cellStyle name="Normal 8 2 2 4 2 5 4" xfId="50824" xr:uid="{00000000-0005-0000-0000-000080C60000}"/>
    <cellStyle name="Normal 8 2 2 4 2 6" xfId="50825" xr:uid="{00000000-0005-0000-0000-000081C60000}"/>
    <cellStyle name="Normal 8 2 2 4 2 6 2" xfId="50826" xr:uid="{00000000-0005-0000-0000-000082C60000}"/>
    <cellStyle name="Normal 8 2 2 4 2 7" xfId="50827" xr:uid="{00000000-0005-0000-0000-000083C60000}"/>
    <cellStyle name="Normal 8 2 2 4 2 7 2" xfId="50828" xr:uid="{00000000-0005-0000-0000-000084C60000}"/>
    <cellStyle name="Normal 8 2 2 4 2 7 2 2" xfId="50829" xr:uid="{00000000-0005-0000-0000-000085C60000}"/>
    <cellStyle name="Normal 8 2 2 4 2 7 3" xfId="50830" xr:uid="{00000000-0005-0000-0000-000086C60000}"/>
    <cellStyle name="Normal 8 2 2 4 2 8" xfId="50831" xr:uid="{00000000-0005-0000-0000-000087C60000}"/>
    <cellStyle name="Normal 8 2 2 4 2 8 2" xfId="50832" xr:uid="{00000000-0005-0000-0000-000088C60000}"/>
    <cellStyle name="Normal 8 2 2 4 2 9" xfId="50833" xr:uid="{00000000-0005-0000-0000-000089C60000}"/>
    <cellStyle name="Normal 8 2 2 4 3" xfId="50834" xr:uid="{00000000-0005-0000-0000-00008AC60000}"/>
    <cellStyle name="Normal 8 2 2 4 3 2" xfId="50835" xr:uid="{00000000-0005-0000-0000-00008BC60000}"/>
    <cellStyle name="Normal 8 2 2 4 3 2 2" xfId="50836" xr:uid="{00000000-0005-0000-0000-00008CC60000}"/>
    <cellStyle name="Normal 8 2 2 4 3 2 2 2" xfId="50837" xr:uid="{00000000-0005-0000-0000-00008DC60000}"/>
    <cellStyle name="Normal 8 2 2 4 3 2 2 2 2" xfId="50838" xr:uid="{00000000-0005-0000-0000-00008EC60000}"/>
    <cellStyle name="Normal 8 2 2 4 3 2 2 3" xfId="50839" xr:uid="{00000000-0005-0000-0000-00008FC60000}"/>
    <cellStyle name="Normal 8 2 2 4 3 2 2 3 2" xfId="50840" xr:uid="{00000000-0005-0000-0000-000090C60000}"/>
    <cellStyle name="Normal 8 2 2 4 3 2 2 3 2 2" xfId="50841" xr:uid="{00000000-0005-0000-0000-000091C60000}"/>
    <cellStyle name="Normal 8 2 2 4 3 2 2 3 3" xfId="50842" xr:uid="{00000000-0005-0000-0000-000092C60000}"/>
    <cellStyle name="Normal 8 2 2 4 3 2 2 4" xfId="50843" xr:uid="{00000000-0005-0000-0000-000093C60000}"/>
    <cellStyle name="Normal 8 2 2 4 3 2 3" xfId="50844" xr:uid="{00000000-0005-0000-0000-000094C60000}"/>
    <cellStyle name="Normal 8 2 2 4 3 2 3 2" xfId="50845" xr:uid="{00000000-0005-0000-0000-000095C60000}"/>
    <cellStyle name="Normal 8 2 2 4 3 2 4" xfId="50846" xr:uid="{00000000-0005-0000-0000-000096C60000}"/>
    <cellStyle name="Normal 8 2 2 4 3 2 4 2" xfId="50847" xr:uid="{00000000-0005-0000-0000-000097C60000}"/>
    <cellStyle name="Normal 8 2 2 4 3 2 4 2 2" xfId="50848" xr:uid="{00000000-0005-0000-0000-000098C60000}"/>
    <cellStyle name="Normal 8 2 2 4 3 2 4 3" xfId="50849" xr:uid="{00000000-0005-0000-0000-000099C60000}"/>
    <cellStyle name="Normal 8 2 2 4 3 2 5" xfId="50850" xr:uid="{00000000-0005-0000-0000-00009AC60000}"/>
    <cellStyle name="Normal 8 2 2 4 3 3" xfId="50851" xr:uid="{00000000-0005-0000-0000-00009BC60000}"/>
    <cellStyle name="Normal 8 2 2 4 3 3 2" xfId="50852" xr:uid="{00000000-0005-0000-0000-00009CC60000}"/>
    <cellStyle name="Normal 8 2 2 4 3 3 2 2" xfId="50853" xr:uid="{00000000-0005-0000-0000-00009DC60000}"/>
    <cellStyle name="Normal 8 2 2 4 3 3 3" xfId="50854" xr:uid="{00000000-0005-0000-0000-00009EC60000}"/>
    <cellStyle name="Normal 8 2 2 4 3 3 3 2" xfId="50855" xr:uid="{00000000-0005-0000-0000-00009FC60000}"/>
    <cellStyle name="Normal 8 2 2 4 3 3 3 2 2" xfId="50856" xr:uid="{00000000-0005-0000-0000-0000A0C60000}"/>
    <cellStyle name="Normal 8 2 2 4 3 3 3 3" xfId="50857" xr:uid="{00000000-0005-0000-0000-0000A1C60000}"/>
    <cellStyle name="Normal 8 2 2 4 3 3 4" xfId="50858" xr:uid="{00000000-0005-0000-0000-0000A2C60000}"/>
    <cellStyle name="Normal 8 2 2 4 3 4" xfId="50859" xr:uid="{00000000-0005-0000-0000-0000A3C60000}"/>
    <cellStyle name="Normal 8 2 2 4 3 4 2" xfId="50860" xr:uid="{00000000-0005-0000-0000-0000A4C60000}"/>
    <cellStyle name="Normal 8 2 2 4 3 4 2 2" xfId="50861" xr:uid="{00000000-0005-0000-0000-0000A5C60000}"/>
    <cellStyle name="Normal 8 2 2 4 3 4 3" xfId="50862" xr:uid="{00000000-0005-0000-0000-0000A6C60000}"/>
    <cellStyle name="Normal 8 2 2 4 3 4 3 2" xfId="50863" xr:uid="{00000000-0005-0000-0000-0000A7C60000}"/>
    <cellStyle name="Normal 8 2 2 4 3 4 3 2 2" xfId="50864" xr:uid="{00000000-0005-0000-0000-0000A8C60000}"/>
    <cellStyle name="Normal 8 2 2 4 3 4 3 3" xfId="50865" xr:uid="{00000000-0005-0000-0000-0000A9C60000}"/>
    <cellStyle name="Normal 8 2 2 4 3 4 4" xfId="50866" xr:uid="{00000000-0005-0000-0000-0000AAC60000}"/>
    <cellStyle name="Normal 8 2 2 4 3 5" xfId="50867" xr:uid="{00000000-0005-0000-0000-0000ABC60000}"/>
    <cellStyle name="Normal 8 2 2 4 3 5 2" xfId="50868" xr:uid="{00000000-0005-0000-0000-0000ACC60000}"/>
    <cellStyle name="Normal 8 2 2 4 3 6" xfId="50869" xr:uid="{00000000-0005-0000-0000-0000ADC60000}"/>
    <cellStyle name="Normal 8 2 2 4 3 6 2" xfId="50870" xr:uid="{00000000-0005-0000-0000-0000AEC60000}"/>
    <cellStyle name="Normal 8 2 2 4 3 6 2 2" xfId="50871" xr:uid="{00000000-0005-0000-0000-0000AFC60000}"/>
    <cellStyle name="Normal 8 2 2 4 3 6 3" xfId="50872" xr:uid="{00000000-0005-0000-0000-0000B0C60000}"/>
    <cellStyle name="Normal 8 2 2 4 3 7" xfId="50873" xr:uid="{00000000-0005-0000-0000-0000B1C60000}"/>
    <cellStyle name="Normal 8 2 2 4 3 7 2" xfId="50874" xr:uid="{00000000-0005-0000-0000-0000B2C60000}"/>
    <cellStyle name="Normal 8 2 2 4 3 8" xfId="50875" xr:uid="{00000000-0005-0000-0000-0000B3C60000}"/>
    <cellStyle name="Normal 8 2 2 4 4" xfId="50876" xr:uid="{00000000-0005-0000-0000-0000B4C60000}"/>
    <cellStyle name="Normal 8 2 2 4 4 2" xfId="50877" xr:uid="{00000000-0005-0000-0000-0000B5C60000}"/>
    <cellStyle name="Normal 8 2 2 4 4 2 2" xfId="50878" xr:uid="{00000000-0005-0000-0000-0000B6C60000}"/>
    <cellStyle name="Normal 8 2 2 4 4 2 2 2" xfId="50879" xr:uid="{00000000-0005-0000-0000-0000B7C60000}"/>
    <cellStyle name="Normal 8 2 2 4 4 2 3" xfId="50880" xr:uid="{00000000-0005-0000-0000-0000B8C60000}"/>
    <cellStyle name="Normal 8 2 2 4 4 2 3 2" xfId="50881" xr:uid="{00000000-0005-0000-0000-0000B9C60000}"/>
    <cellStyle name="Normal 8 2 2 4 4 2 3 2 2" xfId="50882" xr:uid="{00000000-0005-0000-0000-0000BAC60000}"/>
    <cellStyle name="Normal 8 2 2 4 4 2 3 3" xfId="50883" xr:uid="{00000000-0005-0000-0000-0000BBC60000}"/>
    <cellStyle name="Normal 8 2 2 4 4 2 4" xfId="50884" xr:uid="{00000000-0005-0000-0000-0000BCC60000}"/>
    <cellStyle name="Normal 8 2 2 4 4 3" xfId="50885" xr:uid="{00000000-0005-0000-0000-0000BDC60000}"/>
    <cellStyle name="Normal 8 2 2 4 4 3 2" xfId="50886" xr:uid="{00000000-0005-0000-0000-0000BEC60000}"/>
    <cellStyle name="Normal 8 2 2 4 4 4" xfId="50887" xr:uid="{00000000-0005-0000-0000-0000BFC60000}"/>
    <cellStyle name="Normal 8 2 2 4 4 4 2" xfId="50888" xr:uid="{00000000-0005-0000-0000-0000C0C60000}"/>
    <cellStyle name="Normal 8 2 2 4 4 4 2 2" xfId="50889" xr:uid="{00000000-0005-0000-0000-0000C1C60000}"/>
    <cellStyle name="Normal 8 2 2 4 4 4 3" xfId="50890" xr:uid="{00000000-0005-0000-0000-0000C2C60000}"/>
    <cellStyle name="Normal 8 2 2 4 4 5" xfId="50891" xr:uid="{00000000-0005-0000-0000-0000C3C60000}"/>
    <cellStyle name="Normal 8 2 2 4 5" xfId="50892" xr:uid="{00000000-0005-0000-0000-0000C4C60000}"/>
    <cellStyle name="Normal 8 2 2 4 5 2" xfId="50893" xr:uid="{00000000-0005-0000-0000-0000C5C60000}"/>
    <cellStyle name="Normal 8 2 2 4 5 2 2" xfId="50894" xr:uid="{00000000-0005-0000-0000-0000C6C60000}"/>
    <cellStyle name="Normal 8 2 2 4 5 3" xfId="50895" xr:uid="{00000000-0005-0000-0000-0000C7C60000}"/>
    <cellStyle name="Normal 8 2 2 4 5 3 2" xfId="50896" xr:uid="{00000000-0005-0000-0000-0000C8C60000}"/>
    <cellStyle name="Normal 8 2 2 4 5 3 2 2" xfId="50897" xr:uid="{00000000-0005-0000-0000-0000C9C60000}"/>
    <cellStyle name="Normal 8 2 2 4 5 3 3" xfId="50898" xr:uid="{00000000-0005-0000-0000-0000CAC60000}"/>
    <cellStyle name="Normal 8 2 2 4 5 4" xfId="50899" xr:uid="{00000000-0005-0000-0000-0000CBC60000}"/>
    <cellStyle name="Normal 8 2 2 4 6" xfId="50900" xr:uid="{00000000-0005-0000-0000-0000CCC60000}"/>
    <cellStyle name="Normal 8 2 2 4 6 2" xfId="50901" xr:uid="{00000000-0005-0000-0000-0000CDC60000}"/>
    <cellStyle name="Normal 8 2 2 4 6 2 2" xfId="50902" xr:uid="{00000000-0005-0000-0000-0000CEC60000}"/>
    <cellStyle name="Normal 8 2 2 4 6 3" xfId="50903" xr:uid="{00000000-0005-0000-0000-0000CFC60000}"/>
    <cellStyle name="Normal 8 2 2 4 6 3 2" xfId="50904" xr:uid="{00000000-0005-0000-0000-0000D0C60000}"/>
    <cellStyle name="Normal 8 2 2 4 6 3 2 2" xfId="50905" xr:uid="{00000000-0005-0000-0000-0000D1C60000}"/>
    <cellStyle name="Normal 8 2 2 4 6 3 3" xfId="50906" xr:uid="{00000000-0005-0000-0000-0000D2C60000}"/>
    <cellStyle name="Normal 8 2 2 4 6 4" xfId="50907" xr:uid="{00000000-0005-0000-0000-0000D3C60000}"/>
    <cellStyle name="Normal 8 2 2 4 7" xfId="50908" xr:uid="{00000000-0005-0000-0000-0000D4C60000}"/>
    <cellStyle name="Normal 8 2 2 4 7 2" xfId="50909" xr:uid="{00000000-0005-0000-0000-0000D5C60000}"/>
    <cellStyle name="Normal 8 2 2 4 8" xfId="50910" xr:uid="{00000000-0005-0000-0000-0000D6C60000}"/>
    <cellStyle name="Normal 8 2 2 4 8 2" xfId="50911" xr:uid="{00000000-0005-0000-0000-0000D7C60000}"/>
    <cellStyle name="Normal 8 2 2 4 8 2 2" xfId="50912" xr:uid="{00000000-0005-0000-0000-0000D8C60000}"/>
    <cellStyle name="Normal 8 2 2 4 8 3" xfId="50913" xr:uid="{00000000-0005-0000-0000-0000D9C60000}"/>
    <cellStyle name="Normal 8 2 2 4 9" xfId="50914" xr:uid="{00000000-0005-0000-0000-0000DAC60000}"/>
    <cellStyle name="Normal 8 2 2 4 9 2" xfId="50915" xr:uid="{00000000-0005-0000-0000-0000DBC60000}"/>
    <cellStyle name="Normal 8 2 2 5" xfId="50916" xr:uid="{00000000-0005-0000-0000-0000DCC60000}"/>
    <cellStyle name="Normal 8 2 2 5 10" xfId="50917" xr:uid="{00000000-0005-0000-0000-0000DDC60000}"/>
    <cellStyle name="Normal 8 2 2 5 2" xfId="50918" xr:uid="{00000000-0005-0000-0000-0000DEC60000}"/>
    <cellStyle name="Normal 8 2 2 5 2 2" xfId="50919" xr:uid="{00000000-0005-0000-0000-0000DFC60000}"/>
    <cellStyle name="Normal 8 2 2 5 2 2 2" xfId="50920" xr:uid="{00000000-0005-0000-0000-0000E0C60000}"/>
    <cellStyle name="Normal 8 2 2 5 2 2 2 2" xfId="50921" xr:uid="{00000000-0005-0000-0000-0000E1C60000}"/>
    <cellStyle name="Normal 8 2 2 5 2 2 2 2 2" xfId="50922" xr:uid="{00000000-0005-0000-0000-0000E2C60000}"/>
    <cellStyle name="Normal 8 2 2 5 2 2 2 3" xfId="50923" xr:uid="{00000000-0005-0000-0000-0000E3C60000}"/>
    <cellStyle name="Normal 8 2 2 5 2 2 2 3 2" xfId="50924" xr:uid="{00000000-0005-0000-0000-0000E4C60000}"/>
    <cellStyle name="Normal 8 2 2 5 2 2 2 3 2 2" xfId="50925" xr:uid="{00000000-0005-0000-0000-0000E5C60000}"/>
    <cellStyle name="Normal 8 2 2 5 2 2 2 3 3" xfId="50926" xr:uid="{00000000-0005-0000-0000-0000E6C60000}"/>
    <cellStyle name="Normal 8 2 2 5 2 2 2 4" xfId="50927" xr:uid="{00000000-0005-0000-0000-0000E7C60000}"/>
    <cellStyle name="Normal 8 2 2 5 2 2 3" xfId="50928" xr:uid="{00000000-0005-0000-0000-0000E8C60000}"/>
    <cellStyle name="Normal 8 2 2 5 2 2 3 2" xfId="50929" xr:uid="{00000000-0005-0000-0000-0000E9C60000}"/>
    <cellStyle name="Normal 8 2 2 5 2 2 4" xfId="50930" xr:uid="{00000000-0005-0000-0000-0000EAC60000}"/>
    <cellStyle name="Normal 8 2 2 5 2 2 4 2" xfId="50931" xr:uid="{00000000-0005-0000-0000-0000EBC60000}"/>
    <cellStyle name="Normal 8 2 2 5 2 2 4 2 2" xfId="50932" xr:uid="{00000000-0005-0000-0000-0000ECC60000}"/>
    <cellStyle name="Normal 8 2 2 5 2 2 4 3" xfId="50933" xr:uid="{00000000-0005-0000-0000-0000EDC60000}"/>
    <cellStyle name="Normal 8 2 2 5 2 2 5" xfId="50934" xr:uid="{00000000-0005-0000-0000-0000EEC60000}"/>
    <cellStyle name="Normal 8 2 2 5 2 3" xfId="50935" xr:uid="{00000000-0005-0000-0000-0000EFC60000}"/>
    <cellStyle name="Normal 8 2 2 5 2 3 2" xfId="50936" xr:uid="{00000000-0005-0000-0000-0000F0C60000}"/>
    <cellStyle name="Normal 8 2 2 5 2 3 2 2" xfId="50937" xr:uid="{00000000-0005-0000-0000-0000F1C60000}"/>
    <cellStyle name="Normal 8 2 2 5 2 3 3" xfId="50938" xr:uid="{00000000-0005-0000-0000-0000F2C60000}"/>
    <cellStyle name="Normal 8 2 2 5 2 3 3 2" xfId="50939" xr:uid="{00000000-0005-0000-0000-0000F3C60000}"/>
    <cellStyle name="Normal 8 2 2 5 2 3 3 2 2" xfId="50940" xr:uid="{00000000-0005-0000-0000-0000F4C60000}"/>
    <cellStyle name="Normal 8 2 2 5 2 3 3 3" xfId="50941" xr:uid="{00000000-0005-0000-0000-0000F5C60000}"/>
    <cellStyle name="Normal 8 2 2 5 2 3 4" xfId="50942" xr:uid="{00000000-0005-0000-0000-0000F6C60000}"/>
    <cellStyle name="Normal 8 2 2 5 2 4" xfId="50943" xr:uid="{00000000-0005-0000-0000-0000F7C60000}"/>
    <cellStyle name="Normal 8 2 2 5 2 4 2" xfId="50944" xr:uid="{00000000-0005-0000-0000-0000F8C60000}"/>
    <cellStyle name="Normal 8 2 2 5 2 4 2 2" xfId="50945" xr:uid="{00000000-0005-0000-0000-0000F9C60000}"/>
    <cellStyle name="Normal 8 2 2 5 2 4 3" xfId="50946" xr:uid="{00000000-0005-0000-0000-0000FAC60000}"/>
    <cellStyle name="Normal 8 2 2 5 2 4 3 2" xfId="50947" xr:uid="{00000000-0005-0000-0000-0000FBC60000}"/>
    <cellStyle name="Normal 8 2 2 5 2 4 3 2 2" xfId="50948" xr:uid="{00000000-0005-0000-0000-0000FCC60000}"/>
    <cellStyle name="Normal 8 2 2 5 2 4 3 3" xfId="50949" xr:uid="{00000000-0005-0000-0000-0000FDC60000}"/>
    <cellStyle name="Normal 8 2 2 5 2 4 4" xfId="50950" xr:uid="{00000000-0005-0000-0000-0000FEC60000}"/>
    <cellStyle name="Normal 8 2 2 5 2 5" xfId="50951" xr:uid="{00000000-0005-0000-0000-0000FFC60000}"/>
    <cellStyle name="Normal 8 2 2 5 2 5 2" xfId="50952" xr:uid="{00000000-0005-0000-0000-000000C70000}"/>
    <cellStyle name="Normal 8 2 2 5 2 6" xfId="50953" xr:uid="{00000000-0005-0000-0000-000001C70000}"/>
    <cellStyle name="Normal 8 2 2 5 2 6 2" xfId="50954" xr:uid="{00000000-0005-0000-0000-000002C70000}"/>
    <cellStyle name="Normal 8 2 2 5 2 6 2 2" xfId="50955" xr:uid="{00000000-0005-0000-0000-000003C70000}"/>
    <cellStyle name="Normal 8 2 2 5 2 6 3" xfId="50956" xr:uid="{00000000-0005-0000-0000-000004C70000}"/>
    <cellStyle name="Normal 8 2 2 5 2 7" xfId="50957" xr:uid="{00000000-0005-0000-0000-000005C70000}"/>
    <cellStyle name="Normal 8 2 2 5 2 7 2" xfId="50958" xr:uid="{00000000-0005-0000-0000-000006C70000}"/>
    <cellStyle name="Normal 8 2 2 5 2 8" xfId="50959" xr:uid="{00000000-0005-0000-0000-000007C70000}"/>
    <cellStyle name="Normal 8 2 2 5 2 9" xfId="50960" xr:uid="{00000000-0005-0000-0000-000008C70000}"/>
    <cellStyle name="Normal 8 2 2 5 3" xfId="50961" xr:uid="{00000000-0005-0000-0000-000009C70000}"/>
    <cellStyle name="Normal 8 2 2 5 3 2" xfId="50962" xr:uid="{00000000-0005-0000-0000-00000AC70000}"/>
    <cellStyle name="Normal 8 2 2 5 3 2 2" xfId="50963" xr:uid="{00000000-0005-0000-0000-00000BC70000}"/>
    <cellStyle name="Normal 8 2 2 5 3 2 2 2" xfId="50964" xr:uid="{00000000-0005-0000-0000-00000CC70000}"/>
    <cellStyle name="Normal 8 2 2 5 3 2 3" xfId="50965" xr:uid="{00000000-0005-0000-0000-00000DC70000}"/>
    <cellStyle name="Normal 8 2 2 5 3 2 3 2" xfId="50966" xr:uid="{00000000-0005-0000-0000-00000EC70000}"/>
    <cellStyle name="Normal 8 2 2 5 3 2 3 2 2" xfId="50967" xr:uid="{00000000-0005-0000-0000-00000FC70000}"/>
    <cellStyle name="Normal 8 2 2 5 3 2 3 3" xfId="50968" xr:uid="{00000000-0005-0000-0000-000010C70000}"/>
    <cellStyle name="Normal 8 2 2 5 3 2 4" xfId="50969" xr:uid="{00000000-0005-0000-0000-000011C70000}"/>
    <cellStyle name="Normal 8 2 2 5 3 3" xfId="50970" xr:uid="{00000000-0005-0000-0000-000012C70000}"/>
    <cellStyle name="Normal 8 2 2 5 3 3 2" xfId="50971" xr:uid="{00000000-0005-0000-0000-000013C70000}"/>
    <cellStyle name="Normal 8 2 2 5 3 4" xfId="50972" xr:uid="{00000000-0005-0000-0000-000014C70000}"/>
    <cellStyle name="Normal 8 2 2 5 3 4 2" xfId="50973" xr:uid="{00000000-0005-0000-0000-000015C70000}"/>
    <cellStyle name="Normal 8 2 2 5 3 4 2 2" xfId="50974" xr:uid="{00000000-0005-0000-0000-000016C70000}"/>
    <cellStyle name="Normal 8 2 2 5 3 4 3" xfId="50975" xr:uid="{00000000-0005-0000-0000-000017C70000}"/>
    <cellStyle name="Normal 8 2 2 5 3 5" xfId="50976" xr:uid="{00000000-0005-0000-0000-000018C70000}"/>
    <cellStyle name="Normal 8 2 2 5 4" xfId="50977" xr:uid="{00000000-0005-0000-0000-000019C70000}"/>
    <cellStyle name="Normal 8 2 2 5 4 2" xfId="50978" xr:uid="{00000000-0005-0000-0000-00001AC70000}"/>
    <cellStyle name="Normal 8 2 2 5 4 2 2" xfId="50979" xr:uid="{00000000-0005-0000-0000-00001BC70000}"/>
    <cellStyle name="Normal 8 2 2 5 4 3" xfId="50980" xr:uid="{00000000-0005-0000-0000-00001CC70000}"/>
    <cellStyle name="Normal 8 2 2 5 4 3 2" xfId="50981" xr:uid="{00000000-0005-0000-0000-00001DC70000}"/>
    <cellStyle name="Normal 8 2 2 5 4 3 2 2" xfId="50982" xr:uid="{00000000-0005-0000-0000-00001EC70000}"/>
    <cellStyle name="Normal 8 2 2 5 4 3 3" xfId="50983" xr:uid="{00000000-0005-0000-0000-00001FC70000}"/>
    <cellStyle name="Normal 8 2 2 5 4 4" xfId="50984" xr:uid="{00000000-0005-0000-0000-000020C70000}"/>
    <cellStyle name="Normal 8 2 2 5 5" xfId="50985" xr:uid="{00000000-0005-0000-0000-000021C70000}"/>
    <cellStyle name="Normal 8 2 2 5 5 2" xfId="50986" xr:uid="{00000000-0005-0000-0000-000022C70000}"/>
    <cellStyle name="Normal 8 2 2 5 5 2 2" xfId="50987" xr:uid="{00000000-0005-0000-0000-000023C70000}"/>
    <cellStyle name="Normal 8 2 2 5 5 3" xfId="50988" xr:uid="{00000000-0005-0000-0000-000024C70000}"/>
    <cellStyle name="Normal 8 2 2 5 5 3 2" xfId="50989" xr:uid="{00000000-0005-0000-0000-000025C70000}"/>
    <cellStyle name="Normal 8 2 2 5 5 3 2 2" xfId="50990" xr:uid="{00000000-0005-0000-0000-000026C70000}"/>
    <cellStyle name="Normal 8 2 2 5 5 3 3" xfId="50991" xr:uid="{00000000-0005-0000-0000-000027C70000}"/>
    <cellStyle name="Normal 8 2 2 5 5 4" xfId="50992" xr:uid="{00000000-0005-0000-0000-000028C70000}"/>
    <cellStyle name="Normal 8 2 2 5 6" xfId="50993" xr:uid="{00000000-0005-0000-0000-000029C70000}"/>
    <cellStyle name="Normal 8 2 2 5 6 2" xfId="50994" xr:uid="{00000000-0005-0000-0000-00002AC70000}"/>
    <cellStyle name="Normal 8 2 2 5 7" xfId="50995" xr:uid="{00000000-0005-0000-0000-00002BC70000}"/>
    <cellStyle name="Normal 8 2 2 5 7 2" xfId="50996" xr:uid="{00000000-0005-0000-0000-00002CC70000}"/>
    <cellStyle name="Normal 8 2 2 5 7 2 2" xfId="50997" xr:uid="{00000000-0005-0000-0000-00002DC70000}"/>
    <cellStyle name="Normal 8 2 2 5 7 3" xfId="50998" xr:uid="{00000000-0005-0000-0000-00002EC70000}"/>
    <cellStyle name="Normal 8 2 2 5 8" xfId="50999" xr:uid="{00000000-0005-0000-0000-00002FC70000}"/>
    <cellStyle name="Normal 8 2 2 5 8 2" xfId="51000" xr:uid="{00000000-0005-0000-0000-000030C70000}"/>
    <cellStyle name="Normal 8 2 2 5 9" xfId="51001" xr:uid="{00000000-0005-0000-0000-000031C70000}"/>
    <cellStyle name="Normal 8 2 2 6" xfId="51002" xr:uid="{00000000-0005-0000-0000-000032C70000}"/>
    <cellStyle name="Normal 8 2 2 6 2" xfId="51003" xr:uid="{00000000-0005-0000-0000-000033C70000}"/>
    <cellStyle name="Normal 8 2 2 6 2 2" xfId="51004" xr:uid="{00000000-0005-0000-0000-000034C70000}"/>
    <cellStyle name="Normal 8 2 2 6 2 2 2" xfId="51005" xr:uid="{00000000-0005-0000-0000-000035C70000}"/>
    <cellStyle name="Normal 8 2 2 6 2 2 2 2" xfId="51006" xr:uid="{00000000-0005-0000-0000-000036C70000}"/>
    <cellStyle name="Normal 8 2 2 6 2 2 3" xfId="51007" xr:uid="{00000000-0005-0000-0000-000037C70000}"/>
    <cellStyle name="Normal 8 2 2 6 2 2 3 2" xfId="51008" xr:uid="{00000000-0005-0000-0000-000038C70000}"/>
    <cellStyle name="Normal 8 2 2 6 2 2 3 2 2" xfId="51009" xr:uid="{00000000-0005-0000-0000-000039C70000}"/>
    <cellStyle name="Normal 8 2 2 6 2 2 3 3" xfId="51010" xr:uid="{00000000-0005-0000-0000-00003AC70000}"/>
    <cellStyle name="Normal 8 2 2 6 2 2 4" xfId="51011" xr:uid="{00000000-0005-0000-0000-00003BC70000}"/>
    <cellStyle name="Normal 8 2 2 6 2 3" xfId="51012" xr:uid="{00000000-0005-0000-0000-00003CC70000}"/>
    <cellStyle name="Normal 8 2 2 6 2 3 2" xfId="51013" xr:uid="{00000000-0005-0000-0000-00003DC70000}"/>
    <cellStyle name="Normal 8 2 2 6 2 4" xfId="51014" xr:uid="{00000000-0005-0000-0000-00003EC70000}"/>
    <cellStyle name="Normal 8 2 2 6 2 4 2" xfId="51015" xr:uid="{00000000-0005-0000-0000-00003FC70000}"/>
    <cellStyle name="Normal 8 2 2 6 2 4 2 2" xfId="51016" xr:uid="{00000000-0005-0000-0000-000040C70000}"/>
    <cellStyle name="Normal 8 2 2 6 2 4 3" xfId="51017" xr:uid="{00000000-0005-0000-0000-000041C70000}"/>
    <cellStyle name="Normal 8 2 2 6 2 5" xfId="51018" xr:uid="{00000000-0005-0000-0000-000042C70000}"/>
    <cellStyle name="Normal 8 2 2 6 3" xfId="51019" xr:uid="{00000000-0005-0000-0000-000043C70000}"/>
    <cellStyle name="Normal 8 2 2 6 3 2" xfId="51020" xr:uid="{00000000-0005-0000-0000-000044C70000}"/>
    <cellStyle name="Normal 8 2 2 6 3 2 2" xfId="51021" xr:uid="{00000000-0005-0000-0000-000045C70000}"/>
    <cellStyle name="Normal 8 2 2 6 3 3" xfId="51022" xr:uid="{00000000-0005-0000-0000-000046C70000}"/>
    <cellStyle name="Normal 8 2 2 6 3 3 2" xfId="51023" xr:uid="{00000000-0005-0000-0000-000047C70000}"/>
    <cellStyle name="Normal 8 2 2 6 3 3 2 2" xfId="51024" xr:uid="{00000000-0005-0000-0000-000048C70000}"/>
    <cellStyle name="Normal 8 2 2 6 3 3 3" xfId="51025" xr:uid="{00000000-0005-0000-0000-000049C70000}"/>
    <cellStyle name="Normal 8 2 2 6 3 4" xfId="51026" xr:uid="{00000000-0005-0000-0000-00004AC70000}"/>
    <cellStyle name="Normal 8 2 2 6 4" xfId="51027" xr:uid="{00000000-0005-0000-0000-00004BC70000}"/>
    <cellStyle name="Normal 8 2 2 6 4 2" xfId="51028" xr:uid="{00000000-0005-0000-0000-00004CC70000}"/>
    <cellStyle name="Normal 8 2 2 6 4 2 2" xfId="51029" xr:uid="{00000000-0005-0000-0000-00004DC70000}"/>
    <cellStyle name="Normal 8 2 2 6 4 3" xfId="51030" xr:uid="{00000000-0005-0000-0000-00004EC70000}"/>
    <cellStyle name="Normal 8 2 2 6 4 3 2" xfId="51031" xr:uid="{00000000-0005-0000-0000-00004FC70000}"/>
    <cellStyle name="Normal 8 2 2 6 4 3 2 2" xfId="51032" xr:uid="{00000000-0005-0000-0000-000050C70000}"/>
    <cellStyle name="Normal 8 2 2 6 4 3 3" xfId="51033" xr:uid="{00000000-0005-0000-0000-000051C70000}"/>
    <cellStyle name="Normal 8 2 2 6 4 4" xfId="51034" xr:uid="{00000000-0005-0000-0000-000052C70000}"/>
    <cellStyle name="Normal 8 2 2 6 5" xfId="51035" xr:uid="{00000000-0005-0000-0000-000053C70000}"/>
    <cellStyle name="Normal 8 2 2 6 5 2" xfId="51036" xr:uid="{00000000-0005-0000-0000-000054C70000}"/>
    <cellStyle name="Normal 8 2 2 6 6" xfId="51037" xr:uid="{00000000-0005-0000-0000-000055C70000}"/>
    <cellStyle name="Normal 8 2 2 6 6 2" xfId="51038" xr:uid="{00000000-0005-0000-0000-000056C70000}"/>
    <cellStyle name="Normal 8 2 2 6 6 2 2" xfId="51039" xr:uid="{00000000-0005-0000-0000-000057C70000}"/>
    <cellStyle name="Normal 8 2 2 6 6 3" xfId="51040" xr:uid="{00000000-0005-0000-0000-000058C70000}"/>
    <cellStyle name="Normal 8 2 2 6 7" xfId="51041" xr:uid="{00000000-0005-0000-0000-000059C70000}"/>
    <cellStyle name="Normal 8 2 2 6 7 2" xfId="51042" xr:uid="{00000000-0005-0000-0000-00005AC70000}"/>
    <cellStyle name="Normal 8 2 2 6 8" xfId="51043" xr:uid="{00000000-0005-0000-0000-00005BC70000}"/>
    <cellStyle name="Normal 8 2 2 6 9" xfId="51044" xr:uid="{00000000-0005-0000-0000-00005CC70000}"/>
    <cellStyle name="Normal 8 2 2 7" xfId="51045" xr:uid="{00000000-0005-0000-0000-00005DC70000}"/>
    <cellStyle name="Normal 8 2 2 7 2" xfId="51046" xr:uid="{00000000-0005-0000-0000-00005EC70000}"/>
    <cellStyle name="Normal 8 2 2 7 2 2" xfId="51047" xr:uid="{00000000-0005-0000-0000-00005FC70000}"/>
    <cellStyle name="Normal 8 2 2 7 2 2 2" xfId="51048" xr:uid="{00000000-0005-0000-0000-000060C70000}"/>
    <cellStyle name="Normal 8 2 2 7 2 2 2 2" xfId="51049" xr:uid="{00000000-0005-0000-0000-000061C70000}"/>
    <cellStyle name="Normal 8 2 2 7 2 2 3" xfId="51050" xr:uid="{00000000-0005-0000-0000-000062C70000}"/>
    <cellStyle name="Normal 8 2 2 7 2 2 3 2" xfId="51051" xr:uid="{00000000-0005-0000-0000-000063C70000}"/>
    <cellStyle name="Normal 8 2 2 7 2 2 3 2 2" xfId="51052" xr:uid="{00000000-0005-0000-0000-000064C70000}"/>
    <cellStyle name="Normal 8 2 2 7 2 2 3 3" xfId="51053" xr:uid="{00000000-0005-0000-0000-000065C70000}"/>
    <cellStyle name="Normal 8 2 2 7 2 2 4" xfId="51054" xr:uid="{00000000-0005-0000-0000-000066C70000}"/>
    <cellStyle name="Normal 8 2 2 7 2 3" xfId="51055" xr:uid="{00000000-0005-0000-0000-000067C70000}"/>
    <cellStyle name="Normal 8 2 2 7 2 3 2" xfId="51056" xr:uid="{00000000-0005-0000-0000-000068C70000}"/>
    <cellStyle name="Normal 8 2 2 7 2 4" xfId="51057" xr:uid="{00000000-0005-0000-0000-000069C70000}"/>
    <cellStyle name="Normal 8 2 2 7 2 4 2" xfId="51058" xr:uid="{00000000-0005-0000-0000-00006AC70000}"/>
    <cellStyle name="Normal 8 2 2 7 2 4 2 2" xfId="51059" xr:uid="{00000000-0005-0000-0000-00006BC70000}"/>
    <cellStyle name="Normal 8 2 2 7 2 4 3" xfId="51060" xr:uid="{00000000-0005-0000-0000-00006CC70000}"/>
    <cellStyle name="Normal 8 2 2 7 2 5" xfId="51061" xr:uid="{00000000-0005-0000-0000-00006DC70000}"/>
    <cellStyle name="Normal 8 2 2 7 3" xfId="51062" xr:uid="{00000000-0005-0000-0000-00006EC70000}"/>
    <cellStyle name="Normal 8 2 2 7 3 2" xfId="51063" xr:uid="{00000000-0005-0000-0000-00006FC70000}"/>
    <cellStyle name="Normal 8 2 2 7 3 2 2" xfId="51064" xr:uid="{00000000-0005-0000-0000-000070C70000}"/>
    <cellStyle name="Normal 8 2 2 7 3 3" xfId="51065" xr:uid="{00000000-0005-0000-0000-000071C70000}"/>
    <cellStyle name="Normal 8 2 2 7 3 3 2" xfId="51066" xr:uid="{00000000-0005-0000-0000-000072C70000}"/>
    <cellStyle name="Normal 8 2 2 7 3 3 2 2" xfId="51067" xr:uid="{00000000-0005-0000-0000-000073C70000}"/>
    <cellStyle name="Normal 8 2 2 7 3 3 3" xfId="51068" xr:uid="{00000000-0005-0000-0000-000074C70000}"/>
    <cellStyle name="Normal 8 2 2 7 3 4" xfId="51069" xr:uid="{00000000-0005-0000-0000-000075C70000}"/>
    <cellStyle name="Normal 8 2 2 7 4" xfId="51070" xr:uid="{00000000-0005-0000-0000-000076C70000}"/>
    <cellStyle name="Normal 8 2 2 7 4 2" xfId="51071" xr:uid="{00000000-0005-0000-0000-000077C70000}"/>
    <cellStyle name="Normal 8 2 2 7 5" xfId="51072" xr:uid="{00000000-0005-0000-0000-000078C70000}"/>
    <cellStyle name="Normal 8 2 2 7 5 2" xfId="51073" xr:uid="{00000000-0005-0000-0000-000079C70000}"/>
    <cellStyle name="Normal 8 2 2 7 5 2 2" xfId="51074" xr:uid="{00000000-0005-0000-0000-00007AC70000}"/>
    <cellStyle name="Normal 8 2 2 7 5 3" xfId="51075" xr:uid="{00000000-0005-0000-0000-00007BC70000}"/>
    <cellStyle name="Normal 8 2 2 7 6" xfId="51076" xr:uid="{00000000-0005-0000-0000-00007CC70000}"/>
    <cellStyle name="Normal 8 2 2 8" xfId="51077" xr:uid="{00000000-0005-0000-0000-00007DC70000}"/>
    <cellStyle name="Normal 8 2 2 8 2" xfId="51078" xr:uid="{00000000-0005-0000-0000-00007EC70000}"/>
    <cellStyle name="Normal 8 2 2 8 2 2" xfId="51079" xr:uid="{00000000-0005-0000-0000-00007FC70000}"/>
    <cellStyle name="Normal 8 2 2 8 2 2 2" xfId="51080" xr:uid="{00000000-0005-0000-0000-000080C70000}"/>
    <cellStyle name="Normal 8 2 2 8 2 2 2 2" xfId="51081" xr:uid="{00000000-0005-0000-0000-000081C70000}"/>
    <cellStyle name="Normal 8 2 2 8 2 2 3" xfId="51082" xr:uid="{00000000-0005-0000-0000-000082C70000}"/>
    <cellStyle name="Normal 8 2 2 8 2 2 3 2" xfId="51083" xr:uid="{00000000-0005-0000-0000-000083C70000}"/>
    <cellStyle name="Normal 8 2 2 8 2 2 3 2 2" xfId="51084" xr:uid="{00000000-0005-0000-0000-000084C70000}"/>
    <cellStyle name="Normal 8 2 2 8 2 2 3 3" xfId="51085" xr:uid="{00000000-0005-0000-0000-000085C70000}"/>
    <cellStyle name="Normal 8 2 2 8 2 2 4" xfId="51086" xr:uid="{00000000-0005-0000-0000-000086C70000}"/>
    <cellStyle name="Normal 8 2 2 8 2 3" xfId="51087" xr:uid="{00000000-0005-0000-0000-000087C70000}"/>
    <cellStyle name="Normal 8 2 2 8 2 3 2" xfId="51088" xr:uid="{00000000-0005-0000-0000-000088C70000}"/>
    <cellStyle name="Normal 8 2 2 8 2 4" xfId="51089" xr:uid="{00000000-0005-0000-0000-000089C70000}"/>
    <cellStyle name="Normal 8 2 2 8 2 4 2" xfId="51090" xr:uid="{00000000-0005-0000-0000-00008AC70000}"/>
    <cellStyle name="Normal 8 2 2 8 2 4 2 2" xfId="51091" xr:uid="{00000000-0005-0000-0000-00008BC70000}"/>
    <cellStyle name="Normal 8 2 2 8 2 4 3" xfId="51092" xr:uid="{00000000-0005-0000-0000-00008CC70000}"/>
    <cellStyle name="Normal 8 2 2 8 2 5" xfId="51093" xr:uid="{00000000-0005-0000-0000-00008DC70000}"/>
    <cellStyle name="Normal 8 2 2 8 3" xfId="51094" xr:uid="{00000000-0005-0000-0000-00008EC70000}"/>
    <cellStyle name="Normal 8 2 2 8 3 2" xfId="51095" xr:uid="{00000000-0005-0000-0000-00008FC70000}"/>
    <cellStyle name="Normal 8 2 2 8 3 2 2" xfId="51096" xr:uid="{00000000-0005-0000-0000-000090C70000}"/>
    <cellStyle name="Normal 8 2 2 8 3 3" xfId="51097" xr:uid="{00000000-0005-0000-0000-000091C70000}"/>
    <cellStyle name="Normal 8 2 2 8 3 3 2" xfId="51098" xr:uid="{00000000-0005-0000-0000-000092C70000}"/>
    <cellStyle name="Normal 8 2 2 8 3 3 2 2" xfId="51099" xr:uid="{00000000-0005-0000-0000-000093C70000}"/>
    <cellStyle name="Normal 8 2 2 8 3 3 3" xfId="51100" xr:uid="{00000000-0005-0000-0000-000094C70000}"/>
    <cellStyle name="Normal 8 2 2 8 3 4" xfId="51101" xr:uid="{00000000-0005-0000-0000-000095C70000}"/>
    <cellStyle name="Normal 8 2 2 8 4" xfId="51102" xr:uid="{00000000-0005-0000-0000-000096C70000}"/>
    <cellStyle name="Normal 8 2 2 8 4 2" xfId="51103" xr:uid="{00000000-0005-0000-0000-000097C70000}"/>
    <cellStyle name="Normal 8 2 2 8 5" xfId="51104" xr:uid="{00000000-0005-0000-0000-000098C70000}"/>
    <cellStyle name="Normal 8 2 2 8 5 2" xfId="51105" xr:uid="{00000000-0005-0000-0000-000099C70000}"/>
    <cellStyle name="Normal 8 2 2 8 5 2 2" xfId="51106" xr:uid="{00000000-0005-0000-0000-00009AC70000}"/>
    <cellStyle name="Normal 8 2 2 8 5 3" xfId="51107" xr:uid="{00000000-0005-0000-0000-00009BC70000}"/>
    <cellStyle name="Normal 8 2 2 8 6" xfId="51108" xr:uid="{00000000-0005-0000-0000-00009CC70000}"/>
    <cellStyle name="Normal 8 2 2 9" xfId="51109" xr:uid="{00000000-0005-0000-0000-00009DC70000}"/>
    <cellStyle name="Normal 8 2 2 9 2" xfId="51110" xr:uid="{00000000-0005-0000-0000-00009EC70000}"/>
    <cellStyle name="Normal 8 2 2 9 2 2" xfId="51111" xr:uid="{00000000-0005-0000-0000-00009FC70000}"/>
    <cellStyle name="Normal 8 2 2 9 2 2 2" xfId="51112" xr:uid="{00000000-0005-0000-0000-0000A0C70000}"/>
    <cellStyle name="Normal 8 2 2 9 2 3" xfId="51113" xr:uid="{00000000-0005-0000-0000-0000A1C70000}"/>
    <cellStyle name="Normal 8 2 2 9 2 3 2" xfId="51114" xr:uid="{00000000-0005-0000-0000-0000A2C70000}"/>
    <cellStyle name="Normal 8 2 2 9 2 3 2 2" xfId="51115" xr:uid="{00000000-0005-0000-0000-0000A3C70000}"/>
    <cellStyle name="Normal 8 2 2 9 2 3 3" xfId="51116" xr:uid="{00000000-0005-0000-0000-0000A4C70000}"/>
    <cellStyle name="Normal 8 2 2 9 2 4" xfId="51117" xr:uid="{00000000-0005-0000-0000-0000A5C70000}"/>
    <cellStyle name="Normal 8 2 2 9 3" xfId="51118" xr:uid="{00000000-0005-0000-0000-0000A6C70000}"/>
    <cellStyle name="Normal 8 2 2 9 3 2" xfId="51119" xr:uid="{00000000-0005-0000-0000-0000A7C70000}"/>
    <cellStyle name="Normal 8 2 2 9 4" xfId="51120" xr:uid="{00000000-0005-0000-0000-0000A8C70000}"/>
    <cellStyle name="Normal 8 2 2 9 4 2" xfId="51121" xr:uid="{00000000-0005-0000-0000-0000A9C70000}"/>
    <cellStyle name="Normal 8 2 2 9 4 2 2" xfId="51122" xr:uid="{00000000-0005-0000-0000-0000AAC70000}"/>
    <cellStyle name="Normal 8 2 2 9 4 3" xfId="51123" xr:uid="{00000000-0005-0000-0000-0000ABC70000}"/>
    <cellStyle name="Normal 8 2 2 9 5" xfId="51124" xr:uid="{00000000-0005-0000-0000-0000ACC70000}"/>
    <cellStyle name="Normal 8 2 2_T-straight with PEDs adjustor" xfId="51125" xr:uid="{00000000-0005-0000-0000-0000ADC70000}"/>
    <cellStyle name="Normal 8 2 3" xfId="51126" xr:uid="{00000000-0005-0000-0000-0000AEC70000}"/>
    <cellStyle name="Normal 8 2 3 10" xfId="51127" xr:uid="{00000000-0005-0000-0000-0000AFC70000}"/>
    <cellStyle name="Normal 8 2 3 11" xfId="51128" xr:uid="{00000000-0005-0000-0000-0000B0C70000}"/>
    <cellStyle name="Normal 8 2 3 2" xfId="51129" xr:uid="{00000000-0005-0000-0000-0000B1C70000}"/>
    <cellStyle name="Normal 8 2 3 2 10" xfId="51130" xr:uid="{00000000-0005-0000-0000-0000B2C70000}"/>
    <cellStyle name="Normal 8 2 3 2 2" xfId="51131" xr:uid="{00000000-0005-0000-0000-0000B3C70000}"/>
    <cellStyle name="Normal 8 2 3 2 2 2" xfId="51132" xr:uid="{00000000-0005-0000-0000-0000B4C70000}"/>
    <cellStyle name="Normal 8 2 3 2 2 2 2" xfId="51133" xr:uid="{00000000-0005-0000-0000-0000B5C70000}"/>
    <cellStyle name="Normal 8 2 3 2 2 2 2 2" xfId="51134" xr:uid="{00000000-0005-0000-0000-0000B6C70000}"/>
    <cellStyle name="Normal 8 2 3 2 2 2 2 2 2" xfId="51135" xr:uid="{00000000-0005-0000-0000-0000B7C70000}"/>
    <cellStyle name="Normal 8 2 3 2 2 2 2 3" xfId="51136" xr:uid="{00000000-0005-0000-0000-0000B8C70000}"/>
    <cellStyle name="Normal 8 2 3 2 2 2 2 3 2" xfId="51137" xr:uid="{00000000-0005-0000-0000-0000B9C70000}"/>
    <cellStyle name="Normal 8 2 3 2 2 2 2 3 2 2" xfId="51138" xr:uid="{00000000-0005-0000-0000-0000BAC70000}"/>
    <cellStyle name="Normal 8 2 3 2 2 2 2 3 3" xfId="51139" xr:uid="{00000000-0005-0000-0000-0000BBC70000}"/>
    <cellStyle name="Normal 8 2 3 2 2 2 2 4" xfId="51140" xr:uid="{00000000-0005-0000-0000-0000BCC70000}"/>
    <cellStyle name="Normal 8 2 3 2 2 2 3" xfId="51141" xr:uid="{00000000-0005-0000-0000-0000BDC70000}"/>
    <cellStyle name="Normal 8 2 3 2 2 2 3 2" xfId="51142" xr:uid="{00000000-0005-0000-0000-0000BEC70000}"/>
    <cellStyle name="Normal 8 2 3 2 2 2 4" xfId="51143" xr:uid="{00000000-0005-0000-0000-0000BFC70000}"/>
    <cellStyle name="Normal 8 2 3 2 2 2 4 2" xfId="51144" xr:uid="{00000000-0005-0000-0000-0000C0C70000}"/>
    <cellStyle name="Normal 8 2 3 2 2 2 4 2 2" xfId="51145" xr:uid="{00000000-0005-0000-0000-0000C1C70000}"/>
    <cellStyle name="Normal 8 2 3 2 2 2 4 3" xfId="51146" xr:uid="{00000000-0005-0000-0000-0000C2C70000}"/>
    <cellStyle name="Normal 8 2 3 2 2 2 5" xfId="51147" xr:uid="{00000000-0005-0000-0000-0000C3C70000}"/>
    <cellStyle name="Normal 8 2 3 2 2 2 6" xfId="51148" xr:uid="{00000000-0005-0000-0000-0000C4C70000}"/>
    <cellStyle name="Normal 8 2 3 2 2 3" xfId="51149" xr:uid="{00000000-0005-0000-0000-0000C5C70000}"/>
    <cellStyle name="Normal 8 2 3 2 2 3 2" xfId="51150" xr:uid="{00000000-0005-0000-0000-0000C6C70000}"/>
    <cellStyle name="Normal 8 2 3 2 2 3 2 2" xfId="51151" xr:uid="{00000000-0005-0000-0000-0000C7C70000}"/>
    <cellStyle name="Normal 8 2 3 2 2 3 3" xfId="51152" xr:uid="{00000000-0005-0000-0000-0000C8C70000}"/>
    <cellStyle name="Normal 8 2 3 2 2 3 3 2" xfId="51153" xr:uid="{00000000-0005-0000-0000-0000C9C70000}"/>
    <cellStyle name="Normal 8 2 3 2 2 3 3 2 2" xfId="51154" xr:uid="{00000000-0005-0000-0000-0000CAC70000}"/>
    <cellStyle name="Normal 8 2 3 2 2 3 3 3" xfId="51155" xr:uid="{00000000-0005-0000-0000-0000CBC70000}"/>
    <cellStyle name="Normal 8 2 3 2 2 3 4" xfId="51156" xr:uid="{00000000-0005-0000-0000-0000CCC70000}"/>
    <cellStyle name="Normal 8 2 3 2 2 4" xfId="51157" xr:uid="{00000000-0005-0000-0000-0000CDC70000}"/>
    <cellStyle name="Normal 8 2 3 2 2 4 2" xfId="51158" xr:uid="{00000000-0005-0000-0000-0000CEC70000}"/>
    <cellStyle name="Normal 8 2 3 2 2 4 2 2" xfId="51159" xr:uid="{00000000-0005-0000-0000-0000CFC70000}"/>
    <cellStyle name="Normal 8 2 3 2 2 4 3" xfId="51160" xr:uid="{00000000-0005-0000-0000-0000D0C70000}"/>
    <cellStyle name="Normal 8 2 3 2 2 4 3 2" xfId="51161" xr:uid="{00000000-0005-0000-0000-0000D1C70000}"/>
    <cellStyle name="Normal 8 2 3 2 2 4 3 2 2" xfId="51162" xr:uid="{00000000-0005-0000-0000-0000D2C70000}"/>
    <cellStyle name="Normal 8 2 3 2 2 4 3 3" xfId="51163" xr:uid="{00000000-0005-0000-0000-0000D3C70000}"/>
    <cellStyle name="Normal 8 2 3 2 2 4 4" xfId="51164" xr:uid="{00000000-0005-0000-0000-0000D4C70000}"/>
    <cellStyle name="Normal 8 2 3 2 2 5" xfId="51165" xr:uid="{00000000-0005-0000-0000-0000D5C70000}"/>
    <cellStyle name="Normal 8 2 3 2 2 5 2" xfId="51166" xr:uid="{00000000-0005-0000-0000-0000D6C70000}"/>
    <cellStyle name="Normal 8 2 3 2 2 6" xfId="51167" xr:uid="{00000000-0005-0000-0000-0000D7C70000}"/>
    <cellStyle name="Normal 8 2 3 2 2 6 2" xfId="51168" xr:uid="{00000000-0005-0000-0000-0000D8C70000}"/>
    <cellStyle name="Normal 8 2 3 2 2 6 2 2" xfId="51169" xr:uid="{00000000-0005-0000-0000-0000D9C70000}"/>
    <cellStyle name="Normal 8 2 3 2 2 6 3" xfId="51170" xr:uid="{00000000-0005-0000-0000-0000DAC70000}"/>
    <cellStyle name="Normal 8 2 3 2 2 7" xfId="51171" xr:uid="{00000000-0005-0000-0000-0000DBC70000}"/>
    <cellStyle name="Normal 8 2 3 2 2 7 2" xfId="51172" xr:uid="{00000000-0005-0000-0000-0000DCC70000}"/>
    <cellStyle name="Normal 8 2 3 2 2 8" xfId="51173" xr:uid="{00000000-0005-0000-0000-0000DDC70000}"/>
    <cellStyle name="Normal 8 2 3 2 2 9" xfId="51174" xr:uid="{00000000-0005-0000-0000-0000DEC70000}"/>
    <cellStyle name="Normal 8 2 3 2 3" xfId="51175" xr:uid="{00000000-0005-0000-0000-0000DFC70000}"/>
    <cellStyle name="Normal 8 2 3 2 3 2" xfId="51176" xr:uid="{00000000-0005-0000-0000-0000E0C70000}"/>
    <cellStyle name="Normal 8 2 3 2 3 2 2" xfId="51177" xr:uid="{00000000-0005-0000-0000-0000E1C70000}"/>
    <cellStyle name="Normal 8 2 3 2 3 2 2 2" xfId="51178" xr:uid="{00000000-0005-0000-0000-0000E2C70000}"/>
    <cellStyle name="Normal 8 2 3 2 3 2 3" xfId="51179" xr:uid="{00000000-0005-0000-0000-0000E3C70000}"/>
    <cellStyle name="Normal 8 2 3 2 3 2 3 2" xfId="51180" xr:uid="{00000000-0005-0000-0000-0000E4C70000}"/>
    <cellStyle name="Normal 8 2 3 2 3 2 3 2 2" xfId="51181" xr:uid="{00000000-0005-0000-0000-0000E5C70000}"/>
    <cellStyle name="Normal 8 2 3 2 3 2 3 3" xfId="51182" xr:uid="{00000000-0005-0000-0000-0000E6C70000}"/>
    <cellStyle name="Normal 8 2 3 2 3 2 4" xfId="51183" xr:uid="{00000000-0005-0000-0000-0000E7C70000}"/>
    <cellStyle name="Normal 8 2 3 2 3 2 5" xfId="51184" xr:uid="{00000000-0005-0000-0000-0000E8C70000}"/>
    <cellStyle name="Normal 8 2 3 2 3 3" xfId="51185" xr:uid="{00000000-0005-0000-0000-0000E9C70000}"/>
    <cellStyle name="Normal 8 2 3 2 3 3 2" xfId="51186" xr:uid="{00000000-0005-0000-0000-0000EAC70000}"/>
    <cellStyle name="Normal 8 2 3 2 3 4" xfId="51187" xr:uid="{00000000-0005-0000-0000-0000EBC70000}"/>
    <cellStyle name="Normal 8 2 3 2 3 4 2" xfId="51188" xr:uid="{00000000-0005-0000-0000-0000ECC70000}"/>
    <cellStyle name="Normal 8 2 3 2 3 4 2 2" xfId="51189" xr:uid="{00000000-0005-0000-0000-0000EDC70000}"/>
    <cellStyle name="Normal 8 2 3 2 3 4 3" xfId="51190" xr:uid="{00000000-0005-0000-0000-0000EEC70000}"/>
    <cellStyle name="Normal 8 2 3 2 3 5" xfId="51191" xr:uid="{00000000-0005-0000-0000-0000EFC70000}"/>
    <cellStyle name="Normal 8 2 3 2 3 6" xfId="51192" xr:uid="{00000000-0005-0000-0000-0000F0C70000}"/>
    <cellStyle name="Normal 8 2 3 2 4" xfId="51193" xr:uid="{00000000-0005-0000-0000-0000F1C70000}"/>
    <cellStyle name="Normal 8 2 3 2 4 2" xfId="51194" xr:uid="{00000000-0005-0000-0000-0000F2C70000}"/>
    <cellStyle name="Normal 8 2 3 2 4 2 2" xfId="51195" xr:uid="{00000000-0005-0000-0000-0000F3C70000}"/>
    <cellStyle name="Normal 8 2 3 2 4 3" xfId="51196" xr:uid="{00000000-0005-0000-0000-0000F4C70000}"/>
    <cellStyle name="Normal 8 2 3 2 4 3 2" xfId="51197" xr:uid="{00000000-0005-0000-0000-0000F5C70000}"/>
    <cellStyle name="Normal 8 2 3 2 4 3 2 2" xfId="51198" xr:uid="{00000000-0005-0000-0000-0000F6C70000}"/>
    <cellStyle name="Normal 8 2 3 2 4 3 3" xfId="51199" xr:uid="{00000000-0005-0000-0000-0000F7C70000}"/>
    <cellStyle name="Normal 8 2 3 2 4 4" xfId="51200" xr:uid="{00000000-0005-0000-0000-0000F8C70000}"/>
    <cellStyle name="Normal 8 2 3 2 4 5" xfId="51201" xr:uid="{00000000-0005-0000-0000-0000F9C70000}"/>
    <cellStyle name="Normal 8 2 3 2 5" xfId="51202" xr:uid="{00000000-0005-0000-0000-0000FAC70000}"/>
    <cellStyle name="Normal 8 2 3 2 5 2" xfId="51203" xr:uid="{00000000-0005-0000-0000-0000FBC70000}"/>
    <cellStyle name="Normal 8 2 3 2 5 2 2" xfId="51204" xr:uid="{00000000-0005-0000-0000-0000FCC70000}"/>
    <cellStyle name="Normal 8 2 3 2 5 3" xfId="51205" xr:uid="{00000000-0005-0000-0000-0000FDC70000}"/>
    <cellStyle name="Normal 8 2 3 2 5 3 2" xfId="51206" xr:uid="{00000000-0005-0000-0000-0000FEC70000}"/>
    <cellStyle name="Normal 8 2 3 2 5 3 2 2" xfId="51207" xr:uid="{00000000-0005-0000-0000-0000FFC70000}"/>
    <cellStyle name="Normal 8 2 3 2 5 3 3" xfId="51208" xr:uid="{00000000-0005-0000-0000-000000C80000}"/>
    <cellStyle name="Normal 8 2 3 2 5 4" xfId="51209" xr:uid="{00000000-0005-0000-0000-000001C80000}"/>
    <cellStyle name="Normal 8 2 3 2 6" xfId="51210" xr:uid="{00000000-0005-0000-0000-000002C80000}"/>
    <cellStyle name="Normal 8 2 3 2 6 2" xfId="51211" xr:uid="{00000000-0005-0000-0000-000003C80000}"/>
    <cellStyle name="Normal 8 2 3 2 7" xfId="51212" xr:uid="{00000000-0005-0000-0000-000004C80000}"/>
    <cellStyle name="Normal 8 2 3 2 7 2" xfId="51213" xr:uid="{00000000-0005-0000-0000-000005C80000}"/>
    <cellStyle name="Normal 8 2 3 2 7 2 2" xfId="51214" xr:uid="{00000000-0005-0000-0000-000006C80000}"/>
    <cellStyle name="Normal 8 2 3 2 7 3" xfId="51215" xr:uid="{00000000-0005-0000-0000-000007C80000}"/>
    <cellStyle name="Normal 8 2 3 2 8" xfId="51216" xr:uid="{00000000-0005-0000-0000-000008C80000}"/>
    <cellStyle name="Normal 8 2 3 2 8 2" xfId="51217" xr:uid="{00000000-0005-0000-0000-000009C80000}"/>
    <cellStyle name="Normal 8 2 3 2 9" xfId="51218" xr:uid="{00000000-0005-0000-0000-00000AC80000}"/>
    <cellStyle name="Normal 8 2 3 2_T-straight with PEDs adjustor" xfId="51219" xr:uid="{00000000-0005-0000-0000-00000BC80000}"/>
    <cellStyle name="Normal 8 2 3 3" xfId="51220" xr:uid="{00000000-0005-0000-0000-00000CC80000}"/>
    <cellStyle name="Normal 8 2 3 3 2" xfId="51221" xr:uid="{00000000-0005-0000-0000-00000DC80000}"/>
    <cellStyle name="Normal 8 2 3 3 2 2" xfId="51222" xr:uid="{00000000-0005-0000-0000-00000EC80000}"/>
    <cellStyle name="Normal 8 2 3 3 2 2 2" xfId="51223" xr:uid="{00000000-0005-0000-0000-00000FC80000}"/>
    <cellStyle name="Normal 8 2 3 3 2 2 2 2" xfId="51224" xr:uid="{00000000-0005-0000-0000-000010C80000}"/>
    <cellStyle name="Normal 8 2 3 3 2 2 3" xfId="51225" xr:uid="{00000000-0005-0000-0000-000011C80000}"/>
    <cellStyle name="Normal 8 2 3 3 2 2 3 2" xfId="51226" xr:uid="{00000000-0005-0000-0000-000012C80000}"/>
    <cellStyle name="Normal 8 2 3 3 2 2 3 2 2" xfId="51227" xr:uid="{00000000-0005-0000-0000-000013C80000}"/>
    <cellStyle name="Normal 8 2 3 3 2 2 3 3" xfId="51228" xr:uid="{00000000-0005-0000-0000-000014C80000}"/>
    <cellStyle name="Normal 8 2 3 3 2 2 4" xfId="51229" xr:uid="{00000000-0005-0000-0000-000015C80000}"/>
    <cellStyle name="Normal 8 2 3 3 2 3" xfId="51230" xr:uid="{00000000-0005-0000-0000-000016C80000}"/>
    <cellStyle name="Normal 8 2 3 3 2 3 2" xfId="51231" xr:uid="{00000000-0005-0000-0000-000017C80000}"/>
    <cellStyle name="Normal 8 2 3 3 2 4" xfId="51232" xr:uid="{00000000-0005-0000-0000-000018C80000}"/>
    <cellStyle name="Normal 8 2 3 3 2 4 2" xfId="51233" xr:uid="{00000000-0005-0000-0000-000019C80000}"/>
    <cellStyle name="Normal 8 2 3 3 2 4 2 2" xfId="51234" xr:uid="{00000000-0005-0000-0000-00001AC80000}"/>
    <cellStyle name="Normal 8 2 3 3 2 4 3" xfId="51235" xr:uid="{00000000-0005-0000-0000-00001BC80000}"/>
    <cellStyle name="Normal 8 2 3 3 2 5" xfId="51236" xr:uid="{00000000-0005-0000-0000-00001CC80000}"/>
    <cellStyle name="Normal 8 2 3 3 2 6" xfId="51237" xr:uid="{00000000-0005-0000-0000-00001DC80000}"/>
    <cellStyle name="Normal 8 2 3 3 3" xfId="51238" xr:uid="{00000000-0005-0000-0000-00001EC80000}"/>
    <cellStyle name="Normal 8 2 3 3 3 2" xfId="51239" xr:uid="{00000000-0005-0000-0000-00001FC80000}"/>
    <cellStyle name="Normal 8 2 3 3 3 2 2" xfId="51240" xr:uid="{00000000-0005-0000-0000-000020C80000}"/>
    <cellStyle name="Normal 8 2 3 3 3 3" xfId="51241" xr:uid="{00000000-0005-0000-0000-000021C80000}"/>
    <cellStyle name="Normal 8 2 3 3 3 3 2" xfId="51242" xr:uid="{00000000-0005-0000-0000-000022C80000}"/>
    <cellStyle name="Normal 8 2 3 3 3 3 2 2" xfId="51243" xr:uid="{00000000-0005-0000-0000-000023C80000}"/>
    <cellStyle name="Normal 8 2 3 3 3 3 3" xfId="51244" xr:uid="{00000000-0005-0000-0000-000024C80000}"/>
    <cellStyle name="Normal 8 2 3 3 3 4" xfId="51245" xr:uid="{00000000-0005-0000-0000-000025C80000}"/>
    <cellStyle name="Normal 8 2 3 3 4" xfId="51246" xr:uid="{00000000-0005-0000-0000-000026C80000}"/>
    <cellStyle name="Normal 8 2 3 3 4 2" xfId="51247" xr:uid="{00000000-0005-0000-0000-000027C80000}"/>
    <cellStyle name="Normal 8 2 3 3 4 2 2" xfId="51248" xr:uid="{00000000-0005-0000-0000-000028C80000}"/>
    <cellStyle name="Normal 8 2 3 3 4 3" xfId="51249" xr:uid="{00000000-0005-0000-0000-000029C80000}"/>
    <cellStyle name="Normal 8 2 3 3 4 3 2" xfId="51250" xr:uid="{00000000-0005-0000-0000-00002AC80000}"/>
    <cellStyle name="Normal 8 2 3 3 4 3 2 2" xfId="51251" xr:uid="{00000000-0005-0000-0000-00002BC80000}"/>
    <cellStyle name="Normal 8 2 3 3 4 3 3" xfId="51252" xr:uid="{00000000-0005-0000-0000-00002CC80000}"/>
    <cellStyle name="Normal 8 2 3 3 4 4" xfId="51253" xr:uid="{00000000-0005-0000-0000-00002DC80000}"/>
    <cellStyle name="Normal 8 2 3 3 5" xfId="51254" xr:uid="{00000000-0005-0000-0000-00002EC80000}"/>
    <cellStyle name="Normal 8 2 3 3 5 2" xfId="51255" xr:uid="{00000000-0005-0000-0000-00002FC80000}"/>
    <cellStyle name="Normal 8 2 3 3 6" xfId="51256" xr:uid="{00000000-0005-0000-0000-000030C80000}"/>
    <cellStyle name="Normal 8 2 3 3 6 2" xfId="51257" xr:uid="{00000000-0005-0000-0000-000031C80000}"/>
    <cellStyle name="Normal 8 2 3 3 6 2 2" xfId="51258" xr:uid="{00000000-0005-0000-0000-000032C80000}"/>
    <cellStyle name="Normal 8 2 3 3 6 3" xfId="51259" xr:uid="{00000000-0005-0000-0000-000033C80000}"/>
    <cellStyle name="Normal 8 2 3 3 7" xfId="51260" xr:uid="{00000000-0005-0000-0000-000034C80000}"/>
    <cellStyle name="Normal 8 2 3 3 7 2" xfId="51261" xr:uid="{00000000-0005-0000-0000-000035C80000}"/>
    <cellStyle name="Normal 8 2 3 3 8" xfId="51262" xr:uid="{00000000-0005-0000-0000-000036C80000}"/>
    <cellStyle name="Normal 8 2 3 3 9" xfId="51263" xr:uid="{00000000-0005-0000-0000-000037C80000}"/>
    <cellStyle name="Normal 8 2 3 4" xfId="51264" xr:uid="{00000000-0005-0000-0000-000038C80000}"/>
    <cellStyle name="Normal 8 2 3 4 2" xfId="51265" xr:uid="{00000000-0005-0000-0000-000039C80000}"/>
    <cellStyle name="Normal 8 2 3 4 2 2" xfId="51266" xr:uid="{00000000-0005-0000-0000-00003AC80000}"/>
    <cellStyle name="Normal 8 2 3 4 2 2 2" xfId="51267" xr:uid="{00000000-0005-0000-0000-00003BC80000}"/>
    <cellStyle name="Normal 8 2 3 4 2 3" xfId="51268" xr:uid="{00000000-0005-0000-0000-00003CC80000}"/>
    <cellStyle name="Normal 8 2 3 4 2 3 2" xfId="51269" xr:uid="{00000000-0005-0000-0000-00003DC80000}"/>
    <cellStyle name="Normal 8 2 3 4 2 3 2 2" xfId="51270" xr:uid="{00000000-0005-0000-0000-00003EC80000}"/>
    <cellStyle name="Normal 8 2 3 4 2 3 3" xfId="51271" xr:uid="{00000000-0005-0000-0000-00003FC80000}"/>
    <cellStyle name="Normal 8 2 3 4 2 4" xfId="51272" xr:uid="{00000000-0005-0000-0000-000040C80000}"/>
    <cellStyle name="Normal 8 2 3 4 2 5" xfId="51273" xr:uid="{00000000-0005-0000-0000-000041C80000}"/>
    <cellStyle name="Normal 8 2 3 4 3" xfId="51274" xr:uid="{00000000-0005-0000-0000-000042C80000}"/>
    <cellStyle name="Normal 8 2 3 4 3 2" xfId="51275" xr:uid="{00000000-0005-0000-0000-000043C80000}"/>
    <cellStyle name="Normal 8 2 3 4 4" xfId="51276" xr:uid="{00000000-0005-0000-0000-000044C80000}"/>
    <cellStyle name="Normal 8 2 3 4 4 2" xfId="51277" xr:uid="{00000000-0005-0000-0000-000045C80000}"/>
    <cellStyle name="Normal 8 2 3 4 4 2 2" xfId="51278" xr:uid="{00000000-0005-0000-0000-000046C80000}"/>
    <cellStyle name="Normal 8 2 3 4 4 3" xfId="51279" xr:uid="{00000000-0005-0000-0000-000047C80000}"/>
    <cellStyle name="Normal 8 2 3 4 5" xfId="51280" xr:uid="{00000000-0005-0000-0000-000048C80000}"/>
    <cellStyle name="Normal 8 2 3 4 6" xfId="51281" xr:uid="{00000000-0005-0000-0000-000049C80000}"/>
    <cellStyle name="Normal 8 2 3 5" xfId="51282" xr:uid="{00000000-0005-0000-0000-00004AC80000}"/>
    <cellStyle name="Normal 8 2 3 5 2" xfId="51283" xr:uid="{00000000-0005-0000-0000-00004BC80000}"/>
    <cellStyle name="Normal 8 2 3 5 2 2" xfId="51284" xr:uid="{00000000-0005-0000-0000-00004CC80000}"/>
    <cellStyle name="Normal 8 2 3 5 3" xfId="51285" xr:uid="{00000000-0005-0000-0000-00004DC80000}"/>
    <cellStyle name="Normal 8 2 3 5 3 2" xfId="51286" xr:uid="{00000000-0005-0000-0000-00004EC80000}"/>
    <cellStyle name="Normal 8 2 3 5 3 2 2" xfId="51287" xr:uid="{00000000-0005-0000-0000-00004FC80000}"/>
    <cellStyle name="Normal 8 2 3 5 3 3" xfId="51288" xr:uid="{00000000-0005-0000-0000-000050C80000}"/>
    <cellStyle name="Normal 8 2 3 5 4" xfId="51289" xr:uid="{00000000-0005-0000-0000-000051C80000}"/>
    <cellStyle name="Normal 8 2 3 5 5" xfId="51290" xr:uid="{00000000-0005-0000-0000-000052C80000}"/>
    <cellStyle name="Normal 8 2 3 6" xfId="51291" xr:uid="{00000000-0005-0000-0000-000053C80000}"/>
    <cellStyle name="Normal 8 2 3 6 2" xfId="51292" xr:uid="{00000000-0005-0000-0000-000054C80000}"/>
    <cellStyle name="Normal 8 2 3 6 2 2" xfId="51293" xr:uid="{00000000-0005-0000-0000-000055C80000}"/>
    <cellStyle name="Normal 8 2 3 6 3" xfId="51294" xr:uid="{00000000-0005-0000-0000-000056C80000}"/>
    <cellStyle name="Normal 8 2 3 6 3 2" xfId="51295" xr:uid="{00000000-0005-0000-0000-000057C80000}"/>
    <cellStyle name="Normal 8 2 3 6 3 2 2" xfId="51296" xr:uid="{00000000-0005-0000-0000-000058C80000}"/>
    <cellStyle name="Normal 8 2 3 6 3 3" xfId="51297" xr:uid="{00000000-0005-0000-0000-000059C80000}"/>
    <cellStyle name="Normal 8 2 3 6 4" xfId="51298" xr:uid="{00000000-0005-0000-0000-00005AC80000}"/>
    <cellStyle name="Normal 8 2 3 7" xfId="51299" xr:uid="{00000000-0005-0000-0000-00005BC80000}"/>
    <cellStyle name="Normal 8 2 3 7 2" xfId="51300" xr:uid="{00000000-0005-0000-0000-00005CC80000}"/>
    <cellStyle name="Normal 8 2 3 8" xfId="51301" xr:uid="{00000000-0005-0000-0000-00005DC80000}"/>
    <cellStyle name="Normal 8 2 3 8 2" xfId="51302" xr:uid="{00000000-0005-0000-0000-00005EC80000}"/>
    <cellStyle name="Normal 8 2 3 8 2 2" xfId="51303" xr:uid="{00000000-0005-0000-0000-00005FC80000}"/>
    <cellStyle name="Normal 8 2 3 8 3" xfId="51304" xr:uid="{00000000-0005-0000-0000-000060C80000}"/>
    <cellStyle name="Normal 8 2 3 9" xfId="51305" xr:uid="{00000000-0005-0000-0000-000061C80000}"/>
    <cellStyle name="Normal 8 2 3 9 2" xfId="51306" xr:uid="{00000000-0005-0000-0000-000062C80000}"/>
    <cellStyle name="Normal 8 2 3_T-straight with PEDs adjustor" xfId="51307" xr:uid="{00000000-0005-0000-0000-000063C80000}"/>
    <cellStyle name="Normal 8 2 4" xfId="51308" xr:uid="{00000000-0005-0000-0000-000064C80000}"/>
    <cellStyle name="Normal 8 2 4 10" xfId="51309" xr:uid="{00000000-0005-0000-0000-000065C80000}"/>
    <cellStyle name="Normal 8 2 4 11" xfId="51310" xr:uid="{00000000-0005-0000-0000-000066C80000}"/>
    <cellStyle name="Normal 8 2 4 2" xfId="51311" xr:uid="{00000000-0005-0000-0000-000067C80000}"/>
    <cellStyle name="Normal 8 2 4 2 10" xfId="51312" xr:uid="{00000000-0005-0000-0000-000068C80000}"/>
    <cellStyle name="Normal 8 2 4 2 2" xfId="51313" xr:uid="{00000000-0005-0000-0000-000069C80000}"/>
    <cellStyle name="Normal 8 2 4 2 2 2" xfId="51314" xr:uid="{00000000-0005-0000-0000-00006AC80000}"/>
    <cellStyle name="Normal 8 2 4 2 2 2 2" xfId="51315" xr:uid="{00000000-0005-0000-0000-00006BC80000}"/>
    <cellStyle name="Normal 8 2 4 2 2 2 2 2" xfId="51316" xr:uid="{00000000-0005-0000-0000-00006CC80000}"/>
    <cellStyle name="Normal 8 2 4 2 2 2 2 2 2" xfId="51317" xr:uid="{00000000-0005-0000-0000-00006DC80000}"/>
    <cellStyle name="Normal 8 2 4 2 2 2 2 3" xfId="51318" xr:uid="{00000000-0005-0000-0000-00006EC80000}"/>
    <cellStyle name="Normal 8 2 4 2 2 2 2 3 2" xfId="51319" xr:uid="{00000000-0005-0000-0000-00006FC80000}"/>
    <cellStyle name="Normal 8 2 4 2 2 2 2 3 2 2" xfId="51320" xr:uid="{00000000-0005-0000-0000-000070C80000}"/>
    <cellStyle name="Normal 8 2 4 2 2 2 2 3 3" xfId="51321" xr:uid="{00000000-0005-0000-0000-000071C80000}"/>
    <cellStyle name="Normal 8 2 4 2 2 2 2 4" xfId="51322" xr:uid="{00000000-0005-0000-0000-000072C80000}"/>
    <cellStyle name="Normal 8 2 4 2 2 2 3" xfId="51323" xr:uid="{00000000-0005-0000-0000-000073C80000}"/>
    <cellStyle name="Normal 8 2 4 2 2 2 3 2" xfId="51324" xr:uid="{00000000-0005-0000-0000-000074C80000}"/>
    <cellStyle name="Normal 8 2 4 2 2 2 4" xfId="51325" xr:uid="{00000000-0005-0000-0000-000075C80000}"/>
    <cellStyle name="Normal 8 2 4 2 2 2 4 2" xfId="51326" xr:uid="{00000000-0005-0000-0000-000076C80000}"/>
    <cellStyle name="Normal 8 2 4 2 2 2 4 2 2" xfId="51327" xr:uid="{00000000-0005-0000-0000-000077C80000}"/>
    <cellStyle name="Normal 8 2 4 2 2 2 4 3" xfId="51328" xr:uid="{00000000-0005-0000-0000-000078C80000}"/>
    <cellStyle name="Normal 8 2 4 2 2 2 5" xfId="51329" xr:uid="{00000000-0005-0000-0000-000079C80000}"/>
    <cellStyle name="Normal 8 2 4 2 2 3" xfId="51330" xr:uid="{00000000-0005-0000-0000-00007AC80000}"/>
    <cellStyle name="Normal 8 2 4 2 2 3 2" xfId="51331" xr:uid="{00000000-0005-0000-0000-00007BC80000}"/>
    <cellStyle name="Normal 8 2 4 2 2 3 2 2" xfId="51332" xr:uid="{00000000-0005-0000-0000-00007CC80000}"/>
    <cellStyle name="Normal 8 2 4 2 2 3 3" xfId="51333" xr:uid="{00000000-0005-0000-0000-00007DC80000}"/>
    <cellStyle name="Normal 8 2 4 2 2 3 3 2" xfId="51334" xr:uid="{00000000-0005-0000-0000-00007EC80000}"/>
    <cellStyle name="Normal 8 2 4 2 2 3 3 2 2" xfId="51335" xr:uid="{00000000-0005-0000-0000-00007FC80000}"/>
    <cellStyle name="Normal 8 2 4 2 2 3 3 3" xfId="51336" xr:uid="{00000000-0005-0000-0000-000080C80000}"/>
    <cellStyle name="Normal 8 2 4 2 2 3 4" xfId="51337" xr:uid="{00000000-0005-0000-0000-000081C80000}"/>
    <cellStyle name="Normal 8 2 4 2 2 4" xfId="51338" xr:uid="{00000000-0005-0000-0000-000082C80000}"/>
    <cellStyle name="Normal 8 2 4 2 2 4 2" xfId="51339" xr:uid="{00000000-0005-0000-0000-000083C80000}"/>
    <cellStyle name="Normal 8 2 4 2 2 4 2 2" xfId="51340" xr:uid="{00000000-0005-0000-0000-000084C80000}"/>
    <cellStyle name="Normal 8 2 4 2 2 4 3" xfId="51341" xr:uid="{00000000-0005-0000-0000-000085C80000}"/>
    <cellStyle name="Normal 8 2 4 2 2 4 3 2" xfId="51342" xr:uid="{00000000-0005-0000-0000-000086C80000}"/>
    <cellStyle name="Normal 8 2 4 2 2 4 3 2 2" xfId="51343" xr:uid="{00000000-0005-0000-0000-000087C80000}"/>
    <cellStyle name="Normal 8 2 4 2 2 4 3 3" xfId="51344" xr:uid="{00000000-0005-0000-0000-000088C80000}"/>
    <cellStyle name="Normal 8 2 4 2 2 4 4" xfId="51345" xr:uid="{00000000-0005-0000-0000-000089C80000}"/>
    <cellStyle name="Normal 8 2 4 2 2 5" xfId="51346" xr:uid="{00000000-0005-0000-0000-00008AC80000}"/>
    <cellStyle name="Normal 8 2 4 2 2 5 2" xfId="51347" xr:uid="{00000000-0005-0000-0000-00008BC80000}"/>
    <cellStyle name="Normal 8 2 4 2 2 6" xfId="51348" xr:uid="{00000000-0005-0000-0000-00008CC80000}"/>
    <cellStyle name="Normal 8 2 4 2 2 6 2" xfId="51349" xr:uid="{00000000-0005-0000-0000-00008DC80000}"/>
    <cellStyle name="Normal 8 2 4 2 2 6 2 2" xfId="51350" xr:uid="{00000000-0005-0000-0000-00008EC80000}"/>
    <cellStyle name="Normal 8 2 4 2 2 6 3" xfId="51351" xr:uid="{00000000-0005-0000-0000-00008FC80000}"/>
    <cellStyle name="Normal 8 2 4 2 2 7" xfId="51352" xr:uid="{00000000-0005-0000-0000-000090C80000}"/>
    <cellStyle name="Normal 8 2 4 2 2 7 2" xfId="51353" xr:uid="{00000000-0005-0000-0000-000091C80000}"/>
    <cellStyle name="Normal 8 2 4 2 2 8" xfId="51354" xr:uid="{00000000-0005-0000-0000-000092C80000}"/>
    <cellStyle name="Normal 8 2 4 2 2 9" xfId="51355" xr:uid="{00000000-0005-0000-0000-000093C80000}"/>
    <cellStyle name="Normal 8 2 4 2 3" xfId="51356" xr:uid="{00000000-0005-0000-0000-000094C80000}"/>
    <cellStyle name="Normal 8 2 4 2 3 2" xfId="51357" xr:uid="{00000000-0005-0000-0000-000095C80000}"/>
    <cellStyle name="Normal 8 2 4 2 3 2 2" xfId="51358" xr:uid="{00000000-0005-0000-0000-000096C80000}"/>
    <cellStyle name="Normal 8 2 4 2 3 2 2 2" xfId="51359" xr:uid="{00000000-0005-0000-0000-000097C80000}"/>
    <cellStyle name="Normal 8 2 4 2 3 2 3" xfId="51360" xr:uid="{00000000-0005-0000-0000-000098C80000}"/>
    <cellStyle name="Normal 8 2 4 2 3 2 3 2" xfId="51361" xr:uid="{00000000-0005-0000-0000-000099C80000}"/>
    <cellStyle name="Normal 8 2 4 2 3 2 3 2 2" xfId="51362" xr:uid="{00000000-0005-0000-0000-00009AC80000}"/>
    <cellStyle name="Normal 8 2 4 2 3 2 3 3" xfId="51363" xr:uid="{00000000-0005-0000-0000-00009BC80000}"/>
    <cellStyle name="Normal 8 2 4 2 3 2 4" xfId="51364" xr:uid="{00000000-0005-0000-0000-00009CC80000}"/>
    <cellStyle name="Normal 8 2 4 2 3 3" xfId="51365" xr:uid="{00000000-0005-0000-0000-00009DC80000}"/>
    <cellStyle name="Normal 8 2 4 2 3 3 2" xfId="51366" xr:uid="{00000000-0005-0000-0000-00009EC80000}"/>
    <cellStyle name="Normal 8 2 4 2 3 4" xfId="51367" xr:uid="{00000000-0005-0000-0000-00009FC80000}"/>
    <cellStyle name="Normal 8 2 4 2 3 4 2" xfId="51368" xr:uid="{00000000-0005-0000-0000-0000A0C80000}"/>
    <cellStyle name="Normal 8 2 4 2 3 4 2 2" xfId="51369" xr:uid="{00000000-0005-0000-0000-0000A1C80000}"/>
    <cellStyle name="Normal 8 2 4 2 3 4 3" xfId="51370" xr:uid="{00000000-0005-0000-0000-0000A2C80000}"/>
    <cellStyle name="Normal 8 2 4 2 3 5" xfId="51371" xr:uid="{00000000-0005-0000-0000-0000A3C80000}"/>
    <cellStyle name="Normal 8 2 4 2 4" xfId="51372" xr:uid="{00000000-0005-0000-0000-0000A4C80000}"/>
    <cellStyle name="Normal 8 2 4 2 4 2" xfId="51373" xr:uid="{00000000-0005-0000-0000-0000A5C80000}"/>
    <cellStyle name="Normal 8 2 4 2 4 2 2" xfId="51374" xr:uid="{00000000-0005-0000-0000-0000A6C80000}"/>
    <cellStyle name="Normal 8 2 4 2 4 3" xfId="51375" xr:uid="{00000000-0005-0000-0000-0000A7C80000}"/>
    <cellStyle name="Normal 8 2 4 2 4 3 2" xfId="51376" xr:uid="{00000000-0005-0000-0000-0000A8C80000}"/>
    <cellStyle name="Normal 8 2 4 2 4 3 2 2" xfId="51377" xr:uid="{00000000-0005-0000-0000-0000A9C80000}"/>
    <cellStyle name="Normal 8 2 4 2 4 3 3" xfId="51378" xr:uid="{00000000-0005-0000-0000-0000AAC80000}"/>
    <cellStyle name="Normal 8 2 4 2 4 4" xfId="51379" xr:uid="{00000000-0005-0000-0000-0000ABC80000}"/>
    <cellStyle name="Normal 8 2 4 2 5" xfId="51380" xr:uid="{00000000-0005-0000-0000-0000ACC80000}"/>
    <cellStyle name="Normal 8 2 4 2 5 2" xfId="51381" xr:uid="{00000000-0005-0000-0000-0000ADC80000}"/>
    <cellStyle name="Normal 8 2 4 2 5 2 2" xfId="51382" xr:uid="{00000000-0005-0000-0000-0000AEC80000}"/>
    <cellStyle name="Normal 8 2 4 2 5 3" xfId="51383" xr:uid="{00000000-0005-0000-0000-0000AFC80000}"/>
    <cellStyle name="Normal 8 2 4 2 5 3 2" xfId="51384" xr:uid="{00000000-0005-0000-0000-0000B0C80000}"/>
    <cellStyle name="Normal 8 2 4 2 5 3 2 2" xfId="51385" xr:uid="{00000000-0005-0000-0000-0000B1C80000}"/>
    <cellStyle name="Normal 8 2 4 2 5 3 3" xfId="51386" xr:uid="{00000000-0005-0000-0000-0000B2C80000}"/>
    <cellStyle name="Normal 8 2 4 2 5 4" xfId="51387" xr:uid="{00000000-0005-0000-0000-0000B3C80000}"/>
    <cellStyle name="Normal 8 2 4 2 6" xfId="51388" xr:uid="{00000000-0005-0000-0000-0000B4C80000}"/>
    <cellStyle name="Normal 8 2 4 2 6 2" xfId="51389" xr:uid="{00000000-0005-0000-0000-0000B5C80000}"/>
    <cellStyle name="Normal 8 2 4 2 7" xfId="51390" xr:uid="{00000000-0005-0000-0000-0000B6C80000}"/>
    <cellStyle name="Normal 8 2 4 2 7 2" xfId="51391" xr:uid="{00000000-0005-0000-0000-0000B7C80000}"/>
    <cellStyle name="Normal 8 2 4 2 7 2 2" xfId="51392" xr:uid="{00000000-0005-0000-0000-0000B8C80000}"/>
    <cellStyle name="Normal 8 2 4 2 7 3" xfId="51393" xr:uid="{00000000-0005-0000-0000-0000B9C80000}"/>
    <cellStyle name="Normal 8 2 4 2 8" xfId="51394" xr:uid="{00000000-0005-0000-0000-0000BAC80000}"/>
    <cellStyle name="Normal 8 2 4 2 8 2" xfId="51395" xr:uid="{00000000-0005-0000-0000-0000BBC80000}"/>
    <cellStyle name="Normal 8 2 4 2 9" xfId="51396" xr:uid="{00000000-0005-0000-0000-0000BCC80000}"/>
    <cellStyle name="Normal 8 2 4 3" xfId="51397" xr:uid="{00000000-0005-0000-0000-0000BDC80000}"/>
    <cellStyle name="Normal 8 2 4 3 2" xfId="51398" xr:uid="{00000000-0005-0000-0000-0000BEC80000}"/>
    <cellStyle name="Normal 8 2 4 3 2 2" xfId="51399" xr:uid="{00000000-0005-0000-0000-0000BFC80000}"/>
    <cellStyle name="Normal 8 2 4 3 2 2 2" xfId="51400" xr:uid="{00000000-0005-0000-0000-0000C0C80000}"/>
    <cellStyle name="Normal 8 2 4 3 2 2 2 2" xfId="51401" xr:uid="{00000000-0005-0000-0000-0000C1C80000}"/>
    <cellStyle name="Normal 8 2 4 3 2 2 3" xfId="51402" xr:uid="{00000000-0005-0000-0000-0000C2C80000}"/>
    <cellStyle name="Normal 8 2 4 3 2 2 3 2" xfId="51403" xr:uid="{00000000-0005-0000-0000-0000C3C80000}"/>
    <cellStyle name="Normal 8 2 4 3 2 2 3 2 2" xfId="51404" xr:uid="{00000000-0005-0000-0000-0000C4C80000}"/>
    <cellStyle name="Normal 8 2 4 3 2 2 3 3" xfId="51405" xr:uid="{00000000-0005-0000-0000-0000C5C80000}"/>
    <cellStyle name="Normal 8 2 4 3 2 2 4" xfId="51406" xr:uid="{00000000-0005-0000-0000-0000C6C80000}"/>
    <cellStyle name="Normal 8 2 4 3 2 3" xfId="51407" xr:uid="{00000000-0005-0000-0000-0000C7C80000}"/>
    <cellStyle name="Normal 8 2 4 3 2 3 2" xfId="51408" xr:uid="{00000000-0005-0000-0000-0000C8C80000}"/>
    <cellStyle name="Normal 8 2 4 3 2 4" xfId="51409" xr:uid="{00000000-0005-0000-0000-0000C9C80000}"/>
    <cellStyle name="Normal 8 2 4 3 2 4 2" xfId="51410" xr:uid="{00000000-0005-0000-0000-0000CAC80000}"/>
    <cellStyle name="Normal 8 2 4 3 2 4 2 2" xfId="51411" xr:uid="{00000000-0005-0000-0000-0000CBC80000}"/>
    <cellStyle name="Normal 8 2 4 3 2 4 3" xfId="51412" xr:uid="{00000000-0005-0000-0000-0000CCC80000}"/>
    <cellStyle name="Normal 8 2 4 3 2 5" xfId="51413" xr:uid="{00000000-0005-0000-0000-0000CDC80000}"/>
    <cellStyle name="Normal 8 2 4 3 2 6" xfId="51414" xr:uid="{00000000-0005-0000-0000-0000CEC80000}"/>
    <cellStyle name="Normal 8 2 4 3 3" xfId="51415" xr:uid="{00000000-0005-0000-0000-0000CFC80000}"/>
    <cellStyle name="Normal 8 2 4 3 3 2" xfId="51416" xr:uid="{00000000-0005-0000-0000-0000D0C80000}"/>
    <cellStyle name="Normal 8 2 4 3 3 2 2" xfId="51417" xr:uid="{00000000-0005-0000-0000-0000D1C80000}"/>
    <cellStyle name="Normal 8 2 4 3 3 3" xfId="51418" xr:uid="{00000000-0005-0000-0000-0000D2C80000}"/>
    <cellStyle name="Normal 8 2 4 3 3 3 2" xfId="51419" xr:uid="{00000000-0005-0000-0000-0000D3C80000}"/>
    <cellStyle name="Normal 8 2 4 3 3 3 2 2" xfId="51420" xr:uid="{00000000-0005-0000-0000-0000D4C80000}"/>
    <cellStyle name="Normal 8 2 4 3 3 3 3" xfId="51421" xr:uid="{00000000-0005-0000-0000-0000D5C80000}"/>
    <cellStyle name="Normal 8 2 4 3 3 4" xfId="51422" xr:uid="{00000000-0005-0000-0000-0000D6C80000}"/>
    <cellStyle name="Normal 8 2 4 3 4" xfId="51423" xr:uid="{00000000-0005-0000-0000-0000D7C80000}"/>
    <cellStyle name="Normal 8 2 4 3 4 2" xfId="51424" xr:uid="{00000000-0005-0000-0000-0000D8C80000}"/>
    <cellStyle name="Normal 8 2 4 3 4 2 2" xfId="51425" xr:uid="{00000000-0005-0000-0000-0000D9C80000}"/>
    <cellStyle name="Normal 8 2 4 3 4 3" xfId="51426" xr:uid="{00000000-0005-0000-0000-0000DAC80000}"/>
    <cellStyle name="Normal 8 2 4 3 4 3 2" xfId="51427" xr:uid="{00000000-0005-0000-0000-0000DBC80000}"/>
    <cellStyle name="Normal 8 2 4 3 4 3 2 2" xfId="51428" xr:uid="{00000000-0005-0000-0000-0000DCC80000}"/>
    <cellStyle name="Normal 8 2 4 3 4 3 3" xfId="51429" xr:uid="{00000000-0005-0000-0000-0000DDC80000}"/>
    <cellStyle name="Normal 8 2 4 3 4 4" xfId="51430" xr:uid="{00000000-0005-0000-0000-0000DEC80000}"/>
    <cellStyle name="Normal 8 2 4 3 5" xfId="51431" xr:uid="{00000000-0005-0000-0000-0000DFC80000}"/>
    <cellStyle name="Normal 8 2 4 3 5 2" xfId="51432" xr:uid="{00000000-0005-0000-0000-0000E0C80000}"/>
    <cellStyle name="Normal 8 2 4 3 6" xfId="51433" xr:uid="{00000000-0005-0000-0000-0000E1C80000}"/>
    <cellStyle name="Normal 8 2 4 3 6 2" xfId="51434" xr:uid="{00000000-0005-0000-0000-0000E2C80000}"/>
    <cellStyle name="Normal 8 2 4 3 6 2 2" xfId="51435" xr:uid="{00000000-0005-0000-0000-0000E3C80000}"/>
    <cellStyle name="Normal 8 2 4 3 6 3" xfId="51436" xr:uid="{00000000-0005-0000-0000-0000E4C80000}"/>
    <cellStyle name="Normal 8 2 4 3 7" xfId="51437" xr:uid="{00000000-0005-0000-0000-0000E5C80000}"/>
    <cellStyle name="Normal 8 2 4 3 7 2" xfId="51438" xr:uid="{00000000-0005-0000-0000-0000E6C80000}"/>
    <cellStyle name="Normal 8 2 4 3 8" xfId="51439" xr:uid="{00000000-0005-0000-0000-0000E7C80000}"/>
    <cellStyle name="Normal 8 2 4 3 9" xfId="51440" xr:uid="{00000000-0005-0000-0000-0000E8C80000}"/>
    <cellStyle name="Normal 8 2 4 4" xfId="51441" xr:uid="{00000000-0005-0000-0000-0000E9C80000}"/>
    <cellStyle name="Normal 8 2 4 4 2" xfId="51442" xr:uid="{00000000-0005-0000-0000-0000EAC80000}"/>
    <cellStyle name="Normal 8 2 4 4 2 2" xfId="51443" xr:uid="{00000000-0005-0000-0000-0000EBC80000}"/>
    <cellStyle name="Normal 8 2 4 4 2 2 2" xfId="51444" xr:uid="{00000000-0005-0000-0000-0000ECC80000}"/>
    <cellStyle name="Normal 8 2 4 4 2 3" xfId="51445" xr:uid="{00000000-0005-0000-0000-0000EDC80000}"/>
    <cellStyle name="Normal 8 2 4 4 2 3 2" xfId="51446" xr:uid="{00000000-0005-0000-0000-0000EEC80000}"/>
    <cellStyle name="Normal 8 2 4 4 2 3 2 2" xfId="51447" xr:uid="{00000000-0005-0000-0000-0000EFC80000}"/>
    <cellStyle name="Normal 8 2 4 4 2 3 3" xfId="51448" xr:uid="{00000000-0005-0000-0000-0000F0C80000}"/>
    <cellStyle name="Normal 8 2 4 4 2 4" xfId="51449" xr:uid="{00000000-0005-0000-0000-0000F1C80000}"/>
    <cellStyle name="Normal 8 2 4 4 3" xfId="51450" xr:uid="{00000000-0005-0000-0000-0000F2C80000}"/>
    <cellStyle name="Normal 8 2 4 4 3 2" xfId="51451" xr:uid="{00000000-0005-0000-0000-0000F3C80000}"/>
    <cellStyle name="Normal 8 2 4 4 4" xfId="51452" xr:uid="{00000000-0005-0000-0000-0000F4C80000}"/>
    <cellStyle name="Normal 8 2 4 4 4 2" xfId="51453" xr:uid="{00000000-0005-0000-0000-0000F5C80000}"/>
    <cellStyle name="Normal 8 2 4 4 4 2 2" xfId="51454" xr:uid="{00000000-0005-0000-0000-0000F6C80000}"/>
    <cellStyle name="Normal 8 2 4 4 4 3" xfId="51455" xr:uid="{00000000-0005-0000-0000-0000F7C80000}"/>
    <cellStyle name="Normal 8 2 4 4 5" xfId="51456" xr:uid="{00000000-0005-0000-0000-0000F8C80000}"/>
    <cellStyle name="Normal 8 2 4 4 6" xfId="51457" xr:uid="{00000000-0005-0000-0000-0000F9C80000}"/>
    <cellStyle name="Normal 8 2 4 5" xfId="51458" xr:uid="{00000000-0005-0000-0000-0000FAC80000}"/>
    <cellStyle name="Normal 8 2 4 5 2" xfId="51459" xr:uid="{00000000-0005-0000-0000-0000FBC80000}"/>
    <cellStyle name="Normal 8 2 4 5 2 2" xfId="51460" xr:uid="{00000000-0005-0000-0000-0000FCC80000}"/>
    <cellStyle name="Normal 8 2 4 5 3" xfId="51461" xr:uid="{00000000-0005-0000-0000-0000FDC80000}"/>
    <cellStyle name="Normal 8 2 4 5 3 2" xfId="51462" xr:uid="{00000000-0005-0000-0000-0000FEC80000}"/>
    <cellStyle name="Normal 8 2 4 5 3 2 2" xfId="51463" xr:uid="{00000000-0005-0000-0000-0000FFC80000}"/>
    <cellStyle name="Normal 8 2 4 5 3 3" xfId="51464" xr:uid="{00000000-0005-0000-0000-000000C90000}"/>
    <cellStyle name="Normal 8 2 4 5 4" xfId="51465" xr:uid="{00000000-0005-0000-0000-000001C90000}"/>
    <cellStyle name="Normal 8 2 4 6" xfId="51466" xr:uid="{00000000-0005-0000-0000-000002C90000}"/>
    <cellStyle name="Normal 8 2 4 6 2" xfId="51467" xr:uid="{00000000-0005-0000-0000-000003C90000}"/>
    <cellStyle name="Normal 8 2 4 6 2 2" xfId="51468" xr:uid="{00000000-0005-0000-0000-000004C90000}"/>
    <cellStyle name="Normal 8 2 4 6 3" xfId="51469" xr:uid="{00000000-0005-0000-0000-000005C90000}"/>
    <cellStyle name="Normal 8 2 4 6 3 2" xfId="51470" xr:uid="{00000000-0005-0000-0000-000006C90000}"/>
    <cellStyle name="Normal 8 2 4 6 3 2 2" xfId="51471" xr:uid="{00000000-0005-0000-0000-000007C90000}"/>
    <cellStyle name="Normal 8 2 4 6 3 3" xfId="51472" xr:uid="{00000000-0005-0000-0000-000008C90000}"/>
    <cellStyle name="Normal 8 2 4 6 4" xfId="51473" xr:uid="{00000000-0005-0000-0000-000009C90000}"/>
    <cellStyle name="Normal 8 2 4 7" xfId="51474" xr:uid="{00000000-0005-0000-0000-00000AC90000}"/>
    <cellStyle name="Normal 8 2 4 7 2" xfId="51475" xr:uid="{00000000-0005-0000-0000-00000BC90000}"/>
    <cellStyle name="Normal 8 2 4 8" xfId="51476" xr:uid="{00000000-0005-0000-0000-00000CC90000}"/>
    <cellStyle name="Normal 8 2 4 8 2" xfId="51477" xr:uid="{00000000-0005-0000-0000-00000DC90000}"/>
    <cellStyle name="Normal 8 2 4 8 2 2" xfId="51478" xr:uid="{00000000-0005-0000-0000-00000EC90000}"/>
    <cellStyle name="Normal 8 2 4 8 3" xfId="51479" xr:uid="{00000000-0005-0000-0000-00000FC90000}"/>
    <cellStyle name="Normal 8 2 4 9" xfId="51480" xr:uid="{00000000-0005-0000-0000-000010C90000}"/>
    <cellStyle name="Normal 8 2 4 9 2" xfId="51481" xr:uid="{00000000-0005-0000-0000-000011C90000}"/>
    <cellStyle name="Normal 8 2 4_T-straight with PEDs adjustor" xfId="51482" xr:uid="{00000000-0005-0000-0000-000012C90000}"/>
    <cellStyle name="Normal 8 2 5" xfId="51483" xr:uid="{00000000-0005-0000-0000-000013C90000}"/>
    <cellStyle name="Normal 8 2 5 10" xfId="51484" xr:uid="{00000000-0005-0000-0000-000014C90000}"/>
    <cellStyle name="Normal 8 2 5 11" xfId="51485" xr:uid="{00000000-0005-0000-0000-000015C90000}"/>
    <cellStyle name="Normal 8 2 5 2" xfId="51486" xr:uid="{00000000-0005-0000-0000-000016C90000}"/>
    <cellStyle name="Normal 8 2 5 2 10" xfId="51487" xr:uid="{00000000-0005-0000-0000-000017C90000}"/>
    <cellStyle name="Normal 8 2 5 2 2" xfId="51488" xr:uid="{00000000-0005-0000-0000-000018C90000}"/>
    <cellStyle name="Normal 8 2 5 2 2 2" xfId="51489" xr:uid="{00000000-0005-0000-0000-000019C90000}"/>
    <cellStyle name="Normal 8 2 5 2 2 2 2" xfId="51490" xr:uid="{00000000-0005-0000-0000-00001AC90000}"/>
    <cellStyle name="Normal 8 2 5 2 2 2 2 2" xfId="51491" xr:uid="{00000000-0005-0000-0000-00001BC90000}"/>
    <cellStyle name="Normal 8 2 5 2 2 2 2 2 2" xfId="51492" xr:uid="{00000000-0005-0000-0000-00001CC90000}"/>
    <cellStyle name="Normal 8 2 5 2 2 2 2 3" xfId="51493" xr:uid="{00000000-0005-0000-0000-00001DC90000}"/>
    <cellStyle name="Normal 8 2 5 2 2 2 2 3 2" xfId="51494" xr:uid="{00000000-0005-0000-0000-00001EC90000}"/>
    <cellStyle name="Normal 8 2 5 2 2 2 2 3 2 2" xfId="51495" xr:uid="{00000000-0005-0000-0000-00001FC90000}"/>
    <cellStyle name="Normal 8 2 5 2 2 2 2 3 3" xfId="51496" xr:uid="{00000000-0005-0000-0000-000020C90000}"/>
    <cellStyle name="Normal 8 2 5 2 2 2 2 4" xfId="51497" xr:uid="{00000000-0005-0000-0000-000021C90000}"/>
    <cellStyle name="Normal 8 2 5 2 2 2 3" xfId="51498" xr:uid="{00000000-0005-0000-0000-000022C90000}"/>
    <cellStyle name="Normal 8 2 5 2 2 2 3 2" xfId="51499" xr:uid="{00000000-0005-0000-0000-000023C90000}"/>
    <cellStyle name="Normal 8 2 5 2 2 2 4" xfId="51500" xr:uid="{00000000-0005-0000-0000-000024C90000}"/>
    <cellStyle name="Normal 8 2 5 2 2 2 4 2" xfId="51501" xr:uid="{00000000-0005-0000-0000-000025C90000}"/>
    <cellStyle name="Normal 8 2 5 2 2 2 4 2 2" xfId="51502" xr:uid="{00000000-0005-0000-0000-000026C90000}"/>
    <cellStyle name="Normal 8 2 5 2 2 2 4 3" xfId="51503" xr:uid="{00000000-0005-0000-0000-000027C90000}"/>
    <cellStyle name="Normal 8 2 5 2 2 2 5" xfId="51504" xr:uid="{00000000-0005-0000-0000-000028C90000}"/>
    <cellStyle name="Normal 8 2 5 2 2 3" xfId="51505" xr:uid="{00000000-0005-0000-0000-000029C90000}"/>
    <cellStyle name="Normal 8 2 5 2 2 3 2" xfId="51506" xr:uid="{00000000-0005-0000-0000-00002AC90000}"/>
    <cellStyle name="Normal 8 2 5 2 2 3 2 2" xfId="51507" xr:uid="{00000000-0005-0000-0000-00002BC90000}"/>
    <cellStyle name="Normal 8 2 5 2 2 3 3" xfId="51508" xr:uid="{00000000-0005-0000-0000-00002CC90000}"/>
    <cellStyle name="Normal 8 2 5 2 2 3 3 2" xfId="51509" xr:uid="{00000000-0005-0000-0000-00002DC90000}"/>
    <cellStyle name="Normal 8 2 5 2 2 3 3 2 2" xfId="51510" xr:uid="{00000000-0005-0000-0000-00002EC90000}"/>
    <cellStyle name="Normal 8 2 5 2 2 3 3 3" xfId="51511" xr:uid="{00000000-0005-0000-0000-00002FC90000}"/>
    <cellStyle name="Normal 8 2 5 2 2 3 4" xfId="51512" xr:uid="{00000000-0005-0000-0000-000030C90000}"/>
    <cellStyle name="Normal 8 2 5 2 2 4" xfId="51513" xr:uid="{00000000-0005-0000-0000-000031C90000}"/>
    <cellStyle name="Normal 8 2 5 2 2 4 2" xfId="51514" xr:uid="{00000000-0005-0000-0000-000032C90000}"/>
    <cellStyle name="Normal 8 2 5 2 2 4 2 2" xfId="51515" xr:uid="{00000000-0005-0000-0000-000033C90000}"/>
    <cellStyle name="Normal 8 2 5 2 2 4 3" xfId="51516" xr:uid="{00000000-0005-0000-0000-000034C90000}"/>
    <cellStyle name="Normal 8 2 5 2 2 4 3 2" xfId="51517" xr:uid="{00000000-0005-0000-0000-000035C90000}"/>
    <cellStyle name="Normal 8 2 5 2 2 4 3 2 2" xfId="51518" xr:uid="{00000000-0005-0000-0000-000036C90000}"/>
    <cellStyle name="Normal 8 2 5 2 2 4 3 3" xfId="51519" xr:uid="{00000000-0005-0000-0000-000037C90000}"/>
    <cellStyle name="Normal 8 2 5 2 2 4 4" xfId="51520" xr:uid="{00000000-0005-0000-0000-000038C90000}"/>
    <cellStyle name="Normal 8 2 5 2 2 5" xfId="51521" xr:uid="{00000000-0005-0000-0000-000039C90000}"/>
    <cellStyle name="Normal 8 2 5 2 2 5 2" xfId="51522" xr:uid="{00000000-0005-0000-0000-00003AC90000}"/>
    <cellStyle name="Normal 8 2 5 2 2 6" xfId="51523" xr:uid="{00000000-0005-0000-0000-00003BC90000}"/>
    <cellStyle name="Normal 8 2 5 2 2 6 2" xfId="51524" xr:uid="{00000000-0005-0000-0000-00003CC90000}"/>
    <cellStyle name="Normal 8 2 5 2 2 6 2 2" xfId="51525" xr:uid="{00000000-0005-0000-0000-00003DC90000}"/>
    <cellStyle name="Normal 8 2 5 2 2 6 3" xfId="51526" xr:uid="{00000000-0005-0000-0000-00003EC90000}"/>
    <cellStyle name="Normal 8 2 5 2 2 7" xfId="51527" xr:uid="{00000000-0005-0000-0000-00003FC90000}"/>
    <cellStyle name="Normal 8 2 5 2 2 7 2" xfId="51528" xr:uid="{00000000-0005-0000-0000-000040C90000}"/>
    <cellStyle name="Normal 8 2 5 2 2 8" xfId="51529" xr:uid="{00000000-0005-0000-0000-000041C90000}"/>
    <cellStyle name="Normal 8 2 5 2 3" xfId="51530" xr:uid="{00000000-0005-0000-0000-000042C90000}"/>
    <cellStyle name="Normal 8 2 5 2 3 2" xfId="51531" xr:uid="{00000000-0005-0000-0000-000043C90000}"/>
    <cellStyle name="Normal 8 2 5 2 3 2 2" xfId="51532" xr:uid="{00000000-0005-0000-0000-000044C90000}"/>
    <cellStyle name="Normal 8 2 5 2 3 2 2 2" xfId="51533" xr:uid="{00000000-0005-0000-0000-000045C90000}"/>
    <cellStyle name="Normal 8 2 5 2 3 2 3" xfId="51534" xr:uid="{00000000-0005-0000-0000-000046C90000}"/>
    <cellStyle name="Normal 8 2 5 2 3 2 3 2" xfId="51535" xr:uid="{00000000-0005-0000-0000-000047C90000}"/>
    <cellStyle name="Normal 8 2 5 2 3 2 3 2 2" xfId="51536" xr:uid="{00000000-0005-0000-0000-000048C90000}"/>
    <cellStyle name="Normal 8 2 5 2 3 2 3 3" xfId="51537" xr:uid="{00000000-0005-0000-0000-000049C90000}"/>
    <cellStyle name="Normal 8 2 5 2 3 2 4" xfId="51538" xr:uid="{00000000-0005-0000-0000-00004AC90000}"/>
    <cellStyle name="Normal 8 2 5 2 3 3" xfId="51539" xr:uid="{00000000-0005-0000-0000-00004BC90000}"/>
    <cellStyle name="Normal 8 2 5 2 3 3 2" xfId="51540" xr:uid="{00000000-0005-0000-0000-00004CC90000}"/>
    <cellStyle name="Normal 8 2 5 2 3 4" xfId="51541" xr:uid="{00000000-0005-0000-0000-00004DC90000}"/>
    <cellStyle name="Normal 8 2 5 2 3 4 2" xfId="51542" xr:uid="{00000000-0005-0000-0000-00004EC90000}"/>
    <cellStyle name="Normal 8 2 5 2 3 4 2 2" xfId="51543" xr:uid="{00000000-0005-0000-0000-00004FC90000}"/>
    <cellStyle name="Normal 8 2 5 2 3 4 3" xfId="51544" xr:uid="{00000000-0005-0000-0000-000050C90000}"/>
    <cellStyle name="Normal 8 2 5 2 3 5" xfId="51545" xr:uid="{00000000-0005-0000-0000-000051C90000}"/>
    <cellStyle name="Normal 8 2 5 2 4" xfId="51546" xr:uid="{00000000-0005-0000-0000-000052C90000}"/>
    <cellStyle name="Normal 8 2 5 2 4 2" xfId="51547" xr:uid="{00000000-0005-0000-0000-000053C90000}"/>
    <cellStyle name="Normal 8 2 5 2 4 2 2" xfId="51548" xr:uid="{00000000-0005-0000-0000-000054C90000}"/>
    <cellStyle name="Normal 8 2 5 2 4 3" xfId="51549" xr:uid="{00000000-0005-0000-0000-000055C90000}"/>
    <cellStyle name="Normal 8 2 5 2 4 3 2" xfId="51550" xr:uid="{00000000-0005-0000-0000-000056C90000}"/>
    <cellStyle name="Normal 8 2 5 2 4 3 2 2" xfId="51551" xr:uid="{00000000-0005-0000-0000-000057C90000}"/>
    <cellStyle name="Normal 8 2 5 2 4 3 3" xfId="51552" xr:uid="{00000000-0005-0000-0000-000058C90000}"/>
    <cellStyle name="Normal 8 2 5 2 4 4" xfId="51553" xr:uid="{00000000-0005-0000-0000-000059C90000}"/>
    <cellStyle name="Normal 8 2 5 2 5" xfId="51554" xr:uid="{00000000-0005-0000-0000-00005AC90000}"/>
    <cellStyle name="Normal 8 2 5 2 5 2" xfId="51555" xr:uid="{00000000-0005-0000-0000-00005BC90000}"/>
    <cellStyle name="Normal 8 2 5 2 5 2 2" xfId="51556" xr:uid="{00000000-0005-0000-0000-00005CC90000}"/>
    <cellStyle name="Normal 8 2 5 2 5 3" xfId="51557" xr:uid="{00000000-0005-0000-0000-00005DC90000}"/>
    <cellStyle name="Normal 8 2 5 2 5 3 2" xfId="51558" xr:uid="{00000000-0005-0000-0000-00005EC90000}"/>
    <cellStyle name="Normal 8 2 5 2 5 3 2 2" xfId="51559" xr:uid="{00000000-0005-0000-0000-00005FC90000}"/>
    <cellStyle name="Normal 8 2 5 2 5 3 3" xfId="51560" xr:uid="{00000000-0005-0000-0000-000060C90000}"/>
    <cellStyle name="Normal 8 2 5 2 5 4" xfId="51561" xr:uid="{00000000-0005-0000-0000-000061C90000}"/>
    <cellStyle name="Normal 8 2 5 2 6" xfId="51562" xr:uid="{00000000-0005-0000-0000-000062C90000}"/>
    <cellStyle name="Normal 8 2 5 2 6 2" xfId="51563" xr:uid="{00000000-0005-0000-0000-000063C90000}"/>
    <cellStyle name="Normal 8 2 5 2 7" xfId="51564" xr:uid="{00000000-0005-0000-0000-000064C90000}"/>
    <cellStyle name="Normal 8 2 5 2 7 2" xfId="51565" xr:uid="{00000000-0005-0000-0000-000065C90000}"/>
    <cellStyle name="Normal 8 2 5 2 7 2 2" xfId="51566" xr:uid="{00000000-0005-0000-0000-000066C90000}"/>
    <cellStyle name="Normal 8 2 5 2 7 3" xfId="51567" xr:uid="{00000000-0005-0000-0000-000067C90000}"/>
    <cellStyle name="Normal 8 2 5 2 8" xfId="51568" xr:uid="{00000000-0005-0000-0000-000068C90000}"/>
    <cellStyle name="Normal 8 2 5 2 8 2" xfId="51569" xr:uid="{00000000-0005-0000-0000-000069C90000}"/>
    <cellStyle name="Normal 8 2 5 2 9" xfId="51570" xr:uid="{00000000-0005-0000-0000-00006AC90000}"/>
    <cellStyle name="Normal 8 2 5 3" xfId="51571" xr:uid="{00000000-0005-0000-0000-00006BC90000}"/>
    <cellStyle name="Normal 8 2 5 3 2" xfId="51572" xr:uid="{00000000-0005-0000-0000-00006CC90000}"/>
    <cellStyle name="Normal 8 2 5 3 2 2" xfId="51573" xr:uid="{00000000-0005-0000-0000-00006DC90000}"/>
    <cellStyle name="Normal 8 2 5 3 2 2 2" xfId="51574" xr:uid="{00000000-0005-0000-0000-00006EC90000}"/>
    <cellStyle name="Normal 8 2 5 3 2 2 2 2" xfId="51575" xr:uid="{00000000-0005-0000-0000-00006FC90000}"/>
    <cellStyle name="Normal 8 2 5 3 2 2 3" xfId="51576" xr:uid="{00000000-0005-0000-0000-000070C90000}"/>
    <cellStyle name="Normal 8 2 5 3 2 2 3 2" xfId="51577" xr:uid="{00000000-0005-0000-0000-000071C90000}"/>
    <cellStyle name="Normal 8 2 5 3 2 2 3 2 2" xfId="51578" xr:uid="{00000000-0005-0000-0000-000072C90000}"/>
    <cellStyle name="Normal 8 2 5 3 2 2 3 3" xfId="51579" xr:uid="{00000000-0005-0000-0000-000073C90000}"/>
    <cellStyle name="Normal 8 2 5 3 2 2 4" xfId="51580" xr:uid="{00000000-0005-0000-0000-000074C90000}"/>
    <cellStyle name="Normal 8 2 5 3 2 3" xfId="51581" xr:uid="{00000000-0005-0000-0000-000075C90000}"/>
    <cellStyle name="Normal 8 2 5 3 2 3 2" xfId="51582" xr:uid="{00000000-0005-0000-0000-000076C90000}"/>
    <cellStyle name="Normal 8 2 5 3 2 4" xfId="51583" xr:uid="{00000000-0005-0000-0000-000077C90000}"/>
    <cellStyle name="Normal 8 2 5 3 2 4 2" xfId="51584" xr:uid="{00000000-0005-0000-0000-000078C90000}"/>
    <cellStyle name="Normal 8 2 5 3 2 4 2 2" xfId="51585" xr:uid="{00000000-0005-0000-0000-000079C90000}"/>
    <cellStyle name="Normal 8 2 5 3 2 4 3" xfId="51586" xr:uid="{00000000-0005-0000-0000-00007AC90000}"/>
    <cellStyle name="Normal 8 2 5 3 2 5" xfId="51587" xr:uid="{00000000-0005-0000-0000-00007BC90000}"/>
    <cellStyle name="Normal 8 2 5 3 3" xfId="51588" xr:uid="{00000000-0005-0000-0000-00007CC90000}"/>
    <cellStyle name="Normal 8 2 5 3 3 2" xfId="51589" xr:uid="{00000000-0005-0000-0000-00007DC90000}"/>
    <cellStyle name="Normal 8 2 5 3 3 2 2" xfId="51590" xr:uid="{00000000-0005-0000-0000-00007EC90000}"/>
    <cellStyle name="Normal 8 2 5 3 3 3" xfId="51591" xr:uid="{00000000-0005-0000-0000-00007FC90000}"/>
    <cellStyle name="Normal 8 2 5 3 3 3 2" xfId="51592" xr:uid="{00000000-0005-0000-0000-000080C90000}"/>
    <cellStyle name="Normal 8 2 5 3 3 3 2 2" xfId="51593" xr:uid="{00000000-0005-0000-0000-000081C90000}"/>
    <cellStyle name="Normal 8 2 5 3 3 3 3" xfId="51594" xr:uid="{00000000-0005-0000-0000-000082C90000}"/>
    <cellStyle name="Normal 8 2 5 3 3 4" xfId="51595" xr:uid="{00000000-0005-0000-0000-000083C90000}"/>
    <cellStyle name="Normal 8 2 5 3 4" xfId="51596" xr:uid="{00000000-0005-0000-0000-000084C90000}"/>
    <cellStyle name="Normal 8 2 5 3 4 2" xfId="51597" xr:uid="{00000000-0005-0000-0000-000085C90000}"/>
    <cellStyle name="Normal 8 2 5 3 4 2 2" xfId="51598" xr:uid="{00000000-0005-0000-0000-000086C90000}"/>
    <cellStyle name="Normal 8 2 5 3 4 3" xfId="51599" xr:uid="{00000000-0005-0000-0000-000087C90000}"/>
    <cellStyle name="Normal 8 2 5 3 4 3 2" xfId="51600" xr:uid="{00000000-0005-0000-0000-000088C90000}"/>
    <cellStyle name="Normal 8 2 5 3 4 3 2 2" xfId="51601" xr:uid="{00000000-0005-0000-0000-000089C90000}"/>
    <cellStyle name="Normal 8 2 5 3 4 3 3" xfId="51602" xr:uid="{00000000-0005-0000-0000-00008AC90000}"/>
    <cellStyle name="Normal 8 2 5 3 4 4" xfId="51603" xr:uid="{00000000-0005-0000-0000-00008BC90000}"/>
    <cellStyle name="Normal 8 2 5 3 5" xfId="51604" xr:uid="{00000000-0005-0000-0000-00008CC90000}"/>
    <cellStyle name="Normal 8 2 5 3 5 2" xfId="51605" xr:uid="{00000000-0005-0000-0000-00008DC90000}"/>
    <cellStyle name="Normal 8 2 5 3 6" xfId="51606" xr:uid="{00000000-0005-0000-0000-00008EC90000}"/>
    <cellStyle name="Normal 8 2 5 3 6 2" xfId="51607" xr:uid="{00000000-0005-0000-0000-00008FC90000}"/>
    <cellStyle name="Normal 8 2 5 3 6 2 2" xfId="51608" xr:uid="{00000000-0005-0000-0000-000090C90000}"/>
    <cellStyle name="Normal 8 2 5 3 6 3" xfId="51609" xr:uid="{00000000-0005-0000-0000-000091C90000}"/>
    <cellStyle name="Normal 8 2 5 3 7" xfId="51610" xr:uid="{00000000-0005-0000-0000-000092C90000}"/>
    <cellStyle name="Normal 8 2 5 3 7 2" xfId="51611" xr:uid="{00000000-0005-0000-0000-000093C90000}"/>
    <cellStyle name="Normal 8 2 5 3 8" xfId="51612" xr:uid="{00000000-0005-0000-0000-000094C90000}"/>
    <cellStyle name="Normal 8 2 5 4" xfId="51613" xr:uid="{00000000-0005-0000-0000-000095C90000}"/>
    <cellStyle name="Normal 8 2 5 4 2" xfId="51614" xr:uid="{00000000-0005-0000-0000-000096C90000}"/>
    <cellStyle name="Normal 8 2 5 4 2 2" xfId="51615" xr:uid="{00000000-0005-0000-0000-000097C90000}"/>
    <cellStyle name="Normal 8 2 5 4 2 2 2" xfId="51616" xr:uid="{00000000-0005-0000-0000-000098C90000}"/>
    <cellStyle name="Normal 8 2 5 4 2 3" xfId="51617" xr:uid="{00000000-0005-0000-0000-000099C90000}"/>
    <cellStyle name="Normal 8 2 5 4 2 3 2" xfId="51618" xr:uid="{00000000-0005-0000-0000-00009AC90000}"/>
    <cellStyle name="Normal 8 2 5 4 2 3 2 2" xfId="51619" xr:uid="{00000000-0005-0000-0000-00009BC90000}"/>
    <cellStyle name="Normal 8 2 5 4 2 3 3" xfId="51620" xr:uid="{00000000-0005-0000-0000-00009CC90000}"/>
    <cellStyle name="Normal 8 2 5 4 2 4" xfId="51621" xr:uid="{00000000-0005-0000-0000-00009DC90000}"/>
    <cellStyle name="Normal 8 2 5 4 3" xfId="51622" xr:uid="{00000000-0005-0000-0000-00009EC90000}"/>
    <cellStyle name="Normal 8 2 5 4 3 2" xfId="51623" xr:uid="{00000000-0005-0000-0000-00009FC90000}"/>
    <cellStyle name="Normal 8 2 5 4 4" xfId="51624" xr:uid="{00000000-0005-0000-0000-0000A0C90000}"/>
    <cellStyle name="Normal 8 2 5 4 4 2" xfId="51625" xr:uid="{00000000-0005-0000-0000-0000A1C90000}"/>
    <cellStyle name="Normal 8 2 5 4 4 2 2" xfId="51626" xr:uid="{00000000-0005-0000-0000-0000A2C90000}"/>
    <cellStyle name="Normal 8 2 5 4 4 3" xfId="51627" xr:uid="{00000000-0005-0000-0000-0000A3C90000}"/>
    <cellStyle name="Normal 8 2 5 4 5" xfId="51628" xr:uid="{00000000-0005-0000-0000-0000A4C90000}"/>
    <cellStyle name="Normal 8 2 5 5" xfId="51629" xr:uid="{00000000-0005-0000-0000-0000A5C90000}"/>
    <cellStyle name="Normal 8 2 5 5 2" xfId="51630" xr:uid="{00000000-0005-0000-0000-0000A6C90000}"/>
    <cellStyle name="Normal 8 2 5 5 2 2" xfId="51631" xr:uid="{00000000-0005-0000-0000-0000A7C90000}"/>
    <cellStyle name="Normal 8 2 5 5 3" xfId="51632" xr:uid="{00000000-0005-0000-0000-0000A8C90000}"/>
    <cellStyle name="Normal 8 2 5 5 3 2" xfId="51633" xr:uid="{00000000-0005-0000-0000-0000A9C90000}"/>
    <cellStyle name="Normal 8 2 5 5 3 2 2" xfId="51634" xr:uid="{00000000-0005-0000-0000-0000AAC90000}"/>
    <cellStyle name="Normal 8 2 5 5 3 3" xfId="51635" xr:uid="{00000000-0005-0000-0000-0000ABC90000}"/>
    <cellStyle name="Normal 8 2 5 5 4" xfId="51636" xr:uid="{00000000-0005-0000-0000-0000ACC90000}"/>
    <cellStyle name="Normal 8 2 5 6" xfId="51637" xr:uid="{00000000-0005-0000-0000-0000ADC90000}"/>
    <cellStyle name="Normal 8 2 5 6 2" xfId="51638" xr:uid="{00000000-0005-0000-0000-0000AEC90000}"/>
    <cellStyle name="Normal 8 2 5 6 2 2" xfId="51639" xr:uid="{00000000-0005-0000-0000-0000AFC90000}"/>
    <cellStyle name="Normal 8 2 5 6 3" xfId="51640" xr:uid="{00000000-0005-0000-0000-0000B0C90000}"/>
    <cellStyle name="Normal 8 2 5 6 3 2" xfId="51641" xr:uid="{00000000-0005-0000-0000-0000B1C90000}"/>
    <cellStyle name="Normal 8 2 5 6 3 2 2" xfId="51642" xr:uid="{00000000-0005-0000-0000-0000B2C90000}"/>
    <cellStyle name="Normal 8 2 5 6 3 3" xfId="51643" xr:uid="{00000000-0005-0000-0000-0000B3C90000}"/>
    <cellStyle name="Normal 8 2 5 6 4" xfId="51644" xr:uid="{00000000-0005-0000-0000-0000B4C90000}"/>
    <cellStyle name="Normal 8 2 5 7" xfId="51645" xr:uid="{00000000-0005-0000-0000-0000B5C90000}"/>
    <cellStyle name="Normal 8 2 5 7 2" xfId="51646" xr:uid="{00000000-0005-0000-0000-0000B6C90000}"/>
    <cellStyle name="Normal 8 2 5 8" xfId="51647" xr:uid="{00000000-0005-0000-0000-0000B7C90000}"/>
    <cellStyle name="Normal 8 2 5 8 2" xfId="51648" xr:uid="{00000000-0005-0000-0000-0000B8C90000}"/>
    <cellStyle name="Normal 8 2 5 8 2 2" xfId="51649" xr:uid="{00000000-0005-0000-0000-0000B9C90000}"/>
    <cellStyle name="Normal 8 2 5 8 3" xfId="51650" xr:uid="{00000000-0005-0000-0000-0000BAC90000}"/>
    <cellStyle name="Normal 8 2 5 9" xfId="51651" xr:uid="{00000000-0005-0000-0000-0000BBC90000}"/>
    <cellStyle name="Normal 8 2 5 9 2" xfId="51652" xr:uid="{00000000-0005-0000-0000-0000BCC90000}"/>
    <cellStyle name="Normal 8 2 6" xfId="51653" xr:uid="{00000000-0005-0000-0000-0000BDC90000}"/>
    <cellStyle name="Normal 8 2 6 10" xfId="51654" xr:uid="{00000000-0005-0000-0000-0000BEC90000}"/>
    <cellStyle name="Normal 8 2 6 2" xfId="51655" xr:uid="{00000000-0005-0000-0000-0000BFC90000}"/>
    <cellStyle name="Normal 8 2 6 2 2" xfId="51656" xr:uid="{00000000-0005-0000-0000-0000C0C90000}"/>
    <cellStyle name="Normal 8 2 6 2 2 2" xfId="51657" xr:uid="{00000000-0005-0000-0000-0000C1C90000}"/>
    <cellStyle name="Normal 8 2 6 2 2 2 2" xfId="51658" xr:uid="{00000000-0005-0000-0000-0000C2C90000}"/>
    <cellStyle name="Normal 8 2 6 2 2 2 2 2" xfId="51659" xr:uid="{00000000-0005-0000-0000-0000C3C90000}"/>
    <cellStyle name="Normal 8 2 6 2 2 2 3" xfId="51660" xr:uid="{00000000-0005-0000-0000-0000C4C90000}"/>
    <cellStyle name="Normal 8 2 6 2 2 2 3 2" xfId="51661" xr:uid="{00000000-0005-0000-0000-0000C5C90000}"/>
    <cellStyle name="Normal 8 2 6 2 2 2 3 2 2" xfId="51662" xr:uid="{00000000-0005-0000-0000-0000C6C90000}"/>
    <cellStyle name="Normal 8 2 6 2 2 2 3 3" xfId="51663" xr:uid="{00000000-0005-0000-0000-0000C7C90000}"/>
    <cellStyle name="Normal 8 2 6 2 2 2 4" xfId="51664" xr:uid="{00000000-0005-0000-0000-0000C8C90000}"/>
    <cellStyle name="Normal 8 2 6 2 2 3" xfId="51665" xr:uid="{00000000-0005-0000-0000-0000C9C90000}"/>
    <cellStyle name="Normal 8 2 6 2 2 3 2" xfId="51666" xr:uid="{00000000-0005-0000-0000-0000CAC90000}"/>
    <cellStyle name="Normal 8 2 6 2 2 4" xfId="51667" xr:uid="{00000000-0005-0000-0000-0000CBC90000}"/>
    <cellStyle name="Normal 8 2 6 2 2 4 2" xfId="51668" xr:uid="{00000000-0005-0000-0000-0000CCC90000}"/>
    <cellStyle name="Normal 8 2 6 2 2 4 2 2" xfId="51669" xr:uid="{00000000-0005-0000-0000-0000CDC90000}"/>
    <cellStyle name="Normal 8 2 6 2 2 4 3" xfId="51670" xr:uid="{00000000-0005-0000-0000-0000CEC90000}"/>
    <cellStyle name="Normal 8 2 6 2 2 5" xfId="51671" xr:uid="{00000000-0005-0000-0000-0000CFC90000}"/>
    <cellStyle name="Normal 8 2 6 2 3" xfId="51672" xr:uid="{00000000-0005-0000-0000-0000D0C90000}"/>
    <cellStyle name="Normal 8 2 6 2 3 2" xfId="51673" xr:uid="{00000000-0005-0000-0000-0000D1C90000}"/>
    <cellStyle name="Normal 8 2 6 2 3 2 2" xfId="51674" xr:uid="{00000000-0005-0000-0000-0000D2C90000}"/>
    <cellStyle name="Normal 8 2 6 2 3 3" xfId="51675" xr:uid="{00000000-0005-0000-0000-0000D3C90000}"/>
    <cellStyle name="Normal 8 2 6 2 3 3 2" xfId="51676" xr:uid="{00000000-0005-0000-0000-0000D4C90000}"/>
    <cellStyle name="Normal 8 2 6 2 3 3 2 2" xfId="51677" xr:uid="{00000000-0005-0000-0000-0000D5C90000}"/>
    <cellStyle name="Normal 8 2 6 2 3 3 3" xfId="51678" xr:uid="{00000000-0005-0000-0000-0000D6C90000}"/>
    <cellStyle name="Normal 8 2 6 2 3 4" xfId="51679" xr:uid="{00000000-0005-0000-0000-0000D7C90000}"/>
    <cellStyle name="Normal 8 2 6 2 4" xfId="51680" xr:uid="{00000000-0005-0000-0000-0000D8C90000}"/>
    <cellStyle name="Normal 8 2 6 2 4 2" xfId="51681" xr:uid="{00000000-0005-0000-0000-0000D9C90000}"/>
    <cellStyle name="Normal 8 2 6 2 4 2 2" xfId="51682" xr:uid="{00000000-0005-0000-0000-0000DAC90000}"/>
    <cellStyle name="Normal 8 2 6 2 4 3" xfId="51683" xr:uid="{00000000-0005-0000-0000-0000DBC90000}"/>
    <cellStyle name="Normal 8 2 6 2 4 3 2" xfId="51684" xr:uid="{00000000-0005-0000-0000-0000DCC90000}"/>
    <cellStyle name="Normal 8 2 6 2 4 3 2 2" xfId="51685" xr:uid="{00000000-0005-0000-0000-0000DDC90000}"/>
    <cellStyle name="Normal 8 2 6 2 4 3 3" xfId="51686" xr:uid="{00000000-0005-0000-0000-0000DEC90000}"/>
    <cellStyle name="Normal 8 2 6 2 4 4" xfId="51687" xr:uid="{00000000-0005-0000-0000-0000DFC90000}"/>
    <cellStyle name="Normal 8 2 6 2 5" xfId="51688" xr:uid="{00000000-0005-0000-0000-0000E0C90000}"/>
    <cellStyle name="Normal 8 2 6 2 5 2" xfId="51689" xr:uid="{00000000-0005-0000-0000-0000E1C90000}"/>
    <cellStyle name="Normal 8 2 6 2 6" xfId="51690" xr:uid="{00000000-0005-0000-0000-0000E2C90000}"/>
    <cellStyle name="Normal 8 2 6 2 6 2" xfId="51691" xr:uid="{00000000-0005-0000-0000-0000E3C90000}"/>
    <cellStyle name="Normal 8 2 6 2 6 2 2" xfId="51692" xr:uid="{00000000-0005-0000-0000-0000E4C90000}"/>
    <cellStyle name="Normal 8 2 6 2 6 3" xfId="51693" xr:uid="{00000000-0005-0000-0000-0000E5C90000}"/>
    <cellStyle name="Normal 8 2 6 2 7" xfId="51694" xr:uid="{00000000-0005-0000-0000-0000E6C90000}"/>
    <cellStyle name="Normal 8 2 6 2 7 2" xfId="51695" xr:uid="{00000000-0005-0000-0000-0000E7C90000}"/>
    <cellStyle name="Normal 8 2 6 2 8" xfId="51696" xr:uid="{00000000-0005-0000-0000-0000E8C90000}"/>
    <cellStyle name="Normal 8 2 6 2 9" xfId="51697" xr:uid="{00000000-0005-0000-0000-0000E9C90000}"/>
    <cellStyle name="Normal 8 2 6 3" xfId="51698" xr:uid="{00000000-0005-0000-0000-0000EAC90000}"/>
    <cellStyle name="Normal 8 2 6 3 2" xfId="51699" xr:uid="{00000000-0005-0000-0000-0000EBC90000}"/>
    <cellStyle name="Normal 8 2 6 3 2 2" xfId="51700" xr:uid="{00000000-0005-0000-0000-0000ECC90000}"/>
    <cellStyle name="Normal 8 2 6 3 2 2 2" xfId="51701" xr:uid="{00000000-0005-0000-0000-0000EDC90000}"/>
    <cellStyle name="Normal 8 2 6 3 2 3" xfId="51702" xr:uid="{00000000-0005-0000-0000-0000EEC90000}"/>
    <cellStyle name="Normal 8 2 6 3 2 3 2" xfId="51703" xr:uid="{00000000-0005-0000-0000-0000EFC90000}"/>
    <cellStyle name="Normal 8 2 6 3 2 3 2 2" xfId="51704" xr:uid="{00000000-0005-0000-0000-0000F0C90000}"/>
    <cellStyle name="Normal 8 2 6 3 2 3 3" xfId="51705" xr:uid="{00000000-0005-0000-0000-0000F1C90000}"/>
    <cellStyle name="Normal 8 2 6 3 2 4" xfId="51706" xr:uid="{00000000-0005-0000-0000-0000F2C90000}"/>
    <cellStyle name="Normal 8 2 6 3 3" xfId="51707" xr:uid="{00000000-0005-0000-0000-0000F3C90000}"/>
    <cellStyle name="Normal 8 2 6 3 3 2" xfId="51708" xr:uid="{00000000-0005-0000-0000-0000F4C90000}"/>
    <cellStyle name="Normal 8 2 6 3 4" xfId="51709" xr:uid="{00000000-0005-0000-0000-0000F5C90000}"/>
    <cellStyle name="Normal 8 2 6 3 4 2" xfId="51710" xr:uid="{00000000-0005-0000-0000-0000F6C90000}"/>
    <cellStyle name="Normal 8 2 6 3 4 2 2" xfId="51711" xr:uid="{00000000-0005-0000-0000-0000F7C90000}"/>
    <cellStyle name="Normal 8 2 6 3 4 3" xfId="51712" xr:uid="{00000000-0005-0000-0000-0000F8C90000}"/>
    <cellStyle name="Normal 8 2 6 3 5" xfId="51713" xr:uid="{00000000-0005-0000-0000-0000F9C90000}"/>
    <cellStyle name="Normal 8 2 6 4" xfId="51714" xr:uid="{00000000-0005-0000-0000-0000FAC90000}"/>
    <cellStyle name="Normal 8 2 6 4 2" xfId="51715" xr:uid="{00000000-0005-0000-0000-0000FBC90000}"/>
    <cellStyle name="Normal 8 2 6 4 2 2" xfId="51716" xr:uid="{00000000-0005-0000-0000-0000FCC90000}"/>
    <cellStyle name="Normal 8 2 6 4 3" xfId="51717" xr:uid="{00000000-0005-0000-0000-0000FDC90000}"/>
    <cellStyle name="Normal 8 2 6 4 3 2" xfId="51718" xr:uid="{00000000-0005-0000-0000-0000FEC90000}"/>
    <cellStyle name="Normal 8 2 6 4 3 2 2" xfId="51719" xr:uid="{00000000-0005-0000-0000-0000FFC90000}"/>
    <cellStyle name="Normal 8 2 6 4 3 3" xfId="51720" xr:uid="{00000000-0005-0000-0000-000000CA0000}"/>
    <cellStyle name="Normal 8 2 6 4 4" xfId="51721" xr:uid="{00000000-0005-0000-0000-000001CA0000}"/>
    <cellStyle name="Normal 8 2 6 5" xfId="51722" xr:uid="{00000000-0005-0000-0000-000002CA0000}"/>
    <cellStyle name="Normal 8 2 6 5 2" xfId="51723" xr:uid="{00000000-0005-0000-0000-000003CA0000}"/>
    <cellStyle name="Normal 8 2 6 5 2 2" xfId="51724" xr:uid="{00000000-0005-0000-0000-000004CA0000}"/>
    <cellStyle name="Normal 8 2 6 5 3" xfId="51725" xr:uid="{00000000-0005-0000-0000-000005CA0000}"/>
    <cellStyle name="Normal 8 2 6 5 3 2" xfId="51726" xr:uid="{00000000-0005-0000-0000-000006CA0000}"/>
    <cellStyle name="Normal 8 2 6 5 3 2 2" xfId="51727" xr:uid="{00000000-0005-0000-0000-000007CA0000}"/>
    <cellStyle name="Normal 8 2 6 5 3 3" xfId="51728" xr:uid="{00000000-0005-0000-0000-000008CA0000}"/>
    <cellStyle name="Normal 8 2 6 5 4" xfId="51729" xr:uid="{00000000-0005-0000-0000-000009CA0000}"/>
    <cellStyle name="Normal 8 2 6 6" xfId="51730" xr:uid="{00000000-0005-0000-0000-00000ACA0000}"/>
    <cellStyle name="Normal 8 2 6 6 2" xfId="51731" xr:uid="{00000000-0005-0000-0000-00000BCA0000}"/>
    <cellStyle name="Normal 8 2 6 7" xfId="51732" xr:uid="{00000000-0005-0000-0000-00000CCA0000}"/>
    <cellStyle name="Normal 8 2 6 7 2" xfId="51733" xr:uid="{00000000-0005-0000-0000-00000DCA0000}"/>
    <cellStyle name="Normal 8 2 6 7 2 2" xfId="51734" xr:uid="{00000000-0005-0000-0000-00000ECA0000}"/>
    <cellStyle name="Normal 8 2 6 7 3" xfId="51735" xr:uid="{00000000-0005-0000-0000-00000FCA0000}"/>
    <cellStyle name="Normal 8 2 6 8" xfId="51736" xr:uid="{00000000-0005-0000-0000-000010CA0000}"/>
    <cellStyle name="Normal 8 2 6 8 2" xfId="51737" xr:uid="{00000000-0005-0000-0000-000011CA0000}"/>
    <cellStyle name="Normal 8 2 6 9" xfId="51738" xr:uid="{00000000-0005-0000-0000-000012CA0000}"/>
    <cellStyle name="Normal 8 2 7" xfId="51739" xr:uid="{00000000-0005-0000-0000-000013CA0000}"/>
    <cellStyle name="Normal 8 2 7 2" xfId="51740" xr:uid="{00000000-0005-0000-0000-000014CA0000}"/>
    <cellStyle name="Normal 8 2 7 2 2" xfId="51741" xr:uid="{00000000-0005-0000-0000-000015CA0000}"/>
    <cellStyle name="Normal 8 2 7 2 2 2" xfId="51742" xr:uid="{00000000-0005-0000-0000-000016CA0000}"/>
    <cellStyle name="Normal 8 2 7 2 2 2 2" xfId="51743" xr:uid="{00000000-0005-0000-0000-000017CA0000}"/>
    <cellStyle name="Normal 8 2 7 2 2 3" xfId="51744" xr:uid="{00000000-0005-0000-0000-000018CA0000}"/>
    <cellStyle name="Normal 8 2 7 2 2 3 2" xfId="51745" xr:uid="{00000000-0005-0000-0000-000019CA0000}"/>
    <cellStyle name="Normal 8 2 7 2 2 3 2 2" xfId="51746" xr:uid="{00000000-0005-0000-0000-00001ACA0000}"/>
    <cellStyle name="Normal 8 2 7 2 2 3 3" xfId="51747" xr:uid="{00000000-0005-0000-0000-00001BCA0000}"/>
    <cellStyle name="Normal 8 2 7 2 2 4" xfId="51748" xr:uid="{00000000-0005-0000-0000-00001CCA0000}"/>
    <cellStyle name="Normal 8 2 7 2 3" xfId="51749" xr:uid="{00000000-0005-0000-0000-00001DCA0000}"/>
    <cellStyle name="Normal 8 2 7 2 3 2" xfId="51750" xr:uid="{00000000-0005-0000-0000-00001ECA0000}"/>
    <cellStyle name="Normal 8 2 7 2 4" xfId="51751" xr:uid="{00000000-0005-0000-0000-00001FCA0000}"/>
    <cellStyle name="Normal 8 2 7 2 4 2" xfId="51752" xr:uid="{00000000-0005-0000-0000-000020CA0000}"/>
    <cellStyle name="Normal 8 2 7 2 4 2 2" xfId="51753" xr:uid="{00000000-0005-0000-0000-000021CA0000}"/>
    <cellStyle name="Normal 8 2 7 2 4 3" xfId="51754" xr:uid="{00000000-0005-0000-0000-000022CA0000}"/>
    <cellStyle name="Normal 8 2 7 2 5" xfId="51755" xr:uid="{00000000-0005-0000-0000-000023CA0000}"/>
    <cellStyle name="Normal 8 2 7 3" xfId="51756" xr:uid="{00000000-0005-0000-0000-000024CA0000}"/>
    <cellStyle name="Normal 8 2 7 3 2" xfId="51757" xr:uid="{00000000-0005-0000-0000-000025CA0000}"/>
    <cellStyle name="Normal 8 2 7 3 2 2" xfId="51758" xr:uid="{00000000-0005-0000-0000-000026CA0000}"/>
    <cellStyle name="Normal 8 2 7 3 3" xfId="51759" xr:uid="{00000000-0005-0000-0000-000027CA0000}"/>
    <cellStyle name="Normal 8 2 7 3 3 2" xfId="51760" xr:uid="{00000000-0005-0000-0000-000028CA0000}"/>
    <cellStyle name="Normal 8 2 7 3 3 2 2" xfId="51761" xr:uid="{00000000-0005-0000-0000-000029CA0000}"/>
    <cellStyle name="Normal 8 2 7 3 3 3" xfId="51762" xr:uid="{00000000-0005-0000-0000-00002ACA0000}"/>
    <cellStyle name="Normal 8 2 7 3 4" xfId="51763" xr:uid="{00000000-0005-0000-0000-00002BCA0000}"/>
    <cellStyle name="Normal 8 2 7 4" xfId="51764" xr:uid="{00000000-0005-0000-0000-00002CCA0000}"/>
    <cellStyle name="Normal 8 2 7 4 2" xfId="51765" xr:uid="{00000000-0005-0000-0000-00002DCA0000}"/>
    <cellStyle name="Normal 8 2 7 4 2 2" xfId="51766" xr:uid="{00000000-0005-0000-0000-00002ECA0000}"/>
    <cellStyle name="Normal 8 2 7 4 3" xfId="51767" xr:uid="{00000000-0005-0000-0000-00002FCA0000}"/>
    <cellStyle name="Normal 8 2 7 4 3 2" xfId="51768" xr:uid="{00000000-0005-0000-0000-000030CA0000}"/>
    <cellStyle name="Normal 8 2 7 4 3 2 2" xfId="51769" xr:uid="{00000000-0005-0000-0000-000031CA0000}"/>
    <cellStyle name="Normal 8 2 7 4 3 3" xfId="51770" xr:uid="{00000000-0005-0000-0000-000032CA0000}"/>
    <cellStyle name="Normal 8 2 7 4 4" xfId="51771" xr:uid="{00000000-0005-0000-0000-000033CA0000}"/>
    <cellStyle name="Normal 8 2 7 5" xfId="51772" xr:uid="{00000000-0005-0000-0000-000034CA0000}"/>
    <cellStyle name="Normal 8 2 7 5 2" xfId="51773" xr:uid="{00000000-0005-0000-0000-000035CA0000}"/>
    <cellStyle name="Normal 8 2 7 6" xfId="51774" xr:uid="{00000000-0005-0000-0000-000036CA0000}"/>
    <cellStyle name="Normal 8 2 7 6 2" xfId="51775" xr:uid="{00000000-0005-0000-0000-000037CA0000}"/>
    <cellStyle name="Normal 8 2 7 6 2 2" xfId="51776" xr:uid="{00000000-0005-0000-0000-000038CA0000}"/>
    <cellStyle name="Normal 8 2 7 6 3" xfId="51777" xr:uid="{00000000-0005-0000-0000-000039CA0000}"/>
    <cellStyle name="Normal 8 2 7 7" xfId="51778" xr:uid="{00000000-0005-0000-0000-00003ACA0000}"/>
    <cellStyle name="Normal 8 2 7 7 2" xfId="51779" xr:uid="{00000000-0005-0000-0000-00003BCA0000}"/>
    <cellStyle name="Normal 8 2 7 8" xfId="51780" xr:uid="{00000000-0005-0000-0000-00003CCA0000}"/>
    <cellStyle name="Normal 8 2 7 9" xfId="51781" xr:uid="{00000000-0005-0000-0000-00003DCA0000}"/>
    <cellStyle name="Normal 8 2 8" xfId="51782" xr:uid="{00000000-0005-0000-0000-00003ECA0000}"/>
    <cellStyle name="Normal 8 2 8 2" xfId="51783" xr:uid="{00000000-0005-0000-0000-00003FCA0000}"/>
    <cellStyle name="Normal 8 2 8 2 2" xfId="51784" xr:uid="{00000000-0005-0000-0000-000040CA0000}"/>
    <cellStyle name="Normal 8 2 8 2 2 2" xfId="51785" xr:uid="{00000000-0005-0000-0000-000041CA0000}"/>
    <cellStyle name="Normal 8 2 8 2 2 2 2" xfId="51786" xr:uid="{00000000-0005-0000-0000-000042CA0000}"/>
    <cellStyle name="Normal 8 2 8 2 2 3" xfId="51787" xr:uid="{00000000-0005-0000-0000-000043CA0000}"/>
    <cellStyle name="Normal 8 2 8 2 2 3 2" xfId="51788" xr:uid="{00000000-0005-0000-0000-000044CA0000}"/>
    <cellStyle name="Normal 8 2 8 2 2 3 2 2" xfId="51789" xr:uid="{00000000-0005-0000-0000-000045CA0000}"/>
    <cellStyle name="Normal 8 2 8 2 2 3 3" xfId="51790" xr:uid="{00000000-0005-0000-0000-000046CA0000}"/>
    <cellStyle name="Normal 8 2 8 2 2 4" xfId="51791" xr:uid="{00000000-0005-0000-0000-000047CA0000}"/>
    <cellStyle name="Normal 8 2 8 2 3" xfId="51792" xr:uid="{00000000-0005-0000-0000-000048CA0000}"/>
    <cellStyle name="Normal 8 2 8 2 3 2" xfId="51793" xr:uid="{00000000-0005-0000-0000-000049CA0000}"/>
    <cellStyle name="Normal 8 2 8 2 4" xfId="51794" xr:uid="{00000000-0005-0000-0000-00004ACA0000}"/>
    <cellStyle name="Normal 8 2 8 2 4 2" xfId="51795" xr:uid="{00000000-0005-0000-0000-00004BCA0000}"/>
    <cellStyle name="Normal 8 2 8 2 4 2 2" xfId="51796" xr:uid="{00000000-0005-0000-0000-00004CCA0000}"/>
    <cellStyle name="Normal 8 2 8 2 4 3" xfId="51797" xr:uid="{00000000-0005-0000-0000-00004DCA0000}"/>
    <cellStyle name="Normal 8 2 8 2 5" xfId="51798" xr:uid="{00000000-0005-0000-0000-00004ECA0000}"/>
    <cellStyle name="Normal 8 2 8 3" xfId="51799" xr:uid="{00000000-0005-0000-0000-00004FCA0000}"/>
    <cellStyle name="Normal 8 2 8 3 2" xfId="51800" xr:uid="{00000000-0005-0000-0000-000050CA0000}"/>
    <cellStyle name="Normal 8 2 8 3 2 2" xfId="51801" xr:uid="{00000000-0005-0000-0000-000051CA0000}"/>
    <cellStyle name="Normal 8 2 8 3 3" xfId="51802" xr:uid="{00000000-0005-0000-0000-000052CA0000}"/>
    <cellStyle name="Normal 8 2 8 3 3 2" xfId="51803" xr:uid="{00000000-0005-0000-0000-000053CA0000}"/>
    <cellStyle name="Normal 8 2 8 3 3 2 2" xfId="51804" xr:uid="{00000000-0005-0000-0000-000054CA0000}"/>
    <cellStyle name="Normal 8 2 8 3 3 3" xfId="51805" xr:uid="{00000000-0005-0000-0000-000055CA0000}"/>
    <cellStyle name="Normal 8 2 8 3 4" xfId="51806" xr:uid="{00000000-0005-0000-0000-000056CA0000}"/>
    <cellStyle name="Normal 8 2 8 4" xfId="51807" xr:uid="{00000000-0005-0000-0000-000057CA0000}"/>
    <cellStyle name="Normal 8 2 8 4 2" xfId="51808" xr:uid="{00000000-0005-0000-0000-000058CA0000}"/>
    <cellStyle name="Normal 8 2 8 4 2 2" xfId="51809" xr:uid="{00000000-0005-0000-0000-000059CA0000}"/>
    <cellStyle name="Normal 8 2 8 4 3" xfId="51810" xr:uid="{00000000-0005-0000-0000-00005ACA0000}"/>
    <cellStyle name="Normal 8 2 8 4 3 2" xfId="51811" xr:uid="{00000000-0005-0000-0000-00005BCA0000}"/>
    <cellStyle name="Normal 8 2 8 4 3 2 2" xfId="51812" xr:uid="{00000000-0005-0000-0000-00005CCA0000}"/>
    <cellStyle name="Normal 8 2 8 4 3 3" xfId="51813" xr:uid="{00000000-0005-0000-0000-00005DCA0000}"/>
    <cellStyle name="Normal 8 2 8 4 4" xfId="51814" xr:uid="{00000000-0005-0000-0000-00005ECA0000}"/>
    <cellStyle name="Normal 8 2 8 5" xfId="51815" xr:uid="{00000000-0005-0000-0000-00005FCA0000}"/>
    <cellStyle name="Normal 8 2 8 5 2" xfId="51816" xr:uid="{00000000-0005-0000-0000-000060CA0000}"/>
    <cellStyle name="Normal 8 2 8 6" xfId="51817" xr:uid="{00000000-0005-0000-0000-000061CA0000}"/>
    <cellStyle name="Normal 8 2 8 6 2" xfId="51818" xr:uid="{00000000-0005-0000-0000-000062CA0000}"/>
    <cellStyle name="Normal 8 2 8 6 2 2" xfId="51819" xr:uid="{00000000-0005-0000-0000-000063CA0000}"/>
    <cellStyle name="Normal 8 2 8 6 3" xfId="51820" xr:uid="{00000000-0005-0000-0000-000064CA0000}"/>
    <cellStyle name="Normal 8 2 8 7" xfId="51821" xr:uid="{00000000-0005-0000-0000-000065CA0000}"/>
    <cellStyle name="Normal 8 2 8 7 2" xfId="51822" xr:uid="{00000000-0005-0000-0000-000066CA0000}"/>
    <cellStyle name="Normal 8 2 8 8" xfId="51823" xr:uid="{00000000-0005-0000-0000-000067CA0000}"/>
    <cellStyle name="Normal 8 2 9" xfId="51824" xr:uid="{00000000-0005-0000-0000-000068CA0000}"/>
    <cellStyle name="Normal 8 2 9 2" xfId="51825" xr:uid="{00000000-0005-0000-0000-000069CA0000}"/>
    <cellStyle name="Normal 8 2 9 2 2" xfId="51826" xr:uid="{00000000-0005-0000-0000-00006ACA0000}"/>
    <cellStyle name="Normal 8 2 9 2 2 2" xfId="51827" xr:uid="{00000000-0005-0000-0000-00006BCA0000}"/>
    <cellStyle name="Normal 8 2 9 2 2 2 2" xfId="51828" xr:uid="{00000000-0005-0000-0000-00006CCA0000}"/>
    <cellStyle name="Normal 8 2 9 2 2 3" xfId="51829" xr:uid="{00000000-0005-0000-0000-00006DCA0000}"/>
    <cellStyle name="Normal 8 2 9 2 2 3 2" xfId="51830" xr:uid="{00000000-0005-0000-0000-00006ECA0000}"/>
    <cellStyle name="Normal 8 2 9 2 2 3 2 2" xfId="51831" xr:uid="{00000000-0005-0000-0000-00006FCA0000}"/>
    <cellStyle name="Normal 8 2 9 2 2 3 3" xfId="51832" xr:uid="{00000000-0005-0000-0000-000070CA0000}"/>
    <cellStyle name="Normal 8 2 9 2 2 4" xfId="51833" xr:uid="{00000000-0005-0000-0000-000071CA0000}"/>
    <cellStyle name="Normal 8 2 9 2 3" xfId="51834" xr:uid="{00000000-0005-0000-0000-000072CA0000}"/>
    <cellStyle name="Normal 8 2 9 2 3 2" xfId="51835" xr:uid="{00000000-0005-0000-0000-000073CA0000}"/>
    <cellStyle name="Normal 8 2 9 2 4" xfId="51836" xr:uid="{00000000-0005-0000-0000-000074CA0000}"/>
    <cellStyle name="Normal 8 2 9 2 4 2" xfId="51837" xr:uid="{00000000-0005-0000-0000-000075CA0000}"/>
    <cellStyle name="Normal 8 2 9 2 4 2 2" xfId="51838" xr:uid="{00000000-0005-0000-0000-000076CA0000}"/>
    <cellStyle name="Normal 8 2 9 2 4 3" xfId="51839" xr:uid="{00000000-0005-0000-0000-000077CA0000}"/>
    <cellStyle name="Normal 8 2 9 2 5" xfId="51840" xr:uid="{00000000-0005-0000-0000-000078CA0000}"/>
    <cellStyle name="Normal 8 2 9 3" xfId="51841" xr:uid="{00000000-0005-0000-0000-000079CA0000}"/>
    <cellStyle name="Normal 8 2 9 3 2" xfId="51842" xr:uid="{00000000-0005-0000-0000-00007ACA0000}"/>
    <cellStyle name="Normal 8 2 9 3 2 2" xfId="51843" xr:uid="{00000000-0005-0000-0000-00007BCA0000}"/>
    <cellStyle name="Normal 8 2 9 3 3" xfId="51844" xr:uid="{00000000-0005-0000-0000-00007CCA0000}"/>
    <cellStyle name="Normal 8 2 9 3 3 2" xfId="51845" xr:uid="{00000000-0005-0000-0000-00007DCA0000}"/>
    <cellStyle name="Normal 8 2 9 3 3 2 2" xfId="51846" xr:uid="{00000000-0005-0000-0000-00007ECA0000}"/>
    <cellStyle name="Normal 8 2 9 3 3 3" xfId="51847" xr:uid="{00000000-0005-0000-0000-00007FCA0000}"/>
    <cellStyle name="Normal 8 2 9 3 4" xfId="51848" xr:uid="{00000000-0005-0000-0000-000080CA0000}"/>
    <cellStyle name="Normal 8 2 9 4" xfId="51849" xr:uid="{00000000-0005-0000-0000-000081CA0000}"/>
    <cellStyle name="Normal 8 2 9 4 2" xfId="51850" xr:uid="{00000000-0005-0000-0000-000082CA0000}"/>
    <cellStyle name="Normal 8 2 9 5" xfId="51851" xr:uid="{00000000-0005-0000-0000-000083CA0000}"/>
    <cellStyle name="Normal 8 2 9 5 2" xfId="51852" xr:uid="{00000000-0005-0000-0000-000084CA0000}"/>
    <cellStyle name="Normal 8 2 9 5 2 2" xfId="51853" xr:uid="{00000000-0005-0000-0000-000085CA0000}"/>
    <cellStyle name="Normal 8 2 9 5 3" xfId="51854" xr:uid="{00000000-0005-0000-0000-000086CA0000}"/>
    <cellStyle name="Normal 8 2 9 6" xfId="51855" xr:uid="{00000000-0005-0000-0000-000087CA0000}"/>
    <cellStyle name="Normal 8 2_T-straight with PEDs adjustor" xfId="51856" xr:uid="{00000000-0005-0000-0000-000088CA0000}"/>
    <cellStyle name="Normal 8 20" xfId="51857" xr:uid="{00000000-0005-0000-0000-000089CA0000}"/>
    <cellStyle name="Normal 8 3" xfId="51858" xr:uid="{00000000-0005-0000-0000-00008ACA0000}"/>
    <cellStyle name="Normal 8 3 10" xfId="51859" xr:uid="{00000000-0005-0000-0000-00008BCA0000}"/>
    <cellStyle name="Normal 8 3 10 2" xfId="51860" xr:uid="{00000000-0005-0000-0000-00008CCA0000}"/>
    <cellStyle name="Normal 8 3 10 2 2" xfId="51861" xr:uid="{00000000-0005-0000-0000-00008DCA0000}"/>
    <cellStyle name="Normal 8 3 10 3" xfId="51862" xr:uid="{00000000-0005-0000-0000-00008ECA0000}"/>
    <cellStyle name="Normal 8 3 10 3 2" xfId="51863" xr:uid="{00000000-0005-0000-0000-00008FCA0000}"/>
    <cellStyle name="Normal 8 3 10 3 2 2" xfId="51864" xr:uid="{00000000-0005-0000-0000-000090CA0000}"/>
    <cellStyle name="Normal 8 3 10 3 3" xfId="51865" xr:uid="{00000000-0005-0000-0000-000091CA0000}"/>
    <cellStyle name="Normal 8 3 10 4" xfId="51866" xr:uid="{00000000-0005-0000-0000-000092CA0000}"/>
    <cellStyle name="Normal 8 3 11" xfId="51867" xr:uid="{00000000-0005-0000-0000-000093CA0000}"/>
    <cellStyle name="Normal 8 3 11 2" xfId="51868" xr:uid="{00000000-0005-0000-0000-000094CA0000}"/>
    <cellStyle name="Normal 8 3 11 2 2" xfId="51869" xr:uid="{00000000-0005-0000-0000-000095CA0000}"/>
    <cellStyle name="Normal 8 3 11 3" xfId="51870" xr:uid="{00000000-0005-0000-0000-000096CA0000}"/>
    <cellStyle name="Normal 8 3 11 3 2" xfId="51871" xr:uid="{00000000-0005-0000-0000-000097CA0000}"/>
    <cellStyle name="Normal 8 3 11 3 2 2" xfId="51872" xr:uid="{00000000-0005-0000-0000-000098CA0000}"/>
    <cellStyle name="Normal 8 3 11 3 3" xfId="51873" xr:uid="{00000000-0005-0000-0000-000099CA0000}"/>
    <cellStyle name="Normal 8 3 11 4" xfId="51874" xr:uid="{00000000-0005-0000-0000-00009ACA0000}"/>
    <cellStyle name="Normal 8 3 12" xfId="51875" xr:uid="{00000000-0005-0000-0000-00009BCA0000}"/>
    <cellStyle name="Normal 8 3 12 2" xfId="51876" xr:uid="{00000000-0005-0000-0000-00009CCA0000}"/>
    <cellStyle name="Normal 8 3 12 2 2" xfId="51877" xr:uid="{00000000-0005-0000-0000-00009DCA0000}"/>
    <cellStyle name="Normal 8 3 12 3" xfId="51878" xr:uid="{00000000-0005-0000-0000-00009ECA0000}"/>
    <cellStyle name="Normal 8 3 12 3 2" xfId="51879" xr:uid="{00000000-0005-0000-0000-00009FCA0000}"/>
    <cellStyle name="Normal 8 3 12 3 2 2" xfId="51880" xr:uid="{00000000-0005-0000-0000-0000A0CA0000}"/>
    <cellStyle name="Normal 8 3 12 3 3" xfId="51881" xr:uid="{00000000-0005-0000-0000-0000A1CA0000}"/>
    <cellStyle name="Normal 8 3 12 4" xfId="51882" xr:uid="{00000000-0005-0000-0000-0000A2CA0000}"/>
    <cellStyle name="Normal 8 3 13" xfId="51883" xr:uid="{00000000-0005-0000-0000-0000A3CA0000}"/>
    <cellStyle name="Normal 8 3 13 2" xfId="51884" xr:uid="{00000000-0005-0000-0000-0000A4CA0000}"/>
    <cellStyle name="Normal 8 3 13 2 2" xfId="51885" xr:uid="{00000000-0005-0000-0000-0000A5CA0000}"/>
    <cellStyle name="Normal 8 3 13 3" xfId="51886" xr:uid="{00000000-0005-0000-0000-0000A6CA0000}"/>
    <cellStyle name="Normal 8 3 14" xfId="51887" xr:uid="{00000000-0005-0000-0000-0000A7CA0000}"/>
    <cellStyle name="Normal 8 3 14 2" xfId="51888" xr:uid="{00000000-0005-0000-0000-0000A8CA0000}"/>
    <cellStyle name="Normal 8 3 15" xfId="51889" xr:uid="{00000000-0005-0000-0000-0000A9CA0000}"/>
    <cellStyle name="Normal 8 3 15 2" xfId="51890" xr:uid="{00000000-0005-0000-0000-0000AACA0000}"/>
    <cellStyle name="Normal 8 3 16" xfId="51891" xr:uid="{00000000-0005-0000-0000-0000ABCA0000}"/>
    <cellStyle name="Normal 8 3 17" xfId="51892" xr:uid="{00000000-0005-0000-0000-0000ACCA0000}"/>
    <cellStyle name="Normal 8 3 2" xfId="51893" xr:uid="{00000000-0005-0000-0000-0000ADCA0000}"/>
    <cellStyle name="Normal 8 3 2 10" xfId="51894" xr:uid="{00000000-0005-0000-0000-0000AECA0000}"/>
    <cellStyle name="Normal 8 3 2 11" xfId="51895" xr:uid="{00000000-0005-0000-0000-0000AFCA0000}"/>
    <cellStyle name="Normal 8 3 2 2" xfId="51896" xr:uid="{00000000-0005-0000-0000-0000B0CA0000}"/>
    <cellStyle name="Normal 8 3 2 2 10" xfId="51897" xr:uid="{00000000-0005-0000-0000-0000B1CA0000}"/>
    <cellStyle name="Normal 8 3 2 2 2" xfId="51898" xr:uid="{00000000-0005-0000-0000-0000B2CA0000}"/>
    <cellStyle name="Normal 8 3 2 2 2 2" xfId="51899" xr:uid="{00000000-0005-0000-0000-0000B3CA0000}"/>
    <cellStyle name="Normal 8 3 2 2 2 2 2" xfId="51900" xr:uid="{00000000-0005-0000-0000-0000B4CA0000}"/>
    <cellStyle name="Normal 8 3 2 2 2 2 2 2" xfId="51901" xr:uid="{00000000-0005-0000-0000-0000B5CA0000}"/>
    <cellStyle name="Normal 8 3 2 2 2 2 2 2 2" xfId="51902" xr:uid="{00000000-0005-0000-0000-0000B6CA0000}"/>
    <cellStyle name="Normal 8 3 2 2 2 2 2 3" xfId="51903" xr:uid="{00000000-0005-0000-0000-0000B7CA0000}"/>
    <cellStyle name="Normal 8 3 2 2 2 2 2 3 2" xfId="51904" xr:uid="{00000000-0005-0000-0000-0000B8CA0000}"/>
    <cellStyle name="Normal 8 3 2 2 2 2 2 3 2 2" xfId="51905" xr:uid="{00000000-0005-0000-0000-0000B9CA0000}"/>
    <cellStyle name="Normal 8 3 2 2 2 2 2 3 3" xfId="51906" xr:uid="{00000000-0005-0000-0000-0000BACA0000}"/>
    <cellStyle name="Normal 8 3 2 2 2 2 2 4" xfId="51907" xr:uid="{00000000-0005-0000-0000-0000BBCA0000}"/>
    <cellStyle name="Normal 8 3 2 2 2 2 3" xfId="51908" xr:uid="{00000000-0005-0000-0000-0000BCCA0000}"/>
    <cellStyle name="Normal 8 3 2 2 2 2 3 2" xfId="51909" xr:uid="{00000000-0005-0000-0000-0000BDCA0000}"/>
    <cellStyle name="Normal 8 3 2 2 2 2 4" xfId="51910" xr:uid="{00000000-0005-0000-0000-0000BECA0000}"/>
    <cellStyle name="Normal 8 3 2 2 2 2 4 2" xfId="51911" xr:uid="{00000000-0005-0000-0000-0000BFCA0000}"/>
    <cellStyle name="Normal 8 3 2 2 2 2 4 2 2" xfId="51912" xr:uid="{00000000-0005-0000-0000-0000C0CA0000}"/>
    <cellStyle name="Normal 8 3 2 2 2 2 4 3" xfId="51913" xr:uid="{00000000-0005-0000-0000-0000C1CA0000}"/>
    <cellStyle name="Normal 8 3 2 2 2 2 5" xfId="51914" xr:uid="{00000000-0005-0000-0000-0000C2CA0000}"/>
    <cellStyle name="Normal 8 3 2 2 2 2 6" xfId="51915" xr:uid="{00000000-0005-0000-0000-0000C3CA0000}"/>
    <cellStyle name="Normal 8 3 2 2 2 3" xfId="51916" xr:uid="{00000000-0005-0000-0000-0000C4CA0000}"/>
    <cellStyle name="Normal 8 3 2 2 2 3 2" xfId="51917" xr:uid="{00000000-0005-0000-0000-0000C5CA0000}"/>
    <cellStyle name="Normal 8 3 2 2 2 3 2 2" xfId="51918" xr:uid="{00000000-0005-0000-0000-0000C6CA0000}"/>
    <cellStyle name="Normal 8 3 2 2 2 3 3" xfId="51919" xr:uid="{00000000-0005-0000-0000-0000C7CA0000}"/>
    <cellStyle name="Normal 8 3 2 2 2 3 3 2" xfId="51920" xr:uid="{00000000-0005-0000-0000-0000C8CA0000}"/>
    <cellStyle name="Normal 8 3 2 2 2 3 3 2 2" xfId="51921" xr:uid="{00000000-0005-0000-0000-0000C9CA0000}"/>
    <cellStyle name="Normal 8 3 2 2 2 3 3 3" xfId="51922" xr:uid="{00000000-0005-0000-0000-0000CACA0000}"/>
    <cellStyle name="Normal 8 3 2 2 2 3 4" xfId="51923" xr:uid="{00000000-0005-0000-0000-0000CBCA0000}"/>
    <cellStyle name="Normal 8 3 2 2 2 4" xfId="51924" xr:uid="{00000000-0005-0000-0000-0000CCCA0000}"/>
    <cellStyle name="Normal 8 3 2 2 2 4 2" xfId="51925" xr:uid="{00000000-0005-0000-0000-0000CDCA0000}"/>
    <cellStyle name="Normal 8 3 2 2 2 4 2 2" xfId="51926" xr:uid="{00000000-0005-0000-0000-0000CECA0000}"/>
    <cellStyle name="Normal 8 3 2 2 2 4 3" xfId="51927" xr:uid="{00000000-0005-0000-0000-0000CFCA0000}"/>
    <cellStyle name="Normal 8 3 2 2 2 4 3 2" xfId="51928" xr:uid="{00000000-0005-0000-0000-0000D0CA0000}"/>
    <cellStyle name="Normal 8 3 2 2 2 4 3 2 2" xfId="51929" xr:uid="{00000000-0005-0000-0000-0000D1CA0000}"/>
    <cellStyle name="Normal 8 3 2 2 2 4 3 3" xfId="51930" xr:uid="{00000000-0005-0000-0000-0000D2CA0000}"/>
    <cellStyle name="Normal 8 3 2 2 2 4 4" xfId="51931" xr:uid="{00000000-0005-0000-0000-0000D3CA0000}"/>
    <cellStyle name="Normal 8 3 2 2 2 5" xfId="51932" xr:uid="{00000000-0005-0000-0000-0000D4CA0000}"/>
    <cellStyle name="Normal 8 3 2 2 2 5 2" xfId="51933" xr:uid="{00000000-0005-0000-0000-0000D5CA0000}"/>
    <cellStyle name="Normal 8 3 2 2 2 6" xfId="51934" xr:uid="{00000000-0005-0000-0000-0000D6CA0000}"/>
    <cellStyle name="Normal 8 3 2 2 2 6 2" xfId="51935" xr:uid="{00000000-0005-0000-0000-0000D7CA0000}"/>
    <cellStyle name="Normal 8 3 2 2 2 6 2 2" xfId="51936" xr:uid="{00000000-0005-0000-0000-0000D8CA0000}"/>
    <cellStyle name="Normal 8 3 2 2 2 6 3" xfId="51937" xr:uid="{00000000-0005-0000-0000-0000D9CA0000}"/>
    <cellStyle name="Normal 8 3 2 2 2 7" xfId="51938" xr:uid="{00000000-0005-0000-0000-0000DACA0000}"/>
    <cellStyle name="Normal 8 3 2 2 2 7 2" xfId="51939" xr:uid="{00000000-0005-0000-0000-0000DBCA0000}"/>
    <cellStyle name="Normal 8 3 2 2 2 8" xfId="51940" xr:uid="{00000000-0005-0000-0000-0000DCCA0000}"/>
    <cellStyle name="Normal 8 3 2 2 2 9" xfId="51941" xr:uid="{00000000-0005-0000-0000-0000DDCA0000}"/>
    <cellStyle name="Normal 8 3 2 2 3" xfId="51942" xr:uid="{00000000-0005-0000-0000-0000DECA0000}"/>
    <cellStyle name="Normal 8 3 2 2 3 2" xfId="51943" xr:uid="{00000000-0005-0000-0000-0000DFCA0000}"/>
    <cellStyle name="Normal 8 3 2 2 3 2 2" xfId="51944" xr:uid="{00000000-0005-0000-0000-0000E0CA0000}"/>
    <cellStyle name="Normal 8 3 2 2 3 2 2 2" xfId="51945" xr:uid="{00000000-0005-0000-0000-0000E1CA0000}"/>
    <cellStyle name="Normal 8 3 2 2 3 2 3" xfId="51946" xr:uid="{00000000-0005-0000-0000-0000E2CA0000}"/>
    <cellStyle name="Normal 8 3 2 2 3 2 3 2" xfId="51947" xr:uid="{00000000-0005-0000-0000-0000E3CA0000}"/>
    <cellStyle name="Normal 8 3 2 2 3 2 3 2 2" xfId="51948" xr:uid="{00000000-0005-0000-0000-0000E4CA0000}"/>
    <cellStyle name="Normal 8 3 2 2 3 2 3 3" xfId="51949" xr:uid="{00000000-0005-0000-0000-0000E5CA0000}"/>
    <cellStyle name="Normal 8 3 2 2 3 2 4" xfId="51950" xr:uid="{00000000-0005-0000-0000-0000E6CA0000}"/>
    <cellStyle name="Normal 8 3 2 2 3 2 5" xfId="51951" xr:uid="{00000000-0005-0000-0000-0000E7CA0000}"/>
    <cellStyle name="Normal 8 3 2 2 3 3" xfId="51952" xr:uid="{00000000-0005-0000-0000-0000E8CA0000}"/>
    <cellStyle name="Normal 8 3 2 2 3 3 2" xfId="51953" xr:uid="{00000000-0005-0000-0000-0000E9CA0000}"/>
    <cellStyle name="Normal 8 3 2 2 3 4" xfId="51954" xr:uid="{00000000-0005-0000-0000-0000EACA0000}"/>
    <cellStyle name="Normal 8 3 2 2 3 4 2" xfId="51955" xr:uid="{00000000-0005-0000-0000-0000EBCA0000}"/>
    <cellStyle name="Normal 8 3 2 2 3 4 2 2" xfId="51956" xr:uid="{00000000-0005-0000-0000-0000ECCA0000}"/>
    <cellStyle name="Normal 8 3 2 2 3 4 3" xfId="51957" xr:uid="{00000000-0005-0000-0000-0000EDCA0000}"/>
    <cellStyle name="Normal 8 3 2 2 3 5" xfId="51958" xr:uid="{00000000-0005-0000-0000-0000EECA0000}"/>
    <cellStyle name="Normal 8 3 2 2 3 6" xfId="51959" xr:uid="{00000000-0005-0000-0000-0000EFCA0000}"/>
    <cellStyle name="Normal 8 3 2 2 4" xfId="51960" xr:uid="{00000000-0005-0000-0000-0000F0CA0000}"/>
    <cellStyle name="Normal 8 3 2 2 4 2" xfId="51961" xr:uid="{00000000-0005-0000-0000-0000F1CA0000}"/>
    <cellStyle name="Normal 8 3 2 2 4 2 2" xfId="51962" xr:uid="{00000000-0005-0000-0000-0000F2CA0000}"/>
    <cellStyle name="Normal 8 3 2 2 4 3" xfId="51963" xr:uid="{00000000-0005-0000-0000-0000F3CA0000}"/>
    <cellStyle name="Normal 8 3 2 2 4 3 2" xfId="51964" xr:uid="{00000000-0005-0000-0000-0000F4CA0000}"/>
    <cellStyle name="Normal 8 3 2 2 4 3 2 2" xfId="51965" xr:uid="{00000000-0005-0000-0000-0000F5CA0000}"/>
    <cellStyle name="Normal 8 3 2 2 4 3 3" xfId="51966" xr:uid="{00000000-0005-0000-0000-0000F6CA0000}"/>
    <cellStyle name="Normal 8 3 2 2 4 4" xfId="51967" xr:uid="{00000000-0005-0000-0000-0000F7CA0000}"/>
    <cellStyle name="Normal 8 3 2 2 4 5" xfId="51968" xr:uid="{00000000-0005-0000-0000-0000F8CA0000}"/>
    <cellStyle name="Normal 8 3 2 2 5" xfId="51969" xr:uid="{00000000-0005-0000-0000-0000F9CA0000}"/>
    <cellStyle name="Normal 8 3 2 2 5 2" xfId="51970" xr:uid="{00000000-0005-0000-0000-0000FACA0000}"/>
    <cellStyle name="Normal 8 3 2 2 5 2 2" xfId="51971" xr:uid="{00000000-0005-0000-0000-0000FBCA0000}"/>
    <cellStyle name="Normal 8 3 2 2 5 3" xfId="51972" xr:uid="{00000000-0005-0000-0000-0000FCCA0000}"/>
    <cellStyle name="Normal 8 3 2 2 5 3 2" xfId="51973" xr:uid="{00000000-0005-0000-0000-0000FDCA0000}"/>
    <cellStyle name="Normal 8 3 2 2 5 3 2 2" xfId="51974" xr:uid="{00000000-0005-0000-0000-0000FECA0000}"/>
    <cellStyle name="Normal 8 3 2 2 5 3 3" xfId="51975" xr:uid="{00000000-0005-0000-0000-0000FFCA0000}"/>
    <cellStyle name="Normal 8 3 2 2 5 4" xfId="51976" xr:uid="{00000000-0005-0000-0000-000000CB0000}"/>
    <cellStyle name="Normal 8 3 2 2 6" xfId="51977" xr:uid="{00000000-0005-0000-0000-000001CB0000}"/>
    <cellStyle name="Normal 8 3 2 2 6 2" xfId="51978" xr:uid="{00000000-0005-0000-0000-000002CB0000}"/>
    <cellStyle name="Normal 8 3 2 2 7" xfId="51979" xr:uid="{00000000-0005-0000-0000-000003CB0000}"/>
    <cellStyle name="Normal 8 3 2 2 7 2" xfId="51980" xr:uid="{00000000-0005-0000-0000-000004CB0000}"/>
    <cellStyle name="Normal 8 3 2 2 7 2 2" xfId="51981" xr:uid="{00000000-0005-0000-0000-000005CB0000}"/>
    <cellStyle name="Normal 8 3 2 2 7 3" xfId="51982" xr:uid="{00000000-0005-0000-0000-000006CB0000}"/>
    <cellStyle name="Normal 8 3 2 2 8" xfId="51983" xr:uid="{00000000-0005-0000-0000-000007CB0000}"/>
    <cellStyle name="Normal 8 3 2 2 8 2" xfId="51984" xr:uid="{00000000-0005-0000-0000-000008CB0000}"/>
    <cellStyle name="Normal 8 3 2 2 9" xfId="51985" xr:uid="{00000000-0005-0000-0000-000009CB0000}"/>
    <cellStyle name="Normal 8 3 2 2_T-straight with PEDs adjustor" xfId="51986" xr:uid="{00000000-0005-0000-0000-00000ACB0000}"/>
    <cellStyle name="Normal 8 3 2 3" xfId="51987" xr:uid="{00000000-0005-0000-0000-00000BCB0000}"/>
    <cellStyle name="Normal 8 3 2 3 2" xfId="51988" xr:uid="{00000000-0005-0000-0000-00000CCB0000}"/>
    <cellStyle name="Normal 8 3 2 3 2 2" xfId="51989" xr:uid="{00000000-0005-0000-0000-00000DCB0000}"/>
    <cellStyle name="Normal 8 3 2 3 2 2 2" xfId="51990" xr:uid="{00000000-0005-0000-0000-00000ECB0000}"/>
    <cellStyle name="Normal 8 3 2 3 2 2 2 2" xfId="51991" xr:uid="{00000000-0005-0000-0000-00000FCB0000}"/>
    <cellStyle name="Normal 8 3 2 3 2 2 3" xfId="51992" xr:uid="{00000000-0005-0000-0000-000010CB0000}"/>
    <cellStyle name="Normal 8 3 2 3 2 2 3 2" xfId="51993" xr:uid="{00000000-0005-0000-0000-000011CB0000}"/>
    <cellStyle name="Normal 8 3 2 3 2 2 3 2 2" xfId="51994" xr:uid="{00000000-0005-0000-0000-000012CB0000}"/>
    <cellStyle name="Normal 8 3 2 3 2 2 3 3" xfId="51995" xr:uid="{00000000-0005-0000-0000-000013CB0000}"/>
    <cellStyle name="Normal 8 3 2 3 2 2 4" xfId="51996" xr:uid="{00000000-0005-0000-0000-000014CB0000}"/>
    <cellStyle name="Normal 8 3 2 3 2 3" xfId="51997" xr:uid="{00000000-0005-0000-0000-000015CB0000}"/>
    <cellStyle name="Normal 8 3 2 3 2 3 2" xfId="51998" xr:uid="{00000000-0005-0000-0000-000016CB0000}"/>
    <cellStyle name="Normal 8 3 2 3 2 4" xfId="51999" xr:uid="{00000000-0005-0000-0000-000017CB0000}"/>
    <cellStyle name="Normal 8 3 2 3 2 4 2" xfId="52000" xr:uid="{00000000-0005-0000-0000-000018CB0000}"/>
    <cellStyle name="Normal 8 3 2 3 2 4 2 2" xfId="52001" xr:uid="{00000000-0005-0000-0000-000019CB0000}"/>
    <cellStyle name="Normal 8 3 2 3 2 4 3" xfId="52002" xr:uid="{00000000-0005-0000-0000-00001ACB0000}"/>
    <cellStyle name="Normal 8 3 2 3 2 5" xfId="52003" xr:uid="{00000000-0005-0000-0000-00001BCB0000}"/>
    <cellStyle name="Normal 8 3 2 3 2 6" xfId="52004" xr:uid="{00000000-0005-0000-0000-00001CCB0000}"/>
    <cellStyle name="Normal 8 3 2 3 3" xfId="52005" xr:uid="{00000000-0005-0000-0000-00001DCB0000}"/>
    <cellStyle name="Normal 8 3 2 3 3 2" xfId="52006" xr:uid="{00000000-0005-0000-0000-00001ECB0000}"/>
    <cellStyle name="Normal 8 3 2 3 3 2 2" xfId="52007" xr:uid="{00000000-0005-0000-0000-00001FCB0000}"/>
    <cellStyle name="Normal 8 3 2 3 3 3" xfId="52008" xr:uid="{00000000-0005-0000-0000-000020CB0000}"/>
    <cellStyle name="Normal 8 3 2 3 3 3 2" xfId="52009" xr:uid="{00000000-0005-0000-0000-000021CB0000}"/>
    <cellStyle name="Normal 8 3 2 3 3 3 2 2" xfId="52010" xr:uid="{00000000-0005-0000-0000-000022CB0000}"/>
    <cellStyle name="Normal 8 3 2 3 3 3 3" xfId="52011" xr:uid="{00000000-0005-0000-0000-000023CB0000}"/>
    <cellStyle name="Normal 8 3 2 3 3 4" xfId="52012" xr:uid="{00000000-0005-0000-0000-000024CB0000}"/>
    <cellStyle name="Normal 8 3 2 3 4" xfId="52013" xr:uid="{00000000-0005-0000-0000-000025CB0000}"/>
    <cellStyle name="Normal 8 3 2 3 4 2" xfId="52014" xr:uid="{00000000-0005-0000-0000-000026CB0000}"/>
    <cellStyle name="Normal 8 3 2 3 4 2 2" xfId="52015" xr:uid="{00000000-0005-0000-0000-000027CB0000}"/>
    <cellStyle name="Normal 8 3 2 3 4 3" xfId="52016" xr:uid="{00000000-0005-0000-0000-000028CB0000}"/>
    <cellStyle name="Normal 8 3 2 3 4 3 2" xfId="52017" xr:uid="{00000000-0005-0000-0000-000029CB0000}"/>
    <cellStyle name="Normal 8 3 2 3 4 3 2 2" xfId="52018" xr:uid="{00000000-0005-0000-0000-00002ACB0000}"/>
    <cellStyle name="Normal 8 3 2 3 4 3 3" xfId="52019" xr:uid="{00000000-0005-0000-0000-00002BCB0000}"/>
    <cellStyle name="Normal 8 3 2 3 4 4" xfId="52020" xr:uid="{00000000-0005-0000-0000-00002CCB0000}"/>
    <cellStyle name="Normal 8 3 2 3 5" xfId="52021" xr:uid="{00000000-0005-0000-0000-00002DCB0000}"/>
    <cellStyle name="Normal 8 3 2 3 5 2" xfId="52022" xr:uid="{00000000-0005-0000-0000-00002ECB0000}"/>
    <cellStyle name="Normal 8 3 2 3 6" xfId="52023" xr:uid="{00000000-0005-0000-0000-00002FCB0000}"/>
    <cellStyle name="Normal 8 3 2 3 6 2" xfId="52024" xr:uid="{00000000-0005-0000-0000-000030CB0000}"/>
    <cellStyle name="Normal 8 3 2 3 6 2 2" xfId="52025" xr:uid="{00000000-0005-0000-0000-000031CB0000}"/>
    <cellStyle name="Normal 8 3 2 3 6 3" xfId="52026" xr:uid="{00000000-0005-0000-0000-000032CB0000}"/>
    <cellStyle name="Normal 8 3 2 3 7" xfId="52027" xr:uid="{00000000-0005-0000-0000-000033CB0000}"/>
    <cellStyle name="Normal 8 3 2 3 7 2" xfId="52028" xr:uid="{00000000-0005-0000-0000-000034CB0000}"/>
    <cellStyle name="Normal 8 3 2 3 8" xfId="52029" xr:uid="{00000000-0005-0000-0000-000035CB0000}"/>
    <cellStyle name="Normal 8 3 2 3 9" xfId="52030" xr:uid="{00000000-0005-0000-0000-000036CB0000}"/>
    <cellStyle name="Normal 8 3 2 4" xfId="52031" xr:uid="{00000000-0005-0000-0000-000037CB0000}"/>
    <cellStyle name="Normal 8 3 2 4 2" xfId="52032" xr:uid="{00000000-0005-0000-0000-000038CB0000}"/>
    <cellStyle name="Normal 8 3 2 4 2 2" xfId="52033" xr:uid="{00000000-0005-0000-0000-000039CB0000}"/>
    <cellStyle name="Normal 8 3 2 4 2 2 2" xfId="52034" xr:uid="{00000000-0005-0000-0000-00003ACB0000}"/>
    <cellStyle name="Normal 8 3 2 4 2 3" xfId="52035" xr:uid="{00000000-0005-0000-0000-00003BCB0000}"/>
    <cellStyle name="Normal 8 3 2 4 2 3 2" xfId="52036" xr:uid="{00000000-0005-0000-0000-00003CCB0000}"/>
    <cellStyle name="Normal 8 3 2 4 2 3 2 2" xfId="52037" xr:uid="{00000000-0005-0000-0000-00003DCB0000}"/>
    <cellStyle name="Normal 8 3 2 4 2 3 3" xfId="52038" xr:uid="{00000000-0005-0000-0000-00003ECB0000}"/>
    <cellStyle name="Normal 8 3 2 4 2 4" xfId="52039" xr:uid="{00000000-0005-0000-0000-00003FCB0000}"/>
    <cellStyle name="Normal 8 3 2 4 2 5" xfId="52040" xr:uid="{00000000-0005-0000-0000-000040CB0000}"/>
    <cellStyle name="Normal 8 3 2 4 3" xfId="52041" xr:uid="{00000000-0005-0000-0000-000041CB0000}"/>
    <cellStyle name="Normal 8 3 2 4 3 2" xfId="52042" xr:uid="{00000000-0005-0000-0000-000042CB0000}"/>
    <cellStyle name="Normal 8 3 2 4 4" xfId="52043" xr:uid="{00000000-0005-0000-0000-000043CB0000}"/>
    <cellStyle name="Normal 8 3 2 4 4 2" xfId="52044" xr:uid="{00000000-0005-0000-0000-000044CB0000}"/>
    <cellStyle name="Normal 8 3 2 4 4 2 2" xfId="52045" xr:uid="{00000000-0005-0000-0000-000045CB0000}"/>
    <cellStyle name="Normal 8 3 2 4 4 3" xfId="52046" xr:uid="{00000000-0005-0000-0000-000046CB0000}"/>
    <cellStyle name="Normal 8 3 2 4 5" xfId="52047" xr:uid="{00000000-0005-0000-0000-000047CB0000}"/>
    <cellStyle name="Normal 8 3 2 4 6" xfId="52048" xr:uid="{00000000-0005-0000-0000-000048CB0000}"/>
    <cellStyle name="Normal 8 3 2 5" xfId="52049" xr:uid="{00000000-0005-0000-0000-000049CB0000}"/>
    <cellStyle name="Normal 8 3 2 5 2" xfId="52050" xr:uid="{00000000-0005-0000-0000-00004ACB0000}"/>
    <cellStyle name="Normal 8 3 2 5 2 2" xfId="52051" xr:uid="{00000000-0005-0000-0000-00004BCB0000}"/>
    <cellStyle name="Normal 8 3 2 5 3" xfId="52052" xr:uid="{00000000-0005-0000-0000-00004CCB0000}"/>
    <cellStyle name="Normal 8 3 2 5 3 2" xfId="52053" xr:uid="{00000000-0005-0000-0000-00004DCB0000}"/>
    <cellStyle name="Normal 8 3 2 5 3 2 2" xfId="52054" xr:uid="{00000000-0005-0000-0000-00004ECB0000}"/>
    <cellStyle name="Normal 8 3 2 5 3 3" xfId="52055" xr:uid="{00000000-0005-0000-0000-00004FCB0000}"/>
    <cellStyle name="Normal 8 3 2 5 4" xfId="52056" xr:uid="{00000000-0005-0000-0000-000050CB0000}"/>
    <cellStyle name="Normal 8 3 2 5 5" xfId="52057" xr:uid="{00000000-0005-0000-0000-000051CB0000}"/>
    <cellStyle name="Normal 8 3 2 6" xfId="52058" xr:uid="{00000000-0005-0000-0000-000052CB0000}"/>
    <cellStyle name="Normal 8 3 2 6 2" xfId="52059" xr:uid="{00000000-0005-0000-0000-000053CB0000}"/>
    <cellStyle name="Normal 8 3 2 6 2 2" xfId="52060" xr:uid="{00000000-0005-0000-0000-000054CB0000}"/>
    <cellStyle name="Normal 8 3 2 6 3" xfId="52061" xr:uid="{00000000-0005-0000-0000-000055CB0000}"/>
    <cellStyle name="Normal 8 3 2 6 3 2" xfId="52062" xr:uid="{00000000-0005-0000-0000-000056CB0000}"/>
    <cellStyle name="Normal 8 3 2 6 3 2 2" xfId="52063" xr:uid="{00000000-0005-0000-0000-000057CB0000}"/>
    <cellStyle name="Normal 8 3 2 6 3 3" xfId="52064" xr:uid="{00000000-0005-0000-0000-000058CB0000}"/>
    <cellStyle name="Normal 8 3 2 6 4" xfId="52065" xr:uid="{00000000-0005-0000-0000-000059CB0000}"/>
    <cellStyle name="Normal 8 3 2 7" xfId="52066" xr:uid="{00000000-0005-0000-0000-00005ACB0000}"/>
    <cellStyle name="Normal 8 3 2 7 2" xfId="52067" xr:uid="{00000000-0005-0000-0000-00005BCB0000}"/>
    <cellStyle name="Normal 8 3 2 8" xfId="52068" xr:uid="{00000000-0005-0000-0000-00005CCB0000}"/>
    <cellStyle name="Normal 8 3 2 8 2" xfId="52069" xr:uid="{00000000-0005-0000-0000-00005DCB0000}"/>
    <cellStyle name="Normal 8 3 2 8 2 2" xfId="52070" xr:uid="{00000000-0005-0000-0000-00005ECB0000}"/>
    <cellStyle name="Normal 8 3 2 8 3" xfId="52071" xr:uid="{00000000-0005-0000-0000-00005FCB0000}"/>
    <cellStyle name="Normal 8 3 2 9" xfId="52072" xr:uid="{00000000-0005-0000-0000-000060CB0000}"/>
    <cellStyle name="Normal 8 3 2 9 2" xfId="52073" xr:uid="{00000000-0005-0000-0000-000061CB0000}"/>
    <cellStyle name="Normal 8 3 2_T-straight with PEDs adjustor" xfId="52074" xr:uid="{00000000-0005-0000-0000-000062CB0000}"/>
    <cellStyle name="Normal 8 3 3" xfId="52075" xr:uid="{00000000-0005-0000-0000-000063CB0000}"/>
    <cellStyle name="Normal 8 3 3 10" xfId="52076" xr:uid="{00000000-0005-0000-0000-000064CB0000}"/>
    <cellStyle name="Normal 8 3 3 11" xfId="52077" xr:uid="{00000000-0005-0000-0000-000065CB0000}"/>
    <cellStyle name="Normal 8 3 3 2" xfId="52078" xr:uid="{00000000-0005-0000-0000-000066CB0000}"/>
    <cellStyle name="Normal 8 3 3 2 10" xfId="52079" xr:uid="{00000000-0005-0000-0000-000067CB0000}"/>
    <cellStyle name="Normal 8 3 3 2 2" xfId="52080" xr:uid="{00000000-0005-0000-0000-000068CB0000}"/>
    <cellStyle name="Normal 8 3 3 2 2 2" xfId="52081" xr:uid="{00000000-0005-0000-0000-000069CB0000}"/>
    <cellStyle name="Normal 8 3 3 2 2 2 2" xfId="52082" xr:uid="{00000000-0005-0000-0000-00006ACB0000}"/>
    <cellStyle name="Normal 8 3 3 2 2 2 2 2" xfId="52083" xr:uid="{00000000-0005-0000-0000-00006BCB0000}"/>
    <cellStyle name="Normal 8 3 3 2 2 2 2 2 2" xfId="52084" xr:uid="{00000000-0005-0000-0000-00006CCB0000}"/>
    <cellStyle name="Normal 8 3 3 2 2 2 2 3" xfId="52085" xr:uid="{00000000-0005-0000-0000-00006DCB0000}"/>
    <cellStyle name="Normal 8 3 3 2 2 2 2 3 2" xfId="52086" xr:uid="{00000000-0005-0000-0000-00006ECB0000}"/>
    <cellStyle name="Normal 8 3 3 2 2 2 2 3 2 2" xfId="52087" xr:uid="{00000000-0005-0000-0000-00006FCB0000}"/>
    <cellStyle name="Normal 8 3 3 2 2 2 2 3 3" xfId="52088" xr:uid="{00000000-0005-0000-0000-000070CB0000}"/>
    <cellStyle name="Normal 8 3 3 2 2 2 2 4" xfId="52089" xr:uid="{00000000-0005-0000-0000-000071CB0000}"/>
    <cellStyle name="Normal 8 3 3 2 2 2 3" xfId="52090" xr:uid="{00000000-0005-0000-0000-000072CB0000}"/>
    <cellStyle name="Normal 8 3 3 2 2 2 3 2" xfId="52091" xr:uid="{00000000-0005-0000-0000-000073CB0000}"/>
    <cellStyle name="Normal 8 3 3 2 2 2 4" xfId="52092" xr:uid="{00000000-0005-0000-0000-000074CB0000}"/>
    <cellStyle name="Normal 8 3 3 2 2 2 4 2" xfId="52093" xr:uid="{00000000-0005-0000-0000-000075CB0000}"/>
    <cellStyle name="Normal 8 3 3 2 2 2 4 2 2" xfId="52094" xr:uid="{00000000-0005-0000-0000-000076CB0000}"/>
    <cellStyle name="Normal 8 3 3 2 2 2 4 3" xfId="52095" xr:uid="{00000000-0005-0000-0000-000077CB0000}"/>
    <cellStyle name="Normal 8 3 3 2 2 2 5" xfId="52096" xr:uid="{00000000-0005-0000-0000-000078CB0000}"/>
    <cellStyle name="Normal 8 3 3 2 2 3" xfId="52097" xr:uid="{00000000-0005-0000-0000-000079CB0000}"/>
    <cellStyle name="Normal 8 3 3 2 2 3 2" xfId="52098" xr:uid="{00000000-0005-0000-0000-00007ACB0000}"/>
    <cellStyle name="Normal 8 3 3 2 2 3 2 2" xfId="52099" xr:uid="{00000000-0005-0000-0000-00007BCB0000}"/>
    <cellStyle name="Normal 8 3 3 2 2 3 3" xfId="52100" xr:uid="{00000000-0005-0000-0000-00007CCB0000}"/>
    <cellStyle name="Normal 8 3 3 2 2 3 3 2" xfId="52101" xr:uid="{00000000-0005-0000-0000-00007DCB0000}"/>
    <cellStyle name="Normal 8 3 3 2 2 3 3 2 2" xfId="52102" xr:uid="{00000000-0005-0000-0000-00007ECB0000}"/>
    <cellStyle name="Normal 8 3 3 2 2 3 3 3" xfId="52103" xr:uid="{00000000-0005-0000-0000-00007FCB0000}"/>
    <cellStyle name="Normal 8 3 3 2 2 3 4" xfId="52104" xr:uid="{00000000-0005-0000-0000-000080CB0000}"/>
    <cellStyle name="Normal 8 3 3 2 2 4" xfId="52105" xr:uid="{00000000-0005-0000-0000-000081CB0000}"/>
    <cellStyle name="Normal 8 3 3 2 2 4 2" xfId="52106" xr:uid="{00000000-0005-0000-0000-000082CB0000}"/>
    <cellStyle name="Normal 8 3 3 2 2 4 2 2" xfId="52107" xr:uid="{00000000-0005-0000-0000-000083CB0000}"/>
    <cellStyle name="Normal 8 3 3 2 2 4 3" xfId="52108" xr:uid="{00000000-0005-0000-0000-000084CB0000}"/>
    <cellStyle name="Normal 8 3 3 2 2 4 3 2" xfId="52109" xr:uid="{00000000-0005-0000-0000-000085CB0000}"/>
    <cellStyle name="Normal 8 3 3 2 2 4 3 2 2" xfId="52110" xr:uid="{00000000-0005-0000-0000-000086CB0000}"/>
    <cellStyle name="Normal 8 3 3 2 2 4 3 3" xfId="52111" xr:uid="{00000000-0005-0000-0000-000087CB0000}"/>
    <cellStyle name="Normal 8 3 3 2 2 4 4" xfId="52112" xr:uid="{00000000-0005-0000-0000-000088CB0000}"/>
    <cellStyle name="Normal 8 3 3 2 2 5" xfId="52113" xr:uid="{00000000-0005-0000-0000-000089CB0000}"/>
    <cellStyle name="Normal 8 3 3 2 2 5 2" xfId="52114" xr:uid="{00000000-0005-0000-0000-00008ACB0000}"/>
    <cellStyle name="Normal 8 3 3 2 2 6" xfId="52115" xr:uid="{00000000-0005-0000-0000-00008BCB0000}"/>
    <cellStyle name="Normal 8 3 3 2 2 6 2" xfId="52116" xr:uid="{00000000-0005-0000-0000-00008CCB0000}"/>
    <cellStyle name="Normal 8 3 3 2 2 6 2 2" xfId="52117" xr:uid="{00000000-0005-0000-0000-00008DCB0000}"/>
    <cellStyle name="Normal 8 3 3 2 2 6 3" xfId="52118" xr:uid="{00000000-0005-0000-0000-00008ECB0000}"/>
    <cellStyle name="Normal 8 3 3 2 2 7" xfId="52119" xr:uid="{00000000-0005-0000-0000-00008FCB0000}"/>
    <cellStyle name="Normal 8 3 3 2 2 7 2" xfId="52120" xr:uid="{00000000-0005-0000-0000-000090CB0000}"/>
    <cellStyle name="Normal 8 3 3 2 2 8" xfId="52121" xr:uid="{00000000-0005-0000-0000-000091CB0000}"/>
    <cellStyle name="Normal 8 3 3 2 2 9" xfId="52122" xr:uid="{00000000-0005-0000-0000-000092CB0000}"/>
    <cellStyle name="Normal 8 3 3 2 3" xfId="52123" xr:uid="{00000000-0005-0000-0000-000093CB0000}"/>
    <cellStyle name="Normal 8 3 3 2 3 2" xfId="52124" xr:uid="{00000000-0005-0000-0000-000094CB0000}"/>
    <cellStyle name="Normal 8 3 3 2 3 2 2" xfId="52125" xr:uid="{00000000-0005-0000-0000-000095CB0000}"/>
    <cellStyle name="Normal 8 3 3 2 3 2 2 2" xfId="52126" xr:uid="{00000000-0005-0000-0000-000096CB0000}"/>
    <cellStyle name="Normal 8 3 3 2 3 2 3" xfId="52127" xr:uid="{00000000-0005-0000-0000-000097CB0000}"/>
    <cellStyle name="Normal 8 3 3 2 3 2 3 2" xfId="52128" xr:uid="{00000000-0005-0000-0000-000098CB0000}"/>
    <cellStyle name="Normal 8 3 3 2 3 2 3 2 2" xfId="52129" xr:uid="{00000000-0005-0000-0000-000099CB0000}"/>
    <cellStyle name="Normal 8 3 3 2 3 2 3 3" xfId="52130" xr:uid="{00000000-0005-0000-0000-00009ACB0000}"/>
    <cellStyle name="Normal 8 3 3 2 3 2 4" xfId="52131" xr:uid="{00000000-0005-0000-0000-00009BCB0000}"/>
    <cellStyle name="Normal 8 3 3 2 3 3" xfId="52132" xr:uid="{00000000-0005-0000-0000-00009CCB0000}"/>
    <cellStyle name="Normal 8 3 3 2 3 3 2" xfId="52133" xr:uid="{00000000-0005-0000-0000-00009DCB0000}"/>
    <cellStyle name="Normal 8 3 3 2 3 4" xfId="52134" xr:uid="{00000000-0005-0000-0000-00009ECB0000}"/>
    <cellStyle name="Normal 8 3 3 2 3 4 2" xfId="52135" xr:uid="{00000000-0005-0000-0000-00009FCB0000}"/>
    <cellStyle name="Normal 8 3 3 2 3 4 2 2" xfId="52136" xr:uid="{00000000-0005-0000-0000-0000A0CB0000}"/>
    <cellStyle name="Normal 8 3 3 2 3 4 3" xfId="52137" xr:uid="{00000000-0005-0000-0000-0000A1CB0000}"/>
    <cellStyle name="Normal 8 3 3 2 3 5" xfId="52138" xr:uid="{00000000-0005-0000-0000-0000A2CB0000}"/>
    <cellStyle name="Normal 8 3 3 2 4" xfId="52139" xr:uid="{00000000-0005-0000-0000-0000A3CB0000}"/>
    <cellStyle name="Normal 8 3 3 2 4 2" xfId="52140" xr:uid="{00000000-0005-0000-0000-0000A4CB0000}"/>
    <cellStyle name="Normal 8 3 3 2 4 2 2" xfId="52141" xr:uid="{00000000-0005-0000-0000-0000A5CB0000}"/>
    <cellStyle name="Normal 8 3 3 2 4 3" xfId="52142" xr:uid="{00000000-0005-0000-0000-0000A6CB0000}"/>
    <cellStyle name="Normal 8 3 3 2 4 3 2" xfId="52143" xr:uid="{00000000-0005-0000-0000-0000A7CB0000}"/>
    <cellStyle name="Normal 8 3 3 2 4 3 2 2" xfId="52144" xr:uid="{00000000-0005-0000-0000-0000A8CB0000}"/>
    <cellStyle name="Normal 8 3 3 2 4 3 3" xfId="52145" xr:uid="{00000000-0005-0000-0000-0000A9CB0000}"/>
    <cellStyle name="Normal 8 3 3 2 4 4" xfId="52146" xr:uid="{00000000-0005-0000-0000-0000AACB0000}"/>
    <cellStyle name="Normal 8 3 3 2 5" xfId="52147" xr:uid="{00000000-0005-0000-0000-0000ABCB0000}"/>
    <cellStyle name="Normal 8 3 3 2 5 2" xfId="52148" xr:uid="{00000000-0005-0000-0000-0000ACCB0000}"/>
    <cellStyle name="Normal 8 3 3 2 5 2 2" xfId="52149" xr:uid="{00000000-0005-0000-0000-0000ADCB0000}"/>
    <cellStyle name="Normal 8 3 3 2 5 3" xfId="52150" xr:uid="{00000000-0005-0000-0000-0000AECB0000}"/>
    <cellStyle name="Normal 8 3 3 2 5 3 2" xfId="52151" xr:uid="{00000000-0005-0000-0000-0000AFCB0000}"/>
    <cellStyle name="Normal 8 3 3 2 5 3 2 2" xfId="52152" xr:uid="{00000000-0005-0000-0000-0000B0CB0000}"/>
    <cellStyle name="Normal 8 3 3 2 5 3 3" xfId="52153" xr:uid="{00000000-0005-0000-0000-0000B1CB0000}"/>
    <cellStyle name="Normal 8 3 3 2 5 4" xfId="52154" xr:uid="{00000000-0005-0000-0000-0000B2CB0000}"/>
    <cellStyle name="Normal 8 3 3 2 6" xfId="52155" xr:uid="{00000000-0005-0000-0000-0000B3CB0000}"/>
    <cellStyle name="Normal 8 3 3 2 6 2" xfId="52156" xr:uid="{00000000-0005-0000-0000-0000B4CB0000}"/>
    <cellStyle name="Normal 8 3 3 2 7" xfId="52157" xr:uid="{00000000-0005-0000-0000-0000B5CB0000}"/>
    <cellStyle name="Normal 8 3 3 2 7 2" xfId="52158" xr:uid="{00000000-0005-0000-0000-0000B6CB0000}"/>
    <cellStyle name="Normal 8 3 3 2 7 2 2" xfId="52159" xr:uid="{00000000-0005-0000-0000-0000B7CB0000}"/>
    <cellStyle name="Normal 8 3 3 2 7 3" xfId="52160" xr:uid="{00000000-0005-0000-0000-0000B8CB0000}"/>
    <cellStyle name="Normal 8 3 3 2 8" xfId="52161" xr:uid="{00000000-0005-0000-0000-0000B9CB0000}"/>
    <cellStyle name="Normal 8 3 3 2 8 2" xfId="52162" xr:uid="{00000000-0005-0000-0000-0000BACB0000}"/>
    <cellStyle name="Normal 8 3 3 2 9" xfId="52163" xr:uid="{00000000-0005-0000-0000-0000BBCB0000}"/>
    <cellStyle name="Normal 8 3 3 3" xfId="52164" xr:uid="{00000000-0005-0000-0000-0000BCCB0000}"/>
    <cellStyle name="Normal 8 3 3 3 2" xfId="52165" xr:uid="{00000000-0005-0000-0000-0000BDCB0000}"/>
    <cellStyle name="Normal 8 3 3 3 2 2" xfId="52166" xr:uid="{00000000-0005-0000-0000-0000BECB0000}"/>
    <cellStyle name="Normal 8 3 3 3 2 2 2" xfId="52167" xr:uid="{00000000-0005-0000-0000-0000BFCB0000}"/>
    <cellStyle name="Normal 8 3 3 3 2 2 2 2" xfId="52168" xr:uid="{00000000-0005-0000-0000-0000C0CB0000}"/>
    <cellStyle name="Normal 8 3 3 3 2 2 3" xfId="52169" xr:uid="{00000000-0005-0000-0000-0000C1CB0000}"/>
    <cellStyle name="Normal 8 3 3 3 2 2 3 2" xfId="52170" xr:uid="{00000000-0005-0000-0000-0000C2CB0000}"/>
    <cellStyle name="Normal 8 3 3 3 2 2 3 2 2" xfId="52171" xr:uid="{00000000-0005-0000-0000-0000C3CB0000}"/>
    <cellStyle name="Normal 8 3 3 3 2 2 3 3" xfId="52172" xr:uid="{00000000-0005-0000-0000-0000C4CB0000}"/>
    <cellStyle name="Normal 8 3 3 3 2 2 4" xfId="52173" xr:uid="{00000000-0005-0000-0000-0000C5CB0000}"/>
    <cellStyle name="Normal 8 3 3 3 2 3" xfId="52174" xr:uid="{00000000-0005-0000-0000-0000C6CB0000}"/>
    <cellStyle name="Normal 8 3 3 3 2 3 2" xfId="52175" xr:uid="{00000000-0005-0000-0000-0000C7CB0000}"/>
    <cellStyle name="Normal 8 3 3 3 2 4" xfId="52176" xr:uid="{00000000-0005-0000-0000-0000C8CB0000}"/>
    <cellStyle name="Normal 8 3 3 3 2 4 2" xfId="52177" xr:uid="{00000000-0005-0000-0000-0000C9CB0000}"/>
    <cellStyle name="Normal 8 3 3 3 2 4 2 2" xfId="52178" xr:uid="{00000000-0005-0000-0000-0000CACB0000}"/>
    <cellStyle name="Normal 8 3 3 3 2 4 3" xfId="52179" xr:uid="{00000000-0005-0000-0000-0000CBCB0000}"/>
    <cellStyle name="Normal 8 3 3 3 2 5" xfId="52180" xr:uid="{00000000-0005-0000-0000-0000CCCB0000}"/>
    <cellStyle name="Normal 8 3 3 3 2 6" xfId="52181" xr:uid="{00000000-0005-0000-0000-0000CDCB0000}"/>
    <cellStyle name="Normal 8 3 3 3 3" xfId="52182" xr:uid="{00000000-0005-0000-0000-0000CECB0000}"/>
    <cellStyle name="Normal 8 3 3 3 3 2" xfId="52183" xr:uid="{00000000-0005-0000-0000-0000CFCB0000}"/>
    <cellStyle name="Normal 8 3 3 3 3 2 2" xfId="52184" xr:uid="{00000000-0005-0000-0000-0000D0CB0000}"/>
    <cellStyle name="Normal 8 3 3 3 3 3" xfId="52185" xr:uid="{00000000-0005-0000-0000-0000D1CB0000}"/>
    <cellStyle name="Normal 8 3 3 3 3 3 2" xfId="52186" xr:uid="{00000000-0005-0000-0000-0000D2CB0000}"/>
    <cellStyle name="Normal 8 3 3 3 3 3 2 2" xfId="52187" xr:uid="{00000000-0005-0000-0000-0000D3CB0000}"/>
    <cellStyle name="Normal 8 3 3 3 3 3 3" xfId="52188" xr:uid="{00000000-0005-0000-0000-0000D4CB0000}"/>
    <cellStyle name="Normal 8 3 3 3 3 4" xfId="52189" xr:uid="{00000000-0005-0000-0000-0000D5CB0000}"/>
    <cellStyle name="Normal 8 3 3 3 4" xfId="52190" xr:uid="{00000000-0005-0000-0000-0000D6CB0000}"/>
    <cellStyle name="Normal 8 3 3 3 4 2" xfId="52191" xr:uid="{00000000-0005-0000-0000-0000D7CB0000}"/>
    <cellStyle name="Normal 8 3 3 3 4 2 2" xfId="52192" xr:uid="{00000000-0005-0000-0000-0000D8CB0000}"/>
    <cellStyle name="Normal 8 3 3 3 4 3" xfId="52193" xr:uid="{00000000-0005-0000-0000-0000D9CB0000}"/>
    <cellStyle name="Normal 8 3 3 3 4 3 2" xfId="52194" xr:uid="{00000000-0005-0000-0000-0000DACB0000}"/>
    <cellStyle name="Normal 8 3 3 3 4 3 2 2" xfId="52195" xr:uid="{00000000-0005-0000-0000-0000DBCB0000}"/>
    <cellStyle name="Normal 8 3 3 3 4 3 3" xfId="52196" xr:uid="{00000000-0005-0000-0000-0000DCCB0000}"/>
    <cellStyle name="Normal 8 3 3 3 4 4" xfId="52197" xr:uid="{00000000-0005-0000-0000-0000DDCB0000}"/>
    <cellStyle name="Normal 8 3 3 3 5" xfId="52198" xr:uid="{00000000-0005-0000-0000-0000DECB0000}"/>
    <cellStyle name="Normal 8 3 3 3 5 2" xfId="52199" xr:uid="{00000000-0005-0000-0000-0000DFCB0000}"/>
    <cellStyle name="Normal 8 3 3 3 6" xfId="52200" xr:uid="{00000000-0005-0000-0000-0000E0CB0000}"/>
    <cellStyle name="Normal 8 3 3 3 6 2" xfId="52201" xr:uid="{00000000-0005-0000-0000-0000E1CB0000}"/>
    <cellStyle name="Normal 8 3 3 3 6 2 2" xfId="52202" xr:uid="{00000000-0005-0000-0000-0000E2CB0000}"/>
    <cellStyle name="Normal 8 3 3 3 6 3" xfId="52203" xr:uid="{00000000-0005-0000-0000-0000E3CB0000}"/>
    <cellStyle name="Normal 8 3 3 3 7" xfId="52204" xr:uid="{00000000-0005-0000-0000-0000E4CB0000}"/>
    <cellStyle name="Normal 8 3 3 3 7 2" xfId="52205" xr:uid="{00000000-0005-0000-0000-0000E5CB0000}"/>
    <cellStyle name="Normal 8 3 3 3 8" xfId="52206" xr:uid="{00000000-0005-0000-0000-0000E6CB0000}"/>
    <cellStyle name="Normal 8 3 3 3 9" xfId="52207" xr:uid="{00000000-0005-0000-0000-0000E7CB0000}"/>
    <cellStyle name="Normal 8 3 3 4" xfId="52208" xr:uid="{00000000-0005-0000-0000-0000E8CB0000}"/>
    <cellStyle name="Normal 8 3 3 4 2" xfId="52209" xr:uid="{00000000-0005-0000-0000-0000E9CB0000}"/>
    <cellStyle name="Normal 8 3 3 4 2 2" xfId="52210" xr:uid="{00000000-0005-0000-0000-0000EACB0000}"/>
    <cellStyle name="Normal 8 3 3 4 2 2 2" xfId="52211" xr:uid="{00000000-0005-0000-0000-0000EBCB0000}"/>
    <cellStyle name="Normal 8 3 3 4 2 3" xfId="52212" xr:uid="{00000000-0005-0000-0000-0000ECCB0000}"/>
    <cellStyle name="Normal 8 3 3 4 2 3 2" xfId="52213" xr:uid="{00000000-0005-0000-0000-0000EDCB0000}"/>
    <cellStyle name="Normal 8 3 3 4 2 3 2 2" xfId="52214" xr:uid="{00000000-0005-0000-0000-0000EECB0000}"/>
    <cellStyle name="Normal 8 3 3 4 2 3 3" xfId="52215" xr:uid="{00000000-0005-0000-0000-0000EFCB0000}"/>
    <cellStyle name="Normal 8 3 3 4 2 4" xfId="52216" xr:uid="{00000000-0005-0000-0000-0000F0CB0000}"/>
    <cellStyle name="Normal 8 3 3 4 3" xfId="52217" xr:uid="{00000000-0005-0000-0000-0000F1CB0000}"/>
    <cellStyle name="Normal 8 3 3 4 3 2" xfId="52218" xr:uid="{00000000-0005-0000-0000-0000F2CB0000}"/>
    <cellStyle name="Normal 8 3 3 4 4" xfId="52219" xr:uid="{00000000-0005-0000-0000-0000F3CB0000}"/>
    <cellStyle name="Normal 8 3 3 4 4 2" xfId="52220" xr:uid="{00000000-0005-0000-0000-0000F4CB0000}"/>
    <cellStyle name="Normal 8 3 3 4 4 2 2" xfId="52221" xr:uid="{00000000-0005-0000-0000-0000F5CB0000}"/>
    <cellStyle name="Normal 8 3 3 4 4 3" xfId="52222" xr:uid="{00000000-0005-0000-0000-0000F6CB0000}"/>
    <cellStyle name="Normal 8 3 3 4 5" xfId="52223" xr:uid="{00000000-0005-0000-0000-0000F7CB0000}"/>
    <cellStyle name="Normal 8 3 3 4 6" xfId="52224" xr:uid="{00000000-0005-0000-0000-0000F8CB0000}"/>
    <cellStyle name="Normal 8 3 3 5" xfId="52225" xr:uid="{00000000-0005-0000-0000-0000F9CB0000}"/>
    <cellStyle name="Normal 8 3 3 5 2" xfId="52226" xr:uid="{00000000-0005-0000-0000-0000FACB0000}"/>
    <cellStyle name="Normal 8 3 3 5 2 2" xfId="52227" xr:uid="{00000000-0005-0000-0000-0000FBCB0000}"/>
    <cellStyle name="Normal 8 3 3 5 3" xfId="52228" xr:uid="{00000000-0005-0000-0000-0000FCCB0000}"/>
    <cellStyle name="Normal 8 3 3 5 3 2" xfId="52229" xr:uid="{00000000-0005-0000-0000-0000FDCB0000}"/>
    <cellStyle name="Normal 8 3 3 5 3 2 2" xfId="52230" xr:uid="{00000000-0005-0000-0000-0000FECB0000}"/>
    <cellStyle name="Normal 8 3 3 5 3 3" xfId="52231" xr:uid="{00000000-0005-0000-0000-0000FFCB0000}"/>
    <cellStyle name="Normal 8 3 3 5 4" xfId="52232" xr:uid="{00000000-0005-0000-0000-000000CC0000}"/>
    <cellStyle name="Normal 8 3 3 6" xfId="52233" xr:uid="{00000000-0005-0000-0000-000001CC0000}"/>
    <cellStyle name="Normal 8 3 3 6 2" xfId="52234" xr:uid="{00000000-0005-0000-0000-000002CC0000}"/>
    <cellStyle name="Normal 8 3 3 6 2 2" xfId="52235" xr:uid="{00000000-0005-0000-0000-000003CC0000}"/>
    <cellStyle name="Normal 8 3 3 6 3" xfId="52236" xr:uid="{00000000-0005-0000-0000-000004CC0000}"/>
    <cellStyle name="Normal 8 3 3 6 3 2" xfId="52237" xr:uid="{00000000-0005-0000-0000-000005CC0000}"/>
    <cellStyle name="Normal 8 3 3 6 3 2 2" xfId="52238" xr:uid="{00000000-0005-0000-0000-000006CC0000}"/>
    <cellStyle name="Normal 8 3 3 6 3 3" xfId="52239" xr:uid="{00000000-0005-0000-0000-000007CC0000}"/>
    <cellStyle name="Normal 8 3 3 6 4" xfId="52240" xr:uid="{00000000-0005-0000-0000-000008CC0000}"/>
    <cellStyle name="Normal 8 3 3 7" xfId="52241" xr:uid="{00000000-0005-0000-0000-000009CC0000}"/>
    <cellStyle name="Normal 8 3 3 7 2" xfId="52242" xr:uid="{00000000-0005-0000-0000-00000ACC0000}"/>
    <cellStyle name="Normal 8 3 3 8" xfId="52243" xr:uid="{00000000-0005-0000-0000-00000BCC0000}"/>
    <cellStyle name="Normal 8 3 3 8 2" xfId="52244" xr:uid="{00000000-0005-0000-0000-00000CCC0000}"/>
    <cellStyle name="Normal 8 3 3 8 2 2" xfId="52245" xr:uid="{00000000-0005-0000-0000-00000DCC0000}"/>
    <cellStyle name="Normal 8 3 3 8 3" xfId="52246" xr:uid="{00000000-0005-0000-0000-00000ECC0000}"/>
    <cellStyle name="Normal 8 3 3 9" xfId="52247" xr:uid="{00000000-0005-0000-0000-00000FCC0000}"/>
    <cellStyle name="Normal 8 3 3 9 2" xfId="52248" xr:uid="{00000000-0005-0000-0000-000010CC0000}"/>
    <cellStyle name="Normal 8 3 3_T-straight with PEDs adjustor" xfId="52249" xr:uid="{00000000-0005-0000-0000-000011CC0000}"/>
    <cellStyle name="Normal 8 3 4" xfId="52250" xr:uid="{00000000-0005-0000-0000-000012CC0000}"/>
    <cellStyle name="Normal 8 3 4 10" xfId="52251" xr:uid="{00000000-0005-0000-0000-000013CC0000}"/>
    <cellStyle name="Normal 8 3 4 11" xfId="52252" xr:uid="{00000000-0005-0000-0000-000014CC0000}"/>
    <cellStyle name="Normal 8 3 4 2" xfId="52253" xr:uid="{00000000-0005-0000-0000-000015CC0000}"/>
    <cellStyle name="Normal 8 3 4 2 10" xfId="52254" xr:uid="{00000000-0005-0000-0000-000016CC0000}"/>
    <cellStyle name="Normal 8 3 4 2 2" xfId="52255" xr:uid="{00000000-0005-0000-0000-000017CC0000}"/>
    <cellStyle name="Normal 8 3 4 2 2 2" xfId="52256" xr:uid="{00000000-0005-0000-0000-000018CC0000}"/>
    <cellStyle name="Normal 8 3 4 2 2 2 2" xfId="52257" xr:uid="{00000000-0005-0000-0000-000019CC0000}"/>
    <cellStyle name="Normal 8 3 4 2 2 2 2 2" xfId="52258" xr:uid="{00000000-0005-0000-0000-00001ACC0000}"/>
    <cellStyle name="Normal 8 3 4 2 2 2 2 2 2" xfId="52259" xr:uid="{00000000-0005-0000-0000-00001BCC0000}"/>
    <cellStyle name="Normal 8 3 4 2 2 2 2 3" xfId="52260" xr:uid="{00000000-0005-0000-0000-00001CCC0000}"/>
    <cellStyle name="Normal 8 3 4 2 2 2 2 3 2" xfId="52261" xr:uid="{00000000-0005-0000-0000-00001DCC0000}"/>
    <cellStyle name="Normal 8 3 4 2 2 2 2 3 2 2" xfId="52262" xr:uid="{00000000-0005-0000-0000-00001ECC0000}"/>
    <cellStyle name="Normal 8 3 4 2 2 2 2 3 3" xfId="52263" xr:uid="{00000000-0005-0000-0000-00001FCC0000}"/>
    <cellStyle name="Normal 8 3 4 2 2 2 2 4" xfId="52264" xr:uid="{00000000-0005-0000-0000-000020CC0000}"/>
    <cellStyle name="Normal 8 3 4 2 2 2 3" xfId="52265" xr:uid="{00000000-0005-0000-0000-000021CC0000}"/>
    <cellStyle name="Normal 8 3 4 2 2 2 3 2" xfId="52266" xr:uid="{00000000-0005-0000-0000-000022CC0000}"/>
    <cellStyle name="Normal 8 3 4 2 2 2 4" xfId="52267" xr:uid="{00000000-0005-0000-0000-000023CC0000}"/>
    <cellStyle name="Normal 8 3 4 2 2 2 4 2" xfId="52268" xr:uid="{00000000-0005-0000-0000-000024CC0000}"/>
    <cellStyle name="Normal 8 3 4 2 2 2 4 2 2" xfId="52269" xr:uid="{00000000-0005-0000-0000-000025CC0000}"/>
    <cellStyle name="Normal 8 3 4 2 2 2 4 3" xfId="52270" xr:uid="{00000000-0005-0000-0000-000026CC0000}"/>
    <cellStyle name="Normal 8 3 4 2 2 2 5" xfId="52271" xr:uid="{00000000-0005-0000-0000-000027CC0000}"/>
    <cellStyle name="Normal 8 3 4 2 2 3" xfId="52272" xr:uid="{00000000-0005-0000-0000-000028CC0000}"/>
    <cellStyle name="Normal 8 3 4 2 2 3 2" xfId="52273" xr:uid="{00000000-0005-0000-0000-000029CC0000}"/>
    <cellStyle name="Normal 8 3 4 2 2 3 2 2" xfId="52274" xr:uid="{00000000-0005-0000-0000-00002ACC0000}"/>
    <cellStyle name="Normal 8 3 4 2 2 3 3" xfId="52275" xr:uid="{00000000-0005-0000-0000-00002BCC0000}"/>
    <cellStyle name="Normal 8 3 4 2 2 3 3 2" xfId="52276" xr:uid="{00000000-0005-0000-0000-00002CCC0000}"/>
    <cellStyle name="Normal 8 3 4 2 2 3 3 2 2" xfId="52277" xr:uid="{00000000-0005-0000-0000-00002DCC0000}"/>
    <cellStyle name="Normal 8 3 4 2 2 3 3 3" xfId="52278" xr:uid="{00000000-0005-0000-0000-00002ECC0000}"/>
    <cellStyle name="Normal 8 3 4 2 2 3 4" xfId="52279" xr:uid="{00000000-0005-0000-0000-00002FCC0000}"/>
    <cellStyle name="Normal 8 3 4 2 2 4" xfId="52280" xr:uid="{00000000-0005-0000-0000-000030CC0000}"/>
    <cellStyle name="Normal 8 3 4 2 2 4 2" xfId="52281" xr:uid="{00000000-0005-0000-0000-000031CC0000}"/>
    <cellStyle name="Normal 8 3 4 2 2 4 2 2" xfId="52282" xr:uid="{00000000-0005-0000-0000-000032CC0000}"/>
    <cellStyle name="Normal 8 3 4 2 2 4 3" xfId="52283" xr:uid="{00000000-0005-0000-0000-000033CC0000}"/>
    <cellStyle name="Normal 8 3 4 2 2 4 3 2" xfId="52284" xr:uid="{00000000-0005-0000-0000-000034CC0000}"/>
    <cellStyle name="Normal 8 3 4 2 2 4 3 2 2" xfId="52285" xr:uid="{00000000-0005-0000-0000-000035CC0000}"/>
    <cellStyle name="Normal 8 3 4 2 2 4 3 3" xfId="52286" xr:uid="{00000000-0005-0000-0000-000036CC0000}"/>
    <cellStyle name="Normal 8 3 4 2 2 4 4" xfId="52287" xr:uid="{00000000-0005-0000-0000-000037CC0000}"/>
    <cellStyle name="Normal 8 3 4 2 2 5" xfId="52288" xr:uid="{00000000-0005-0000-0000-000038CC0000}"/>
    <cellStyle name="Normal 8 3 4 2 2 5 2" xfId="52289" xr:uid="{00000000-0005-0000-0000-000039CC0000}"/>
    <cellStyle name="Normal 8 3 4 2 2 6" xfId="52290" xr:uid="{00000000-0005-0000-0000-00003ACC0000}"/>
    <cellStyle name="Normal 8 3 4 2 2 6 2" xfId="52291" xr:uid="{00000000-0005-0000-0000-00003BCC0000}"/>
    <cellStyle name="Normal 8 3 4 2 2 6 2 2" xfId="52292" xr:uid="{00000000-0005-0000-0000-00003CCC0000}"/>
    <cellStyle name="Normal 8 3 4 2 2 6 3" xfId="52293" xr:uid="{00000000-0005-0000-0000-00003DCC0000}"/>
    <cellStyle name="Normal 8 3 4 2 2 7" xfId="52294" xr:uid="{00000000-0005-0000-0000-00003ECC0000}"/>
    <cellStyle name="Normal 8 3 4 2 2 7 2" xfId="52295" xr:uid="{00000000-0005-0000-0000-00003FCC0000}"/>
    <cellStyle name="Normal 8 3 4 2 2 8" xfId="52296" xr:uid="{00000000-0005-0000-0000-000040CC0000}"/>
    <cellStyle name="Normal 8 3 4 2 3" xfId="52297" xr:uid="{00000000-0005-0000-0000-000041CC0000}"/>
    <cellStyle name="Normal 8 3 4 2 3 2" xfId="52298" xr:uid="{00000000-0005-0000-0000-000042CC0000}"/>
    <cellStyle name="Normal 8 3 4 2 3 2 2" xfId="52299" xr:uid="{00000000-0005-0000-0000-000043CC0000}"/>
    <cellStyle name="Normal 8 3 4 2 3 2 2 2" xfId="52300" xr:uid="{00000000-0005-0000-0000-000044CC0000}"/>
    <cellStyle name="Normal 8 3 4 2 3 2 3" xfId="52301" xr:uid="{00000000-0005-0000-0000-000045CC0000}"/>
    <cellStyle name="Normal 8 3 4 2 3 2 3 2" xfId="52302" xr:uid="{00000000-0005-0000-0000-000046CC0000}"/>
    <cellStyle name="Normal 8 3 4 2 3 2 3 2 2" xfId="52303" xr:uid="{00000000-0005-0000-0000-000047CC0000}"/>
    <cellStyle name="Normal 8 3 4 2 3 2 3 3" xfId="52304" xr:uid="{00000000-0005-0000-0000-000048CC0000}"/>
    <cellStyle name="Normal 8 3 4 2 3 2 4" xfId="52305" xr:uid="{00000000-0005-0000-0000-000049CC0000}"/>
    <cellStyle name="Normal 8 3 4 2 3 3" xfId="52306" xr:uid="{00000000-0005-0000-0000-00004ACC0000}"/>
    <cellStyle name="Normal 8 3 4 2 3 3 2" xfId="52307" xr:uid="{00000000-0005-0000-0000-00004BCC0000}"/>
    <cellStyle name="Normal 8 3 4 2 3 4" xfId="52308" xr:uid="{00000000-0005-0000-0000-00004CCC0000}"/>
    <cellStyle name="Normal 8 3 4 2 3 4 2" xfId="52309" xr:uid="{00000000-0005-0000-0000-00004DCC0000}"/>
    <cellStyle name="Normal 8 3 4 2 3 4 2 2" xfId="52310" xr:uid="{00000000-0005-0000-0000-00004ECC0000}"/>
    <cellStyle name="Normal 8 3 4 2 3 4 3" xfId="52311" xr:uid="{00000000-0005-0000-0000-00004FCC0000}"/>
    <cellStyle name="Normal 8 3 4 2 3 5" xfId="52312" xr:uid="{00000000-0005-0000-0000-000050CC0000}"/>
    <cellStyle name="Normal 8 3 4 2 4" xfId="52313" xr:uid="{00000000-0005-0000-0000-000051CC0000}"/>
    <cellStyle name="Normal 8 3 4 2 4 2" xfId="52314" xr:uid="{00000000-0005-0000-0000-000052CC0000}"/>
    <cellStyle name="Normal 8 3 4 2 4 2 2" xfId="52315" xr:uid="{00000000-0005-0000-0000-000053CC0000}"/>
    <cellStyle name="Normal 8 3 4 2 4 3" xfId="52316" xr:uid="{00000000-0005-0000-0000-000054CC0000}"/>
    <cellStyle name="Normal 8 3 4 2 4 3 2" xfId="52317" xr:uid="{00000000-0005-0000-0000-000055CC0000}"/>
    <cellStyle name="Normal 8 3 4 2 4 3 2 2" xfId="52318" xr:uid="{00000000-0005-0000-0000-000056CC0000}"/>
    <cellStyle name="Normal 8 3 4 2 4 3 3" xfId="52319" xr:uid="{00000000-0005-0000-0000-000057CC0000}"/>
    <cellStyle name="Normal 8 3 4 2 4 4" xfId="52320" xr:uid="{00000000-0005-0000-0000-000058CC0000}"/>
    <cellStyle name="Normal 8 3 4 2 5" xfId="52321" xr:uid="{00000000-0005-0000-0000-000059CC0000}"/>
    <cellStyle name="Normal 8 3 4 2 5 2" xfId="52322" xr:uid="{00000000-0005-0000-0000-00005ACC0000}"/>
    <cellStyle name="Normal 8 3 4 2 5 2 2" xfId="52323" xr:uid="{00000000-0005-0000-0000-00005BCC0000}"/>
    <cellStyle name="Normal 8 3 4 2 5 3" xfId="52324" xr:uid="{00000000-0005-0000-0000-00005CCC0000}"/>
    <cellStyle name="Normal 8 3 4 2 5 3 2" xfId="52325" xr:uid="{00000000-0005-0000-0000-00005DCC0000}"/>
    <cellStyle name="Normal 8 3 4 2 5 3 2 2" xfId="52326" xr:uid="{00000000-0005-0000-0000-00005ECC0000}"/>
    <cellStyle name="Normal 8 3 4 2 5 3 3" xfId="52327" xr:uid="{00000000-0005-0000-0000-00005FCC0000}"/>
    <cellStyle name="Normal 8 3 4 2 5 4" xfId="52328" xr:uid="{00000000-0005-0000-0000-000060CC0000}"/>
    <cellStyle name="Normal 8 3 4 2 6" xfId="52329" xr:uid="{00000000-0005-0000-0000-000061CC0000}"/>
    <cellStyle name="Normal 8 3 4 2 6 2" xfId="52330" xr:uid="{00000000-0005-0000-0000-000062CC0000}"/>
    <cellStyle name="Normal 8 3 4 2 7" xfId="52331" xr:uid="{00000000-0005-0000-0000-000063CC0000}"/>
    <cellStyle name="Normal 8 3 4 2 7 2" xfId="52332" xr:uid="{00000000-0005-0000-0000-000064CC0000}"/>
    <cellStyle name="Normal 8 3 4 2 7 2 2" xfId="52333" xr:uid="{00000000-0005-0000-0000-000065CC0000}"/>
    <cellStyle name="Normal 8 3 4 2 7 3" xfId="52334" xr:uid="{00000000-0005-0000-0000-000066CC0000}"/>
    <cellStyle name="Normal 8 3 4 2 8" xfId="52335" xr:uid="{00000000-0005-0000-0000-000067CC0000}"/>
    <cellStyle name="Normal 8 3 4 2 8 2" xfId="52336" xr:uid="{00000000-0005-0000-0000-000068CC0000}"/>
    <cellStyle name="Normal 8 3 4 2 9" xfId="52337" xr:uid="{00000000-0005-0000-0000-000069CC0000}"/>
    <cellStyle name="Normal 8 3 4 3" xfId="52338" xr:uid="{00000000-0005-0000-0000-00006ACC0000}"/>
    <cellStyle name="Normal 8 3 4 3 2" xfId="52339" xr:uid="{00000000-0005-0000-0000-00006BCC0000}"/>
    <cellStyle name="Normal 8 3 4 3 2 2" xfId="52340" xr:uid="{00000000-0005-0000-0000-00006CCC0000}"/>
    <cellStyle name="Normal 8 3 4 3 2 2 2" xfId="52341" xr:uid="{00000000-0005-0000-0000-00006DCC0000}"/>
    <cellStyle name="Normal 8 3 4 3 2 2 2 2" xfId="52342" xr:uid="{00000000-0005-0000-0000-00006ECC0000}"/>
    <cellStyle name="Normal 8 3 4 3 2 2 3" xfId="52343" xr:uid="{00000000-0005-0000-0000-00006FCC0000}"/>
    <cellStyle name="Normal 8 3 4 3 2 2 3 2" xfId="52344" xr:uid="{00000000-0005-0000-0000-000070CC0000}"/>
    <cellStyle name="Normal 8 3 4 3 2 2 3 2 2" xfId="52345" xr:uid="{00000000-0005-0000-0000-000071CC0000}"/>
    <cellStyle name="Normal 8 3 4 3 2 2 3 3" xfId="52346" xr:uid="{00000000-0005-0000-0000-000072CC0000}"/>
    <cellStyle name="Normal 8 3 4 3 2 2 4" xfId="52347" xr:uid="{00000000-0005-0000-0000-000073CC0000}"/>
    <cellStyle name="Normal 8 3 4 3 2 3" xfId="52348" xr:uid="{00000000-0005-0000-0000-000074CC0000}"/>
    <cellStyle name="Normal 8 3 4 3 2 3 2" xfId="52349" xr:uid="{00000000-0005-0000-0000-000075CC0000}"/>
    <cellStyle name="Normal 8 3 4 3 2 4" xfId="52350" xr:uid="{00000000-0005-0000-0000-000076CC0000}"/>
    <cellStyle name="Normal 8 3 4 3 2 4 2" xfId="52351" xr:uid="{00000000-0005-0000-0000-000077CC0000}"/>
    <cellStyle name="Normal 8 3 4 3 2 4 2 2" xfId="52352" xr:uid="{00000000-0005-0000-0000-000078CC0000}"/>
    <cellStyle name="Normal 8 3 4 3 2 4 3" xfId="52353" xr:uid="{00000000-0005-0000-0000-000079CC0000}"/>
    <cellStyle name="Normal 8 3 4 3 2 5" xfId="52354" xr:uid="{00000000-0005-0000-0000-00007ACC0000}"/>
    <cellStyle name="Normal 8 3 4 3 3" xfId="52355" xr:uid="{00000000-0005-0000-0000-00007BCC0000}"/>
    <cellStyle name="Normal 8 3 4 3 3 2" xfId="52356" xr:uid="{00000000-0005-0000-0000-00007CCC0000}"/>
    <cellStyle name="Normal 8 3 4 3 3 2 2" xfId="52357" xr:uid="{00000000-0005-0000-0000-00007DCC0000}"/>
    <cellStyle name="Normal 8 3 4 3 3 3" xfId="52358" xr:uid="{00000000-0005-0000-0000-00007ECC0000}"/>
    <cellStyle name="Normal 8 3 4 3 3 3 2" xfId="52359" xr:uid="{00000000-0005-0000-0000-00007FCC0000}"/>
    <cellStyle name="Normal 8 3 4 3 3 3 2 2" xfId="52360" xr:uid="{00000000-0005-0000-0000-000080CC0000}"/>
    <cellStyle name="Normal 8 3 4 3 3 3 3" xfId="52361" xr:uid="{00000000-0005-0000-0000-000081CC0000}"/>
    <cellStyle name="Normal 8 3 4 3 3 4" xfId="52362" xr:uid="{00000000-0005-0000-0000-000082CC0000}"/>
    <cellStyle name="Normal 8 3 4 3 4" xfId="52363" xr:uid="{00000000-0005-0000-0000-000083CC0000}"/>
    <cellStyle name="Normal 8 3 4 3 4 2" xfId="52364" xr:uid="{00000000-0005-0000-0000-000084CC0000}"/>
    <cellStyle name="Normal 8 3 4 3 4 2 2" xfId="52365" xr:uid="{00000000-0005-0000-0000-000085CC0000}"/>
    <cellStyle name="Normal 8 3 4 3 4 3" xfId="52366" xr:uid="{00000000-0005-0000-0000-000086CC0000}"/>
    <cellStyle name="Normal 8 3 4 3 4 3 2" xfId="52367" xr:uid="{00000000-0005-0000-0000-000087CC0000}"/>
    <cellStyle name="Normal 8 3 4 3 4 3 2 2" xfId="52368" xr:uid="{00000000-0005-0000-0000-000088CC0000}"/>
    <cellStyle name="Normal 8 3 4 3 4 3 3" xfId="52369" xr:uid="{00000000-0005-0000-0000-000089CC0000}"/>
    <cellStyle name="Normal 8 3 4 3 4 4" xfId="52370" xr:uid="{00000000-0005-0000-0000-00008ACC0000}"/>
    <cellStyle name="Normal 8 3 4 3 5" xfId="52371" xr:uid="{00000000-0005-0000-0000-00008BCC0000}"/>
    <cellStyle name="Normal 8 3 4 3 5 2" xfId="52372" xr:uid="{00000000-0005-0000-0000-00008CCC0000}"/>
    <cellStyle name="Normal 8 3 4 3 6" xfId="52373" xr:uid="{00000000-0005-0000-0000-00008DCC0000}"/>
    <cellStyle name="Normal 8 3 4 3 6 2" xfId="52374" xr:uid="{00000000-0005-0000-0000-00008ECC0000}"/>
    <cellStyle name="Normal 8 3 4 3 6 2 2" xfId="52375" xr:uid="{00000000-0005-0000-0000-00008FCC0000}"/>
    <cellStyle name="Normal 8 3 4 3 6 3" xfId="52376" xr:uid="{00000000-0005-0000-0000-000090CC0000}"/>
    <cellStyle name="Normal 8 3 4 3 7" xfId="52377" xr:uid="{00000000-0005-0000-0000-000091CC0000}"/>
    <cellStyle name="Normal 8 3 4 3 7 2" xfId="52378" xr:uid="{00000000-0005-0000-0000-000092CC0000}"/>
    <cellStyle name="Normal 8 3 4 3 8" xfId="52379" xr:uid="{00000000-0005-0000-0000-000093CC0000}"/>
    <cellStyle name="Normal 8 3 4 4" xfId="52380" xr:uid="{00000000-0005-0000-0000-000094CC0000}"/>
    <cellStyle name="Normal 8 3 4 4 2" xfId="52381" xr:uid="{00000000-0005-0000-0000-000095CC0000}"/>
    <cellStyle name="Normal 8 3 4 4 2 2" xfId="52382" xr:uid="{00000000-0005-0000-0000-000096CC0000}"/>
    <cellStyle name="Normal 8 3 4 4 2 2 2" xfId="52383" xr:uid="{00000000-0005-0000-0000-000097CC0000}"/>
    <cellStyle name="Normal 8 3 4 4 2 3" xfId="52384" xr:uid="{00000000-0005-0000-0000-000098CC0000}"/>
    <cellStyle name="Normal 8 3 4 4 2 3 2" xfId="52385" xr:uid="{00000000-0005-0000-0000-000099CC0000}"/>
    <cellStyle name="Normal 8 3 4 4 2 3 2 2" xfId="52386" xr:uid="{00000000-0005-0000-0000-00009ACC0000}"/>
    <cellStyle name="Normal 8 3 4 4 2 3 3" xfId="52387" xr:uid="{00000000-0005-0000-0000-00009BCC0000}"/>
    <cellStyle name="Normal 8 3 4 4 2 4" xfId="52388" xr:uid="{00000000-0005-0000-0000-00009CCC0000}"/>
    <cellStyle name="Normal 8 3 4 4 3" xfId="52389" xr:uid="{00000000-0005-0000-0000-00009DCC0000}"/>
    <cellStyle name="Normal 8 3 4 4 3 2" xfId="52390" xr:uid="{00000000-0005-0000-0000-00009ECC0000}"/>
    <cellStyle name="Normal 8 3 4 4 4" xfId="52391" xr:uid="{00000000-0005-0000-0000-00009FCC0000}"/>
    <cellStyle name="Normal 8 3 4 4 4 2" xfId="52392" xr:uid="{00000000-0005-0000-0000-0000A0CC0000}"/>
    <cellStyle name="Normal 8 3 4 4 4 2 2" xfId="52393" xr:uid="{00000000-0005-0000-0000-0000A1CC0000}"/>
    <cellStyle name="Normal 8 3 4 4 4 3" xfId="52394" xr:uid="{00000000-0005-0000-0000-0000A2CC0000}"/>
    <cellStyle name="Normal 8 3 4 4 5" xfId="52395" xr:uid="{00000000-0005-0000-0000-0000A3CC0000}"/>
    <cellStyle name="Normal 8 3 4 5" xfId="52396" xr:uid="{00000000-0005-0000-0000-0000A4CC0000}"/>
    <cellStyle name="Normal 8 3 4 5 2" xfId="52397" xr:uid="{00000000-0005-0000-0000-0000A5CC0000}"/>
    <cellStyle name="Normal 8 3 4 5 2 2" xfId="52398" xr:uid="{00000000-0005-0000-0000-0000A6CC0000}"/>
    <cellStyle name="Normal 8 3 4 5 3" xfId="52399" xr:uid="{00000000-0005-0000-0000-0000A7CC0000}"/>
    <cellStyle name="Normal 8 3 4 5 3 2" xfId="52400" xr:uid="{00000000-0005-0000-0000-0000A8CC0000}"/>
    <cellStyle name="Normal 8 3 4 5 3 2 2" xfId="52401" xr:uid="{00000000-0005-0000-0000-0000A9CC0000}"/>
    <cellStyle name="Normal 8 3 4 5 3 3" xfId="52402" xr:uid="{00000000-0005-0000-0000-0000AACC0000}"/>
    <cellStyle name="Normal 8 3 4 5 4" xfId="52403" xr:uid="{00000000-0005-0000-0000-0000ABCC0000}"/>
    <cellStyle name="Normal 8 3 4 6" xfId="52404" xr:uid="{00000000-0005-0000-0000-0000ACCC0000}"/>
    <cellStyle name="Normal 8 3 4 6 2" xfId="52405" xr:uid="{00000000-0005-0000-0000-0000ADCC0000}"/>
    <cellStyle name="Normal 8 3 4 6 2 2" xfId="52406" xr:uid="{00000000-0005-0000-0000-0000AECC0000}"/>
    <cellStyle name="Normal 8 3 4 6 3" xfId="52407" xr:uid="{00000000-0005-0000-0000-0000AFCC0000}"/>
    <cellStyle name="Normal 8 3 4 6 3 2" xfId="52408" xr:uid="{00000000-0005-0000-0000-0000B0CC0000}"/>
    <cellStyle name="Normal 8 3 4 6 3 2 2" xfId="52409" xr:uid="{00000000-0005-0000-0000-0000B1CC0000}"/>
    <cellStyle name="Normal 8 3 4 6 3 3" xfId="52410" xr:uid="{00000000-0005-0000-0000-0000B2CC0000}"/>
    <cellStyle name="Normal 8 3 4 6 4" xfId="52411" xr:uid="{00000000-0005-0000-0000-0000B3CC0000}"/>
    <cellStyle name="Normal 8 3 4 7" xfId="52412" xr:uid="{00000000-0005-0000-0000-0000B4CC0000}"/>
    <cellStyle name="Normal 8 3 4 7 2" xfId="52413" xr:uid="{00000000-0005-0000-0000-0000B5CC0000}"/>
    <cellStyle name="Normal 8 3 4 8" xfId="52414" xr:uid="{00000000-0005-0000-0000-0000B6CC0000}"/>
    <cellStyle name="Normal 8 3 4 8 2" xfId="52415" xr:uid="{00000000-0005-0000-0000-0000B7CC0000}"/>
    <cellStyle name="Normal 8 3 4 8 2 2" xfId="52416" xr:uid="{00000000-0005-0000-0000-0000B8CC0000}"/>
    <cellStyle name="Normal 8 3 4 8 3" xfId="52417" xr:uid="{00000000-0005-0000-0000-0000B9CC0000}"/>
    <cellStyle name="Normal 8 3 4 9" xfId="52418" xr:uid="{00000000-0005-0000-0000-0000BACC0000}"/>
    <cellStyle name="Normal 8 3 4 9 2" xfId="52419" xr:uid="{00000000-0005-0000-0000-0000BBCC0000}"/>
    <cellStyle name="Normal 8 3 5" xfId="52420" xr:uid="{00000000-0005-0000-0000-0000BCCC0000}"/>
    <cellStyle name="Normal 8 3 5 10" xfId="52421" xr:uid="{00000000-0005-0000-0000-0000BDCC0000}"/>
    <cellStyle name="Normal 8 3 5 2" xfId="52422" xr:uid="{00000000-0005-0000-0000-0000BECC0000}"/>
    <cellStyle name="Normal 8 3 5 2 2" xfId="52423" xr:uid="{00000000-0005-0000-0000-0000BFCC0000}"/>
    <cellStyle name="Normal 8 3 5 2 2 2" xfId="52424" xr:uid="{00000000-0005-0000-0000-0000C0CC0000}"/>
    <cellStyle name="Normal 8 3 5 2 2 2 2" xfId="52425" xr:uid="{00000000-0005-0000-0000-0000C1CC0000}"/>
    <cellStyle name="Normal 8 3 5 2 2 2 2 2" xfId="52426" xr:uid="{00000000-0005-0000-0000-0000C2CC0000}"/>
    <cellStyle name="Normal 8 3 5 2 2 2 3" xfId="52427" xr:uid="{00000000-0005-0000-0000-0000C3CC0000}"/>
    <cellStyle name="Normal 8 3 5 2 2 2 3 2" xfId="52428" xr:uid="{00000000-0005-0000-0000-0000C4CC0000}"/>
    <cellStyle name="Normal 8 3 5 2 2 2 3 2 2" xfId="52429" xr:uid="{00000000-0005-0000-0000-0000C5CC0000}"/>
    <cellStyle name="Normal 8 3 5 2 2 2 3 3" xfId="52430" xr:uid="{00000000-0005-0000-0000-0000C6CC0000}"/>
    <cellStyle name="Normal 8 3 5 2 2 2 4" xfId="52431" xr:uid="{00000000-0005-0000-0000-0000C7CC0000}"/>
    <cellStyle name="Normal 8 3 5 2 2 3" xfId="52432" xr:uid="{00000000-0005-0000-0000-0000C8CC0000}"/>
    <cellStyle name="Normal 8 3 5 2 2 3 2" xfId="52433" xr:uid="{00000000-0005-0000-0000-0000C9CC0000}"/>
    <cellStyle name="Normal 8 3 5 2 2 4" xfId="52434" xr:uid="{00000000-0005-0000-0000-0000CACC0000}"/>
    <cellStyle name="Normal 8 3 5 2 2 4 2" xfId="52435" xr:uid="{00000000-0005-0000-0000-0000CBCC0000}"/>
    <cellStyle name="Normal 8 3 5 2 2 4 2 2" xfId="52436" xr:uid="{00000000-0005-0000-0000-0000CCCC0000}"/>
    <cellStyle name="Normal 8 3 5 2 2 4 3" xfId="52437" xr:uid="{00000000-0005-0000-0000-0000CDCC0000}"/>
    <cellStyle name="Normal 8 3 5 2 2 5" xfId="52438" xr:uid="{00000000-0005-0000-0000-0000CECC0000}"/>
    <cellStyle name="Normal 8 3 5 2 3" xfId="52439" xr:uid="{00000000-0005-0000-0000-0000CFCC0000}"/>
    <cellStyle name="Normal 8 3 5 2 3 2" xfId="52440" xr:uid="{00000000-0005-0000-0000-0000D0CC0000}"/>
    <cellStyle name="Normal 8 3 5 2 3 2 2" xfId="52441" xr:uid="{00000000-0005-0000-0000-0000D1CC0000}"/>
    <cellStyle name="Normal 8 3 5 2 3 3" xfId="52442" xr:uid="{00000000-0005-0000-0000-0000D2CC0000}"/>
    <cellStyle name="Normal 8 3 5 2 3 3 2" xfId="52443" xr:uid="{00000000-0005-0000-0000-0000D3CC0000}"/>
    <cellStyle name="Normal 8 3 5 2 3 3 2 2" xfId="52444" xr:uid="{00000000-0005-0000-0000-0000D4CC0000}"/>
    <cellStyle name="Normal 8 3 5 2 3 3 3" xfId="52445" xr:uid="{00000000-0005-0000-0000-0000D5CC0000}"/>
    <cellStyle name="Normal 8 3 5 2 3 4" xfId="52446" xr:uid="{00000000-0005-0000-0000-0000D6CC0000}"/>
    <cellStyle name="Normal 8 3 5 2 4" xfId="52447" xr:uid="{00000000-0005-0000-0000-0000D7CC0000}"/>
    <cellStyle name="Normal 8 3 5 2 4 2" xfId="52448" xr:uid="{00000000-0005-0000-0000-0000D8CC0000}"/>
    <cellStyle name="Normal 8 3 5 2 4 2 2" xfId="52449" xr:uid="{00000000-0005-0000-0000-0000D9CC0000}"/>
    <cellStyle name="Normal 8 3 5 2 4 3" xfId="52450" xr:uid="{00000000-0005-0000-0000-0000DACC0000}"/>
    <cellStyle name="Normal 8 3 5 2 4 3 2" xfId="52451" xr:uid="{00000000-0005-0000-0000-0000DBCC0000}"/>
    <cellStyle name="Normal 8 3 5 2 4 3 2 2" xfId="52452" xr:uid="{00000000-0005-0000-0000-0000DCCC0000}"/>
    <cellStyle name="Normal 8 3 5 2 4 3 3" xfId="52453" xr:uid="{00000000-0005-0000-0000-0000DDCC0000}"/>
    <cellStyle name="Normal 8 3 5 2 4 4" xfId="52454" xr:uid="{00000000-0005-0000-0000-0000DECC0000}"/>
    <cellStyle name="Normal 8 3 5 2 5" xfId="52455" xr:uid="{00000000-0005-0000-0000-0000DFCC0000}"/>
    <cellStyle name="Normal 8 3 5 2 5 2" xfId="52456" xr:uid="{00000000-0005-0000-0000-0000E0CC0000}"/>
    <cellStyle name="Normal 8 3 5 2 6" xfId="52457" xr:uid="{00000000-0005-0000-0000-0000E1CC0000}"/>
    <cellStyle name="Normal 8 3 5 2 6 2" xfId="52458" xr:uid="{00000000-0005-0000-0000-0000E2CC0000}"/>
    <cellStyle name="Normal 8 3 5 2 6 2 2" xfId="52459" xr:uid="{00000000-0005-0000-0000-0000E3CC0000}"/>
    <cellStyle name="Normal 8 3 5 2 6 3" xfId="52460" xr:uid="{00000000-0005-0000-0000-0000E4CC0000}"/>
    <cellStyle name="Normal 8 3 5 2 7" xfId="52461" xr:uid="{00000000-0005-0000-0000-0000E5CC0000}"/>
    <cellStyle name="Normal 8 3 5 2 7 2" xfId="52462" xr:uid="{00000000-0005-0000-0000-0000E6CC0000}"/>
    <cellStyle name="Normal 8 3 5 2 8" xfId="52463" xr:uid="{00000000-0005-0000-0000-0000E7CC0000}"/>
    <cellStyle name="Normal 8 3 5 2 9" xfId="52464" xr:uid="{00000000-0005-0000-0000-0000E8CC0000}"/>
    <cellStyle name="Normal 8 3 5 3" xfId="52465" xr:uid="{00000000-0005-0000-0000-0000E9CC0000}"/>
    <cellStyle name="Normal 8 3 5 3 2" xfId="52466" xr:uid="{00000000-0005-0000-0000-0000EACC0000}"/>
    <cellStyle name="Normal 8 3 5 3 2 2" xfId="52467" xr:uid="{00000000-0005-0000-0000-0000EBCC0000}"/>
    <cellStyle name="Normal 8 3 5 3 2 2 2" xfId="52468" xr:uid="{00000000-0005-0000-0000-0000ECCC0000}"/>
    <cellStyle name="Normal 8 3 5 3 2 3" xfId="52469" xr:uid="{00000000-0005-0000-0000-0000EDCC0000}"/>
    <cellStyle name="Normal 8 3 5 3 2 3 2" xfId="52470" xr:uid="{00000000-0005-0000-0000-0000EECC0000}"/>
    <cellStyle name="Normal 8 3 5 3 2 3 2 2" xfId="52471" xr:uid="{00000000-0005-0000-0000-0000EFCC0000}"/>
    <cellStyle name="Normal 8 3 5 3 2 3 3" xfId="52472" xr:uid="{00000000-0005-0000-0000-0000F0CC0000}"/>
    <cellStyle name="Normal 8 3 5 3 2 4" xfId="52473" xr:uid="{00000000-0005-0000-0000-0000F1CC0000}"/>
    <cellStyle name="Normal 8 3 5 3 3" xfId="52474" xr:uid="{00000000-0005-0000-0000-0000F2CC0000}"/>
    <cellStyle name="Normal 8 3 5 3 3 2" xfId="52475" xr:uid="{00000000-0005-0000-0000-0000F3CC0000}"/>
    <cellStyle name="Normal 8 3 5 3 4" xfId="52476" xr:uid="{00000000-0005-0000-0000-0000F4CC0000}"/>
    <cellStyle name="Normal 8 3 5 3 4 2" xfId="52477" xr:uid="{00000000-0005-0000-0000-0000F5CC0000}"/>
    <cellStyle name="Normal 8 3 5 3 4 2 2" xfId="52478" xr:uid="{00000000-0005-0000-0000-0000F6CC0000}"/>
    <cellStyle name="Normal 8 3 5 3 4 3" xfId="52479" xr:uid="{00000000-0005-0000-0000-0000F7CC0000}"/>
    <cellStyle name="Normal 8 3 5 3 5" xfId="52480" xr:uid="{00000000-0005-0000-0000-0000F8CC0000}"/>
    <cellStyle name="Normal 8 3 5 4" xfId="52481" xr:uid="{00000000-0005-0000-0000-0000F9CC0000}"/>
    <cellStyle name="Normal 8 3 5 4 2" xfId="52482" xr:uid="{00000000-0005-0000-0000-0000FACC0000}"/>
    <cellStyle name="Normal 8 3 5 4 2 2" xfId="52483" xr:uid="{00000000-0005-0000-0000-0000FBCC0000}"/>
    <cellStyle name="Normal 8 3 5 4 3" xfId="52484" xr:uid="{00000000-0005-0000-0000-0000FCCC0000}"/>
    <cellStyle name="Normal 8 3 5 4 3 2" xfId="52485" xr:uid="{00000000-0005-0000-0000-0000FDCC0000}"/>
    <cellStyle name="Normal 8 3 5 4 3 2 2" xfId="52486" xr:uid="{00000000-0005-0000-0000-0000FECC0000}"/>
    <cellStyle name="Normal 8 3 5 4 3 3" xfId="52487" xr:uid="{00000000-0005-0000-0000-0000FFCC0000}"/>
    <cellStyle name="Normal 8 3 5 4 4" xfId="52488" xr:uid="{00000000-0005-0000-0000-000000CD0000}"/>
    <cellStyle name="Normal 8 3 5 5" xfId="52489" xr:uid="{00000000-0005-0000-0000-000001CD0000}"/>
    <cellStyle name="Normal 8 3 5 5 2" xfId="52490" xr:uid="{00000000-0005-0000-0000-000002CD0000}"/>
    <cellStyle name="Normal 8 3 5 5 2 2" xfId="52491" xr:uid="{00000000-0005-0000-0000-000003CD0000}"/>
    <cellStyle name="Normal 8 3 5 5 3" xfId="52492" xr:uid="{00000000-0005-0000-0000-000004CD0000}"/>
    <cellStyle name="Normal 8 3 5 5 3 2" xfId="52493" xr:uid="{00000000-0005-0000-0000-000005CD0000}"/>
    <cellStyle name="Normal 8 3 5 5 3 2 2" xfId="52494" xr:uid="{00000000-0005-0000-0000-000006CD0000}"/>
    <cellStyle name="Normal 8 3 5 5 3 3" xfId="52495" xr:uid="{00000000-0005-0000-0000-000007CD0000}"/>
    <cellStyle name="Normal 8 3 5 5 4" xfId="52496" xr:uid="{00000000-0005-0000-0000-000008CD0000}"/>
    <cellStyle name="Normal 8 3 5 6" xfId="52497" xr:uid="{00000000-0005-0000-0000-000009CD0000}"/>
    <cellStyle name="Normal 8 3 5 6 2" xfId="52498" xr:uid="{00000000-0005-0000-0000-00000ACD0000}"/>
    <cellStyle name="Normal 8 3 5 7" xfId="52499" xr:uid="{00000000-0005-0000-0000-00000BCD0000}"/>
    <cellStyle name="Normal 8 3 5 7 2" xfId="52500" xr:uid="{00000000-0005-0000-0000-00000CCD0000}"/>
    <cellStyle name="Normal 8 3 5 7 2 2" xfId="52501" xr:uid="{00000000-0005-0000-0000-00000DCD0000}"/>
    <cellStyle name="Normal 8 3 5 7 3" xfId="52502" xr:uid="{00000000-0005-0000-0000-00000ECD0000}"/>
    <cellStyle name="Normal 8 3 5 8" xfId="52503" xr:uid="{00000000-0005-0000-0000-00000FCD0000}"/>
    <cellStyle name="Normal 8 3 5 8 2" xfId="52504" xr:uid="{00000000-0005-0000-0000-000010CD0000}"/>
    <cellStyle name="Normal 8 3 5 9" xfId="52505" xr:uid="{00000000-0005-0000-0000-000011CD0000}"/>
    <cellStyle name="Normal 8 3 6" xfId="52506" xr:uid="{00000000-0005-0000-0000-000012CD0000}"/>
    <cellStyle name="Normal 8 3 6 2" xfId="52507" xr:uid="{00000000-0005-0000-0000-000013CD0000}"/>
    <cellStyle name="Normal 8 3 6 2 2" xfId="52508" xr:uid="{00000000-0005-0000-0000-000014CD0000}"/>
    <cellStyle name="Normal 8 3 6 2 2 2" xfId="52509" xr:uid="{00000000-0005-0000-0000-000015CD0000}"/>
    <cellStyle name="Normal 8 3 6 2 2 2 2" xfId="52510" xr:uid="{00000000-0005-0000-0000-000016CD0000}"/>
    <cellStyle name="Normal 8 3 6 2 2 3" xfId="52511" xr:uid="{00000000-0005-0000-0000-000017CD0000}"/>
    <cellStyle name="Normal 8 3 6 2 2 3 2" xfId="52512" xr:uid="{00000000-0005-0000-0000-000018CD0000}"/>
    <cellStyle name="Normal 8 3 6 2 2 3 2 2" xfId="52513" xr:uid="{00000000-0005-0000-0000-000019CD0000}"/>
    <cellStyle name="Normal 8 3 6 2 2 3 3" xfId="52514" xr:uid="{00000000-0005-0000-0000-00001ACD0000}"/>
    <cellStyle name="Normal 8 3 6 2 2 4" xfId="52515" xr:uid="{00000000-0005-0000-0000-00001BCD0000}"/>
    <cellStyle name="Normal 8 3 6 2 3" xfId="52516" xr:uid="{00000000-0005-0000-0000-00001CCD0000}"/>
    <cellStyle name="Normal 8 3 6 2 3 2" xfId="52517" xr:uid="{00000000-0005-0000-0000-00001DCD0000}"/>
    <cellStyle name="Normal 8 3 6 2 4" xfId="52518" xr:uid="{00000000-0005-0000-0000-00001ECD0000}"/>
    <cellStyle name="Normal 8 3 6 2 4 2" xfId="52519" xr:uid="{00000000-0005-0000-0000-00001FCD0000}"/>
    <cellStyle name="Normal 8 3 6 2 4 2 2" xfId="52520" xr:uid="{00000000-0005-0000-0000-000020CD0000}"/>
    <cellStyle name="Normal 8 3 6 2 4 3" xfId="52521" xr:uid="{00000000-0005-0000-0000-000021CD0000}"/>
    <cellStyle name="Normal 8 3 6 2 5" xfId="52522" xr:uid="{00000000-0005-0000-0000-000022CD0000}"/>
    <cellStyle name="Normal 8 3 6 3" xfId="52523" xr:uid="{00000000-0005-0000-0000-000023CD0000}"/>
    <cellStyle name="Normal 8 3 6 3 2" xfId="52524" xr:uid="{00000000-0005-0000-0000-000024CD0000}"/>
    <cellStyle name="Normal 8 3 6 3 2 2" xfId="52525" xr:uid="{00000000-0005-0000-0000-000025CD0000}"/>
    <cellStyle name="Normal 8 3 6 3 3" xfId="52526" xr:uid="{00000000-0005-0000-0000-000026CD0000}"/>
    <cellStyle name="Normal 8 3 6 3 3 2" xfId="52527" xr:uid="{00000000-0005-0000-0000-000027CD0000}"/>
    <cellStyle name="Normal 8 3 6 3 3 2 2" xfId="52528" xr:uid="{00000000-0005-0000-0000-000028CD0000}"/>
    <cellStyle name="Normal 8 3 6 3 3 3" xfId="52529" xr:uid="{00000000-0005-0000-0000-000029CD0000}"/>
    <cellStyle name="Normal 8 3 6 3 4" xfId="52530" xr:uid="{00000000-0005-0000-0000-00002ACD0000}"/>
    <cellStyle name="Normal 8 3 6 4" xfId="52531" xr:uid="{00000000-0005-0000-0000-00002BCD0000}"/>
    <cellStyle name="Normal 8 3 6 4 2" xfId="52532" xr:uid="{00000000-0005-0000-0000-00002CCD0000}"/>
    <cellStyle name="Normal 8 3 6 4 2 2" xfId="52533" xr:uid="{00000000-0005-0000-0000-00002DCD0000}"/>
    <cellStyle name="Normal 8 3 6 4 3" xfId="52534" xr:uid="{00000000-0005-0000-0000-00002ECD0000}"/>
    <cellStyle name="Normal 8 3 6 4 3 2" xfId="52535" xr:uid="{00000000-0005-0000-0000-00002FCD0000}"/>
    <cellStyle name="Normal 8 3 6 4 3 2 2" xfId="52536" xr:uid="{00000000-0005-0000-0000-000030CD0000}"/>
    <cellStyle name="Normal 8 3 6 4 3 3" xfId="52537" xr:uid="{00000000-0005-0000-0000-000031CD0000}"/>
    <cellStyle name="Normal 8 3 6 4 4" xfId="52538" xr:uid="{00000000-0005-0000-0000-000032CD0000}"/>
    <cellStyle name="Normal 8 3 6 5" xfId="52539" xr:uid="{00000000-0005-0000-0000-000033CD0000}"/>
    <cellStyle name="Normal 8 3 6 5 2" xfId="52540" xr:uid="{00000000-0005-0000-0000-000034CD0000}"/>
    <cellStyle name="Normal 8 3 6 6" xfId="52541" xr:uid="{00000000-0005-0000-0000-000035CD0000}"/>
    <cellStyle name="Normal 8 3 6 6 2" xfId="52542" xr:uid="{00000000-0005-0000-0000-000036CD0000}"/>
    <cellStyle name="Normal 8 3 6 6 2 2" xfId="52543" xr:uid="{00000000-0005-0000-0000-000037CD0000}"/>
    <cellStyle name="Normal 8 3 6 6 3" xfId="52544" xr:uid="{00000000-0005-0000-0000-000038CD0000}"/>
    <cellStyle name="Normal 8 3 6 7" xfId="52545" xr:uid="{00000000-0005-0000-0000-000039CD0000}"/>
    <cellStyle name="Normal 8 3 6 7 2" xfId="52546" xr:uid="{00000000-0005-0000-0000-00003ACD0000}"/>
    <cellStyle name="Normal 8 3 6 8" xfId="52547" xr:uid="{00000000-0005-0000-0000-00003BCD0000}"/>
    <cellStyle name="Normal 8 3 6 9" xfId="52548" xr:uid="{00000000-0005-0000-0000-00003CCD0000}"/>
    <cellStyle name="Normal 8 3 7" xfId="52549" xr:uid="{00000000-0005-0000-0000-00003DCD0000}"/>
    <cellStyle name="Normal 8 3 7 2" xfId="52550" xr:uid="{00000000-0005-0000-0000-00003ECD0000}"/>
    <cellStyle name="Normal 8 3 7 2 2" xfId="52551" xr:uid="{00000000-0005-0000-0000-00003FCD0000}"/>
    <cellStyle name="Normal 8 3 7 2 2 2" xfId="52552" xr:uid="{00000000-0005-0000-0000-000040CD0000}"/>
    <cellStyle name="Normal 8 3 7 2 2 2 2" xfId="52553" xr:uid="{00000000-0005-0000-0000-000041CD0000}"/>
    <cellStyle name="Normal 8 3 7 2 2 3" xfId="52554" xr:uid="{00000000-0005-0000-0000-000042CD0000}"/>
    <cellStyle name="Normal 8 3 7 2 2 3 2" xfId="52555" xr:uid="{00000000-0005-0000-0000-000043CD0000}"/>
    <cellStyle name="Normal 8 3 7 2 2 3 2 2" xfId="52556" xr:uid="{00000000-0005-0000-0000-000044CD0000}"/>
    <cellStyle name="Normal 8 3 7 2 2 3 3" xfId="52557" xr:uid="{00000000-0005-0000-0000-000045CD0000}"/>
    <cellStyle name="Normal 8 3 7 2 2 4" xfId="52558" xr:uid="{00000000-0005-0000-0000-000046CD0000}"/>
    <cellStyle name="Normal 8 3 7 2 3" xfId="52559" xr:uid="{00000000-0005-0000-0000-000047CD0000}"/>
    <cellStyle name="Normal 8 3 7 2 3 2" xfId="52560" xr:uid="{00000000-0005-0000-0000-000048CD0000}"/>
    <cellStyle name="Normal 8 3 7 2 4" xfId="52561" xr:uid="{00000000-0005-0000-0000-000049CD0000}"/>
    <cellStyle name="Normal 8 3 7 2 4 2" xfId="52562" xr:uid="{00000000-0005-0000-0000-00004ACD0000}"/>
    <cellStyle name="Normal 8 3 7 2 4 2 2" xfId="52563" xr:uid="{00000000-0005-0000-0000-00004BCD0000}"/>
    <cellStyle name="Normal 8 3 7 2 4 3" xfId="52564" xr:uid="{00000000-0005-0000-0000-00004CCD0000}"/>
    <cellStyle name="Normal 8 3 7 2 5" xfId="52565" xr:uid="{00000000-0005-0000-0000-00004DCD0000}"/>
    <cellStyle name="Normal 8 3 7 3" xfId="52566" xr:uid="{00000000-0005-0000-0000-00004ECD0000}"/>
    <cellStyle name="Normal 8 3 7 3 2" xfId="52567" xr:uid="{00000000-0005-0000-0000-00004FCD0000}"/>
    <cellStyle name="Normal 8 3 7 3 2 2" xfId="52568" xr:uid="{00000000-0005-0000-0000-000050CD0000}"/>
    <cellStyle name="Normal 8 3 7 3 3" xfId="52569" xr:uid="{00000000-0005-0000-0000-000051CD0000}"/>
    <cellStyle name="Normal 8 3 7 3 3 2" xfId="52570" xr:uid="{00000000-0005-0000-0000-000052CD0000}"/>
    <cellStyle name="Normal 8 3 7 3 3 2 2" xfId="52571" xr:uid="{00000000-0005-0000-0000-000053CD0000}"/>
    <cellStyle name="Normal 8 3 7 3 3 3" xfId="52572" xr:uid="{00000000-0005-0000-0000-000054CD0000}"/>
    <cellStyle name="Normal 8 3 7 3 4" xfId="52573" xr:uid="{00000000-0005-0000-0000-000055CD0000}"/>
    <cellStyle name="Normal 8 3 7 4" xfId="52574" xr:uid="{00000000-0005-0000-0000-000056CD0000}"/>
    <cellStyle name="Normal 8 3 7 4 2" xfId="52575" xr:uid="{00000000-0005-0000-0000-000057CD0000}"/>
    <cellStyle name="Normal 8 3 7 5" xfId="52576" xr:uid="{00000000-0005-0000-0000-000058CD0000}"/>
    <cellStyle name="Normal 8 3 7 5 2" xfId="52577" xr:uid="{00000000-0005-0000-0000-000059CD0000}"/>
    <cellStyle name="Normal 8 3 7 5 2 2" xfId="52578" xr:uid="{00000000-0005-0000-0000-00005ACD0000}"/>
    <cellStyle name="Normal 8 3 7 5 3" xfId="52579" xr:uid="{00000000-0005-0000-0000-00005BCD0000}"/>
    <cellStyle name="Normal 8 3 7 6" xfId="52580" xr:uid="{00000000-0005-0000-0000-00005CCD0000}"/>
    <cellStyle name="Normal 8 3 8" xfId="52581" xr:uid="{00000000-0005-0000-0000-00005DCD0000}"/>
    <cellStyle name="Normal 8 3 8 2" xfId="52582" xr:uid="{00000000-0005-0000-0000-00005ECD0000}"/>
    <cellStyle name="Normal 8 3 8 2 2" xfId="52583" xr:uid="{00000000-0005-0000-0000-00005FCD0000}"/>
    <cellStyle name="Normal 8 3 8 2 2 2" xfId="52584" xr:uid="{00000000-0005-0000-0000-000060CD0000}"/>
    <cellStyle name="Normal 8 3 8 2 2 2 2" xfId="52585" xr:uid="{00000000-0005-0000-0000-000061CD0000}"/>
    <cellStyle name="Normal 8 3 8 2 2 3" xfId="52586" xr:uid="{00000000-0005-0000-0000-000062CD0000}"/>
    <cellStyle name="Normal 8 3 8 2 2 3 2" xfId="52587" xr:uid="{00000000-0005-0000-0000-000063CD0000}"/>
    <cellStyle name="Normal 8 3 8 2 2 3 2 2" xfId="52588" xr:uid="{00000000-0005-0000-0000-000064CD0000}"/>
    <cellStyle name="Normal 8 3 8 2 2 3 3" xfId="52589" xr:uid="{00000000-0005-0000-0000-000065CD0000}"/>
    <cellStyle name="Normal 8 3 8 2 2 4" xfId="52590" xr:uid="{00000000-0005-0000-0000-000066CD0000}"/>
    <cellStyle name="Normal 8 3 8 2 3" xfId="52591" xr:uid="{00000000-0005-0000-0000-000067CD0000}"/>
    <cellStyle name="Normal 8 3 8 2 3 2" xfId="52592" xr:uid="{00000000-0005-0000-0000-000068CD0000}"/>
    <cellStyle name="Normal 8 3 8 2 4" xfId="52593" xr:uid="{00000000-0005-0000-0000-000069CD0000}"/>
    <cellStyle name="Normal 8 3 8 2 4 2" xfId="52594" xr:uid="{00000000-0005-0000-0000-00006ACD0000}"/>
    <cellStyle name="Normal 8 3 8 2 4 2 2" xfId="52595" xr:uid="{00000000-0005-0000-0000-00006BCD0000}"/>
    <cellStyle name="Normal 8 3 8 2 4 3" xfId="52596" xr:uid="{00000000-0005-0000-0000-00006CCD0000}"/>
    <cellStyle name="Normal 8 3 8 2 5" xfId="52597" xr:uid="{00000000-0005-0000-0000-00006DCD0000}"/>
    <cellStyle name="Normal 8 3 8 3" xfId="52598" xr:uid="{00000000-0005-0000-0000-00006ECD0000}"/>
    <cellStyle name="Normal 8 3 8 3 2" xfId="52599" xr:uid="{00000000-0005-0000-0000-00006FCD0000}"/>
    <cellStyle name="Normal 8 3 8 3 2 2" xfId="52600" xr:uid="{00000000-0005-0000-0000-000070CD0000}"/>
    <cellStyle name="Normal 8 3 8 3 3" xfId="52601" xr:uid="{00000000-0005-0000-0000-000071CD0000}"/>
    <cellStyle name="Normal 8 3 8 3 3 2" xfId="52602" xr:uid="{00000000-0005-0000-0000-000072CD0000}"/>
    <cellStyle name="Normal 8 3 8 3 3 2 2" xfId="52603" xr:uid="{00000000-0005-0000-0000-000073CD0000}"/>
    <cellStyle name="Normal 8 3 8 3 3 3" xfId="52604" xr:uid="{00000000-0005-0000-0000-000074CD0000}"/>
    <cellStyle name="Normal 8 3 8 3 4" xfId="52605" xr:uid="{00000000-0005-0000-0000-000075CD0000}"/>
    <cellStyle name="Normal 8 3 8 4" xfId="52606" xr:uid="{00000000-0005-0000-0000-000076CD0000}"/>
    <cellStyle name="Normal 8 3 8 4 2" xfId="52607" xr:uid="{00000000-0005-0000-0000-000077CD0000}"/>
    <cellStyle name="Normal 8 3 8 5" xfId="52608" xr:uid="{00000000-0005-0000-0000-000078CD0000}"/>
    <cellStyle name="Normal 8 3 8 5 2" xfId="52609" xr:uid="{00000000-0005-0000-0000-000079CD0000}"/>
    <cellStyle name="Normal 8 3 8 5 2 2" xfId="52610" xr:uid="{00000000-0005-0000-0000-00007ACD0000}"/>
    <cellStyle name="Normal 8 3 8 5 3" xfId="52611" xr:uid="{00000000-0005-0000-0000-00007BCD0000}"/>
    <cellStyle name="Normal 8 3 8 6" xfId="52612" xr:uid="{00000000-0005-0000-0000-00007CCD0000}"/>
    <cellStyle name="Normal 8 3 9" xfId="52613" xr:uid="{00000000-0005-0000-0000-00007DCD0000}"/>
    <cellStyle name="Normal 8 3 9 2" xfId="52614" xr:uid="{00000000-0005-0000-0000-00007ECD0000}"/>
    <cellStyle name="Normal 8 3 9 2 2" xfId="52615" xr:uid="{00000000-0005-0000-0000-00007FCD0000}"/>
    <cellStyle name="Normal 8 3 9 2 2 2" xfId="52616" xr:uid="{00000000-0005-0000-0000-000080CD0000}"/>
    <cellStyle name="Normal 8 3 9 2 3" xfId="52617" xr:uid="{00000000-0005-0000-0000-000081CD0000}"/>
    <cellStyle name="Normal 8 3 9 2 3 2" xfId="52618" xr:uid="{00000000-0005-0000-0000-000082CD0000}"/>
    <cellStyle name="Normal 8 3 9 2 3 2 2" xfId="52619" xr:uid="{00000000-0005-0000-0000-000083CD0000}"/>
    <cellStyle name="Normal 8 3 9 2 3 3" xfId="52620" xr:uid="{00000000-0005-0000-0000-000084CD0000}"/>
    <cellStyle name="Normal 8 3 9 2 4" xfId="52621" xr:uid="{00000000-0005-0000-0000-000085CD0000}"/>
    <cellStyle name="Normal 8 3 9 3" xfId="52622" xr:uid="{00000000-0005-0000-0000-000086CD0000}"/>
    <cellStyle name="Normal 8 3 9 3 2" xfId="52623" xr:uid="{00000000-0005-0000-0000-000087CD0000}"/>
    <cellStyle name="Normal 8 3 9 4" xfId="52624" xr:uid="{00000000-0005-0000-0000-000088CD0000}"/>
    <cellStyle name="Normal 8 3 9 4 2" xfId="52625" xr:uid="{00000000-0005-0000-0000-000089CD0000}"/>
    <cellStyle name="Normal 8 3 9 4 2 2" xfId="52626" xr:uid="{00000000-0005-0000-0000-00008ACD0000}"/>
    <cellStyle name="Normal 8 3 9 4 3" xfId="52627" xr:uid="{00000000-0005-0000-0000-00008BCD0000}"/>
    <cellStyle name="Normal 8 3 9 5" xfId="52628" xr:uid="{00000000-0005-0000-0000-00008CCD0000}"/>
    <cellStyle name="Normal 8 3_T-straight with PEDs adjustor" xfId="52629" xr:uid="{00000000-0005-0000-0000-00008DCD0000}"/>
    <cellStyle name="Normal 8 4" xfId="52630" xr:uid="{00000000-0005-0000-0000-00008ECD0000}"/>
    <cellStyle name="Normal 8 4 10" xfId="52631" xr:uid="{00000000-0005-0000-0000-00008FCD0000}"/>
    <cellStyle name="Normal 8 4 11" xfId="52632" xr:uid="{00000000-0005-0000-0000-000090CD0000}"/>
    <cellStyle name="Normal 8 4 2" xfId="52633" xr:uid="{00000000-0005-0000-0000-000091CD0000}"/>
    <cellStyle name="Normal 8 4 2 10" xfId="52634" xr:uid="{00000000-0005-0000-0000-000092CD0000}"/>
    <cellStyle name="Normal 8 4 2 2" xfId="52635" xr:uid="{00000000-0005-0000-0000-000093CD0000}"/>
    <cellStyle name="Normal 8 4 2 2 2" xfId="52636" xr:uid="{00000000-0005-0000-0000-000094CD0000}"/>
    <cellStyle name="Normal 8 4 2 2 2 2" xfId="52637" xr:uid="{00000000-0005-0000-0000-000095CD0000}"/>
    <cellStyle name="Normal 8 4 2 2 2 2 2" xfId="52638" xr:uid="{00000000-0005-0000-0000-000096CD0000}"/>
    <cellStyle name="Normal 8 4 2 2 2 2 2 2" xfId="52639" xr:uid="{00000000-0005-0000-0000-000097CD0000}"/>
    <cellStyle name="Normal 8 4 2 2 2 2 3" xfId="52640" xr:uid="{00000000-0005-0000-0000-000098CD0000}"/>
    <cellStyle name="Normal 8 4 2 2 2 2 3 2" xfId="52641" xr:uid="{00000000-0005-0000-0000-000099CD0000}"/>
    <cellStyle name="Normal 8 4 2 2 2 2 3 2 2" xfId="52642" xr:uid="{00000000-0005-0000-0000-00009ACD0000}"/>
    <cellStyle name="Normal 8 4 2 2 2 2 3 3" xfId="52643" xr:uid="{00000000-0005-0000-0000-00009BCD0000}"/>
    <cellStyle name="Normal 8 4 2 2 2 2 4" xfId="52644" xr:uid="{00000000-0005-0000-0000-00009CCD0000}"/>
    <cellStyle name="Normal 8 4 2 2 2 2 5" xfId="52645" xr:uid="{00000000-0005-0000-0000-00009DCD0000}"/>
    <cellStyle name="Normal 8 4 2 2 2 3" xfId="52646" xr:uid="{00000000-0005-0000-0000-00009ECD0000}"/>
    <cellStyle name="Normal 8 4 2 2 2 3 2" xfId="52647" xr:uid="{00000000-0005-0000-0000-00009FCD0000}"/>
    <cellStyle name="Normal 8 4 2 2 2 4" xfId="52648" xr:uid="{00000000-0005-0000-0000-0000A0CD0000}"/>
    <cellStyle name="Normal 8 4 2 2 2 4 2" xfId="52649" xr:uid="{00000000-0005-0000-0000-0000A1CD0000}"/>
    <cellStyle name="Normal 8 4 2 2 2 4 2 2" xfId="52650" xr:uid="{00000000-0005-0000-0000-0000A2CD0000}"/>
    <cellStyle name="Normal 8 4 2 2 2 4 3" xfId="52651" xr:uid="{00000000-0005-0000-0000-0000A3CD0000}"/>
    <cellStyle name="Normal 8 4 2 2 2 5" xfId="52652" xr:uid="{00000000-0005-0000-0000-0000A4CD0000}"/>
    <cellStyle name="Normal 8 4 2 2 2 6" xfId="52653" xr:uid="{00000000-0005-0000-0000-0000A5CD0000}"/>
    <cellStyle name="Normal 8 4 2 2 3" xfId="52654" xr:uid="{00000000-0005-0000-0000-0000A6CD0000}"/>
    <cellStyle name="Normal 8 4 2 2 3 2" xfId="52655" xr:uid="{00000000-0005-0000-0000-0000A7CD0000}"/>
    <cellStyle name="Normal 8 4 2 2 3 2 2" xfId="52656" xr:uid="{00000000-0005-0000-0000-0000A8CD0000}"/>
    <cellStyle name="Normal 8 4 2 2 3 2 3" xfId="52657" xr:uid="{00000000-0005-0000-0000-0000A9CD0000}"/>
    <cellStyle name="Normal 8 4 2 2 3 2 4" xfId="52658" xr:uid="{00000000-0005-0000-0000-0000AACD0000}"/>
    <cellStyle name="Normal 8 4 2 2 3 3" xfId="52659" xr:uid="{00000000-0005-0000-0000-0000ABCD0000}"/>
    <cellStyle name="Normal 8 4 2 2 3 3 2" xfId="52660" xr:uid="{00000000-0005-0000-0000-0000ACCD0000}"/>
    <cellStyle name="Normal 8 4 2 2 3 3 2 2" xfId="52661" xr:uid="{00000000-0005-0000-0000-0000ADCD0000}"/>
    <cellStyle name="Normal 8 4 2 2 3 3 3" xfId="52662" xr:uid="{00000000-0005-0000-0000-0000AECD0000}"/>
    <cellStyle name="Normal 8 4 2 2 3 4" xfId="52663" xr:uid="{00000000-0005-0000-0000-0000AFCD0000}"/>
    <cellStyle name="Normal 8 4 2 2 3 5" xfId="52664" xr:uid="{00000000-0005-0000-0000-0000B0CD0000}"/>
    <cellStyle name="Normal 8 4 2 2 4" xfId="52665" xr:uid="{00000000-0005-0000-0000-0000B1CD0000}"/>
    <cellStyle name="Normal 8 4 2 2 4 2" xfId="52666" xr:uid="{00000000-0005-0000-0000-0000B2CD0000}"/>
    <cellStyle name="Normal 8 4 2 2 4 2 2" xfId="52667" xr:uid="{00000000-0005-0000-0000-0000B3CD0000}"/>
    <cellStyle name="Normal 8 4 2 2 4 3" xfId="52668" xr:uid="{00000000-0005-0000-0000-0000B4CD0000}"/>
    <cellStyle name="Normal 8 4 2 2 4 3 2" xfId="52669" xr:uid="{00000000-0005-0000-0000-0000B5CD0000}"/>
    <cellStyle name="Normal 8 4 2 2 4 3 2 2" xfId="52670" xr:uid="{00000000-0005-0000-0000-0000B6CD0000}"/>
    <cellStyle name="Normal 8 4 2 2 4 3 3" xfId="52671" xr:uid="{00000000-0005-0000-0000-0000B7CD0000}"/>
    <cellStyle name="Normal 8 4 2 2 4 4" xfId="52672" xr:uid="{00000000-0005-0000-0000-0000B8CD0000}"/>
    <cellStyle name="Normal 8 4 2 2 4 5" xfId="52673" xr:uid="{00000000-0005-0000-0000-0000B9CD0000}"/>
    <cellStyle name="Normal 8 4 2 2 5" xfId="52674" xr:uid="{00000000-0005-0000-0000-0000BACD0000}"/>
    <cellStyle name="Normal 8 4 2 2 5 2" xfId="52675" xr:uid="{00000000-0005-0000-0000-0000BBCD0000}"/>
    <cellStyle name="Normal 8 4 2 2 6" xfId="52676" xr:uid="{00000000-0005-0000-0000-0000BCCD0000}"/>
    <cellStyle name="Normal 8 4 2 2 6 2" xfId="52677" xr:uid="{00000000-0005-0000-0000-0000BDCD0000}"/>
    <cellStyle name="Normal 8 4 2 2 6 2 2" xfId="52678" xr:uid="{00000000-0005-0000-0000-0000BECD0000}"/>
    <cellStyle name="Normal 8 4 2 2 6 3" xfId="52679" xr:uid="{00000000-0005-0000-0000-0000BFCD0000}"/>
    <cellStyle name="Normal 8 4 2 2 7" xfId="52680" xr:uid="{00000000-0005-0000-0000-0000C0CD0000}"/>
    <cellStyle name="Normal 8 4 2 2 7 2" xfId="52681" xr:uid="{00000000-0005-0000-0000-0000C1CD0000}"/>
    <cellStyle name="Normal 8 4 2 2 8" xfId="52682" xr:uid="{00000000-0005-0000-0000-0000C2CD0000}"/>
    <cellStyle name="Normal 8 4 2 2 9" xfId="52683" xr:uid="{00000000-0005-0000-0000-0000C3CD0000}"/>
    <cellStyle name="Normal 8 4 2 2_T-straight with PEDs adjustor" xfId="52684" xr:uid="{00000000-0005-0000-0000-0000C4CD0000}"/>
    <cellStyle name="Normal 8 4 2 3" xfId="52685" xr:uid="{00000000-0005-0000-0000-0000C5CD0000}"/>
    <cellStyle name="Normal 8 4 2 3 2" xfId="52686" xr:uid="{00000000-0005-0000-0000-0000C6CD0000}"/>
    <cellStyle name="Normal 8 4 2 3 2 2" xfId="52687" xr:uid="{00000000-0005-0000-0000-0000C7CD0000}"/>
    <cellStyle name="Normal 8 4 2 3 2 2 2" xfId="52688" xr:uid="{00000000-0005-0000-0000-0000C8CD0000}"/>
    <cellStyle name="Normal 8 4 2 3 2 3" xfId="52689" xr:uid="{00000000-0005-0000-0000-0000C9CD0000}"/>
    <cellStyle name="Normal 8 4 2 3 2 3 2" xfId="52690" xr:uid="{00000000-0005-0000-0000-0000CACD0000}"/>
    <cellStyle name="Normal 8 4 2 3 2 3 2 2" xfId="52691" xr:uid="{00000000-0005-0000-0000-0000CBCD0000}"/>
    <cellStyle name="Normal 8 4 2 3 2 3 3" xfId="52692" xr:uid="{00000000-0005-0000-0000-0000CCCD0000}"/>
    <cellStyle name="Normal 8 4 2 3 2 4" xfId="52693" xr:uid="{00000000-0005-0000-0000-0000CDCD0000}"/>
    <cellStyle name="Normal 8 4 2 3 2 5" xfId="52694" xr:uid="{00000000-0005-0000-0000-0000CECD0000}"/>
    <cellStyle name="Normal 8 4 2 3 3" xfId="52695" xr:uid="{00000000-0005-0000-0000-0000CFCD0000}"/>
    <cellStyle name="Normal 8 4 2 3 3 2" xfId="52696" xr:uid="{00000000-0005-0000-0000-0000D0CD0000}"/>
    <cellStyle name="Normal 8 4 2 3 4" xfId="52697" xr:uid="{00000000-0005-0000-0000-0000D1CD0000}"/>
    <cellStyle name="Normal 8 4 2 3 4 2" xfId="52698" xr:uid="{00000000-0005-0000-0000-0000D2CD0000}"/>
    <cellStyle name="Normal 8 4 2 3 4 2 2" xfId="52699" xr:uid="{00000000-0005-0000-0000-0000D3CD0000}"/>
    <cellStyle name="Normal 8 4 2 3 4 3" xfId="52700" xr:uid="{00000000-0005-0000-0000-0000D4CD0000}"/>
    <cellStyle name="Normal 8 4 2 3 5" xfId="52701" xr:uid="{00000000-0005-0000-0000-0000D5CD0000}"/>
    <cellStyle name="Normal 8 4 2 3 6" xfId="52702" xr:uid="{00000000-0005-0000-0000-0000D6CD0000}"/>
    <cellStyle name="Normal 8 4 2 4" xfId="52703" xr:uid="{00000000-0005-0000-0000-0000D7CD0000}"/>
    <cellStyle name="Normal 8 4 2 4 2" xfId="52704" xr:uid="{00000000-0005-0000-0000-0000D8CD0000}"/>
    <cellStyle name="Normal 8 4 2 4 2 2" xfId="52705" xr:uid="{00000000-0005-0000-0000-0000D9CD0000}"/>
    <cellStyle name="Normal 8 4 2 4 2 3" xfId="52706" xr:uid="{00000000-0005-0000-0000-0000DACD0000}"/>
    <cellStyle name="Normal 8 4 2 4 2 4" xfId="52707" xr:uid="{00000000-0005-0000-0000-0000DBCD0000}"/>
    <cellStyle name="Normal 8 4 2 4 3" xfId="52708" xr:uid="{00000000-0005-0000-0000-0000DCCD0000}"/>
    <cellStyle name="Normal 8 4 2 4 3 2" xfId="52709" xr:uid="{00000000-0005-0000-0000-0000DDCD0000}"/>
    <cellStyle name="Normal 8 4 2 4 3 2 2" xfId="52710" xr:uid="{00000000-0005-0000-0000-0000DECD0000}"/>
    <cellStyle name="Normal 8 4 2 4 3 3" xfId="52711" xr:uid="{00000000-0005-0000-0000-0000DFCD0000}"/>
    <cellStyle name="Normal 8 4 2 4 4" xfId="52712" xr:uid="{00000000-0005-0000-0000-0000E0CD0000}"/>
    <cellStyle name="Normal 8 4 2 4 5" xfId="52713" xr:uid="{00000000-0005-0000-0000-0000E1CD0000}"/>
    <cellStyle name="Normal 8 4 2 5" xfId="52714" xr:uid="{00000000-0005-0000-0000-0000E2CD0000}"/>
    <cellStyle name="Normal 8 4 2 5 2" xfId="52715" xr:uid="{00000000-0005-0000-0000-0000E3CD0000}"/>
    <cellStyle name="Normal 8 4 2 5 2 2" xfId="52716" xr:uid="{00000000-0005-0000-0000-0000E4CD0000}"/>
    <cellStyle name="Normal 8 4 2 5 3" xfId="52717" xr:uid="{00000000-0005-0000-0000-0000E5CD0000}"/>
    <cellStyle name="Normal 8 4 2 5 3 2" xfId="52718" xr:uid="{00000000-0005-0000-0000-0000E6CD0000}"/>
    <cellStyle name="Normal 8 4 2 5 3 2 2" xfId="52719" xr:uid="{00000000-0005-0000-0000-0000E7CD0000}"/>
    <cellStyle name="Normal 8 4 2 5 3 3" xfId="52720" xr:uid="{00000000-0005-0000-0000-0000E8CD0000}"/>
    <cellStyle name="Normal 8 4 2 5 4" xfId="52721" xr:uid="{00000000-0005-0000-0000-0000E9CD0000}"/>
    <cellStyle name="Normal 8 4 2 5 5" xfId="52722" xr:uid="{00000000-0005-0000-0000-0000EACD0000}"/>
    <cellStyle name="Normal 8 4 2 6" xfId="52723" xr:uid="{00000000-0005-0000-0000-0000EBCD0000}"/>
    <cellStyle name="Normal 8 4 2 6 2" xfId="52724" xr:uid="{00000000-0005-0000-0000-0000ECCD0000}"/>
    <cellStyle name="Normal 8 4 2 7" xfId="52725" xr:uid="{00000000-0005-0000-0000-0000EDCD0000}"/>
    <cellStyle name="Normal 8 4 2 7 2" xfId="52726" xr:uid="{00000000-0005-0000-0000-0000EECD0000}"/>
    <cellStyle name="Normal 8 4 2 7 2 2" xfId="52727" xr:uid="{00000000-0005-0000-0000-0000EFCD0000}"/>
    <cellStyle name="Normal 8 4 2 7 3" xfId="52728" xr:uid="{00000000-0005-0000-0000-0000F0CD0000}"/>
    <cellStyle name="Normal 8 4 2 8" xfId="52729" xr:uid="{00000000-0005-0000-0000-0000F1CD0000}"/>
    <cellStyle name="Normal 8 4 2 8 2" xfId="52730" xr:uid="{00000000-0005-0000-0000-0000F2CD0000}"/>
    <cellStyle name="Normal 8 4 2 9" xfId="52731" xr:uid="{00000000-0005-0000-0000-0000F3CD0000}"/>
    <cellStyle name="Normal 8 4 2_T-straight with PEDs adjustor" xfId="52732" xr:uid="{00000000-0005-0000-0000-0000F4CD0000}"/>
    <cellStyle name="Normal 8 4 3" xfId="52733" xr:uid="{00000000-0005-0000-0000-0000F5CD0000}"/>
    <cellStyle name="Normal 8 4 3 2" xfId="52734" xr:uid="{00000000-0005-0000-0000-0000F6CD0000}"/>
    <cellStyle name="Normal 8 4 3 2 2" xfId="52735" xr:uid="{00000000-0005-0000-0000-0000F7CD0000}"/>
    <cellStyle name="Normal 8 4 3 2 2 2" xfId="52736" xr:uid="{00000000-0005-0000-0000-0000F8CD0000}"/>
    <cellStyle name="Normal 8 4 3 2 2 2 2" xfId="52737" xr:uid="{00000000-0005-0000-0000-0000F9CD0000}"/>
    <cellStyle name="Normal 8 4 3 2 2 3" xfId="52738" xr:uid="{00000000-0005-0000-0000-0000FACD0000}"/>
    <cellStyle name="Normal 8 4 3 2 2 3 2" xfId="52739" xr:uid="{00000000-0005-0000-0000-0000FBCD0000}"/>
    <cellStyle name="Normal 8 4 3 2 2 3 2 2" xfId="52740" xr:uid="{00000000-0005-0000-0000-0000FCCD0000}"/>
    <cellStyle name="Normal 8 4 3 2 2 3 3" xfId="52741" xr:uid="{00000000-0005-0000-0000-0000FDCD0000}"/>
    <cellStyle name="Normal 8 4 3 2 2 4" xfId="52742" xr:uid="{00000000-0005-0000-0000-0000FECD0000}"/>
    <cellStyle name="Normal 8 4 3 2 2 5" xfId="52743" xr:uid="{00000000-0005-0000-0000-0000FFCD0000}"/>
    <cellStyle name="Normal 8 4 3 2 3" xfId="52744" xr:uid="{00000000-0005-0000-0000-000000CE0000}"/>
    <cellStyle name="Normal 8 4 3 2 3 2" xfId="52745" xr:uid="{00000000-0005-0000-0000-000001CE0000}"/>
    <cellStyle name="Normal 8 4 3 2 4" xfId="52746" xr:uid="{00000000-0005-0000-0000-000002CE0000}"/>
    <cellStyle name="Normal 8 4 3 2 4 2" xfId="52747" xr:uid="{00000000-0005-0000-0000-000003CE0000}"/>
    <cellStyle name="Normal 8 4 3 2 4 2 2" xfId="52748" xr:uid="{00000000-0005-0000-0000-000004CE0000}"/>
    <cellStyle name="Normal 8 4 3 2 4 3" xfId="52749" xr:uid="{00000000-0005-0000-0000-000005CE0000}"/>
    <cellStyle name="Normal 8 4 3 2 5" xfId="52750" xr:uid="{00000000-0005-0000-0000-000006CE0000}"/>
    <cellStyle name="Normal 8 4 3 2 6" xfId="52751" xr:uid="{00000000-0005-0000-0000-000007CE0000}"/>
    <cellStyle name="Normal 8 4 3 3" xfId="52752" xr:uid="{00000000-0005-0000-0000-000008CE0000}"/>
    <cellStyle name="Normal 8 4 3 3 2" xfId="52753" xr:uid="{00000000-0005-0000-0000-000009CE0000}"/>
    <cellStyle name="Normal 8 4 3 3 2 2" xfId="52754" xr:uid="{00000000-0005-0000-0000-00000ACE0000}"/>
    <cellStyle name="Normal 8 4 3 3 2 3" xfId="52755" xr:uid="{00000000-0005-0000-0000-00000BCE0000}"/>
    <cellStyle name="Normal 8 4 3 3 2 4" xfId="52756" xr:uid="{00000000-0005-0000-0000-00000CCE0000}"/>
    <cellStyle name="Normal 8 4 3 3 3" xfId="52757" xr:uid="{00000000-0005-0000-0000-00000DCE0000}"/>
    <cellStyle name="Normal 8 4 3 3 3 2" xfId="52758" xr:uid="{00000000-0005-0000-0000-00000ECE0000}"/>
    <cellStyle name="Normal 8 4 3 3 3 2 2" xfId="52759" xr:uid="{00000000-0005-0000-0000-00000FCE0000}"/>
    <cellStyle name="Normal 8 4 3 3 3 3" xfId="52760" xr:uid="{00000000-0005-0000-0000-000010CE0000}"/>
    <cellStyle name="Normal 8 4 3 3 4" xfId="52761" xr:uid="{00000000-0005-0000-0000-000011CE0000}"/>
    <cellStyle name="Normal 8 4 3 3 5" xfId="52762" xr:uid="{00000000-0005-0000-0000-000012CE0000}"/>
    <cellStyle name="Normal 8 4 3 4" xfId="52763" xr:uid="{00000000-0005-0000-0000-000013CE0000}"/>
    <cellStyle name="Normal 8 4 3 4 2" xfId="52764" xr:uid="{00000000-0005-0000-0000-000014CE0000}"/>
    <cellStyle name="Normal 8 4 3 4 2 2" xfId="52765" xr:uid="{00000000-0005-0000-0000-000015CE0000}"/>
    <cellStyle name="Normal 8 4 3 4 3" xfId="52766" xr:uid="{00000000-0005-0000-0000-000016CE0000}"/>
    <cellStyle name="Normal 8 4 3 4 3 2" xfId="52767" xr:uid="{00000000-0005-0000-0000-000017CE0000}"/>
    <cellStyle name="Normal 8 4 3 4 3 2 2" xfId="52768" xr:uid="{00000000-0005-0000-0000-000018CE0000}"/>
    <cellStyle name="Normal 8 4 3 4 3 3" xfId="52769" xr:uid="{00000000-0005-0000-0000-000019CE0000}"/>
    <cellStyle name="Normal 8 4 3 4 4" xfId="52770" xr:uid="{00000000-0005-0000-0000-00001ACE0000}"/>
    <cellStyle name="Normal 8 4 3 4 5" xfId="52771" xr:uid="{00000000-0005-0000-0000-00001BCE0000}"/>
    <cellStyle name="Normal 8 4 3 5" xfId="52772" xr:uid="{00000000-0005-0000-0000-00001CCE0000}"/>
    <cellStyle name="Normal 8 4 3 5 2" xfId="52773" xr:uid="{00000000-0005-0000-0000-00001DCE0000}"/>
    <cellStyle name="Normal 8 4 3 6" xfId="52774" xr:uid="{00000000-0005-0000-0000-00001ECE0000}"/>
    <cellStyle name="Normal 8 4 3 6 2" xfId="52775" xr:uid="{00000000-0005-0000-0000-00001FCE0000}"/>
    <cellStyle name="Normal 8 4 3 6 2 2" xfId="52776" xr:uid="{00000000-0005-0000-0000-000020CE0000}"/>
    <cellStyle name="Normal 8 4 3 6 3" xfId="52777" xr:uid="{00000000-0005-0000-0000-000021CE0000}"/>
    <cellStyle name="Normal 8 4 3 7" xfId="52778" xr:uid="{00000000-0005-0000-0000-000022CE0000}"/>
    <cellStyle name="Normal 8 4 3 7 2" xfId="52779" xr:uid="{00000000-0005-0000-0000-000023CE0000}"/>
    <cellStyle name="Normal 8 4 3 8" xfId="52780" xr:uid="{00000000-0005-0000-0000-000024CE0000}"/>
    <cellStyle name="Normal 8 4 3 9" xfId="52781" xr:uid="{00000000-0005-0000-0000-000025CE0000}"/>
    <cellStyle name="Normal 8 4 3_T-straight with PEDs adjustor" xfId="52782" xr:uid="{00000000-0005-0000-0000-000026CE0000}"/>
    <cellStyle name="Normal 8 4 4" xfId="52783" xr:uid="{00000000-0005-0000-0000-000027CE0000}"/>
    <cellStyle name="Normal 8 4 4 2" xfId="52784" xr:uid="{00000000-0005-0000-0000-000028CE0000}"/>
    <cellStyle name="Normal 8 4 4 2 2" xfId="52785" xr:uid="{00000000-0005-0000-0000-000029CE0000}"/>
    <cellStyle name="Normal 8 4 4 2 2 2" xfId="52786" xr:uid="{00000000-0005-0000-0000-00002ACE0000}"/>
    <cellStyle name="Normal 8 4 4 2 3" xfId="52787" xr:uid="{00000000-0005-0000-0000-00002BCE0000}"/>
    <cellStyle name="Normal 8 4 4 2 3 2" xfId="52788" xr:uid="{00000000-0005-0000-0000-00002CCE0000}"/>
    <cellStyle name="Normal 8 4 4 2 3 2 2" xfId="52789" xr:uid="{00000000-0005-0000-0000-00002DCE0000}"/>
    <cellStyle name="Normal 8 4 4 2 3 3" xfId="52790" xr:uid="{00000000-0005-0000-0000-00002ECE0000}"/>
    <cellStyle name="Normal 8 4 4 2 4" xfId="52791" xr:uid="{00000000-0005-0000-0000-00002FCE0000}"/>
    <cellStyle name="Normal 8 4 4 2 5" xfId="52792" xr:uid="{00000000-0005-0000-0000-000030CE0000}"/>
    <cellStyle name="Normal 8 4 4 3" xfId="52793" xr:uid="{00000000-0005-0000-0000-000031CE0000}"/>
    <cellStyle name="Normal 8 4 4 3 2" xfId="52794" xr:uid="{00000000-0005-0000-0000-000032CE0000}"/>
    <cellStyle name="Normal 8 4 4 4" xfId="52795" xr:uid="{00000000-0005-0000-0000-000033CE0000}"/>
    <cellStyle name="Normal 8 4 4 4 2" xfId="52796" xr:uid="{00000000-0005-0000-0000-000034CE0000}"/>
    <cellStyle name="Normal 8 4 4 4 2 2" xfId="52797" xr:uid="{00000000-0005-0000-0000-000035CE0000}"/>
    <cellStyle name="Normal 8 4 4 4 3" xfId="52798" xr:uid="{00000000-0005-0000-0000-000036CE0000}"/>
    <cellStyle name="Normal 8 4 4 5" xfId="52799" xr:uid="{00000000-0005-0000-0000-000037CE0000}"/>
    <cellStyle name="Normal 8 4 4 6" xfId="52800" xr:uid="{00000000-0005-0000-0000-000038CE0000}"/>
    <cellStyle name="Normal 8 4 5" xfId="52801" xr:uid="{00000000-0005-0000-0000-000039CE0000}"/>
    <cellStyle name="Normal 8 4 5 2" xfId="52802" xr:uid="{00000000-0005-0000-0000-00003ACE0000}"/>
    <cellStyle name="Normal 8 4 5 2 2" xfId="52803" xr:uid="{00000000-0005-0000-0000-00003BCE0000}"/>
    <cellStyle name="Normal 8 4 5 2 3" xfId="52804" xr:uid="{00000000-0005-0000-0000-00003CCE0000}"/>
    <cellStyle name="Normal 8 4 5 2 4" xfId="52805" xr:uid="{00000000-0005-0000-0000-00003DCE0000}"/>
    <cellStyle name="Normal 8 4 5 3" xfId="52806" xr:uid="{00000000-0005-0000-0000-00003ECE0000}"/>
    <cellStyle name="Normal 8 4 5 3 2" xfId="52807" xr:uid="{00000000-0005-0000-0000-00003FCE0000}"/>
    <cellStyle name="Normal 8 4 5 3 2 2" xfId="52808" xr:uid="{00000000-0005-0000-0000-000040CE0000}"/>
    <cellStyle name="Normal 8 4 5 3 3" xfId="52809" xr:uid="{00000000-0005-0000-0000-000041CE0000}"/>
    <cellStyle name="Normal 8 4 5 4" xfId="52810" xr:uid="{00000000-0005-0000-0000-000042CE0000}"/>
    <cellStyle name="Normal 8 4 5 5" xfId="52811" xr:uid="{00000000-0005-0000-0000-000043CE0000}"/>
    <cellStyle name="Normal 8 4 6" xfId="52812" xr:uid="{00000000-0005-0000-0000-000044CE0000}"/>
    <cellStyle name="Normal 8 4 6 2" xfId="52813" xr:uid="{00000000-0005-0000-0000-000045CE0000}"/>
    <cellStyle name="Normal 8 4 6 2 2" xfId="52814" xr:uid="{00000000-0005-0000-0000-000046CE0000}"/>
    <cellStyle name="Normal 8 4 6 3" xfId="52815" xr:uid="{00000000-0005-0000-0000-000047CE0000}"/>
    <cellStyle name="Normal 8 4 6 3 2" xfId="52816" xr:uid="{00000000-0005-0000-0000-000048CE0000}"/>
    <cellStyle name="Normal 8 4 6 3 2 2" xfId="52817" xr:uid="{00000000-0005-0000-0000-000049CE0000}"/>
    <cellStyle name="Normal 8 4 6 3 3" xfId="52818" xr:uid="{00000000-0005-0000-0000-00004ACE0000}"/>
    <cellStyle name="Normal 8 4 6 4" xfId="52819" xr:uid="{00000000-0005-0000-0000-00004BCE0000}"/>
    <cellStyle name="Normal 8 4 6 5" xfId="52820" xr:uid="{00000000-0005-0000-0000-00004CCE0000}"/>
    <cellStyle name="Normal 8 4 7" xfId="52821" xr:uid="{00000000-0005-0000-0000-00004DCE0000}"/>
    <cellStyle name="Normal 8 4 7 2" xfId="52822" xr:uid="{00000000-0005-0000-0000-00004ECE0000}"/>
    <cellStyle name="Normal 8 4 8" xfId="52823" xr:uid="{00000000-0005-0000-0000-00004FCE0000}"/>
    <cellStyle name="Normal 8 4 8 2" xfId="52824" xr:uid="{00000000-0005-0000-0000-000050CE0000}"/>
    <cellStyle name="Normal 8 4 8 2 2" xfId="52825" xr:uid="{00000000-0005-0000-0000-000051CE0000}"/>
    <cellStyle name="Normal 8 4 8 3" xfId="52826" xr:uid="{00000000-0005-0000-0000-000052CE0000}"/>
    <cellStyle name="Normal 8 4 9" xfId="52827" xr:uid="{00000000-0005-0000-0000-000053CE0000}"/>
    <cellStyle name="Normal 8 4 9 2" xfId="52828" xr:uid="{00000000-0005-0000-0000-000054CE0000}"/>
    <cellStyle name="Normal 8 4_T-straight with PEDs adjustor" xfId="52829" xr:uid="{00000000-0005-0000-0000-000055CE0000}"/>
    <cellStyle name="Normal 8 5" xfId="52830" xr:uid="{00000000-0005-0000-0000-000056CE0000}"/>
    <cellStyle name="Normal 8 5 10" xfId="52831" xr:uid="{00000000-0005-0000-0000-000057CE0000}"/>
    <cellStyle name="Normal 8 5 11" xfId="52832" xr:uid="{00000000-0005-0000-0000-000058CE0000}"/>
    <cellStyle name="Normal 8 5 2" xfId="52833" xr:uid="{00000000-0005-0000-0000-000059CE0000}"/>
    <cellStyle name="Normal 8 5 2 10" xfId="52834" xr:uid="{00000000-0005-0000-0000-00005ACE0000}"/>
    <cellStyle name="Normal 8 5 2 2" xfId="52835" xr:uid="{00000000-0005-0000-0000-00005BCE0000}"/>
    <cellStyle name="Normal 8 5 2 2 2" xfId="52836" xr:uid="{00000000-0005-0000-0000-00005CCE0000}"/>
    <cellStyle name="Normal 8 5 2 2 2 2" xfId="52837" xr:uid="{00000000-0005-0000-0000-00005DCE0000}"/>
    <cellStyle name="Normal 8 5 2 2 2 2 2" xfId="52838" xr:uid="{00000000-0005-0000-0000-00005ECE0000}"/>
    <cellStyle name="Normal 8 5 2 2 2 2 2 2" xfId="52839" xr:uid="{00000000-0005-0000-0000-00005FCE0000}"/>
    <cellStyle name="Normal 8 5 2 2 2 2 3" xfId="52840" xr:uid="{00000000-0005-0000-0000-000060CE0000}"/>
    <cellStyle name="Normal 8 5 2 2 2 2 3 2" xfId="52841" xr:uid="{00000000-0005-0000-0000-000061CE0000}"/>
    <cellStyle name="Normal 8 5 2 2 2 2 3 2 2" xfId="52842" xr:uid="{00000000-0005-0000-0000-000062CE0000}"/>
    <cellStyle name="Normal 8 5 2 2 2 2 3 3" xfId="52843" xr:uid="{00000000-0005-0000-0000-000063CE0000}"/>
    <cellStyle name="Normal 8 5 2 2 2 2 4" xfId="52844" xr:uid="{00000000-0005-0000-0000-000064CE0000}"/>
    <cellStyle name="Normal 8 5 2 2 2 2 5" xfId="52845" xr:uid="{00000000-0005-0000-0000-000065CE0000}"/>
    <cellStyle name="Normal 8 5 2 2 2 3" xfId="52846" xr:uid="{00000000-0005-0000-0000-000066CE0000}"/>
    <cellStyle name="Normal 8 5 2 2 2 3 2" xfId="52847" xr:uid="{00000000-0005-0000-0000-000067CE0000}"/>
    <cellStyle name="Normal 8 5 2 2 2 4" xfId="52848" xr:uid="{00000000-0005-0000-0000-000068CE0000}"/>
    <cellStyle name="Normal 8 5 2 2 2 4 2" xfId="52849" xr:uid="{00000000-0005-0000-0000-000069CE0000}"/>
    <cellStyle name="Normal 8 5 2 2 2 4 2 2" xfId="52850" xr:uid="{00000000-0005-0000-0000-00006ACE0000}"/>
    <cellStyle name="Normal 8 5 2 2 2 4 3" xfId="52851" xr:uid="{00000000-0005-0000-0000-00006BCE0000}"/>
    <cellStyle name="Normal 8 5 2 2 2 5" xfId="52852" xr:uid="{00000000-0005-0000-0000-00006CCE0000}"/>
    <cellStyle name="Normal 8 5 2 2 2 6" xfId="52853" xr:uid="{00000000-0005-0000-0000-00006DCE0000}"/>
    <cellStyle name="Normal 8 5 2 2 3" xfId="52854" xr:uid="{00000000-0005-0000-0000-00006ECE0000}"/>
    <cellStyle name="Normal 8 5 2 2 3 2" xfId="52855" xr:uid="{00000000-0005-0000-0000-00006FCE0000}"/>
    <cellStyle name="Normal 8 5 2 2 3 2 2" xfId="52856" xr:uid="{00000000-0005-0000-0000-000070CE0000}"/>
    <cellStyle name="Normal 8 5 2 2 3 2 3" xfId="52857" xr:uid="{00000000-0005-0000-0000-000071CE0000}"/>
    <cellStyle name="Normal 8 5 2 2 3 2 4" xfId="52858" xr:uid="{00000000-0005-0000-0000-000072CE0000}"/>
    <cellStyle name="Normal 8 5 2 2 3 3" xfId="52859" xr:uid="{00000000-0005-0000-0000-000073CE0000}"/>
    <cellStyle name="Normal 8 5 2 2 3 3 2" xfId="52860" xr:uid="{00000000-0005-0000-0000-000074CE0000}"/>
    <cellStyle name="Normal 8 5 2 2 3 3 2 2" xfId="52861" xr:uid="{00000000-0005-0000-0000-000075CE0000}"/>
    <cellStyle name="Normal 8 5 2 2 3 3 3" xfId="52862" xr:uid="{00000000-0005-0000-0000-000076CE0000}"/>
    <cellStyle name="Normal 8 5 2 2 3 4" xfId="52863" xr:uid="{00000000-0005-0000-0000-000077CE0000}"/>
    <cellStyle name="Normal 8 5 2 2 3 5" xfId="52864" xr:uid="{00000000-0005-0000-0000-000078CE0000}"/>
    <cellStyle name="Normal 8 5 2 2 4" xfId="52865" xr:uid="{00000000-0005-0000-0000-000079CE0000}"/>
    <cellStyle name="Normal 8 5 2 2 4 2" xfId="52866" xr:uid="{00000000-0005-0000-0000-00007ACE0000}"/>
    <cellStyle name="Normal 8 5 2 2 4 2 2" xfId="52867" xr:uid="{00000000-0005-0000-0000-00007BCE0000}"/>
    <cellStyle name="Normal 8 5 2 2 4 3" xfId="52868" xr:uid="{00000000-0005-0000-0000-00007CCE0000}"/>
    <cellStyle name="Normal 8 5 2 2 4 3 2" xfId="52869" xr:uid="{00000000-0005-0000-0000-00007DCE0000}"/>
    <cellStyle name="Normal 8 5 2 2 4 3 2 2" xfId="52870" xr:uid="{00000000-0005-0000-0000-00007ECE0000}"/>
    <cellStyle name="Normal 8 5 2 2 4 3 3" xfId="52871" xr:uid="{00000000-0005-0000-0000-00007FCE0000}"/>
    <cellStyle name="Normal 8 5 2 2 4 4" xfId="52872" xr:uid="{00000000-0005-0000-0000-000080CE0000}"/>
    <cellStyle name="Normal 8 5 2 2 4 5" xfId="52873" xr:uid="{00000000-0005-0000-0000-000081CE0000}"/>
    <cellStyle name="Normal 8 5 2 2 5" xfId="52874" xr:uid="{00000000-0005-0000-0000-000082CE0000}"/>
    <cellStyle name="Normal 8 5 2 2 5 2" xfId="52875" xr:uid="{00000000-0005-0000-0000-000083CE0000}"/>
    <cellStyle name="Normal 8 5 2 2 6" xfId="52876" xr:uid="{00000000-0005-0000-0000-000084CE0000}"/>
    <cellStyle name="Normal 8 5 2 2 6 2" xfId="52877" xr:uid="{00000000-0005-0000-0000-000085CE0000}"/>
    <cellStyle name="Normal 8 5 2 2 6 2 2" xfId="52878" xr:uid="{00000000-0005-0000-0000-000086CE0000}"/>
    <cellStyle name="Normal 8 5 2 2 6 3" xfId="52879" xr:uid="{00000000-0005-0000-0000-000087CE0000}"/>
    <cellStyle name="Normal 8 5 2 2 7" xfId="52880" xr:uid="{00000000-0005-0000-0000-000088CE0000}"/>
    <cellStyle name="Normal 8 5 2 2 7 2" xfId="52881" xr:uid="{00000000-0005-0000-0000-000089CE0000}"/>
    <cellStyle name="Normal 8 5 2 2 8" xfId="52882" xr:uid="{00000000-0005-0000-0000-00008ACE0000}"/>
    <cellStyle name="Normal 8 5 2 2 9" xfId="52883" xr:uid="{00000000-0005-0000-0000-00008BCE0000}"/>
    <cellStyle name="Normal 8 5 2 2_T-straight with PEDs adjustor" xfId="52884" xr:uid="{00000000-0005-0000-0000-00008CCE0000}"/>
    <cellStyle name="Normal 8 5 2 3" xfId="52885" xr:uid="{00000000-0005-0000-0000-00008DCE0000}"/>
    <cellStyle name="Normal 8 5 2 3 2" xfId="52886" xr:uid="{00000000-0005-0000-0000-00008ECE0000}"/>
    <cellStyle name="Normal 8 5 2 3 2 2" xfId="52887" xr:uid="{00000000-0005-0000-0000-00008FCE0000}"/>
    <cellStyle name="Normal 8 5 2 3 2 2 2" xfId="52888" xr:uid="{00000000-0005-0000-0000-000090CE0000}"/>
    <cellStyle name="Normal 8 5 2 3 2 3" xfId="52889" xr:uid="{00000000-0005-0000-0000-000091CE0000}"/>
    <cellStyle name="Normal 8 5 2 3 2 3 2" xfId="52890" xr:uid="{00000000-0005-0000-0000-000092CE0000}"/>
    <cellStyle name="Normal 8 5 2 3 2 3 2 2" xfId="52891" xr:uid="{00000000-0005-0000-0000-000093CE0000}"/>
    <cellStyle name="Normal 8 5 2 3 2 3 3" xfId="52892" xr:uid="{00000000-0005-0000-0000-000094CE0000}"/>
    <cellStyle name="Normal 8 5 2 3 2 4" xfId="52893" xr:uid="{00000000-0005-0000-0000-000095CE0000}"/>
    <cellStyle name="Normal 8 5 2 3 2 5" xfId="52894" xr:uid="{00000000-0005-0000-0000-000096CE0000}"/>
    <cellStyle name="Normal 8 5 2 3 3" xfId="52895" xr:uid="{00000000-0005-0000-0000-000097CE0000}"/>
    <cellStyle name="Normal 8 5 2 3 3 2" xfId="52896" xr:uid="{00000000-0005-0000-0000-000098CE0000}"/>
    <cellStyle name="Normal 8 5 2 3 4" xfId="52897" xr:uid="{00000000-0005-0000-0000-000099CE0000}"/>
    <cellStyle name="Normal 8 5 2 3 4 2" xfId="52898" xr:uid="{00000000-0005-0000-0000-00009ACE0000}"/>
    <cellStyle name="Normal 8 5 2 3 4 2 2" xfId="52899" xr:uid="{00000000-0005-0000-0000-00009BCE0000}"/>
    <cellStyle name="Normal 8 5 2 3 4 3" xfId="52900" xr:uid="{00000000-0005-0000-0000-00009CCE0000}"/>
    <cellStyle name="Normal 8 5 2 3 5" xfId="52901" xr:uid="{00000000-0005-0000-0000-00009DCE0000}"/>
    <cellStyle name="Normal 8 5 2 3 6" xfId="52902" xr:uid="{00000000-0005-0000-0000-00009ECE0000}"/>
    <cellStyle name="Normal 8 5 2 4" xfId="52903" xr:uid="{00000000-0005-0000-0000-00009FCE0000}"/>
    <cellStyle name="Normal 8 5 2 4 2" xfId="52904" xr:uid="{00000000-0005-0000-0000-0000A0CE0000}"/>
    <cellStyle name="Normal 8 5 2 4 2 2" xfId="52905" xr:uid="{00000000-0005-0000-0000-0000A1CE0000}"/>
    <cellStyle name="Normal 8 5 2 4 2 3" xfId="52906" xr:uid="{00000000-0005-0000-0000-0000A2CE0000}"/>
    <cellStyle name="Normal 8 5 2 4 2 4" xfId="52907" xr:uid="{00000000-0005-0000-0000-0000A3CE0000}"/>
    <cellStyle name="Normal 8 5 2 4 3" xfId="52908" xr:uid="{00000000-0005-0000-0000-0000A4CE0000}"/>
    <cellStyle name="Normal 8 5 2 4 3 2" xfId="52909" xr:uid="{00000000-0005-0000-0000-0000A5CE0000}"/>
    <cellStyle name="Normal 8 5 2 4 3 2 2" xfId="52910" xr:uid="{00000000-0005-0000-0000-0000A6CE0000}"/>
    <cellStyle name="Normal 8 5 2 4 3 3" xfId="52911" xr:uid="{00000000-0005-0000-0000-0000A7CE0000}"/>
    <cellStyle name="Normal 8 5 2 4 4" xfId="52912" xr:uid="{00000000-0005-0000-0000-0000A8CE0000}"/>
    <cellStyle name="Normal 8 5 2 4 5" xfId="52913" xr:uid="{00000000-0005-0000-0000-0000A9CE0000}"/>
    <cellStyle name="Normal 8 5 2 5" xfId="52914" xr:uid="{00000000-0005-0000-0000-0000AACE0000}"/>
    <cellStyle name="Normal 8 5 2 5 2" xfId="52915" xr:uid="{00000000-0005-0000-0000-0000ABCE0000}"/>
    <cellStyle name="Normal 8 5 2 5 2 2" xfId="52916" xr:uid="{00000000-0005-0000-0000-0000ACCE0000}"/>
    <cellStyle name="Normal 8 5 2 5 3" xfId="52917" xr:uid="{00000000-0005-0000-0000-0000ADCE0000}"/>
    <cellStyle name="Normal 8 5 2 5 3 2" xfId="52918" xr:uid="{00000000-0005-0000-0000-0000AECE0000}"/>
    <cellStyle name="Normal 8 5 2 5 3 2 2" xfId="52919" xr:uid="{00000000-0005-0000-0000-0000AFCE0000}"/>
    <cellStyle name="Normal 8 5 2 5 3 3" xfId="52920" xr:uid="{00000000-0005-0000-0000-0000B0CE0000}"/>
    <cellStyle name="Normal 8 5 2 5 4" xfId="52921" xr:uid="{00000000-0005-0000-0000-0000B1CE0000}"/>
    <cellStyle name="Normal 8 5 2 5 5" xfId="52922" xr:uid="{00000000-0005-0000-0000-0000B2CE0000}"/>
    <cellStyle name="Normal 8 5 2 6" xfId="52923" xr:uid="{00000000-0005-0000-0000-0000B3CE0000}"/>
    <cellStyle name="Normal 8 5 2 6 2" xfId="52924" xr:uid="{00000000-0005-0000-0000-0000B4CE0000}"/>
    <cellStyle name="Normal 8 5 2 7" xfId="52925" xr:uid="{00000000-0005-0000-0000-0000B5CE0000}"/>
    <cellStyle name="Normal 8 5 2 7 2" xfId="52926" xr:uid="{00000000-0005-0000-0000-0000B6CE0000}"/>
    <cellStyle name="Normal 8 5 2 7 2 2" xfId="52927" xr:uid="{00000000-0005-0000-0000-0000B7CE0000}"/>
    <cellStyle name="Normal 8 5 2 7 3" xfId="52928" xr:uid="{00000000-0005-0000-0000-0000B8CE0000}"/>
    <cellStyle name="Normal 8 5 2 8" xfId="52929" xr:uid="{00000000-0005-0000-0000-0000B9CE0000}"/>
    <cellStyle name="Normal 8 5 2 8 2" xfId="52930" xr:uid="{00000000-0005-0000-0000-0000BACE0000}"/>
    <cellStyle name="Normal 8 5 2 9" xfId="52931" xr:uid="{00000000-0005-0000-0000-0000BBCE0000}"/>
    <cellStyle name="Normal 8 5 2_T-straight with PEDs adjustor" xfId="52932" xr:uid="{00000000-0005-0000-0000-0000BCCE0000}"/>
    <cellStyle name="Normal 8 5 3" xfId="52933" xr:uid="{00000000-0005-0000-0000-0000BDCE0000}"/>
    <cellStyle name="Normal 8 5 3 2" xfId="52934" xr:uid="{00000000-0005-0000-0000-0000BECE0000}"/>
    <cellStyle name="Normal 8 5 3 2 2" xfId="52935" xr:uid="{00000000-0005-0000-0000-0000BFCE0000}"/>
    <cellStyle name="Normal 8 5 3 2 2 2" xfId="52936" xr:uid="{00000000-0005-0000-0000-0000C0CE0000}"/>
    <cellStyle name="Normal 8 5 3 2 2 2 2" xfId="52937" xr:uid="{00000000-0005-0000-0000-0000C1CE0000}"/>
    <cellStyle name="Normal 8 5 3 2 2 3" xfId="52938" xr:uid="{00000000-0005-0000-0000-0000C2CE0000}"/>
    <cellStyle name="Normal 8 5 3 2 2 3 2" xfId="52939" xr:uid="{00000000-0005-0000-0000-0000C3CE0000}"/>
    <cellStyle name="Normal 8 5 3 2 2 3 2 2" xfId="52940" xr:uid="{00000000-0005-0000-0000-0000C4CE0000}"/>
    <cellStyle name="Normal 8 5 3 2 2 3 3" xfId="52941" xr:uid="{00000000-0005-0000-0000-0000C5CE0000}"/>
    <cellStyle name="Normal 8 5 3 2 2 4" xfId="52942" xr:uid="{00000000-0005-0000-0000-0000C6CE0000}"/>
    <cellStyle name="Normal 8 5 3 2 2 5" xfId="52943" xr:uid="{00000000-0005-0000-0000-0000C7CE0000}"/>
    <cellStyle name="Normal 8 5 3 2 3" xfId="52944" xr:uid="{00000000-0005-0000-0000-0000C8CE0000}"/>
    <cellStyle name="Normal 8 5 3 2 3 2" xfId="52945" xr:uid="{00000000-0005-0000-0000-0000C9CE0000}"/>
    <cellStyle name="Normal 8 5 3 2 4" xfId="52946" xr:uid="{00000000-0005-0000-0000-0000CACE0000}"/>
    <cellStyle name="Normal 8 5 3 2 4 2" xfId="52947" xr:uid="{00000000-0005-0000-0000-0000CBCE0000}"/>
    <cellStyle name="Normal 8 5 3 2 4 2 2" xfId="52948" xr:uid="{00000000-0005-0000-0000-0000CCCE0000}"/>
    <cellStyle name="Normal 8 5 3 2 4 3" xfId="52949" xr:uid="{00000000-0005-0000-0000-0000CDCE0000}"/>
    <cellStyle name="Normal 8 5 3 2 5" xfId="52950" xr:uid="{00000000-0005-0000-0000-0000CECE0000}"/>
    <cellStyle name="Normal 8 5 3 2 6" xfId="52951" xr:uid="{00000000-0005-0000-0000-0000CFCE0000}"/>
    <cellStyle name="Normal 8 5 3 3" xfId="52952" xr:uid="{00000000-0005-0000-0000-0000D0CE0000}"/>
    <cellStyle name="Normal 8 5 3 3 2" xfId="52953" xr:uid="{00000000-0005-0000-0000-0000D1CE0000}"/>
    <cellStyle name="Normal 8 5 3 3 2 2" xfId="52954" xr:uid="{00000000-0005-0000-0000-0000D2CE0000}"/>
    <cellStyle name="Normal 8 5 3 3 2 3" xfId="52955" xr:uid="{00000000-0005-0000-0000-0000D3CE0000}"/>
    <cellStyle name="Normal 8 5 3 3 2 4" xfId="52956" xr:uid="{00000000-0005-0000-0000-0000D4CE0000}"/>
    <cellStyle name="Normal 8 5 3 3 3" xfId="52957" xr:uid="{00000000-0005-0000-0000-0000D5CE0000}"/>
    <cellStyle name="Normal 8 5 3 3 3 2" xfId="52958" xr:uid="{00000000-0005-0000-0000-0000D6CE0000}"/>
    <cellStyle name="Normal 8 5 3 3 3 2 2" xfId="52959" xr:uid="{00000000-0005-0000-0000-0000D7CE0000}"/>
    <cellStyle name="Normal 8 5 3 3 3 3" xfId="52960" xr:uid="{00000000-0005-0000-0000-0000D8CE0000}"/>
    <cellStyle name="Normal 8 5 3 3 4" xfId="52961" xr:uid="{00000000-0005-0000-0000-0000D9CE0000}"/>
    <cellStyle name="Normal 8 5 3 3 5" xfId="52962" xr:uid="{00000000-0005-0000-0000-0000DACE0000}"/>
    <cellStyle name="Normal 8 5 3 4" xfId="52963" xr:uid="{00000000-0005-0000-0000-0000DBCE0000}"/>
    <cellStyle name="Normal 8 5 3 4 2" xfId="52964" xr:uid="{00000000-0005-0000-0000-0000DCCE0000}"/>
    <cellStyle name="Normal 8 5 3 4 2 2" xfId="52965" xr:uid="{00000000-0005-0000-0000-0000DDCE0000}"/>
    <cellStyle name="Normal 8 5 3 4 3" xfId="52966" xr:uid="{00000000-0005-0000-0000-0000DECE0000}"/>
    <cellStyle name="Normal 8 5 3 4 3 2" xfId="52967" xr:uid="{00000000-0005-0000-0000-0000DFCE0000}"/>
    <cellStyle name="Normal 8 5 3 4 3 2 2" xfId="52968" xr:uid="{00000000-0005-0000-0000-0000E0CE0000}"/>
    <cellStyle name="Normal 8 5 3 4 3 3" xfId="52969" xr:uid="{00000000-0005-0000-0000-0000E1CE0000}"/>
    <cellStyle name="Normal 8 5 3 4 4" xfId="52970" xr:uid="{00000000-0005-0000-0000-0000E2CE0000}"/>
    <cellStyle name="Normal 8 5 3 4 5" xfId="52971" xr:uid="{00000000-0005-0000-0000-0000E3CE0000}"/>
    <cellStyle name="Normal 8 5 3 5" xfId="52972" xr:uid="{00000000-0005-0000-0000-0000E4CE0000}"/>
    <cellStyle name="Normal 8 5 3 5 2" xfId="52973" xr:uid="{00000000-0005-0000-0000-0000E5CE0000}"/>
    <cellStyle name="Normal 8 5 3 6" xfId="52974" xr:uid="{00000000-0005-0000-0000-0000E6CE0000}"/>
    <cellStyle name="Normal 8 5 3 6 2" xfId="52975" xr:uid="{00000000-0005-0000-0000-0000E7CE0000}"/>
    <cellStyle name="Normal 8 5 3 6 2 2" xfId="52976" xr:uid="{00000000-0005-0000-0000-0000E8CE0000}"/>
    <cellStyle name="Normal 8 5 3 6 3" xfId="52977" xr:uid="{00000000-0005-0000-0000-0000E9CE0000}"/>
    <cellStyle name="Normal 8 5 3 7" xfId="52978" xr:uid="{00000000-0005-0000-0000-0000EACE0000}"/>
    <cellStyle name="Normal 8 5 3 7 2" xfId="52979" xr:uid="{00000000-0005-0000-0000-0000EBCE0000}"/>
    <cellStyle name="Normal 8 5 3 8" xfId="52980" xr:uid="{00000000-0005-0000-0000-0000ECCE0000}"/>
    <cellStyle name="Normal 8 5 3 9" xfId="52981" xr:uid="{00000000-0005-0000-0000-0000EDCE0000}"/>
    <cellStyle name="Normal 8 5 3_T-straight with PEDs adjustor" xfId="52982" xr:uid="{00000000-0005-0000-0000-0000EECE0000}"/>
    <cellStyle name="Normal 8 5 4" xfId="52983" xr:uid="{00000000-0005-0000-0000-0000EFCE0000}"/>
    <cellStyle name="Normal 8 5 4 2" xfId="52984" xr:uid="{00000000-0005-0000-0000-0000F0CE0000}"/>
    <cellStyle name="Normal 8 5 4 2 2" xfId="52985" xr:uid="{00000000-0005-0000-0000-0000F1CE0000}"/>
    <cellStyle name="Normal 8 5 4 2 2 2" xfId="52986" xr:uid="{00000000-0005-0000-0000-0000F2CE0000}"/>
    <cellStyle name="Normal 8 5 4 2 3" xfId="52987" xr:uid="{00000000-0005-0000-0000-0000F3CE0000}"/>
    <cellStyle name="Normal 8 5 4 2 3 2" xfId="52988" xr:uid="{00000000-0005-0000-0000-0000F4CE0000}"/>
    <cellStyle name="Normal 8 5 4 2 3 2 2" xfId="52989" xr:uid="{00000000-0005-0000-0000-0000F5CE0000}"/>
    <cellStyle name="Normal 8 5 4 2 3 3" xfId="52990" xr:uid="{00000000-0005-0000-0000-0000F6CE0000}"/>
    <cellStyle name="Normal 8 5 4 2 4" xfId="52991" xr:uid="{00000000-0005-0000-0000-0000F7CE0000}"/>
    <cellStyle name="Normal 8 5 4 2 5" xfId="52992" xr:uid="{00000000-0005-0000-0000-0000F8CE0000}"/>
    <cellStyle name="Normal 8 5 4 3" xfId="52993" xr:uid="{00000000-0005-0000-0000-0000F9CE0000}"/>
    <cellStyle name="Normal 8 5 4 3 2" xfId="52994" xr:uid="{00000000-0005-0000-0000-0000FACE0000}"/>
    <cellStyle name="Normal 8 5 4 4" xfId="52995" xr:uid="{00000000-0005-0000-0000-0000FBCE0000}"/>
    <cellStyle name="Normal 8 5 4 4 2" xfId="52996" xr:uid="{00000000-0005-0000-0000-0000FCCE0000}"/>
    <cellStyle name="Normal 8 5 4 4 2 2" xfId="52997" xr:uid="{00000000-0005-0000-0000-0000FDCE0000}"/>
    <cellStyle name="Normal 8 5 4 4 3" xfId="52998" xr:uid="{00000000-0005-0000-0000-0000FECE0000}"/>
    <cellStyle name="Normal 8 5 4 5" xfId="52999" xr:uid="{00000000-0005-0000-0000-0000FFCE0000}"/>
    <cellStyle name="Normal 8 5 4 6" xfId="53000" xr:uid="{00000000-0005-0000-0000-000000CF0000}"/>
    <cellStyle name="Normal 8 5 5" xfId="53001" xr:uid="{00000000-0005-0000-0000-000001CF0000}"/>
    <cellStyle name="Normal 8 5 5 2" xfId="53002" xr:uid="{00000000-0005-0000-0000-000002CF0000}"/>
    <cellStyle name="Normal 8 5 5 2 2" xfId="53003" xr:uid="{00000000-0005-0000-0000-000003CF0000}"/>
    <cellStyle name="Normal 8 5 5 2 3" xfId="53004" xr:uid="{00000000-0005-0000-0000-000004CF0000}"/>
    <cellStyle name="Normal 8 5 5 2 4" xfId="53005" xr:uid="{00000000-0005-0000-0000-000005CF0000}"/>
    <cellStyle name="Normal 8 5 5 3" xfId="53006" xr:uid="{00000000-0005-0000-0000-000006CF0000}"/>
    <cellStyle name="Normal 8 5 5 3 2" xfId="53007" xr:uid="{00000000-0005-0000-0000-000007CF0000}"/>
    <cellStyle name="Normal 8 5 5 3 2 2" xfId="53008" xr:uid="{00000000-0005-0000-0000-000008CF0000}"/>
    <cellStyle name="Normal 8 5 5 3 3" xfId="53009" xr:uid="{00000000-0005-0000-0000-000009CF0000}"/>
    <cellStyle name="Normal 8 5 5 4" xfId="53010" xr:uid="{00000000-0005-0000-0000-00000ACF0000}"/>
    <cellStyle name="Normal 8 5 5 5" xfId="53011" xr:uid="{00000000-0005-0000-0000-00000BCF0000}"/>
    <cellStyle name="Normal 8 5 6" xfId="53012" xr:uid="{00000000-0005-0000-0000-00000CCF0000}"/>
    <cellStyle name="Normal 8 5 6 2" xfId="53013" xr:uid="{00000000-0005-0000-0000-00000DCF0000}"/>
    <cellStyle name="Normal 8 5 6 2 2" xfId="53014" xr:uid="{00000000-0005-0000-0000-00000ECF0000}"/>
    <cellStyle name="Normal 8 5 6 3" xfId="53015" xr:uid="{00000000-0005-0000-0000-00000FCF0000}"/>
    <cellStyle name="Normal 8 5 6 3 2" xfId="53016" xr:uid="{00000000-0005-0000-0000-000010CF0000}"/>
    <cellStyle name="Normal 8 5 6 3 2 2" xfId="53017" xr:uid="{00000000-0005-0000-0000-000011CF0000}"/>
    <cellStyle name="Normal 8 5 6 3 3" xfId="53018" xr:uid="{00000000-0005-0000-0000-000012CF0000}"/>
    <cellStyle name="Normal 8 5 6 4" xfId="53019" xr:uid="{00000000-0005-0000-0000-000013CF0000}"/>
    <cellStyle name="Normal 8 5 6 5" xfId="53020" xr:uid="{00000000-0005-0000-0000-000014CF0000}"/>
    <cellStyle name="Normal 8 5 7" xfId="53021" xr:uid="{00000000-0005-0000-0000-000015CF0000}"/>
    <cellStyle name="Normal 8 5 7 2" xfId="53022" xr:uid="{00000000-0005-0000-0000-000016CF0000}"/>
    <cellStyle name="Normal 8 5 8" xfId="53023" xr:uid="{00000000-0005-0000-0000-000017CF0000}"/>
    <cellStyle name="Normal 8 5 8 2" xfId="53024" xr:uid="{00000000-0005-0000-0000-000018CF0000}"/>
    <cellStyle name="Normal 8 5 8 2 2" xfId="53025" xr:uid="{00000000-0005-0000-0000-000019CF0000}"/>
    <cellStyle name="Normal 8 5 8 3" xfId="53026" xr:uid="{00000000-0005-0000-0000-00001ACF0000}"/>
    <cellStyle name="Normal 8 5 9" xfId="53027" xr:uid="{00000000-0005-0000-0000-00001BCF0000}"/>
    <cellStyle name="Normal 8 5 9 2" xfId="53028" xr:uid="{00000000-0005-0000-0000-00001CCF0000}"/>
    <cellStyle name="Normal 8 5_T-straight with PEDs adjustor" xfId="53029" xr:uid="{00000000-0005-0000-0000-00001DCF0000}"/>
    <cellStyle name="Normal 8 6" xfId="53030" xr:uid="{00000000-0005-0000-0000-00001ECF0000}"/>
    <cellStyle name="Normal 8 6 10" xfId="53031" xr:uid="{00000000-0005-0000-0000-00001FCF0000}"/>
    <cellStyle name="Normal 8 6 11" xfId="53032" xr:uid="{00000000-0005-0000-0000-000020CF0000}"/>
    <cellStyle name="Normal 8 6 2" xfId="53033" xr:uid="{00000000-0005-0000-0000-000021CF0000}"/>
    <cellStyle name="Normal 8 6 2 10" xfId="53034" xr:uid="{00000000-0005-0000-0000-000022CF0000}"/>
    <cellStyle name="Normal 8 6 2 2" xfId="53035" xr:uid="{00000000-0005-0000-0000-000023CF0000}"/>
    <cellStyle name="Normal 8 6 2 2 2" xfId="53036" xr:uid="{00000000-0005-0000-0000-000024CF0000}"/>
    <cellStyle name="Normal 8 6 2 2 2 2" xfId="53037" xr:uid="{00000000-0005-0000-0000-000025CF0000}"/>
    <cellStyle name="Normal 8 6 2 2 2 2 2" xfId="53038" xr:uid="{00000000-0005-0000-0000-000026CF0000}"/>
    <cellStyle name="Normal 8 6 2 2 2 2 2 2" xfId="53039" xr:uid="{00000000-0005-0000-0000-000027CF0000}"/>
    <cellStyle name="Normal 8 6 2 2 2 2 3" xfId="53040" xr:uid="{00000000-0005-0000-0000-000028CF0000}"/>
    <cellStyle name="Normal 8 6 2 2 2 2 3 2" xfId="53041" xr:uid="{00000000-0005-0000-0000-000029CF0000}"/>
    <cellStyle name="Normal 8 6 2 2 2 2 3 2 2" xfId="53042" xr:uid="{00000000-0005-0000-0000-00002ACF0000}"/>
    <cellStyle name="Normal 8 6 2 2 2 2 3 3" xfId="53043" xr:uid="{00000000-0005-0000-0000-00002BCF0000}"/>
    <cellStyle name="Normal 8 6 2 2 2 2 4" xfId="53044" xr:uid="{00000000-0005-0000-0000-00002CCF0000}"/>
    <cellStyle name="Normal 8 6 2 2 2 3" xfId="53045" xr:uid="{00000000-0005-0000-0000-00002DCF0000}"/>
    <cellStyle name="Normal 8 6 2 2 2 3 2" xfId="53046" xr:uid="{00000000-0005-0000-0000-00002ECF0000}"/>
    <cellStyle name="Normal 8 6 2 2 2 4" xfId="53047" xr:uid="{00000000-0005-0000-0000-00002FCF0000}"/>
    <cellStyle name="Normal 8 6 2 2 2 4 2" xfId="53048" xr:uid="{00000000-0005-0000-0000-000030CF0000}"/>
    <cellStyle name="Normal 8 6 2 2 2 4 2 2" xfId="53049" xr:uid="{00000000-0005-0000-0000-000031CF0000}"/>
    <cellStyle name="Normal 8 6 2 2 2 4 3" xfId="53050" xr:uid="{00000000-0005-0000-0000-000032CF0000}"/>
    <cellStyle name="Normal 8 6 2 2 2 5" xfId="53051" xr:uid="{00000000-0005-0000-0000-000033CF0000}"/>
    <cellStyle name="Normal 8 6 2 2 2 6" xfId="53052" xr:uid="{00000000-0005-0000-0000-000034CF0000}"/>
    <cellStyle name="Normal 8 6 2 2 3" xfId="53053" xr:uid="{00000000-0005-0000-0000-000035CF0000}"/>
    <cellStyle name="Normal 8 6 2 2 3 2" xfId="53054" xr:uid="{00000000-0005-0000-0000-000036CF0000}"/>
    <cellStyle name="Normal 8 6 2 2 3 2 2" xfId="53055" xr:uid="{00000000-0005-0000-0000-000037CF0000}"/>
    <cellStyle name="Normal 8 6 2 2 3 3" xfId="53056" xr:uid="{00000000-0005-0000-0000-000038CF0000}"/>
    <cellStyle name="Normal 8 6 2 2 3 3 2" xfId="53057" xr:uid="{00000000-0005-0000-0000-000039CF0000}"/>
    <cellStyle name="Normal 8 6 2 2 3 3 2 2" xfId="53058" xr:uid="{00000000-0005-0000-0000-00003ACF0000}"/>
    <cellStyle name="Normal 8 6 2 2 3 3 3" xfId="53059" xr:uid="{00000000-0005-0000-0000-00003BCF0000}"/>
    <cellStyle name="Normal 8 6 2 2 3 4" xfId="53060" xr:uid="{00000000-0005-0000-0000-00003CCF0000}"/>
    <cellStyle name="Normal 8 6 2 2 4" xfId="53061" xr:uid="{00000000-0005-0000-0000-00003DCF0000}"/>
    <cellStyle name="Normal 8 6 2 2 4 2" xfId="53062" xr:uid="{00000000-0005-0000-0000-00003ECF0000}"/>
    <cellStyle name="Normal 8 6 2 2 4 2 2" xfId="53063" xr:uid="{00000000-0005-0000-0000-00003FCF0000}"/>
    <cellStyle name="Normal 8 6 2 2 4 3" xfId="53064" xr:uid="{00000000-0005-0000-0000-000040CF0000}"/>
    <cellStyle name="Normal 8 6 2 2 4 3 2" xfId="53065" xr:uid="{00000000-0005-0000-0000-000041CF0000}"/>
    <cellStyle name="Normal 8 6 2 2 4 3 2 2" xfId="53066" xr:uid="{00000000-0005-0000-0000-000042CF0000}"/>
    <cellStyle name="Normal 8 6 2 2 4 3 3" xfId="53067" xr:uid="{00000000-0005-0000-0000-000043CF0000}"/>
    <cellStyle name="Normal 8 6 2 2 4 4" xfId="53068" xr:uid="{00000000-0005-0000-0000-000044CF0000}"/>
    <cellStyle name="Normal 8 6 2 2 5" xfId="53069" xr:uid="{00000000-0005-0000-0000-000045CF0000}"/>
    <cellStyle name="Normal 8 6 2 2 5 2" xfId="53070" xr:uid="{00000000-0005-0000-0000-000046CF0000}"/>
    <cellStyle name="Normal 8 6 2 2 6" xfId="53071" xr:uid="{00000000-0005-0000-0000-000047CF0000}"/>
    <cellStyle name="Normal 8 6 2 2 6 2" xfId="53072" xr:uid="{00000000-0005-0000-0000-000048CF0000}"/>
    <cellStyle name="Normal 8 6 2 2 6 2 2" xfId="53073" xr:uid="{00000000-0005-0000-0000-000049CF0000}"/>
    <cellStyle name="Normal 8 6 2 2 6 3" xfId="53074" xr:uid="{00000000-0005-0000-0000-00004ACF0000}"/>
    <cellStyle name="Normal 8 6 2 2 7" xfId="53075" xr:uid="{00000000-0005-0000-0000-00004BCF0000}"/>
    <cellStyle name="Normal 8 6 2 2 7 2" xfId="53076" xr:uid="{00000000-0005-0000-0000-00004CCF0000}"/>
    <cellStyle name="Normal 8 6 2 2 8" xfId="53077" xr:uid="{00000000-0005-0000-0000-00004DCF0000}"/>
    <cellStyle name="Normal 8 6 2 2 9" xfId="53078" xr:uid="{00000000-0005-0000-0000-00004ECF0000}"/>
    <cellStyle name="Normal 8 6 2 3" xfId="53079" xr:uid="{00000000-0005-0000-0000-00004FCF0000}"/>
    <cellStyle name="Normal 8 6 2 3 2" xfId="53080" xr:uid="{00000000-0005-0000-0000-000050CF0000}"/>
    <cellStyle name="Normal 8 6 2 3 2 2" xfId="53081" xr:uid="{00000000-0005-0000-0000-000051CF0000}"/>
    <cellStyle name="Normal 8 6 2 3 2 2 2" xfId="53082" xr:uid="{00000000-0005-0000-0000-000052CF0000}"/>
    <cellStyle name="Normal 8 6 2 3 2 3" xfId="53083" xr:uid="{00000000-0005-0000-0000-000053CF0000}"/>
    <cellStyle name="Normal 8 6 2 3 2 3 2" xfId="53084" xr:uid="{00000000-0005-0000-0000-000054CF0000}"/>
    <cellStyle name="Normal 8 6 2 3 2 3 2 2" xfId="53085" xr:uid="{00000000-0005-0000-0000-000055CF0000}"/>
    <cellStyle name="Normal 8 6 2 3 2 3 3" xfId="53086" xr:uid="{00000000-0005-0000-0000-000056CF0000}"/>
    <cellStyle name="Normal 8 6 2 3 2 4" xfId="53087" xr:uid="{00000000-0005-0000-0000-000057CF0000}"/>
    <cellStyle name="Normal 8 6 2 3 2 5" xfId="53088" xr:uid="{00000000-0005-0000-0000-000058CF0000}"/>
    <cellStyle name="Normal 8 6 2 3 3" xfId="53089" xr:uid="{00000000-0005-0000-0000-000059CF0000}"/>
    <cellStyle name="Normal 8 6 2 3 3 2" xfId="53090" xr:uid="{00000000-0005-0000-0000-00005ACF0000}"/>
    <cellStyle name="Normal 8 6 2 3 4" xfId="53091" xr:uid="{00000000-0005-0000-0000-00005BCF0000}"/>
    <cellStyle name="Normal 8 6 2 3 4 2" xfId="53092" xr:uid="{00000000-0005-0000-0000-00005CCF0000}"/>
    <cellStyle name="Normal 8 6 2 3 4 2 2" xfId="53093" xr:uid="{00000000-0005-0000-0000-00005DCF0000}"/>
    <cellStyle name="Normal 8 6 2 3 4 3" xfId="53094" xr:uid="{00000000-0005-0000-0000-00005ECF0000}"/>
    <cellStyle name="Normal 8 6 2 3 5" xfId="53095" xr:uid="{00000000-0005-0000-0000-00005FCF0000}"/>
    <cellStyle name="Normal 8 6 2 3 6" xfId="53096" xr:uid="{00000000-0005-0000-0000-000060CF0000}"/>
    <cellStyle name="Normal 8 6 2 4" xfId="53097" xr:uid="{00000000-0005-0000-0000-000061CF0000}"/>
    <cellStyle name="Normal 8 6 2 4 2" xfId="53098" xr:uid="{00000000-0005-0000-0000-000062CF0000}"/>
    <cellStyle name="Normal 8 6 2 4 2 2" xfId="53099" xr:uid="{00000000-0005-0000-0000-000063CF0000}"/>
    <cellStyle name="Normal 8 6 2 4 3" xfId="53100" xr:uid="{00000000-0005-0000-0000-000064CF0000}"/>
    <cellStyle name="Normal 8 6 2 4 3 2" xfId="53101" xr:uid="{00000000-0005-0000-0000-000065CF0000}"/>
    <cellStyle name="Normal 8 6 2 4 3 2 2" xfId="53102" xr:uid="{00000000-0005-0000-0000-000066CF0000}"/>
    <cellStyle name="Normal 8 6 2 4 3 3" xfId="53103" xr:uid="{00000000-0005-0000-0000-000067CF0000}"/>
    <cellStyle name="Normal 8 6 2 4 4" xfId="53104" xr:uid="{00000000-0005-0000-0000-000068CF0000}"/>
    <cellStyle name="Normal 8 6 2 4 5" xfId="53105" xr:uid="{00000000-0005-0000-0000-000069CF0000}"/>
    <cellStyle name="Normal 8 6 2 5" xfId="53106" xr:uid="{00000000-0005-0000-0000-00006ACF0000}"/>
    <cellStyle name="Normal 8 6 2 5 2" xfId="53107" xr:uid="{00000000-0005-0000-0000-00006BCF0000}"/>
    <cellStyle name="Normal 8 6 2 5 2 2" xfId="53108" xr:uid="{00000000-0005-0000-0000-00006CCF0000}"/>
    <cellStyle name="Normal 8 6 2 5 3" xfId="53109" xr:uid="{00000000-0005-0000-0000-00006DCF0000}"/>
    <cellStyle name="Normal 8 6 2 5 3 2" xfId="53110" xr:uid="{00000000-0005-0000-0000-00006ECF0000}"/>
    <cellStyle name="Normal 8 6 2 5 3 2 2" xfId="53111" xr:uid="{00000000-0005-0000-0000-00006FCF0000}"/>
    <cellStyle name="Normal 8 6 2 5 3 3" xfId="53112" xr:uid="{00000000-0005-0000-0000-000070CF0000}"/>
    <cellStyle name="Normal 8 6 2 5 4" xfId="53113" xr:uid="{00000000-0005-0000-0000-000071CF0000}"/>
    <cellStyle name="Normal 8 6 2 6" xfId="53114" xr:uid="{00000000-0005-0000-0000-000072CF0000}"/>
    <cellStyle name="Normal 8 6 2 6 2" xfId="53115" xr:uid="{00000000-0005-0000-0000-000073CF0000}"/>
    <cellStyle name="Normal 8 6 2 7" xfId="53116" xr:uid="{00000000-0005-0000-0000-000074CF0000}"/>
    <cellStyle name="Normal 8 6 2 7 2" xfId="53117" xr:uid="{00000000-0005-0000-0000-000075CF0000}"/>
    <cellStyle name="Normal 8 6 2 7 2 2" xfId="53118" xr:uid="{00000000-0005-0000-0000-000076CF0000}"/>
    <cellStyle name="Normal 8 6 2 7 3" xfId="53119" xr:uid="{00000000-0005-0000-0000-000077CF0000}"/>
    <cellStyle name="Normal 8 6 2 8" xfId="53120" xr:uid="{00000000-0005-0000-0000-000078CF0000}"/>
    <cellStyle name="Normal 8 6 2 8 2" xfId="53121" xr:uid="{00000000-0005-0000-0000-000079CF0000}"/>
    <cellStyle name="Normal 8 6 2 9" xfId="53122" xr:uid="{00000000-0005-0000-0000-00007ACF0000}"/>
    <cellStyle name="Normal 8 6 2_T-straight with PEDs adjustor" xfId="53123" xr:uid="{00000000-0005-0000-0000-00007BCF0000}"/>
    <cellStyle name="Normal 8 6 3" xfId="53124" xr:uid="{00000000-0005-0000-0000-00007CCF0000}"/>
    <cellStyle name="Normal 8 6 3 2" xfId="53125" xr:uid="{00000000-0005-0000-0000-00007DCF0000}"/>
    <cellStyle name="Normal 8 6 3 2 2" xfId="53126" xr:uid="{00000000-0005-0000-0000-00007ECF0000}"/>
    <cellStyle name="Normal 8 6 3 2 2 2" xfId="53127" xr:uid="{00000000-0005-0000-0000-00007FCF0000}"/>
    <cellStyle name="Normal 8 6 3 2 2 2 2" xfId="53128" xr:uid="{00000000-0005-0000-0000-000080CF0000}"/>
    <cellStyle name="Normal 8 6 3 2 2 3" xfId="53129" xr:uid="{00000000-0005-0000-0000-000081CF0000}"/>
    <cellStyle name="Normal 8 6 3 2 2 3 2" xfId="53130" xr:uid="{00000000-0005-0000-0000-000082CF0000}"/>
    <cellStyle name="Normal 8 6 3 2 2 3 2 2" xfId="53131" xr:uid="{00000000-0005-0000-0000-000083CF0000}"/>
    <cellStyle name="Normal 8 6 3 2 2 3 3" xfId="53132" xr:uid="{00000000-0005-0000-0000-000084CF0000}"/>
    <cellStyle name="Normal 8 6 3 2 2 4" xfId="53133" xr:uid="{00000000-0005-0000-0000-000085CF0000}"/>
    <cellStyle name="Normal 8 6 3 2 3" xfId="53134" xr:uid="{00000000-0005-0000-0000-000086CF0000}"/>
    <cellStyle name="Normal 8 6 3 2 3 2" xfId="53135" xr:uid="{00000000-0005-0000-0000-000087CF0000}"/>
    <cellStyle name="Normal 8 6 3 2 4" xfId="53136" xr:uid="{00000000-0005-0000-0000-000088CF0000}"/>
    <cellStyle name="Normal 8 6 3 2 4 2" xfId="53137" xr:uid="{00000000-0005-0000-0000-000089CF0000}"/>
    <cellStyle name="Normal 8 6 3 2 4 2 2" xfId="53138" xr:uid="{00000000-0005-0000-0000-00008ACF0000}"/>
    <cellStyle name="Normal 8 6 3 2 4 3" xfId="53139" xr:uid="{00000000-0005-0000-0000-00008BCF0000}"/>
    <cellStyle name="Normal 8 6 3 2 5" xfId="53140" xr:uid="{00000000-0005-0000-0000-00008CCF0000}"/>
    <cellStyle name="Normal 8 6 3 2 6" xfId="53141" xr:uid="{00000000-0005-0000-0000-00008DCF0000}"/>
    <cellStyle name="Normal 8 6 3 3" xfId="53142" xr:uid="{00000000-0005-0000-0000-00008ECF0000}"/>
    <cellStyle name="Normal 8 6 3 3 2" xfId="53143" xr:uid="{00000000-0005-0000-0000-00008FCF0000}"/>
    <cellStyle name="Normal 8 6 3 3 2 2" xfId="53144" xr:uid="{00000000-0005-0000-0000-000090CF0000}"/>
    <cellStyle name="Normal 8 6 3 3 3" xfId="53145" xr:uid="{00000000-0005-0000-0000-000091CF0000}"/>
    <cellStyle name="Normal 8 6 3 3 3 2" xfId="53146" xr:uid="{00000000-0005-0000-0000-000092CF0000}"/>
    <cellStyle name="Normal 8 6 3 3 3 2 2" xfId="53147" xr:uid="{00000000-0005-0000-0000-000093CF0000}"/>
    <cellStyle name="Normal 8 6 3 3 3 3" xfId="53148" xr:uid="{00000000-0005-0000-0000-000094CF0000}"/>
    <cellStyle name="Normal 8 6 3 3 4" xfId="53149" xr:uid="{00000000-0005-0000-0000-000095CF0000}"/>
    <cellStyle name="Normal 8 6 3 4" xfId="53150" xr:uid="{00000000-0005-0000-0000-000096CF0000}"/>
    <cellStyle name="Normal 8 6 3 4 2" xfId="53151" xr:uid="{00000000-0005-0000-0000-000097CF0000}"/>
    <cellStyle name="Normal 8 6 3 4 2 2" xfId="53152" xr:uid="{00000000-0005-0000-0000-000098CF0000}"/>
    <cellStyle name="Normal 8 6 3 4 3" xfId="53153" xr:uid="{00000000-0005-0000-0000-000099CF0000}"/>
    <cellStyle name="Normal 8 6 3 4 3 2" xfId="53154" xr:uid="{00000000-0005-0000-0000-00009ACF0000}"/>
    <cellStyle name="Normal 8 6 3 4 3 2 2" xfId="53155" xr:uid="{00000000-0005-0000-0000-00009BCF0000}"/>
    <cellStyle name="Normal 8 6 3 4 3 3" xfId="53156" xr:uid="{00000000-0005-0000-0000-00009CCF0000}"/>
    <cellStyle name="Normal 8 6 3 4 4" xfId="53157" xr:uid="{00000000-0005-0000-0000-00009DCF0000}"/>
    <cellStyle name="Normal 8 6 3 5" xfId="53158" xr:uid="{00000000-0005-0000-0000-00009ECF0000}"/>
    <cellStyle name="Normal 8 6 3 5 2" xfId="53159" xr:uid="{00000000-0005-0000-0000-00009FCF0000}"/>
    <cellStyle name="Normal 8 6 3 6" xfId="53160" xr:uid="{00000000-0005-0000-0000-0000A0CF0000}"/>
    <cellStyle name="Normal 8 6 3 6 2" xfId="53161" xr:uid="{00000000-0005-0000-0000-0000A1CF0000}"/>
    <cellStyle name="Normal 8 6 3 6 2 2" xfId="53162" xr:uid="{00000000-0005-0000-0000-0000A2CF0000}"/>
    <cellStyle name="Normal 8 6 3 6 3" xfId="53163" xr:uid="{00000000-0005-0000-0000-0000A3CF0000}"/>
    <cellStyle name="Normal 8 6 3 7" xfId="53164" xr:uid="{00000000-0005-0000-0000-0000A4CF0000}"/>
    <cellStyle name="Normal 8 6 3 7 2" xfId="53165" xr:uid="{00000000-0005-0000-0000-0000A5CF0000}"/>
    <cellStyle name="Normal 8 6 3 8" xfId="53166" xr:uid="{00000000-0005-0000-0000-0000A6CF0000}"/>
    <cellStyle name="Normal 8 6 3 9" xfId="53167" xr:uid="{00000000-0005-0000-0000-0000A7CF0000}"/>
    <cellStyle name="Normal 8 6 4" xfId="53168" xr:uid="{00000000-0005-0000-0000-0000A8CF0000}"/>
    <cellStyle name="Normal 8 6 4 2" xfId="53169" xr:uid="{00000000-0005-0000-0000-0000A9CF0000}"/>
    <cellStyle name="Normal 8 6 4 2 2" xfId="53170" xr:uid="{00000000-0005-0000-0000-0000AACF0000}"/>
    <cellStyle name="Normal 8 6 4 2 2 2" xfId="53171" xr:uid="{00000000-0005-0000-0000-0000ABCF0000}"/>
    <cellStyle name="Normal 8 6 4 2 3" xfId="53172" xr:uid="{00000000-0005-0000-0000-0000ACCF0000}"/>
    <cellStyle name="Normal 8 6 4 2 3 2" xfId="53173" xr:uid="{00000000-0005-0000-0000-0000ADCF0000}"/>
    <cellStyle name="Normal 8 6 4 2 3 2 2" xfId="53174" xr:uid="{00000000-0005-0000-0000-0000AECF0000}"/>
    <cellStyle name="Normal 8 6 4 2 3 3" xfId="53175" xr:uid="{00000000-0005-0000-0000-0000AFCF0000}"/>
    <cellStyle name="Normal 8 6 4 2 4" xfId="53176" xr:uid="{00000000-0005-0000-0000-0000B0CF0000}"/>
    <cellStyle name="Normal 8 6 4 2 5" xfId="53177" xr:uid="{00000000-0005-0000-0000-0000B1CF0000}"/>
    <cellStyle name="Normal 8 6 4 3" xfId="53178" xr:uid="{00000000-0005-0000-0000-0000B2CF0000}"/>
    <cellStyle name="Normal 8 6 4 3 2" xfId="53179" xr:uid="{00000000-0005-0000-0000-0000B3CF0000}"/>
    <cellStyle name="Normal 8 6 4 4" xfId="53180" xr:uid="{00000000-0005-0000-0000-0000B4CF0000}"/>
    <cellStyle name="Normal 8 6 4 4 2" xfId="53181" xr:uid="{00000000-0005-0000-0000-0000B5CF0000}"/>
    <cellStyle name="Normal 8 6 4 4 2 2" xfId="53182" xr:uid="{00000000-0005-0000-0000-0000B6CF0000}"/>
    <cellStyle name="Normal 8 6 4 4 3" xfId="53183" xr:uid="{00000000-0005-0000-0000-0000B7CF0000}"/>
    <cellStyle name="Normal 8 6 4 5" xfId="53184" xr:uid="{00000000-0005-0000-0000-0000B8CF0000}"/>
    <cellStyle name="Normal 8 6 4 6" xfId="53185" xr:uid="{00000000-0005-0000-0000-0000B9CF0000}"/>
    <cellStyle name="Normal 8 6 5" xfId="53186" xr:uid="{00000000-0005-0000-0000-0000BACF0000}"/>
    <cellStyle name="Normal 8 6 5 2" xfId="53187" xr:uid="{00000000-0005-0000-0000-0000BBCF0000}"/>
    <cellStyle name="Normal 8 6 5 2 2" xfId="53188" xr:uid="{00000000-0005-0000-0000-0000BCCF0000}"/>
    <cellStyle name="Normal 8 6 5 3" xfId="53189" xr:uid="{00000000-0005-0000-0000-0000BDCF0000}"/>
    <cellStyle name="Normal 8 6 5 3 2" xfId="53190" xr:uid="{00000000-0005-0000-0000-0000BECF0000}"/>
    <cellStyle name="Normal 8 6 5 3 2 2" xfId="53191" xr:uid="{00000000-0005-0000-0000-0000BFCF0000}"/>
    <cellStyle name="Normal 8 6 5 3 3" xfId="53192" xr:uid="{00000000-0005-0000-0000-0000C0CF0000}"/>
    <cellStyle name="Normal 8 6 5 4" xfId="53193" xr:uid="{00000000-0005-0000-0000-0000C1CF0000}"/>
    <cellStyle name="Normal 8 6 5 5" xfId="53194" xr:uid="{00000000-0005-0000-0000-0000C2CF0000}"/>
    <cellStyle name="Normal 8 6 6" xfId="53195" xr:uid="{00000000-0005-0000-0000-0000C3CF0000}"/>
    <cellStyle name="Normal 8 6 6 2" xfId="53196" xr:uid="{00000000-0005-0000-0000-0000C4CF0000}"/>
    <cellStyle name="Normal 8 6 6 2 2" xfId="53197" xr:uid="{00000000-0005-0000-0000-0000C5CF0000}"/>
    <cellStyle name="Normal 8 6 6 3" xfId="53198" xr:uid="{00000000-0005-0000-0000-0000C6CF0000}"/>
    <cellStyle name="Normal 8 6 6 3 2" xfId="53199" xr:uid="{00000000-0005-0000-0000-0000C7CF0000}"/>
    <cellStyle name="Normal 8 6 6 3 2 2" xfId="53200" xr:uid="{00000000-0005-0000-0000-0000C8CF0000}"/>
    <cellStyle name="Normal 8 6 6 3 3" xfId="53201" xr:uid="{00000000-0005-0000-0000-0000C9CF0000}"/>
    <cellStyle name="Normal 8 6 6 4" xfId="53202" xr:uid="{00000000-0005-0000-0000-0000CACF0000}"/>
    <cellStyle name="Normal 8 6 7" xfId="53203" xr:uid="{00000000-0005-0000-0000-0000CBCF0000}"/>
    <cellStyle name="Normal 8 6 7 2" xfId="53204" xr:uid="{00000000-0005-0000-0000-0000CCCF0000}"/>
    <cellStyle name="Normal 8 6 8" xfId="53205" xr:uid="{00000000-0005-0000-0000-0000CDCF0000}"/>
    <cellStyle name="Normal 8 6 8 2" xfId="53206" xr:uid="{00000000-0005-0000-0000-0000CECF0000}"/>
    <cellStyle name="Normal 8 6 8 2 2" xfId="53207" xr:uid="{00000000-0005-0000-0000-0000CFCF0000}"/>
    <cellStyle name="Normal 8 6 8 3" xfId="53208" xr:uid="{00000000-0005-0000-0000-0000D0CF0000}"/>
    <cellStyle name="Normal 8 6 9" xfId="53209" xr:uid="{00000000-0005-0000-0000-0000D1CF0000}"/>
    <cellStyle name="Normal 8 6 9 2" xfId="53210" xr:uid="{00000000-0005-0000-0000-0000D2CF0000}"/>
    <cellStyle name="Normal 8 6_T-straight with PEDs adjustor" xfId="53211" xr:uid="{00000000-0005-0000-0000-0000D3CF0000}"/>
    <cellStyle name="Normal 8 7" xfId="53212" xr:uid="{00000000-0005-0000-0000-0000D4CF0000}"/>
    <cellStyle name="Normal 8 7 10" xfId="53213" xr:uid="{00000000-0005-0000-0000-0000D5CF0000}"/>
    <cellStyle name="Normal 8 7 2" xfId="53214" xr:uid="{00000000-0005-0000-0000-0000D6CF0000}"/>
    <cellStyle name="Normal 8 7 2 2" xfId="53215" xr:uid="{00000000-0005-0000-0000-0000D7CF0000}"/>
    <cellStyle name="Normal 8 7 2 2 2" xfId="53216" xr:uid="{00000000-0005-0000-0000-0000D8CF0000}"/>
    <cellStyle name="Normal 8 7 2 2 2 2" xfId="53217" xr:uid="{00000000-0005-0000-0000-0000D9CF0000}"/>
    <cellStyle name="Normal 8 7 2 2 2 2 2" xfId="53218" xr:uid="{00000000-0005-0000-0000-0000DACF0000}"/>
    <cellStyle name="Normal 8 7 2 2 2 3" xfId="53219" xr:uid="{00000000-0005-0000-0000-0000DBCF0000}"/>
    <cellStyle name="Normal 8 7 2 2 2 3 2" xfId="53220" xr:uid="{00000000-0005-0000-0000-0000DCCF0000}"/>
    <cellStyle name="Normal 8 7 2 2 2 3 2 2" xfId="53221" xr:uid="{00000000-0005-0000-0000-0000DDCF0000}"/>
    <cellStyle name="Normal 8 7 2 2 2 3 3" xfId="53222" xr:uid="{00000000-0005-0000-0000-0000DECF0000}"/>
    <cellStyle name="Normal 8 7 2 2 2 4" xfId="53223" xr:uid="{00000000-0005-0000-0000-0000DFCF0000}"/>
    <cellStyle name="Normal 8 7 2 2 3" xfId="53224" xr:uid="{00000000-0005-0000-0000-0000E0CF0000}"/>
    <cellStyle name="Normal 8 7 2 2 3 2" xfId="53225" xr:uid="{00000000-0005-0000-0000-0000E1CF0000}"/>
    <cellStyle name="Normal 8 7 2 2 4" xfId="53226" xr:uid="{00000000-0005-0000-0000-0000E2CF0000}"/>
    <cellStyle name="Normal 8 7 2 2 4 2" xfId="53227" xr:uid="{00000000-0005-0000-0000-0000E3CF0000}"/>
    <cellStyle name="Normal 8 7 2 2 4 2 2" xfId="53228" xr:uid="{00000000-0005-0000-0000-0000E4CF0000}"/>
    <cellStyle name="Normal 8 7 2 2 4 3" xfId="53229" xr:uid="{00000000-0005-0000-0000-0000E5CF0000}"/>
    <cellStyle name="Normal 8 7 2 2 5" xfId="53230" xr:uid="{00000000-0005-0000-0000-0000E6CF0000}"/>
    <cellStyle name="Normal 8 7 2 2 6" xfId="53231" xr:uid="{00000000-0005-0000-0000-0000E7CF0000}"/>
    <cellStyle name="Normal 8 7 2 3" xfId="53232" xr:uid="{00000000-0005-0000-0000-0000E8CF0000}"/>
    <cellStyle name="Normal 8 7 2 3 2" xfId="53233" xr:uid="{00000000-0005-0000-0000-0000E9CF0000}"/>
    <cellStyle name="Normal 8 7 2 3 2 2" xfId="53234" xr:uid="{00000000-0005-0000-0000-0000EACF0000}"/>
    <cellStyle name="Normal 8 7 2 3 3" xfId="53235" xr:uid="{00000000-0005-0000-0000-0000EBCF0000}"/>
    <cellStyle name="Normal 8 7 2 3 3 2" xfId="53236" xr:uid="{00000000-0005-0000-0000-0000ECCF0000}"/>
    <cellStyle name="Normal 8 7 2 3 3 2 2" xfId="53237" xr:uid="{00000000-0005-0000-0000-0000EDCF0000}"/>
    <cellStyle name="Normal 8 7 2 3 3 3" xfId="53238" xr:uid="{00000000-0005-0000-0000-0000EECF0000}"/>
    <cellStyle name="Normal 8 7 2 3 4" xfId="53239" xr:uid="{00000000-0005-0000-0000-0000EFCF0000}"/>
    <cellStyle name="Normal 8 7 2 4" xfId="53240" xr:uid="{00000000-0005-0000-0000-0000F0CF0000}"/>
    <cellStyle name="Normal 8 7 2 4 2" xfId="53241" xr:uid="{00000000-0005-0000-0000-0000F1CF0000}"/>
    <cellStyle name="Normal 8 7 2 4 2 2" xfId="53242" xr:uid="{00000000-0005-0000-0000-0000F2CF0000}"/>
    <cellStyle name="Normal 8 7 2 4 3" xfId="53243" xr:uid="{00000000-0005-0000-0000-0000F3CF0000}"/>
    <cellStyle name="Normal 8 7 2 4 3 2" xfId="53244" xr:uid="{00000000-0005-0000-0000-0000F4CF0000}"/>
    <cellStyle name="Normal 8 7 2 4 3 2 2" xfId="53245" xr:uid="{00000000-0005-0000-0000-0000F5CF0000}"/>
    <cellStyle name="Normal 8 7 2 4 3 3" xfId="53246" xr:uid="{00000000-0005-0000-0000-0000F6CF0000}"/>
    <cellStyle name="Normal 8 7 2 4 4" xfId="53247" xr:uid="{00000000-0005-0000-0000-0000F7CF0000}"/>
    <cellStyle name="Normal 8 7 2 5" xfId="53248" xr:uid="{00000000-0005-0000-0000-0000F8CF0000}"/>
    <cellStyle name="Normal 8 7 2 5 2" xfId="53249" xr:uid="{00000000-0005-0000-0000-0000F9CF0000}"/>
    <cellStyle name="Normal 8 7 2 6" xfId="53250" xr:uid="{00000000-0005-0000-0000-0000FACF0000}"/>
    <cellStyle name="Normal 8 7 2 6 2" xfId="53251" xr:uid="{00000000-0005-0000-0000-0000FBCF0000}"/>
    <cellStyle name="Normal 8 7 2 6 2 2" xfId="53252" xr:uid="{00000000-0005-0000-0000-0000FCCF0000}"/>
    <cellStyle name="Normal 8 7 2 6 3" xfId="53253" xr:uid="{00000000-0005-0000-0000-0000FDCF0000}"/>
    <cellStyle name="Normal 8 7 2 7" xfId="53254" xr:uid="{00000000-0005-0000-0000-0000FECF0000}"/>
    <cellStyle name="Normal 8 7 2 7 2" xfId="53255" xr:uid="{00000000-0005-0000-0000-0000FFCF0000}"/>
    <cellStyle name="Normal 8 7 2 8" xfId="53256" xr:uid="{00000000-0005-0000-0000-000000D00000}"/>
    <cellStyle name="Normal 8 7 2 9" xfId="53257" xr:uid="{00000000-0005-0000-0000-000001D00000}"/>
    <cellStyle name="Normal 8 7 3" xfId="53258" xr:uid="{00000000-0005-0000-0000-000002D00000}"/>
    <cellStyle name="Normal 8 7 3 2" xfId="53259" xr:uid="{00000000-0005-0000-0000-000003D00000}"/>
    <cellStyle name="Normal 8 7 3 2 2" xfId="53260" xr:uid="{00000000-0005-0000-0000-000004D00000}"/>
    <cellStyle name="Normal 8 7 3 2 2 2" xfId="53261" xr:uid="{00000000-0005-0000-0000-000005D00000}"/>
    <cellStyle name="Normal 8 7 3 2 3" xfId="53262" xr:uid="{00000000-0005-0000-0000-000006D00000}"/>
    <cellStyle name="Normal 8 7 3 2 3 2" xfId="53263" xr:uid="{00000000-0005-0000-0000-000007D00000}"/>
    <cellStyle name="Normal 8 7 3 2 3 2 2" xfId="53264" xr:uid="{00000000-0005-0000-0000-000008D00000}"/>
    <cellStyle name="Normal 8 7 3 2 3 3" xfId="53265" xr:uid="{00000000-0005-0000-0000-000009D00000}"/>
    <cellStyle name="Normal 8 7 3 2 4" xfId="53266" xr:uid="{00000000-0005-0000-0000-00000AD00000}"/>
    <cellStyle name="Normal 8 7 3 2 5" xfId="53267" xr:uid="{00000000-0005-0000-0000-00000BD00000}"/>
    <cellStyle name="Normal 8 7 3 3" xfId="53268" xr:uid="{00000000-0005-0000-0000-00000CD00000}"/>
    <cellStyle name="Normal 8 7 3 3 2" xfId="53269" xr:uid="{00000000-0005-0000-0000-00000DD00000}"/>
    <cellStyle name="Normal 8 7 3 4" xfId="53270" xr:uid="{00000000-0005-0000-0000-00000ED00000}"/>
    <cellStyle name="Normal 8 7 3 4 2" xfId="53271" xr:uid="{00000000-0005-0000-0000-00000FD00000}"/>
    <cellStyle name="Normal 8 7 3 4 2 2" xfId="53272" xr:uid="{00000000-0005-0000-0000-000010D00000}"/>
    <cellStyle name="Normal 8 7 3 4 3" xfId="53273" xr:uid="{00000000-0005-0000-0000-000011D00000}"/>
    <cellStyle name="Normal 8 7 3 5" xfId="53274" xr:uid="{00000000-0005-0000-0000-000012D00000}"/>
    <cellStyle name="Normal 8 7 3 6" xfId="53275" xr:uid="{00000000-0005-0000-0000-000013D00000}"/>
    <cellStyle name="Normal 8 7 4" xfId="53276" xr:uid="{00000000-0005-0000-0000-000014D00000}"/>
    <cellStyle name="Normal 8 7 4 2" xfId="53277" xr:uid="{00000000-0005-0000-0000-000015D00000}"/>
    <cellStyle name="Normal 8 7 4 2 2" xfId="53278" xr:uid="{00000000-0005-0000-0000-000016D00000}"/>
    <cellStyle name="Normal 8 7 4 3" xfId="53279" xr:uid="{00000000-0005-0000-0000-000017D00000}"/>
    <cellStyle name="Normal 8 7 4 3 2" xfId="53280" xr:uid="{00000000-0005-0000-0000-000018D00000}"/>
    <cellStyle name="Normal 8 7 4 3 2 2" xfId="53281" xr:uid="{00000000-0005-0000-0000-000019D00000}"/>
    <cellStyle name="Normal 8 7 4 3 3" xfId="53282" xr:uid="{00000000-0005-0000-0000-00001AD00000}"/>
    <cellStyle name="Normal 8 7 4 4" xfId="53283" xr:uid="{00000000-0005-0000-0000-00001BD00000}"/>
    <cellStyle name="Normal 8 7 4 5" xfId="53284" xr:uid="{00000000-0005-0000-0000-00001CD00000}"/>
    <cellStyle name="Normal 8 7 5" xfId="53285" xr:uid="{00000000-0005-0000-0000-00001DD00000}"/>
    <cellStyle name="Normal 8 7 5 2" xfId="53286" xr:uid="{00000000-0005-0000-0000-00001ED00000}"/>
    <cellStyle name="Normal 8 7 5 2 2" xfId="53287" xr:uid="{00000000-0005-0000-0000-00001FD00000}"/>
    <cellStyle name="Normal 8 7 5 3" xfId="53288" xr:uid="{00000000-0005-0000-0000-000020D00000}"/>
    <cellStyle name="Normal 8 7 5 3 2" xfId="53289" xr:uid="{00000000-0005-0000-0000-000021D00000}"/>
    <cellStyle name="Normal 8 7 5 3 2 2" xfId="53290" xr:uid="{00000000-0005-0000-0000-000022D00000}"/>
    <cellStyle name="Normal 8 7 5 3 3" xfId="53291" xr:uid="{00000000-0005-0000-0000-000023D00000}"/>
    <cellStyle name="Normal 8 7 5 4" xfId="53292" xr:uid="{00000000-0005-0000-0000-000024D00000}"/>
    <cellStyle name="Normal 8 7 6" xfId="53293" xr:uid="{00000000-0005-0000-0000-000025D00000}"/>
    <cellStyle name="Normal 8 7 6 2" xfId="53294" xr:uid="{00000000-0005-0000-0000-000026D00000}"/>
    <cellStyle name="Normal 8 7 7" xfId="53295" xr:uid="{00000000-0005-0000-0000-000027D00000}"/>
    <cellStyle name="Normal 8 7 7 2" xfId="53296" xr:uid="{00000000-0005-0000-0000-000028D00000}"/>
    <cellStyle name="Normal 8 7 7 2 2" xfId="53297" xr:uid="{00000000-0005-0000-0000-000029D00000}"/>
    <cellStyle name="Normal 8 7 7 3" xfId="53298" xr:uid="{00000000-0005-0000-0000-00002AD00000}"/>
    <cellStyle name="Normal 8 7 8" xfId="53299" xr:uid="{00000000-0005-0000-0000-00002BD00000}"/>
    <cellStyle name="Normal 8 7 8 2" xfId="53300" xr:uid="{00000000-0005-0000-0000-00002CD00000}"/>
    <cellStyle name="Normal 8 7 9" xfId="53301" xr:uid="{00000000-0005-0000-0000-00002DD00000}"/>
    <cellStyle name="Normal 8 7_T-straight with PEDs adjustor" xfId="53302" xr:uid="{00000000-0005-0000-0000-00002ED00000}"/>
    <cellStyle name="Normal 8 8" xfId="53303" xr:uid="{00000000-0005-0000-0000-00002FD00000}"/>
    <cellStyle name="Normal 8 8 2" xfId="53304" xr:uid="{00000000-0005-0000-0000-000030D00000}"/>
    <cellStyle name="Normal 8 8 2 2" xfId="53305" xr:uid="{00000000-0005-0000-0000-000031D00000}"/>
    <cellStyle name="Normal 8 8 2 2 2" xfId="53306" xr:uid="{00000000-0005-0000-0000-000032D00000}"/>
    <cellStyle name="Normal 8 8 2 2 2 2" xfId="53307" xr:uid="{00000000-0005-0000-0000-000033D00000}"/>
    <cellStyle name="Normal 8 8 2 2 3" xfId="53308" xr:uid="{00000000-0005-0000-0000-000034D00000}"/>
    <cellStyle name="Normal 8 8 2 2 3 2" xfId="53309" xr:uid="{00000000-0005-0000-0000-000035D00000}"/>
    <cellStyle name="Normal 8 8 2 2 3 2 2" xfId="53310" xr:uid="{00000000-0005-0000-0000-000036D00000}"/>
    <cellStyle name="Normal 8 8 2 2 3 3" xfId="53311" xr:uid="{00000000-0005-0000-0000-000037D00000}"/>
    <cellStyle name="Normal 8 8 2 2 4" xfId="53312" xr:uid="{00000000-0005-0000-0000-000038D00000}"/>
    <cellStyle name="Normal 8 8 2 3" xfId="53313" xr:uid="{00000000-0005-0000-0000-000039D00000}"/>
    <cellStyle name="Normal 8 8 2 3 2" xfId="53314" xr:uid="{00000000-0005-0000-0000-00003AD00000}"/>
    <cellStyle name="Normal 8 8 2 4" xfId="53315" xr:uid="{00000000-0005-0000-0000-00003BD00000}"/>
    <cellStyle name="Normal 8 8 2 4 2" xfId="53316" xr:uid="{00000000-0005-0000-0000-00003CD00000}"/>
    <cellStyle name="Normal 8 8 2 4 2 2" xfId="53317" xr:uid="{00000000-0005-0000-0000-00003DD00000}"/>
    <cellStyle name="Normal 8 8 2 4 3" xfId="53318" xr:uid="{00000000-0005-0000-0000-00003ED00000}"/>
    <cellStyle name="Normal 8 8 2 5" xfId="53319" xr:uid="{00000000-0005-0000-0000-00003FD00000}"/>
    <cellStyle name="Normal 8 8 2 6" xfId="53320" xr:uid="{00000000-0005-0000-0000-000040D00000}"/>
    <cellStyle name="Normal 8 8 3" xfId="53321" xr:uid="{00000000-0005-0000-0000-000041D00000}"/>
    <cellStyle name="Normal 8 8 3 2" xfId="53322" xr:uid="{00000000-0005-0000-0000-000042D00000}"/>
    <cellStyle name="Normal 8 8 3 2 2" xfId="53323" xr:uid="{00000000-0005-0000-0000-000043D00000}"/>
    <cellStyle name="Normal 8 8 3 3" xfId="53324" xr:uid="{00000000-0005-0000-0000-000044D00000}"/>
    <cellStyle name="Normal 8 8 3 3 2" xfId="53325" xr:uid="{00000000-0005-0000-0000-000045D00000}"/>
    <cellStyle name="Normal 8 8 3 3 2 2" xfId="53326" xr:uid="{00000000-0005-0000-0000-000046D00000}"/>
    <cellStyle name="Normal 8 8 3 3 3" xfId="53327" xr:uid="{00000000-0005-0000-0000-000047D00000}"/>
    <cellStyle name="Normal 8 8 3 4" xfId="53328" xr:uid="{00000000-0005-0000-0000-000048D00000}"/>
    <cellStyle name="Normal 8 8 4" xfId="53329" xr:uid="{00000000-0005-0000-0000-000049D00000}"/>
    <cellStyle name="Normal 8 8 4 2" xfId="53330" xr:uid="{00000000-0005-0000-0000-00004AD00000}"/>
    <cellStyle name="Normal 8 8 4 2 2" xfId="53331" xr:uid="{00000000-0005-0000-0000-00004BD00000}"/>
    <cellStyle name="Normal 8 8 4 3" xfId="53332" xr:uid="{00000000-0005-0000-0000-00004CD00000}"/>
    <cellStyle name="Normal 8 8 4 3 2" xfId="53333" xr:uid="{00000000-0005-0000-0000-00004DD00000}"/>
    <cellStyle name="Normal 8 8 4 3 2 2" xfId="53334" xr:uid="{00000000-0005-0000-0000-00004ED00000}"/>
    <cellStyle name="Normal 8 8 4 3 3" xfId="53335" xr:uid="{00000000-0005-0000-0000-00004FD00000}"/>
    <cellStyle name="Normal 8 8 4 4" xfId="53336" xr:uid="{00000000-0005-0000-0000-000050D00000}"/>
    <cellStyle name="Normal 8 8 5" xfId="53337" xr:uid="{00000000-0005-0000-0000-000051D00000}"/>
    <cellStyle name="Normal 8 8 5 2" xfId="53338" xr:uid="{00000000-0005-0000-0000-000052D00000}"/>
    <cellStyle name="Normal 8 8 6" xfId="53339" xr:uid="{00000000-0005-0000-0000-000053D00000}"/>
    <cellStyle name="Normal 8 8 6 2" xfId="53340" xr:uid="{00000000-0005-0000-0000-000054D00000}"/>
    <cellStyle name="Normal 8 8 6 2 2" xfId="53341" xr:uid="{00000000-0005-0000-0000-000055D00000}"/>
    <cellStyle name="Normal 8 8 6 3" xfId="53342" xr:uid="{00000000-0005-0000-0000-000056D00000}"/>
    <cellStyle name="Normal 8 8 7" xfId="53343" xr:uid="{00000000-0005-0000-0000-000057D00000}"/>
    <cellStyle name="Normal 8 8 7 2" xfId="53344" xr:uid="{00000000-0005-0000-0000-000058D00000}"/>
    <cellStyle name="Normal 8 8 8" xfId="53345" xr:uid="{00000000-0005-0000-0000-000059D00000}"/>
    <cellStyle name="Normal 8 8 9" xfId="53346" xr:uid="{00000000-0005-0000-0000-00005AD00000}"/>
    <cellStyle name="Normal 8 9" xfId="53347" xr:uid="{00000000-0005-0000-0000-00005BD00000}"/>
    <cellStyle name="Normal 8 9 2" xfId="53348" xr:uid="{00000000-0005-0000-0000-00005CD00000}"/>
    <cellStyle name="Normal 8 9 2 2" xfId="53349" xr:uid="{00000000-0005-0000-0000-00005DD00000}"/>
    <cellStyle name="Normal 8 9 2 2 2" xfId="53350" xr:uid="{00000000-0005-0000-0000-00005ED00000}"/>
    <cellStyle name="Normal 8 9 2 2 2 2" xfId="53351" xr:uid="{00000000-0005-0000-0000-00005FD00000}"/>
    <cellStyle name="Normal 8 9 2 2 3" xfId="53352" xr:uid="{00000000-0005-0000-0000-000060D00000}"/>
    <cellStyle name="Normal 8 9 2 2 3 2" xfId="53353" xr:uid="{00000000-0005-0000-0000-000061D00000}"/>
    <cellStyle name="Normal 8 9 2 2 3 2 2" xfId="53354" xr:uid="{00000000-0005-0000-0000-000062D00000}"/>
    <cellStyle name="Normal 8 9 2 2 3 3" xfId="53355" xr:uid="{00000000-0005-0000-0000-000063D00000}"/>
    <cellStyle name="Normal 8 9 2 2 4" xfId="53356" xr:uid="{00000000-0005-0000-0000-000064D00000}"/>
    <cellStyle name="Normal 8 9 2 3" xfId="53357" xr:uid="{00000000-0005-0000-0000-000065D00000}"/>
    <cellStyle name="Normal 8 9 2 3 2" xfId="53358" xr:uid="{00000000-0005-0000-0000-000066D00000}"/>
    <cellStyle name="Normal 8 9 2 4" xfId="53359" xr:uid="{00000000-0005-0000-0000-000067D00000}"/>
    <cellStyle name="Normal 8 9 2 4 2" xfId="53360" xr:uid="{00000000-0005-0000-0000-000068D00000}"/>
    <cellStyle name="Normal 8 9 2 4 2 2" xfId="53361" xr:uid="{00000000-0005-0000-0000-000069D00000}"/>
    <cellStyle name="Normal 8 9 2 4 3" xfId="53362" xr:uid="{00000000-0005-0000-0000-00006AD00000}"/>
    <cellStyle name="Normal 8 9 2 5" xfId="53363" xr:uid="{00000000-0005-0000-0000-00006BD00000}"/>
    <cellStyle name="Normal 8 9 2 6" xfId="53364" xr:uid="{00000000-0005-0000-0000-00006CD00000}"/>
    <cellStyle name="Normal 8 9 3" xfId="53365" xr:uid="{00000000-0005-0000-0000-00006DD00000}"/>
    <cellStyle name="Normal 8 9 3 2" xfId="53366" xr:uid="{00000000-0005-0000-0000-00006ED00000}"/>
    <cellStyle name="Normal 8 9 3 2 2" xfId="53367" xr:uid="{00000000-0005-0000-0000-00006FD00000}"/>
    <cellStyle name="Normal 8 9 3 3" xfId="53368" xr:uid="{00000000-0005-0000-0000-000070D00000}"/>
    <cellStyle name="Normal 8 9 3 3 2" xfId="53369" xr:uid="{00000000-0005-0000-0000-000071D00000}"/>
    <cellStyle name="Normal 8 9 3 3 2 2" xfId="53370" xr:uid="{00000000-0005-0000-0000-000072D00000}"/>
    <cellStyle name="Normal 8 9 3 3 3" xfId="53371" xr:uid="{00000000-0005-0000-0000-000073D00000}"/>
    <cellStyle name="Normal 8 9 3 4" xfId="53372" xr:uid="{00000000-0005-0000-0000-000074D00000}"/>
    <cellStyle name="Normal 8 9 4" xfId="53373" xr:uid="{00000000-0005-0000-0000-000075D00000}"/>
    <cellStyle name="Normal 8 9 4 2" xfId="53374" xr:uid="{00000000-0005-0000-0000-000076D00000}"/>
    <cellStyle name="Normal 8 9 4 2 2" xfId="53375" xr:uid="{00000000-0005-0000-0000-000077D00000}"/>
    <cellStyle name="Normal 8 9 4 3" xfId="53376" xr:uid="{00000000-0005-0000-0000-000078D00000}"/>
    <cellStyle name="Normal 8 9 4 3 2" xfId="53377" xr:uid="{00000000-0005-0000-0000-000079D00000}"/>
    <cellStyle name="Normal 8 9 4 3 2 2" xfId="53378" xr:uid="{00000000-0005-0000-0000-00007AD00000}"/>
    <cellStyle name="Normal 8 9 4 3 3" xfId="53379" xr:uid="{00000000-0005-0000-0000-00007BD00000}"/>
    <cellStyle name="Normal 8 9 4 4" xfId="53380" xr:uid="{00000000-0005-0000-0000-00007CD00000}"/>
    <cellStyle name="Normal 8 9 5" xfId="53381" xr:uid="{00000000-0005-0000-0000-00007DD00000}"/>
    <cellStyle name="Normal 8 9 5 2" xfId="53382" xr:uid="{00000000-0005-0000-0000-00007ED00000}"/>
    <cellStyle name="Normal 8 9 6" xfId="53383" xr:uid="{00000000-0005-0000-0000-00007FD00000}"/>
    <cellStyle name="Normal 8 9 6 2" xfId="53384" xr:uid="{00000000-0005-0000-0000-000080D00000}"/>
    <cellStyle name="Normal 8 9 6 2 2" xfId="53385" xr:uid="{00000000-0005-0000-0000-000081D00000}"/>
    <cellStyle name="Normal 8 9 6 3" xfId="53386" xr:uid="{00000000-0005-0000-0000-000082D00000}"/>
    <cellStyle name="Normal 8 9 7" xfId="53387" xr:uid="{00000000-0005-0000-0000-000083D00000}"/>
    <cellStyle name="Normal 8 9 7 2" xfId="53388" xr:uid="{00000000-0005-0000-0000-000084D00000}"/>
    <cellStyle name="Normal 8 9 8" xfId="53389" xr:uid="{00000000-0005-0000-0000-000085D00000}"/>
    <cellStyle name="Normal 8 9 9" xfId="53390" xr:uid="{00000000-0005-0000-0000-000086D00000}"/>
    <cellStyle name="Normal 8_Sheet1" xfId="53391" xr:uid="{00000000-0005-0000-0000-000087D00000}"/>
    <cellStyle name="Normal 80" xfId="64464" xr:uid="{00000000-0005-0000-0000-000088D00000}"/>
    <cellStyle name="Normal 81" xfId="64466" xr:uid="{00000000-0005-0000-0000-000089D00000}"/>
    <cellStyle name="Normal 82" xfId="64467" xr:uid="{00000000-0005-0000-0000-00008AD00000}"/>
    <cellStyle name="Normal 83" xfId="64469" xr:uid="{00000000-0005-0000-0000-00008BD00000}"/>
    <cellStyle name="Normal 84" xfId="64472" xr:uid="{AEBCA308-D698-4B2E-9E8D-121A314371B6}"/>
    <cellStyle name="Normal 9" xfId="67" xr:uid="{00000000-0005-0000-0000-00008CD00000}"/>
    <cellStyle name="Normal 9 10" xfId="53392" xr:uid="{00000000-0005-0000-0000-00008DD00000}"/>
    <cellStyle name="Normal 9 10 2" xfId="53393" xr:uid="{00000000-0005-0000-0000-00008ED00000}"/>
    <cellStyle name="Normal 9 11" xfId="53394" xr:uid="{00000000-0005-0000-0000-00008FD00000}"/>
    <cellStyle name="Normal 9 12" xfId="53395" xr:uid="{00000000-0005-0000-0000-000090D00000}"/>
    <cellStyle name="Normal 9 2" xfId="53396" xr:uid="{00000000-0005-0000-0000-000091D00000}"/>
    <cellStyle name="Normal 9 2 10" xfId="53397" xr:uid="{00000000-0005-0000-0000-000092D00000}"/>
    <cellStyle name="Normal 9 2 11" xfId="53398" xr:uid="{00000000-0005-0000-0000-000093D00000}"/>
    <cellStyle name="Normal 9 2 2" xfId="53399" xr:uid="{00000000-0005-0000-0000-000094D00000}"/>
    <cellStyle name="Normal 9 2 2 10" xfId="53400" xr:uid="{00000000-0005-0000-0000-000095D00000}"/>
    <cellStyle name="Normal 9 2 2 2" xfId="53401" xr:uid="{00000000-0005-0000-0000-000096D00000}"/>
    <cellStyle name="Normal 9 2 2 2 2" xfId="53402" xr:uid="{00000000-0005-0000-0000-000097D00000}"/>
    <cellStyle name="Normal 9 2 2 2 2 2" xfId="53403" xr:uid="{00000000-0005-0000-0000-000098D00000}"/>
    <cellStyle name="Normal 9 2 2 2 2 2 2" xfId="53404" xr:uid="{00000000-0005-0000-0000-000099D00000}"/>
    <cellStyle name="Normal 9 2 2 2 2 2 2 2" xfId="53405" xr:uid="{00000000-0005-0000-0000-00009AD00000}"/>
    <cellStyle name="Normal 9 2 2 2 2 2 3" xfId="53406" xr:uid="{00000000-0005-0000-0000-00009BD00000}"/>
    <cellStyle name="Normal 9 2 2 2 2 3" xfId="53407" xr:uid="{00000000-0005-0000-0000-00009CD00000}"/>
    <cellStyle name="Normal 9 2 2 2 2 3 2" xfId="53408" xr:uid="{00000000-0005-0000-0000-00009DD00000}"/>
    <cellStyle name="Normal 9 2 2 2 2 3 2 2" xfId="53409" xr:uid="{00000000-0005-0000-0000-00009ED00000}"/>
    <cellStyle name="Normal 9 2 2 2 2 3 3" xfId="53410" xr:uid="{00000000-0005-0000-0000-00009FD00000}"/>
    <cellStyle name="Normal 9 2 2 2 2 4" xfId="53411" xr:uid="{00000000-0005-0000-0000-0000A0D00000}"/>
    <cellStyle name="Normal 9 2 2 2 2 4 2" xfId="53412" xr:uid="{00000000-0005-0000-0000-0000A1D00000}"/>
    <cellStyle name="Normal 9 2 2 2 2 5" xfId="53413" xr:uid="{00000000-0005-0000-0000-0000A2D00000}"/>
    <cellStyle name="Normal 9 2 2 2 2_T-straight with PEDs adjustor" xfId="53414" xr:uid="{00000000-0005-0000-0000-0000A3D00000}"/>
    <cellStyle name="Normal 9 2 2 2 3" xfId="53415" xr:uid="{00000000-0005-0000-0000-0000A4D00000}"/>
    <cellStyle name="Normal 9 2 2 2 3 2" xfId="53416" xr:uid="{00000000-0005-0000-0000-0000A5D00000}"/>
    <cellStyle name="Normal 9 2 2 2 3 2 2" xfId="53417" xr:uid="{00000000-0005-0000-0000-0000A6D00000}"/>
    <cellStyle name="Normal 9 2 2 2 3 3" xfId="53418" xr:uid="{00000000-0005-0000-0000-0000A7D00000}"/>
    <cellStyle name="Normal 9 2 2 2 4" xfId="53419" xr:uid="{00000000-0005-0000-0000-0000A8D00000}"/>
    <cellStyle name="Normal 9 2 2 2 4 2" xfId="53420" xr:uid="{00000000-0005-0000-0000-0000A9D00000}"/>
    <cellStyle name="Normal 9 2 2 2 4 2 2" xfId="53421" xr:uid="{00000000-0005-0000-0000-0000AAD00000}"/>
    <cellStyle name="Normal 9 2 2 2 4 3" xfId="53422" xr:uid="{00000000-0005-0000-0000-0000ABD00000}"/>
    <cellStyle name="Normal 9 2 2 2 5" xfId="53423" xr:uid="{00000000-0005-0000-0000-0000ACD00000}"/>
    <cellStyle name="Normal 9 2 2 2 5 2" xfId="53424" xr:uid="{00000000-0005-0000-0000-0000ADD00000}"/>
    <cellStyle name="Normal 9 2 2 2 6" xfId="53425" xr:uid="{00000000-0005-0000-0000-0000AED00000}"/>
    <cellStyle name="Normal 9 2 2 2_T-straight with PEDs adjustor" xfId="53426" xr:uid="{00000000-0005-0000-0000-0000AFD00000}"/>
    <cellStyle name="Normal 9 2 2 3" xfId="53427" xr:uid="{00000000-0005-0000-0000-0000B0D00000}"/>
    <cellStyle name="Normal 9 2 2 3 2" xfId="53428" xr:uid="{00000000-0005-0000-0000-0000B1D00000}"/>
    <cellStyle name="Normal 9 2 2 3 2 2" xfId="53429" xr:uid="{00000000-0005-0000-0000-0000B2D00000}"/>
    <cellStyle name="Normal 9 2 2 3 2 2 2" xfId="53430" xr:uid="{00000000-0005-0000-0000-0000B3D00000}"/>
    <cellStyle name="Normal 9 2 2 3 2 3" xfId="53431" xr:uid="{00000000-0005-0000-0000-0000B4D00000}"/>
    <cellStyle name="Normal 9 2 2 3 3" xfId="53432" xr:uid="{00000000-0005-0000-0000-0000B5D00000}"/>
    <cellStyle name="Normal 9 2 2 3 3 2" xfId="53433" xr:uid="{00000000-0005-0000-0000-0000B6D00000}"/>
    <cellStyle name="Normal 9 2 2 3 3 2 2" xfId="53434" xr:uid="{00000000-0005-0000-0000-0000B7D00000}"/>
    <cellStyle name="Normal 9 2 2 3 3 3" xfId="53435" xr:uid="{00000000-0005-0000-0000-0000B8D00000}"/>
    <cellStyle name="Normal 9 2 2 3 4" xfId="53436" xr:uid="{00000000-0005-0000-0000-0000B9D00000}"/>
    <cellStyle name="Normal 9 2 2 3 4 2" xfId="53437" xr:uid="{00000000-0005-0000-0000-0000BAD00000}"/>
    <cellStyle name="Normal 9 2 2 3 5" xfId="53438" xr:uid="{00000000-0005-0000-0000-0000BBD00000}"/>
    <cellStyle name="Normal 9 2 2 3_T-straight with PEDs adjustor" xfId="53439" xr:uid="{00000000-0005-0000-0000-0000BCD00000}"/>
    <cellStyle name="Normal 9 2 2 4" xfId="53440" xr:uid="{00000000-0005-0000-0000-0000BDD00000}"/>
    <cellStyle name="Normal 9 2 2 4 2" xfId="53441" xr:uid="{00000000-0005-0000-0000-0000BED00000}"/>
    <cellStyle name="Normal 9 2 2 4 2 2" xfId="53442" xr:uid="{00000000-0005-0000-0000-0000BFD00000}"/>
    <cellStyle name="Normal 9 2 2 4 3" xfId="53443" xr:uid="{00000000-0005-0000-0000-0000C0D00000}"/>
    <cellStyle name="Normal 9 2 2 5" xfId="53444" xr:uid="{00000000-0005-0000-0000-0000C1D00000}"/>
    <cellStyle name="Normal 9 2 2 5 2" xfId="53445" xr:uid="{00000000-0005-0000-0000-0000C2D00000}"/>
    <cellStyle name="Normal 9 2 2 5 2 2" xfId="53446" xr:uid="{00000000-0005-0000-0000-0000C3D00000}"/>
    <cellStyle name="Normal 9 2 2 5 3" xfId="53447" xr:uid="{00000000-0005-0000-0000-0000C4D00000}"/>
    <cellStyle name="Normal 9 2 2 6" xfId="53448" xr:uid="{00000000-0005-0000-0000-0000C5D00000}"/>
    <cellStyle name="Normal 9 2 2 6 2" xfId="53449" xr:uid="{00000000-0005-0000-0000-0000C6D00000}"/>
    <cellStyle name="Normal 9 2 2 7" xfId="53450" xr:uid="{00000000-0005-0000-0000-0000C7D00000}"/>
    <cellStyle name="Normal 9 2 2 8" xfId="53451" xr:uid="{00000000-0005-0000-0000-0000C8D00000}"/>
    <cellStyle name="Normal 9 2 2 9" xfId="53452" xr:uid="{00000000-0005-0000-0000-0000C9D00000}"/>
    <cellStyle name="Normal 9 2 2_T-straight with PEDs adjustor" xfId="53453" xr:uid="{00000000-0005-0000-0000-0000CAD00000}"/>
    <cellStyle name="Normal 9 2 3" xfId="53454" xr:uid="{00000000-0005-0000-0000-0000CBD00000}"/>
    <cellStyle name="Normal 9 2 3 2" xfId="53455" xr:uid="{00000000-0005-0000-0000-0000CCD00000}"/>
    <cellStyle name="Normal 9 2 3 2 2" xfId="53456" xr:uid="{00000000-0005-0000-0000-0000CDD00000}"/>
    <cellStyle name="Normal 9 2 3 2 2 2" xfId="53457" xr:uid="{00000000-0005-0000-0000-0000CED00000}"/>
    <cellStyle name="Normal 9 2 3 2 2 2 2" xfId="53458" xr:uid="{00000000-0005-0000-0000-0000CFD00000}"/>
    <cellStyle name="Normal 9 2 3 2 2 3" xfId="53459" xr:uid="{00000000-0005-0000-0000-0000D0D00000}"/>
    <cellStyle name="Normal 9 2 3 2 3" xfId="53460" xr:uid="{00000000-0005-0000-0000-0000D1D00000}"/>
    <cellStyle name="Normal 9 2 3 2 3 2" xfId="53461" xr:uid="{00000000-0005-0000-0000-0000D2D00000}"/>
    <cellStyle name="Normal 9 2 3 2 3 2 2" xfId="53462" xr:uid="{00000000-0005-0000-0000-0000D3D00000}"/>
    <cellStyle name="Normal 9 2 3 2 3 3" xfId="53463" xr:uid="{00000000-0005-0000-0000-0000D4D00000}"/>
    <cellStyle name="Normal 9 2 3 2 4" xfId="53464" xr:uid="{00000000-0005-0000-0000-0000D5D00000}"/>
    <cellStyle name="Normal 9 2 3 2 4 2" xfId="53465" xr:uid="{00000000-0005-0000-0000-0000D6D00000}"/>
    <cellStyle name="Normal 9 2 3 2 5" xfId="53466" xr:uid="{00000000-0005-0000-0000-0000D7D00000}"/>
    <cellStyle name="Normal 9 2 3 2_T-straight with PEDs adjustor" xfId="53467" xr:uid="{00000000-0005-0000-0000-0000D8D00000}"/>
    <cellStyle name="Normal 9 2 3 3" xfId="53468" xr:uid="{00000000-0005-0000-0000-0000D9D00000}"/>
    <cellStyle name="Normal 9 2 3 3 2" xfId="53469" xr:uid="{00000000-0005-0000-0000-0000DAD00000}"/>
    <cellStyle name="Normal 9 2 3 3 2 2" xfId="53470" xr:uid="{00000000-0005-0000-0000-0000DBD00000}"/>
    <cellStyle name="Normal 9 2 3 3 3" xfId="53471" xr:uid="{00000000-0005-0000-0000-0000DCD00000}"/>
    <cellStyle name="Normal 9 2 3 4" xfId="53472" xr:uid="{00000000-0005-0000-0000-0000DDD00000}"/>
    <cellStyle name="Normal 9 2 3 4 2" xfId="53473" xr:uid="{00000000-0005-0000-0000-0000DED00000}"/>
    <cellStyle name="Normal 9 2 3 4 2 2" xfId="53474" xr:uid="{00000000-0005-0000-0000-0000DFD00000}"/>
    <cellStyle name="Normal 9 2 3 4 3" xfId="53475" xr:uid="{00000000-0005-0000-0000-0000E0D00000}"/>
    <cellStyle name="Normal 9 2 3 5" xfId="53476" xr:uid="{00000000-0005-0000-0000-0000E1D00000}"/>
    <cellStyle name="Normal 9 2 3 5 2" xfId="53477" xr:uid="{00000000-0005-0000-0000-0000E2D00000}"/>
    <cellStyle name="Normal 9 2 3 6" xfId="53478" xr:uid="{00000000-0005-0000-0000-0000E3D00000}"/>
    <cellStyle name="Normal 9 2 3_T-straight with PEDs adjustor" xfId="53479" xr:uid="{00000000-0005-0000-0000-0000E4D00000}"/>
    <cellStyle name="Normal 9 2 4" xfId="53480" xr:uid="{00000000-0005-0000-0000-0000E5D00000}"/>
    <cellStyle name="Normal 9 2 4 2" xfId="53481" xr:uid="{00000000-0005-0000-0000-0000E6D00000}"/>
    <cellStyle name="Normal 9 2 4 2 2" xfId="53482" xr:uid="{00000000-0005-0000-0000-0000E7D00000}"/>
    <cellStyle name="Normal 9 2 4 2 2 2" xfId="53483" xr:uid="{00000000-0005-0000-0000-0000E8D00000}"/>
    <cellStyle name="Normal 9 2 4 2 3" xfId="53484" xr:uid="{00000000-0005-0000-0000-0000E9D00000}"/>
    <cellStyle name="Normal 9 2 4 3" xfId="53485" xr:uid="{00000000-0005-0000-0000-0000EAD00000}"/>
    <cellStyle name="Normal 9 2 4 3 2" xfId="53486" xr:uid="{00000000-0005-0000-0000-0000EBD00000}"/>
    <cellStyle name="Normal 9 2 4 3 2 2" xfId="53487" xr:uid="{00000000-0005-0000-0000-0000ECD00000}"/>
    <cellStyle name="Normal 9 2 4 3 3" xfId="53488" xr:uid="{00000000-0005-0000-0000-0000EDD00000}"/>
    <cellStyle name="Normal 9 2 4 4" xfId="53489" xr:uid="{00000000-0005-0000-0000-0000EED00000}"/>
    <cellStyle name="Normal 9 2 4 4 2" xfId="53490" xr:uid="{00000000-0005-0000-0000-0000EFD00000}"/>
    <cellStyle name="Normal 9 2 4 5" xfId="53491" xr:uid="{00000000-0005-0000-0000-0000F0D00000}"/>
    <cellStyle name="Normal 9 2 4_T-straight with PEDs adjustor" xfId="53492" xr:uid="{00000000-0005-0000-0000-0000F1D00000}"/>
    <cellStyle name="Normal 9 2 5" xfId="53493" xr:uid="{00000000-0005-0000-0000-0000F2D00000}"/>
    <cellStyle name="Normal 9 2 5 2" xfId="53494" xr:uid="{00000000-0005-0000-0000-0000F3D00000}"/>
    <cellStyle name="Normal 9 2 5 2 2" xfId="53495" xr:uid="{00000000-0005-0000-0000-0000F4D00000}"/>
    <cellStyle name="Normal 9 2 5 3" xfId="53496" xr:uid="{00000000-0005-0000-0000-0000F5D00000}"/>
    <cellStyle name="Normal 9 2 6" xfId="53497" xr:uid="{00000000-0005-0000-0000-0000F6D00000}"/>
    <cellStyle name="Normal 9 2 6 2" xfId="53498" xr:uid="{00000000-0005-0000-0000-0000F7D00000}"/>
    <cellStyle name="Normal 9 2 6 2 2" xfId="53499" xr:uid="{00000000-0005-0000-0000-0000F8D00000}"/>
    <cellStyle name="Normal 9 2 6 3" xfId="53500" xr:uid="{00000000-0005-0000-0000-0000F9D00000}"/>
    <cellStyle name="Normal 9 2 7" xfId="53501" xr:uid="{00000000-0005-0000-0000-0000FAD00000}"/>
    <cellStyle name="Normal 9 2 7 2" xfId="53502" xr:uid="{00000000-0005-0000-0000-0000FBD00000}"/>
    <cellStyle name="Normal 9 2 8" xfId="53503" xr:uid="{00000000-0005-0000-0000-0000FCD00000}"/>
    <cellStyle name="Normal 9 2 9" xfId="53504" xr:uid="{00000000-0005-0000-0000-0000FDD00000}"/>
    <cellStyle name="Normal 9 2_T-straight with PEDs adjustor" xfId="53505" xr:uid="{00000000-0005-0000-0000-0000FED00000}"/>
    <cellStyle name="Normal 9 3" xfId="53506" xr:uid="{00000000-0005-0000-0000-0000FFD00000}"/>
    <cellStyle name="Normal 9 3 10" xfId="53507" xr:uid="{00000000-0005-0000-0000-000000D10000}"/>
    <cellStyle name="Normal 9 3 2" xfId="53508" xr:uid="{00000000-0005-0000-0000-000001D10000}"/>
    <cellStyle name="Normal 9 3 2 2" xfId="53509" xr:uid="{00000000-0005-0000-0000-000002D10000}"/>
    <cellStyle name="Normal 9 3 2 2 2" xfId="53510" xr:uid="{00000000-0005-0000-0000-000003D10000}"/>
    <cellStyle name="Normal 9 3 2 2 2 2" xfId="53511" xr:uid="{00000000-0005-0000-0000-000004D10000}"/>
    <cellStyle name="Normal 9 3 2 2 2 2 2" xfId="53512" xr:uid="{00000000-0005-0000-0000-000005D10000}"/>
    <cellStyle name="Normal 9 3 2 2 2 3" xfId="53513" xr:uid="{00000000-0005-0000-0000-000006D10000}"/>
    <cellStyle name="Normal 9 3 2 2 3" xfId="53514" xr:uid="{00000000-0005-0000-0000-000007D10000}"/>
    <cellStyle name="Normal 9 3 2 2 3 2" xfId="53515" xr:uid="{00000000-0005-0000-0000-000008D10000}"/>
    <cellStyle name="Normal 9 3 2 2 3 2 2" xfId="53516" xr:uid="{00000000-0005-0000-0000-000009D10000}"/>
    <cellStyle name="Normal 9 3 2 2 3 3" xfId="53517" xr:uid="{00000000-0005-0000-0000-00000AD10000}"/>
    <cellStyle name="Normal 9 3 2 2 4" xfId="53518" xr:uid="{00000000-0005-0000-0000-00000BD10000}"/>
    <cellStyle name="Normal 9 3 2 2 4 2" xfId="53519" xr:uid="{00000000-0005-0000-0000-00000CD10000}"/>
    <cellStyle name="Normal 9 3 2 2 5" xfId="53520" xr:uid="{00000000-0005-0000-0000-00000DD10000}"/>
    <cellStyle name="Normal 9 3 2 2_T-straight with PEDs adjustor" xfId="53521" xr:uid="{00000000-0005-0000-0000-00000ED10000}"/>
    <cellStyle name="Normal 9 3 2 3" xfId="53522" xr:uid="{00000000-0005-0000-0000-00000FD10000}"/>
    <cellStyle name="Normal 9 3 2 3 2" xfId="53523" xr:uid="{00000000-0005-0000-0000-000010D10000}"/>
    <cellStyle name="Normal 9 3 2 3 2 2" xfId="53524" xr:uid="{00000000-0005-0000-0000-000011D10000}"/>
    <cellStyle name="Normal 9 3 2 3 3" xfId="53525" xr:uid="{00000000-0005-0000-0000-000012D10000}"/>
    <cellStyle name="Normal 9 3 2 4" xfId="53526" xr:uid="{00000000-0005-0000-0000-000013D10000}"/>
    <cellStyle name="Normal 9 3 2 4 2" xfId="53527" xr:uid="{00000000-0005-0000-0000-000014D10000}"/>
    <cellStyle name="Normal 9 3 2 4 2 2" xfId="53528" xr:uid="{00000000-0005-0000-0000-000015D10000}"/>
    <cellStyle name="Normal 9 3 2 4 3" xfId="53529" xr:uid="{00000000-0005-0000-0000-000016D10000}"/>
    <cellStyle name="Normal 9 3 2 5" xfId="53530" xr:uid="{00000000-0005-0000-0000-000017D10000}"/>
    <cellStyle name="Normal 9 3 2 5 2" xfId="53531" xr:uid="{00000000-0005-0000-0000-000018D10000}"/>
    <cellStyle name="Normal 9 3 2 6" xfId="53532" xr:uid="{00000000-0005-0000-0000-000019D10000}"/>
    <cellStyle name="Normal 9 3 2_T-straight with PEDs adjustor" xfId="53533" xr:uid="{00000000-0005-0000-0000-00001AD10000}"/>
    <cellStyle name="Normal 9 3 3" xfId="53534" xr:uid="{00000000-0005-0000-0000-00001BD10000}"/>
    <cellStyle name="Normal 9 3 3 2" xfId="53535" xr:uid="{00000000-0005-0000-0000-00001CD10000}"/>
    <cellStyle name="Normal 9 3 3 2 2" xfId="53536" xr:uid="{00000000-0005-0000-0000-00001DD10000}"/>
    <cellStyle name="Normal 9 3 3 2 2 2" xfId="53537" xr:uid="{00000000-0005-0000-0000-00001ED10000}"/>
    <cellStyle name="Normal 9 3 3 2 3" xfId="53538" xr:uid="{00000000-0005-0000-0000-00001FD10000}"/>
    <cellStyle name="Normal 9 3 3 3" xfId="53539" xr:uid="{00000000-0005-0000-0000-000020D10000}"/>
    <cellStyle name="Normal 9 3 3 3 2" xfId="53540" xr:uid="{00000000-0005-0000-0000-000021D10000}"/>
    <cellStyle name="Normal 9 3 3 3 2 2" xfId="53541" xr:uid="{00000000-0005-0000-0000-000022D10000}"/>
    <cellStyle name="Normal 9 3 3 3 3" xfId="53542" xr:uid="{00000000-0005-0000-0000-000023D10000}"/>
    <cellStyle name="Normal 9 3 3 4" xfId="53543" xr:uid="{00000000-0005-0000-0000-000024D10000}"/>
    <cellStyle name="Normal 9 3 3 4 2" xfId="53544" xr:uid="{00000000-0005-0000-0000-000025D10000}"/>
    <cellStyle name="Normal 9 3 3 5" xfId="53545" xr:uid="{00000000-0005-0000-0000-000026D10000}"/>
    <cellStyle name="Normal 9 3 3_T-straight with PEDs adjustor" xfId="53546" xr:uid="{00000000-0005-0000-0000-000027D10000}"/>
    <cellStyle name="Normal 9 3 4" xfId="53547" xr:uid="{00000000-0005-0000-0000-000028D10000}"/>
    <cellStyle name="Normal 9 3 4 2" xfId="53548" xr:uid="{00000000-0005-0000-0000-000029D10000}"/>
    <cellStyle name="Normal 9 3 4 2 2" xfId="53549" xr:uid="{00000000-0005-0000-0000-00002AD10000}"/>
    <cellStyle name="Normal 9 3 4 3" xfId="53550" xr:uid="{00000000-0005-0000-0000-00002BD10000}"/>
    <cellStyle name="Normal 9 3 5" xfId="53551" xr:uid="{00000000-0005-0000-0000-00002CD10000}"/>
    <cellStyle name="Normal 9 3 5 2" xfId="53552" xr:uid="{00000000-0005-0000-0000-00002DD10000}"/>
    <cellStyle name="Normal 9 3 5 2 2" xfId="53553" xr:uid="{00000000-0005-0000-0000-00002ED10000}"/>
    <cellStyle name="Normal 9 3 5 3" xfId="53554" xr:uid="{00000000-0005-0000-0000-00002FD10000}"/>
    <cellStyle name="Normal 9 3 6" xfId="53555" xr:uid="{00000000-0005-0000-0000-000030D10000}"/>
    <cellStyle name="Normal 9 3 6 2" xfId="53556" xr:uid="{00000000-0005-0000-0000-000031D10000}"/>
    <cellStyle name="Normal 9 3 7" xfId="53557" xr:uid="{00000000-0005-0000-0000-000032D10000}"/>
    <cellStyle name="Normal 9 3 8" xfId="53558" xr:uid="{00000000-0005-0000-0000-000033D10000}"/>
    <cellStyle name="Normal 9 3 9" xfId="53559" xr:uid="{00000000-0005-0000-0000-000034D10000}"/>
    <cellStyle name="Normal 9 3_T-straight with PEDs adjustor" xfId="53560" xr:uid="{00000000-0005-0000-0000-000035D10000}"/>
    <cellStyle name="Normal 9 4" xfId="53561" xr:uid="{00000000-0005-0000-0000-000036D10000}"/>
    <cellStyle name="Normal 9 4 2" xfId="53562" xr:uid="{00000000-0005-0000-0000-000037D10000}"/>
    <cellStyle name="Normal 9 4 2 2" xfId="53563" xr:uid="{00000000-0005-0000-0000-000038D10000}"/>
    <cellStyle name="Normal 9 4 2 2 2" xfId="53564" xr:uid="{00000000-0005-0000-0000-000039D10000}"/>
    <cellStyle name="Normal 9 4 2 2 2 2" xfId="53565" xr:uid="{00000000-0005-0000-0000-00003AD10000}"/>
    <cellStyle name="Normal 9 4 2 2 2 2 2" xfId="53566" xr:uid="{00000000-0005-0000-0000-00003BD10000}"/>
    <cellStyle name="Normal 9 4 2 2 2 3" xfId="53567" xr:uid="{00000000-0005-0000-0000-00003CD10000}"/>
    <cellStyle name="Normal 9 4 2 2 3" xfId="53568" xr:uid="{00000000-0005-0000-0000-00003DD10000}"/>
    <cellStyle name="Normal 9 4 2 2 3 2" xfId="53569" xr:uid="{00000000-0005-0000-0000-00003ED10000}"/>
    <cellStyle name="Normal 9 4 2 2 3 2 2" xfId="53570" xr:uid="{00000000-0005-0000-0000-00003FD10000}"/>
    <cellStyle name="Normal 9 4 2 2 3 3" xfId="53571" xr:uid="{00000000-0005-0000-0000-000040D10000}"/>
    <cellStyle name="Normal 9 4 2 2 4" xfId="53572" xr:uid="{00000000-0005-0000-0000-000041D10000}"/>
    <cellStyle name="Normal 9 4 2 2 4 2" xfId="53573" xr:uid="{00000000-0005-0000-0000-000042D10000}"/>
    <cellStyle name="Normal 9 4 2 2 5" xfId="53574" xr:uid="{00000000-0005-0000-0000-000043D10000}"/>
    <cellStyle name="Normal 9 4 2 2_T-straight with PEDs adjustor" xfId="53575" xr:uid="{00000000-0005-0000-0000-000044D10000}"/>
    <cellStyle name="Normal 9 4 2 3" xfId="53576" xr:uid="{00000000-0005-0000-0000-000045D10000}"/>
    <cellStyle name="Normal 9 4 2 3 2" xfId="53577" xr:uid="{00000000-0005-0000-0000-000046D10000}"/>
    <cellStyle name="Normal 9 4 2 3 2 2" xfId="53578" xr:uid="{00000000-0005-0000-0000-000047D10000}"/>
    <cellStyle name="Normal 9 4 2 3 3" xfId="53579" xr:uid="{00000000-0005-0000-0000-000048D10000}"/>
    <cellStyle name="Normal 9 4 2 4" xfId="53580" xr:uid="{00000000-0005-0000-0000-000049D10000}"/>
    <cellStyle name="Normal 9 4 2 4 2" xfId="53581" xr:uid="{00000000-0005-0000-0000-00004AD10000}"/>
    <cellStyle name="Normal 9 4 2 4 2 2" xfId="53582" xr:uid="{00000000-0005-0000-0000-00004BD10000}"/>
    <cellStyle name="Normal 9 4 2 4 3" xfId="53583" xr:uid="{00000000-0005-0000-0000-00004CD10000}"/>
    <cellStyle name="Normal 9 4 2 5" xfId="53584" xr:uid="{00000000-0005-0000-0000-00004DD10000}"/>
    <cellStyle name="Normal 9 4 2 5 2" xfId="53585" xr:uid="{00000000-0005-0000-0000-00004ED10000}"/>
    <cellStyle name="Normal 9 4 2 6" xfId="53586" xr:uid="{00000000-0005-0000-0000-00004FD10000}"/>
    <cellStyle name="Normal 9 4 2_T-straight with PEDs adjustor" xfId="53587" xr:uid="{00000000-0005-0000-0000-000050D10000}"/>
    <cellStyle name="Normal 9 4 3" xfId="53588" xr:uid="{00000000-0005-0000-0000-000051D10000}"/>
    <cellStyle name="Normal 9 4 3 2" xfId="53589" xr:uid="{00000000-0005-0000-0000-000052D10000}"/>
    <cellStyle name="Normal 9 4 3 2 2" xfId="53590" xr:uid="{00000000-0005-0000-0000-000053D10000}"/>
    <cellStyle name="Normal 9 4 3 2 2 2" xfId="53591" xr:uid="{00000000-0005-0000-0000-000054D10000}"/>
    <cellStyle name="Normal 9 4 3 2 3" xfId="53592" xr:uid="{00000000-0005-0000-0000-000055D10000}"/>
    <cellStyle name="Normal 9 4 3 3" xfId="53593" xr:uid="{00000000-0005-0000-0000-000056D10000}"/>
    <cellStyle name="Normal 9 4 3 3 2" xfId="53594" xr:uid="{00000000-0005-0000-0000-000057D10000}"/>
    <cellStyle name="Normal 9 4 3 3 2 2" xfId="53595" xr:uid="{00000000-0005-0000-0000-000058D10000}"/>
    <cellStyle name="Normal 9 4 3 3 3" xfId="53596" xr:uid="{00000000-0005-0000-0000-000059D10000}"/>
    <cellStyle name="Normal 9 4 3 4" xfId="53597" xr:uid="{00000000-0005-0000-0000-00005AD10000}"/>
    <cellStyle name="Normal 9 4 3 4 2" xfId="53598" xr:uid="{00000000-0005-0000-0000-00005BD10000}"/>
    <cellStyle name="Normal 9 4 3 5" xfId="53599" xr:uid="{00000000-0005-0000-0000-00005CD10000}"/>
    <cellStyle name="Normal 9 4 3_T-straight with PEDs adjustor" xfId="53600" xr:uid="{00000000-0005-0000-0000-00005DD10000}"/>
    <cellStyle name="Normal 9 4 4" xfId="53601" xr:uid="{00000000-0005-0000-0000-00005ED10000}"/>
    <cellStyle name="Normal 9 4 4 2" xfId="53602" xr:uid="{00000000-0005-0000-0000-00005FD10000}"/>
    <cellStyle name="Normal 9 4 4 2 2" xfId="53603" xr:uid="{00000000-0005-0000-0000-000060D10000}"/>
    <cellStyle name="Normal 9 4 4 3" xfId="53604" xr:uid="{00000000-0005-0000-0000-000061D10000}"/>
    <cellStyle name="Normal 9 4 5" xfId="53605" xr:uid="{00000000-0005-0000-0000-000062D10000}"/>
    <cellStyle name="Normal 9 4 5 2" xfId="53606" xr:uid="{00000000-0005-0000-0000-000063D10000}"/>
    <cellStyle name="Normal 9 4 5 2 2" xfId="53607" xr:uid="{00000000-0005-0000-0000-000064D10000}"/>
    <cellStyle name="Normal 9 4 5 3" xfId="53608" xr:uid="{00000000-0005-0000-0000-000065D10000}"/>
    <cellStyle name="Normal 9 4 6" xfId="53609" xr:uid="{00000000-0005-0000-0000-000066D10000}"/>
    <cellStyle name="Normal 9 4 6 2" xfId="53610" xr:uid="{00000000-0005-0000-0000-000067D10000}"/>
    <cellStyle name="Normal 9 4 7" xfId="53611" xr:uid="{00000000-0005-0000-0000-000068D10000}"/>
    <cellStyle name="Normal 9 4_T-straight with PEDs adjustor" xfId="53612" xr:uid="{00000000-0005-0000-0000-000069D10000}"/>
    <cellStyle name="Normal 9 5" xfId="53613" xr:uid="{00000000-0005-0000-0000-00006AD10000}"/>
    <cellStyle name="Normal 9 5 2" xfId="53614" xr:uid="{00000000-0005-0000-0000-00006BD10000}"/>
    <cellStyle name="Normal 9 5 2 2" xfId="53615" xr:uid="{00000000-0005-0000-0000-00006CD10000}"/>
    <cellStyle name="Normal 9 5 2 2 2" xfId="53616" xr:uid="{00000000-0005-0000-0000-00006DD10000}"/>
    <cellStyle name="Normal 9 5 2 2 2 2" xfId="53617" xr:uid="{00000000-0005-0000-0000-00006ED10000}"/>
    <cellStyle name="Normal 9 5 2 2 2 2 2" xfId="53618" xr:uid="{00000000-0005-0000-0000-00006FD10000}"/>
    <cellStyle name="Normal 9 5 2 2 2 3" xfId="53619" xr:uid="{00000000-0005-0000-0000-000070D10000}"/>
    <cellStyle name="Normal 9 5 2 2 3" xfId="53620" xr:uid="{00000000-0005-0000-0000-000071D10000}"/>
    <cellStyle name="Normal 9 5 2 2 3 2" xfId="53621" xr:uid="{00000000-0005-0000-0000-000072D10000}"/>
    <cellStyle name="Normal 9 5 2 2 3 2 2" xfId="53622" xr:uid="{00000000-0005-0000-0000-000073D10000}"/>
    <cellStyle name="Normal 9 5 2 2 3 3" xfId="53623" xr:uid="{00000000-0005-0000-0000-000074D10000}"/>
    <cellStyle name="Normal 9 5 2 2 4" xfId="53624" xr:uid="{00000000-0005-0000-0000-000075D10000}"/>
    <cellStyle name="Normal 9 5 2 2 4 2" xfId="53625" xr:uid="{00000000-0005-0000-0000-000076D10000}"/>
    <cellStyle name="Normal 9 5 2 2 5" xfId="53626" xr:uid="{00000000-0005-0000-0000-000077D10000}"/>
    <cellStyle name="Normal 9 5 2 2_T-straight with PEDs adjustor" xfId="53627" xr:uid="{00000000-0005-0000-0000-000078D10000}"/>
    <cellStyle name="Normal 9 5 2 3" xfId="53628" xr:uid="{00000000-0005-0000-0000-000079D10000}"/>
    <cellStyle name="Normal 9 5 2 3 2" xfId="53629" xr:uid="{00000000-0005-0000-0000-00007AD10000}"/>
    <cellStyle name="Normal 9 5 2 3 2 2" xfId="53630" xr:uid="{00000000-0005-0000-0000-00007BD10000}"/>
    <cellStyle name="Normal 9 5 2 3 3" xfId="53631" xr:uid="{00000000-0005-0000-0000-00007CD10000}"/>
    <cellStyle name="Normal 9 5 2 4" xfId="53632" xr:uid="{00000000-0005-0000-0000-00007DD10000}"/>
    <cellStyle name="Normal 9 5 2 4 2" xfId="53633" xr:uid="{00000000-0005-0000-0000-00007ED10000}"/>
    <cellStyle name="Normal 9 5 2 4 2 2" xfId="53634" xr:uid="{00000000-0005-0000-0000-00007FD10000}"/>
    <cellStyle name="Normal 9 5 2 4 3" xfId="53635" xr:uid="{00000000-0005-0000-0000-000080D10000}"/>
    <cellStyle name="Normal 9 5 2 5" xfId="53636" xr:uid="{00000000-0005-0000-0000-000081D10000}"/>
    <cellStyle name="Normal 9 5 2 5 2" xfId="53637" xr:uid="{00000000-0005-0000-0000-000082D10000}"/>
    <cellStyle name="Normal 9 5 2 6" xfId="53638" xr:uid="{00000000-0005-0000-0000-000083D10000}"/>
    <cellStyle name="Normal 9 5 2_T-straight with PEDs adjustor" xfId="53639" xr:uid="{00000000-0005-0000-0000-000084D10000}"/>
    <cellStyle name="Normal 9 5 3" xfId="53640" xr:uid="{00000000-0005-0000-0000-000085D10000}"/>
    <cellStyle name="Normal 9 5 3 2" xfId="53641" xr:uid="{00000000-0005-0000-0000-000086D10000}"/>
    <cellStyle name="Normal 9 5 3 2 2" xfId="53642" xr:uid="{00000000-0005-0000-0000-000087D10000}"/>
    <cellStyle name="Normal 9 5 3 2 2 2" xfId="53643" xr:uid="{00000000-0005-0000-0000-000088D10000}"/>
    <cellStyle name="Normal 9 5 3 2 3" xfId="53644" xr:uid="{00000000-0005-0000-0000-000089D10000}"/>
    <cellStyle name="Normal 9 5 3 3" xfId="53645" xr:uid="{00000000-0005-0000-0000-00008AD10000}"/>
    <cellStyle name="Normal 9 5 3 3 2" xfId="53646" xr:uid="{00000000-0005-0000-0000-00008BD10000}"/>
    <cellStyle name="Normal 9 5 3 3 2 2" xfId="53647" xr:uid="{00000000-0005-0000-0000-00008CD10000}"/>
    <cellStyle name="Normal 9 5 3 3 3" xfId="53648" xr:uid="{00000000-0005-0000-0000-00008DD10000}"/>
    <cellStyle name="Normal 9 5 3 4" xfId="53649" xr:uid="{00000000-0005-0000-0000-00008ED10000}"/>
    <cellStyle name="Normal 9 5 3 4 2" xfId="53650" xr:uid="{00000000-0005-0000-0000-00008FD10000}"/>
    <cellStyle name="Normal 9 5 3 5" xfId="53651" xr:uid="{00000000-0005-0000-0000-000090D10000}"/>
    <cellStyle name="Normal 9 5 3_T-straight with PEDs adjustor" xfId="53652" xr:uid="{00000000-0005-0000-0000-000091D10000}"/>
    <cellStyle name="Normal 9 5 4" xfId="53653" xr:uid="{00000000-0005-0000-0000-000092D10000}"/>
    <cellStyle name="Normal 9 5 4 2" xfId="53654" xr:uid="{00000000-0005-0000-0000-000093D10000}"/>
    <cellStyle name="Normal 9 5 4 2 2" xfId="53655" xr:uid="{00000000-0005-0000-0000-000094D10000}"/>
    <cellStyle name="Normal 9 5 4 3" xfId="53656" xr:uid="{00000000-0005-0000-0000-000095D10000}"/>
    <cellStyle name="Normal 9 5 5" xfId="53657" xr:uid="{00000000-0005-0000-0000-000096D10000}"/>
    <cellStyle name="Normal 9 5 5 2" xfId="53658" xr:uid="{00000000-0005-0000-0000-000097D10000}"/>
    <cellStyle name="Normal 9 5 5 2 2" xfId="53659" xr:uid="{00000000-0005-0000-0000-000098D10000}"/>
    <cellStyle name="Normal 9 5 5 3" xfId="53660" xr:uid="{00000000-0005-0000-0000-000099D10000}"/>
    <cellStyle name="Normal 9 5 6" xfId="53661" xr:uid="{00000000-0005-0000-0000-00009AD10000}"/>
    <cellStyle name="Normal 9 5 6 2" xfId="53662" xr:uid="{00000000-0005-0000-0000-00009BD10000}"/>
    <cellStyle name="Normal 9 5 7" xfId="53663" xr:uid="{00000000-0005-0000-0000-00009CD10000}"/>
    <cellStyle name="Normal 9 5_T-straight with PEDs adjustor" xfId="53664" xr:uid="{00000000-0005-0000-0000-00009DD10000}"/>
    <cellStyle name="Normal 9 6" xfId="53665" xr:uid="{00000000-0005-0000-0000-00009ED10000}"/>
    <cellStyle name="Normal 9 6 2" xfId="53666" xr:uid="{00000000-0005-0000-0000-00009FD10000}"/>
    <cellStyle name="Normal 9 6 2 2" xfId="53667" xr:uid="{00000000-0005-0000-0000-0000A0D10000}"/>
    <cellStyle name="Normal 9 6 2 2 2" xfId="53668" xr:uid="{00000000-0005-0000-0000-0000A1D10000}"/>
    <cellStyle name="Normal 9 6 2 2 2 2" xfId="53669" xr:uid="{00000000-0005-0000-0000-0000A2D10000}"/>
    <cellStyle name="Normal 9 6 2 2 3" xfId="53670" xr:uid="{00000000-0005-0000-0000-0000A3D10000}"/>
    <cellStyle name="Normal 9 6 2 3" xfId="53671" xr:uid="{00000000-0005-0000-0000-0000A4D10000}"/>
    <cellStyle name="Normal 9 6 2 3 2" xfId="53672" xr:uid="{00000000-0005-0000-0000-0000A5D10000}"/>
    <cellStyle name="Normal 9 6 2 3 2 2" xfId="53673" xr:uid="{00000000-0005-0000-0000-0000A6D10000}"/>
    <cellStyle name="Normal 9 6 2 3 3" xfId="53674" xr:uid="{00000000-0005-0000-0000-0000A7D10000}"/>
    <cellStyle name="Normal 9 6 2 4" xfId="53675" xr:uid="{00000000-0005-0000-0000-0000A8D10000}"/>
    <cellStyle name="Normal 9 6 2 4 2" xfId="53676" xr:uid="{00000000-0005-0000-0000-0000A9D10000}"/>
    <cellStyle name="Normal 9 6 2 5" xfId="53677" xr:uid="{00000000-0005-0000-0000-0000AAD10000}"/>
    <cellStyle name="Normal 9 6 2_T-straight with PEDs adjustor" xfId="53678" xr:uid="{00000000-0005-0000-0000-0000ABD10000}"/>
    <cellStyle name="Normal 9 6 3" xfId="53679" xr:uid="{00000000-0005-0000-0000-0000ACD10000}"/>
    <cellStyle name="Normal 9 6 3 2" xfId="53680" xr:uid="{00000000-0005-0000-0000-0000ADD10000}"/>
    <cellStyle name="Normal 9 6 3 2 2" xfId="53681" xr:uid="{00000000-0005-0000-0000-0000AED10000}"/>
    <cellStyle name="Normal 9 6 3 3" xfId="53682" xr:uid="{00000000-0005-0000-0000-0000AFD10000}"/>
    <cellStyle name="Normal 9 6 4" xfId="53683" xr:uid="{00000000-0005-0000-0000-0000B0D10000}"/>
    <cellStyle name="Normal 9 6 4 2" xfId="53684" xr:uid="{00000000-0005-0000-0000-0000B1D10000}"/>
    <cellStyle name="Normal 9 6 4 2 2" xfId="53685" xr:uid="{00000000-0005-0000-0000-0000B2D10000}"/>
    <cellStyle name="Normal 9 6 4 3" xfId="53686" xr:uid="{00000000-0005-0000-0000-0000B3D10000}"/>
    <cellStyle name="Normal 9 6 5" xfId="53687" xr:uid="{00000000-0005-0000-0000-0000B4D10000}"/>
    <cellStyle name="Normal 9 6 5 2" xfId="53688" xr:uid="{00000000-0005-0000-0000-0000B5D10000}"/>
    <cellStyle name="Normal 9 6 6" xfId="53689" xr:uid="{00000000-0005-0000-0000-0000B6D10000}"/>
    <cellStyle name="Normal 9 6_T-straight with PEDs adjustor" xfId="53690" xr:uid="{00000000-0005-0000-0000-0000B7D10000}"/>
    <cellStyle name="Normal 9 7" xfId="53691" xr:uid="{00000000-0005-0000-0000-0000B8D10000}"/>
    <cellStyle name="Normal 9 7 2" xfId="53692" xr:uid="{00000000-0005-0000-0000-0000B9D10000}"/>
    <cellStyle name="Normal 9 7 2 2" xfId="53693" xr:uid="{00000000-0005-0000-0000-0000BAD10000}"/>
    <cellStyle name="Normal 9 7 2 2 2" xfId="53694" xr:uid="{00000000-0005-0000-0000-0000BBD10000}"/>
    <cellStyle name="Normal 9 7 2 3" xfId="53695" xr:uid="{00000000-0005-0000-0000-0000BCD10000}"/>
    <cellStyle name="Normal 9 7 3" xfId="53696" xr:uid="{00000000-0005-0000-0000-0000BDD10000}"/>
    <cellStyle name="Normal 9 7 3 2" xfId="53697" xr:uid="{00000000-0005-0000-0000-0000BED10000}"/>
    <cellStyle name="Normal 9 7 3 2 2" xfId="53698" xr:uid="{00000000-0005-0000-0000-0000BFD10000}"/>
    <cellStyle name="Normal 9 7 3 3" xfId="53699" xr:uid="{00000000-0005-0000-0000-0000C0D10000}"/>
    <cellStyle name="Normal 9 7 4" xfId="53700" xr:uid="{00000000-0005-0000-0000-0000C1D10000}"/>
    <cellStyle name="Normal 9 7 4 2" xfId="53701" xr:uid="{00000000-0005-0000-0000-0000C2D10000}"/>
    <cellStyle name="Normal 9 7 5" xfId="53702" xr:uid="{00000000-0005-0000-0000-0000C3D10000}"/>
    <cellStyle name="Normal 9 7_T-straight with PEDs adjustor" xfId="53703" xr:uid="{00000000-0005-0000-0000-0000C4D10000}"/>
    <cellStyle name="Normal 9 8" xfId="53704" xr:uid="{00000000-0005-0000-0000-0000C5D10000}"/>
    <cellStyle name="Normal 9 8 2" xfId="53705" xr:uid="{00000000-0005-0000-0000-0000C6D10000}"/>
    <cellStyle name="Normal 9 8 2 2" xfId="53706" xr:uid="{00000000-0005-0000-0000-0000C7D10000}"/>
    <cellStyle name="Normal 9 8 3" xfId="53707" xr:uid="{00000000-0005-0000-0000-0000C8D10000}"/>
    <cellStyle name="Normal 9 9" xfId="53708" xr:uid="{00000000-0005-0000-0000-0000C9D10000}"/>
    <cellStyle name="Normal 9 9 2" xfId="53709" xr:uid="{00000000-0005-0000-0000-0000CAD10000}"/>
    <cellStyle name="Normal 9 9 2 2" xfId="53710" xr:uid="{00000000-0005-0000-0000-0000CBD10000}"/>
    <cellStyle name="Normal 9 9 3" xfId="53711" xr:uid="{00000000-0005-0000-0000-0000CCD10000}"/>
    <cellStyle name="Normal 9_T-straight with PEDs adjustor" xfId="53712" xr:uid="{00000000-0005-0000-0000-0000CDD10000}"/>
    <cellStyle name="Normal 94" xfId="53713" xr:uid="{00000000-0005-0000-0000-0000CED10000}"/>
    <cellStyle name="Note 10" xfId="53714" xr:uid="{00000000-0005-0000-0000-0000CFD10000}"/>
    <cellStyle name="Note 10 2" xfId="53715" xr:uid="{00000000-0005-0000-0000-0000D0D10000}"/>
    <cellStyle name="Note 10 2 2" xfId="53716" xr:uid="{00000000-0005-0000-0000-0000D1D10000}"/>
    <cellStyle name="Note 10 3" xfId="53717" xr:uid="{00000000-0005-0000-0000-0000D2D10000}"/>
    <cellStyle name="Note 10 3 2" xfId="53718" xr:uid="{00000000-0005-0000-0000-0000D3D10000}"/>
    <cellStyle name="Note 10 3 2 2" xfId="53719" xr:uid="{00000000-0005-0000-0000-0000D4D10000}"/>
    <cellStyle name="Note 10 3 3" xfId="53720" xr:uid="{00000000-0005-0000-0000-0000D5D10000}"/>
    <cellStyle name="Note 10 4" xfId="53721" xr:uid="{00000000-0005-0000-0000-0000D6D10000}"/>
    <cellStyle name="Note 10 4 2" xfId="53722" xr:uid="{00000000-0005-0000-0000-0000D7D10000}"/>
    <cellStyle name="Note 10 5" xfId="53723" xr:uid="{00000000-0005-0000-0000-0000D8D10000}"/>
    <cellStyle name="Note 11" xfId="53724" xr:uid="{00000000-0005-0000-0000-0000D9D10000}"/>
    <cellStyle name="Note 11 2" xfId="53725" xr:uid="{00000000-0005-0000-0000-0000DAD10000}"/>
    <cellStyle name="Note 12" xfId="53726" xr:uid="{00000000-0005-0000-0000-0000DBD10000}"/>
    <cellStyle name="Note 12 2" xfId="53727" xr:uid="{00000000-0005-0000-0000-0000DCD10000}"/>
    <cellStyle name="Note 12 2 2" xfId="53728" xr:uid="{00000000-0005-0000-0000-0000DDD10000}"/>
    <cellStyle name="Note 12 3" xfId="53729" xr:uid="{00000000-0005-0000-0000-0000DED10000}"/>
    <cellStyle name="Note 2" xfId="53730" xr:uid="{00000000-0005-0000-0000-0000DFD10000}"/>
    <cellStyle name="Note 2 10" xfId="53731" xr:uid="{00000000-0005-0000-0000-0000E0D10000}"/>
    <cellStyle name="Note 2 10 2" xfId="53732" xr:uid="{00000000-0005-0000-0000-0000E1D10000}"/>
    <cellStyle name="Note 2 2" xfId="53733" xr:uid="{00000000-0005-0000-0000-0000E2D10000}"/>
    <cellStyle name="Note 2 2 2" xfId="53734" xr:uid="{00000000-0005-0000-0000-0000E3D10000}"/>
    <cellStyle name="Note 2 2 2 2" xfId="53735" xr:uid="{00000000-0005-0000-0000-0000E4D10000}"/>
    <cellStyle name="Note 2 2 2 2 10" xfId="53736" xr:uid="{00000000-0005-0000-0000-0000E5D10000}"/>
    <cellStyle name="Note 2 2 2 2 10 2" xfId="53737" xr:uid="{00000000-0005-0000-0000-0000E6D10000}"/>
    <cellStyle name="Note 2 2 2 2 10 2 2" xfId="53738" xr:uid="{00000000-0005-0000-0000-0000E7D10000}"/>
    <cellStyle name="Note 2 2 2 2 10 2 2 2" xfId="53739" xr:uid="{00000000-0005-0000-0000-0000E8D10000}"/>
    <cellStyle name="Note 2 2 2 2 10 2 2 3" xfId="53740" xr:uid="{00000000-0005-0000-0000-0000E9D10000}"/>
    <cellStyle name="Note 2 2 2 2 10 2 2 4" xfId="53741" xr:uid="{00000000-0005-0000-0000-0000EAD10000}"/>
    <cellStyle name="Note 2 2 2 2 10 2 2 5" xfId="53742" xr:uid="{00000000-0005-0000-0000-0000EBD10000}"/>
    <cellStyle name="Note 2 2 2 2 10 2 3" xfId="53743" xr:uid="{00000000-0005-0000-0000-0000ECD10000}"/>
    <cellStyle name="Note 2 2 2 2 10 2 3 2" xfId="53744" xr:uid="{00000000-0005-0000-0000-0000EDD10000}"/>
    <cellStyle name="Note 2 2 2 2 10 2 3 3" xfId="53745" xr:uid="{00000000-0005-0000-0000-0000EED10000}"/>
    <cellStyle name="Note 2 2 2 2 10 2 3 4" xfId="53746" xr:uid="{00000000-0005-0000-0000-0000EFD10000}"/>
    <cellStyle name="Note 2 2 2 2 10 2 3 5" xfId="53747" xr:uid="{00000000-0005-0000-0000-0000F0D10000}"/>
    <cellStyle name="Note 2 2 2 2 10 2 4" xfId="53748" xr:uid="{00000000-0005-0000-0000-0000F1D10000}"/>
    <cellStyle name="Note 2 2 2 2 10 2 4 2" xfId="53749" xr:uid="{00000000-0005-0000-0000-0000F2D10000}"/>
    <cellStyle name="Note 2 2 2 2 10 2 5" xfId="53750" xr:uid="{00000000-0005-0000-0000-0000F3D10000}"/>
    <cellStyle name="Note 2 2 2 2 10 2 5 2" xfId="53751" xr:uid="{00000000-0005-0000-0000-0000F4D10000}"/>
    <cellStyle name="Note 2 2 2 2 10 2 6" xfId="53752" xr:uid="{00000000-0005-0000-0000-0000F5D10000}"/>
    <cellStyle name="Note 2 2 2 2 10 2 6 2" xfId="53753" xr:uid="{00000000-0005-0000-0000-0000F6D10000}"/>
    <cellStyle name="Note 2 2 2 2 10 2 7" xfId="53754" xr:uid="{00000000-0005-0000-0000-0000F7D10000}"/>
    <cellStyle name="Note 2 2 2 2 10 3" xfId="53755" xr:uid="{00000000-0005-0000-0000-0000F8D10000}"/>
    <cellStyle name="Note 2 2 2 2 10 3 2" xfId="53756" xr:uid="{00000000-0005-0000-0000-0000F9D10000}"/>
    <cellStyle name="Note 2 2 2 2 10 3 3" xfId="53757" xr:uid="{00000000-0005-0000-0000-0000FAD10000}"/>
    <cellStyle name="Note 2 2 2 2 10 3 4" xfId="53758" xr:uid="{00000000-0005-0000-0000-0000FBD10000}"/>
    <cellStyle name="Note 2 2 2 2 10 3 5" xfId="53759" xr:uid="{00000000-0005-0000-0000-0000FCD10000}"/>
    <cellStyle name="Note 2 2 2 2 10 4" xfId="53760" xr:uid="{00000000-0005-0000-0000-0000FDD10000}"/>
    <cellStyle name="Note 2 2 2 2 10 4 2" xfId="53761" xr:uid="{00000000-0005-0000-0000-0000FED10000}"/>
    <cellStyle name="Note 2 2 2 2 10 4 3" xfId="53762" xr:uid="{00000000-0005-0000-0000-0000FFD10000}"/>
    <cellStyle name="Note 2 2 2 2 10 4 4" xfId="53763" xr:uid="{00000000-0005-0000-0000-000000D20000}"/>
    <cellStyle name="Note 2 2 2 2 10 4 5" xfId="53764" xr:uid="{00000000-0005-0000-0000-000001D20000}"/>
    <cellStyle name="Note 2 2 2 2 10 5" xfId="53765" xr:uid="{00000000-0005-0000-0000-000002D20000}"/>
    <cellStyle name="Note 2 2 2 2 10 5 2" xfId="53766" xr:uid="{00000000-0005-0000-0000-000003D20000}"/>
    <cellStyle name="Note 2 2 2 2 10 6" xfId="53767" xr:uid="{00000000-0005-0000-0000-000004D20000}"/>
    <cellStyle name="Note 2 2 2 2 10 6 2" xfId="53768" xr:uid="{00000000-0005-0000-0000-000005D20000}"/>
    <cellStyle name="Note 2 2 2 2 10 7" xfId="53769" xr:uid="{00000000-0005-0000-0000-000006D20000}"/>
    <cellStyle name="Note 2 2 2 2 10 7 2" xfId="53770" xr:uid="{00000000-0005-0000-0000-000007D20000}"/>
    <cellStyle name="Note 2 2 2 2 10 8" xfId="53771" xr:uid="{00000000-0005-0000-0000-000008D20000}"/>
    <cellStyle name="Note 2 2 2 2 11" xfId="53772" xr:uid="{00000000-0005-0000-0000-000009D20000}"/>
    <cellStyle name="Note 2 2 2 2 11 2" xfId="53773" xr:uid="{00000000-0005-0000-0000-00000AD20000}"/>
    <cellStyle name="Note 2 2 2 2 11 2 2" xfId="53774" xr:uid="{00000000-0005-0000-0000-00000BD20000}"/>
    <cellStyle name="Note 2 2 2 2 11 2 2 2" xfId="53775" xr:uid="{00000000-0005-0000-0000-00000CD20000}"/>
    <cellStyle name="Note 2 2 2 2 11 2 2 3" xfId="53776" xr:uid="{00000000-0005-0000-0000-00000DD20000}"/>
    <cellStyle name="Note 2 2 2 2 11 2 2 4" xfId="53777" xr:uid="{00000000-0005-0000-0000-00000ED20000}"/>
    <cellStyle name="Note 2 2 2 2 11 2 2 5" xfId="53778" xr:uid="{00000000-0005-0000-0000-00000FD20000}"/>
    <cellStyle name="Note 2 2 2 2 11 2 3" xfId="53779" xr:uid="{00000000-0005-0000-0000-000010D20000}"/>
    <cellStyle name="Note 2 2 2 2 11 2 3 2" xfId="53780" xr:uid="{00000000-0005-0000-0000-000011D20000}"/>
    <cellStyle name="Note 2 2 2 2 11 2 3 3" xfId="53781" xr:uid="{00000000-0005-0000-0000-000012D20000}"/>
    <cellStyle name="Note 2 2 2 2 11 2 3 4" xfId="53782" xr:uid="{00000000-0005-0000-0000-000013D20000}"/>
    <cellStyle name="Note 2 2 2 2 11 2 3 5" xfId="53783" xr:uid="{00000000-0005-0000-0000-000014D20000}"/>
    <cellStyle name="Note 2 2 2 2 11 2 4" xfId="53784" xr:uid="{00000000-0005-0000-0000-000015D20000}"/>
    <cellStyle name="Note 2 2 2 2 11 2 4 2" xfId="53785" xr:uid="{00000000-0005-0000-0000-000016D20000}"/>
    <cellStyle name="Note 2 2 2 2 11 2 5" xfId="53786" xr:uid="{00000000-0005-0000-0000-000017D20000}"/>
    <cellStyle name="Note 2 2 2 2 11 2 5 2" xfId="53787" xr:uid="{00000000-0005-0000-0000-000018D20000}"/>
    <cellStyle name="Note 2 2 2 2 11 2 6" xfId="53788" xr:uid="{00000000-0005-0000-0000-000019D20000}"/>
    <cellStyle name="Note 2 2 2 2 11 2 6 2" xfId="53789" xr:uid="{00000000-0005-0000-0000-00001AD20000}"/>
    <cellStyle name="Note 2 2 2 2 11 2 7" xfId="53790" xr:uid="{00000000-0005-0000-0000-00001BD20000}"/>
    <cellStyle name="Note 2 2 2 2 11 3" xfId="53791" xr:uid="{00000000-0005-0000-0000-00001CD20000}"/>
    <cellStyle name="Note 2 2 2 2 11 3 2" xfId="53792" xr:uid="{00000000-0005-0000-0000-00001DD20000}"/>
    <cellStyle name="Note 2 2 2 2 11 3 3" xfId="53793" xr:uid="{00000000-0005-0000-0000-00001ED20000}"/>
    <cellStyle name="Note 2 2 2 2 11 3 4" xfId="53794" xr:uid="{00000000-0005-0000-0000-00001FD20000}"/>
    <cellStyle name="Note 2 2 2 2 11 3 5" xfId="53795" xr:uid="{00000000-0005-0000-0000-000020D20000}"/>
    <cellStyle name="Note 2 2 2 2 11 4" xfId="53796" xr:uid="{00000000-0005-0000-0000-000021D20000}"/>
    <cellStyle name="Note 2 2 2 2 11 4 2" xfId="53797" xr:uid="{00000000-0005-0000-0000-000022D20000}"/>
    <cellStyle name="Note 2 2 2 2 11 4 3" xfId="53798" xr:uid="{00000000-0005-0000-0000-000023D20000}"/>
    <cellStyle name="Note 2 2 2 2 11 4 4" xfId="53799" xr:uid="{00000000-0005-0000-0000-000024D20000}"/>
    <cellStyle name="Note 2 2 2 2 11 4 5" xfId="53800" xr:uid="{00000000-0005-0000-0000-000025D20000}"/>
    <cellStyle name="Note 2 2 2 2 11 5" xfId="53801" xr:uid="{00000000-0005-0000-0000-000026D20000}"/>
    <cellStyle name="Note 2 2 2 2 11 5 2" xfId="53802" xr:uid="{00000000-0005-0000-0000-000027D20000}"/>
    <cellStyle name="Note 2 2 2 2 11 6" xfId="53803" xr:uid="{00000000-0005-0000-0000-000028D20000}"/>
    <cellStyle name="Note 2 2 2 2 11 6 2" xfId="53804" xr:uid="{00000000-0005-0000-0000-000029D20000}"/>
    <cellStyle name="Note 2 2 2 2 11 7" xfId="53805" xr:uid="{00000000-0005-0000-0000-00002AD20000}"/>
    <cellStyle name="Note 2 2 2 2 11 7 2" xfId="53806" xr:uid="{00000000-0005-0000-0000-00002BD20000}"/>
    <cellStyle name="Note 2 2 2 2 11 8" xfId="53807" xr:uid="{00000000-0005-0000-0000-00002CD20000}"/>
    <cellStyle name="Note 2 2 2 2 12" xfId="53808" xr:uid="{00000000-0005-0000-0000-00002DD20000}"/>
    <cellStyle name="Note 2 2 2 2 12 2" xfId="53809" xr:uid="{00000000-0005-0000-0000-00002ED20000}"/>
    <cellStyle name="Note 2 2 2 2 12 2 2" xfId="53810" xr:uid="{00000000-0005-0000-0000-00002FD20000}"/>
    <cellStyle name="Note 2 2 2 2 12 2 2 2" xfId="53811" xr:uid="{00000000-0005-0000-0000-000030D20000}"/>
    <cellStyle name="Note 2 2 2 2 12 2 2 3" xfId="53812" xr:uid="{00000000-0005-0000-0000-000031D20000}"/>
    <cellStyle name="Note 2 2 2 2 12 2 2 4" xfId="53813" xr:uid="{00000000-0005-0000-0000-000032D20000}"/>
    <cellStyle name="Note 2 2 2 2 12 2 2 5" xfId="53814" xr:uid="{00000000-0005-0000-0000-000033D20000}"/>
    <cellStyle name="Note 2 2 2 2 12 2 3" xfId="53815" xr:uid="{00000000-0005-0000-0000-000034D20000}"/>
    <cellStyle name="Note 2 2 2 2 12 2 3 2" xfId="53816" xr:uid="{00000000-0005-0000-0000-000035D20000}"/>
    <cellStyle name="Note 2 2 2 2 12 2 3 3" xfId="53817" xr:uid="{00000000-0005-0000-0000-000036D20000}"/>
    <cellStyle name="Note 2 2 2 2 12 2 3 4" xfId="53818" xr:uid="{00000000-0005-0000-0000-000037D20000}"/>
    <cellStyle name="Note 2 2 2 2 12 2 3 5" xfId="53819" xr:uid="{00000000-0005-0000-0000-000038D20000}"/>
    <cellStyle name="Note 2 2 2 2 12 2 4" xfId="53820" xr:uid="{00000000-0005-0000-0000-000039D20000}"/>
    <cellStyle name="Note 2 2 2 2 12 2 4 2" xfId="53821" xr:uid="{00000000-0005-0000-0000-00003AD20000}"/>
    <cellStyle name="Note 2 2 2 2 12 2 5" xfId="53822" xr:uid="{00000000-0005-0000-0000-00003BD20000}"/>
    <cellStyle name="Note 2 2 2 2 12 2 5 2" xfId="53823" xr:uid="{00000000-0005-0000-0000-00003CD20000}"/>
    <cellStyle name="Note 2 2 2 2 12 2 6" xfId="53824" xr:uid="{00000000-0005-0000-0000-00003DD20000}"/>
    <cellStyle name="Note 2 2 2 2 12 2 6 2" xfId="53825" xr:uid="{00000000-0005-0000-0000-00003ED20000}"/>
    <cellStyle name="Note 2 2 2 2 12 2 7" xfId="53826" xr:uid="{00000000-0005-0000-0000-00003FD20000}"/>
    <cellStyle name="Note 2 2 2 2 12 3" xfId="53827" xr:uid="{00000000-0005-0000-0000-000040D20000}"/>
    <cellStyle name="Note 2 2 2 2 12 3 2" xfId="53828" xr:uid="{00000000-0005-0000-0000-000041D20000}"/>
    <cellStyle name="Note 2 2 2 2 12 3 3" xfId="53829" xr:uid="{00000000-0005-0000-0000-000042D20000}"/>
    <cellStyle name="Note 2 2 2 2 12 3 4" xfId="53830" xr:uid="{00000000-0005-0000-0000-000043D20000}"/>
    <cellStyle name="Note 2 2 2 2 12 3 5" xfId="53831" xr:uid="{00000000-0005-0000-0000-000044D20000}"/>
    <cellStyle name="Note 2 2 2 2 12 4" xfId="53832" xr:uid="{00000000-0005-0000-0000-000045D20000}"/>
    <cellStyle name="Note 2 2 2 2 12 4 2" xfId="53833" xr:uid="{00000000-0005-0000-0000-000046D20000}"/>
    <cellStyle name="Note 2 2 2 2 12 4 3" xfId="53834" xr:uid="{00000000-0005-0000-0000-000047D20000}"/>
    <cellStyle name="Note 2 2 2 2 12 4 4" xfId="53835" xr:uid="{00000000-0005-0000-0000-000048D20000}"/>
    <cellStyle name="Note 2 2 2 2 12 4 5" xfId="53836" xr:uid="{00000000-0005-0000-0000-000049D20000}"/>
    <cellStyle name="Note 2 2 2 2 12 5" xfId="53837" xr:uid="{00000000-0005-0000-0000-00004AD20000}"/>
    <cellStyle name="Note 2 2 2 2 12 5 2" xfId="53838" xr:uid="{00000000-0005-0000-0000-00004BD20000}"/>
    <cellStyle name="Note 2 2 2 2 12 6" xfId="53839" xr:uid="{00000000-0005-0000-0000-00004CD20000}"/>
    <cellStyle name="Note 2 2 2 2 12 6 2" xfId="53840" xr:uid="{00000000-0005-0000-0000-00004DD20000}"/>
    <cellStyle name="Note 2 2 2 2 12 7" xfId="53841" xr:uid="{00000000-0005-0000-0000-00004ED20000}"/>
    <cellStyle name="Note 2 2 2 2 12 7 2" xfId="53842" xr:uid="{00000000-0005-0000-0000-00004FD20000}"/>
    <cellStyle name="Note 2 2 2 2 12 8" xfId="53843" xr:uid="{00000000-0005-0000-0000-000050D20000}"/>
    <cellStyle name="Note 2 2 2 2 13" xfId="53844" xr:uid="{00000000-0005-0000-0000-000051D20000}"/>
    <cellStyle name="Note 2 2 2 2 13 2" xfId="53845" xr:uid="{00000000-0005-0000-0000-000052D20000}"/>
    <cellStyle name="Note 2 2 2 2 13 2 2" xfId="53846" xr:uid="{00000000-0005-0000-0000-000053D20000}"/>
    <cellStyle name="Note 2 2 2 2 13 2 2 2" xfId="53847" xr:uid="{00000000-0005-0000-0000-000054D20000}"/>
    <cellStyle name="Note 2 2 2 2 13 2 2 3" xfId="53848" xr:uid="{00000000-0005-0000-0000-000055D20000}"/>
    <cellStyle name="Note 2 2 2 2 13 2 2 4" xfId="53849" xr:uid="{00000000-0005-0000-0000-000056D20000}"/>
    <cellStyle name="Note 2 2 2 2 13 2 2 5" xfId="53850" xr:uid="{00000000-0005-0000-0000-000057D20000}"/>
    <cellStyle name="Note 2 2 2 2 13 2 3" xfId="53851" xr:uid="{00000000-0005-0000-0000-000058D20000}"/>
    <cellStyle name="Note 2 2 2 2 13 2 3 2" xfId="53852" xr:uid="{00000000-0005-0000-0000-000059D20000}"/>
    <cellStyle name="Note 2 2 2 2 13 2 3 3" xfId="53853" xr:uid="{00000000-0005-0000-0000-00005AD20000}"/>
    <cellStyle name="Note 2 2 2 2 13 2 3 4" xfId="53854" xr:uid="{00000000-0005-0000-0000-00005BD20000}"/>
    <cellStyle name="Note 2 2 2 2 13 2 3 5" xfId="53855" xr:uid="{00000000-0005-0000-0000-00005CD20000}"/>
    <cellStyle name="Note 2 2 2 2 13 2 4" xfId="53856" xr:uid="{00000000-0005-0000-0000-00005DD20000}"/>
    <cellStyle name="Note 2 2 2 2 13 2 4 2" xfId="53857" xr:uid="{00000000-0005-0000-0000-00005ED20000}"/>
    <cellStyle name="Note 2 2 2 2 13 2 5" xfId="53858" xr:uid="{00000000-0005-0000-0000-00005FD20000}"/>
    <cellStyle name="Note 2 2 2 2 13 2 5 2" xfId="53859" xr:uid="{00000000-0005-0000-0000-000060D20000}"/>
    <cellStyle name="Note 2 2 2 2 13 2 6" xfId="53860" xr:uid="{00000000-0005-0000-0000-000061D20000}"/>
    <cellStyle name="Note 2 2 2 2 13 2 6 2" xfId="53861" xr:uid="{00000000-0005-0000-0000-000062D20000}"/>
    <cellStyle name="Note 2 2 2 2 13 2 7" xfId="53862" xr:uid="{00000000-0005-0000-0000-000063D20000}"/>
    <cellStyle name="Note 2 2 2 2 13 3" xfId="53863" xr:uid="{00000000-0005-0000-0000-000064D20000}"/>
    <cellStyle name="Note 2 2 2 2 13 3 2" xfId="53864" xr:uid="{00000000-0005-0000-0000-000065D20000}"/>
    <cellStyle name="Note 2 2 2 2 13 3 3" xfId="53865" xr:uid="{00000000-0005-0000-0000-000066D20000}"/>
    <cellStyle name="Note 2 2 2 2 13 3 4" xfId="53866" xr:uid="{00000000-0005-0000-0000-000067D20000}"/>
    <cellStyle name="Note 2 2 2 2 13 3 5" xfId="53867" xr:uid="{00000000-0005-0000-0000-000068D20000}"/>
    <cellStyle name="Note 2 2 2 2 13 4" xfId="53868" xr:uid="{00000000-0005-0000-0000-000069D20000}"/>
    <cellStyle name="Note 2 2 2 2 13 4 2" xfId="53869" xr:uid="{00000000-0005-0000-0000-00006AD20000}"/>
    <cellStyle name="Note 2 2 2 2 13 4 3" xfId="53870" xr:uid="{00000000-0005-0000-0000-00006BD20000}"/>
    <cellStyle name="Note 2 2 2 2 13 4 4" xfId="53871" xr:uid="{00000000-0005-0000-0000-00006CD20000}"/>
    <cellStyle name="Note 2 2 2 2 13 4 5" xfId="53872" xr:uid="{00000000-0005-0000-0000-00006DD20000}"/>
    <cellStyle name="Note 2 2 2 2 13 5" xfId="53873" xr:uid="{00000000-0005-0000-0000-00006ED20000}"/>
    <cellStyle name="Note 2 2 2 2 13 5 2" xfId="53874" xr:uid="{00000000-0005-0000-0000-00006FD20000}"/>
    <cellStyle name="Note 2 2 2 2 13 6" xfId="53875" xr:uid="{00000000-0005-0000-0000-000070D20000}"/>
    <cellStyle name="Note 2 2 2 2 13 6 2" xfId="53876" xr:uid="{00000000-0005-0000-0000-000071D20000}"/>
    <cellStyle name="Note 2 2 2 2 13 7" xfId="53877" xr:uid="{00000000-0005-0000-0000-000072D20000}"/>
    <cellStyle name="Note 2 2 2 2 13 7 2" xfId="53878" xr:uid="{00000000-0005-0000-0000-000073D20000}"/>
    <cellStyle name="Note 2 2 2 2 13 8" xfId="53879" xr:uid="{00000000-0005-0000-0000-000074D20000}"/>
    <cellStyle name="Note 2 2 2 2 14" xfId="53880" xr:uid="{00000000-0005-0000-0000-000075D20000}"/>
    <cellStyle name="Note 2 2 2 2 14 2" xfId="53881" xr:uid="{00000000-0005-0000-0000-000076D20000}"/>
    <cellStyle name="Note 2 2 2 2 14 2 2" xfId="53882" xr:uid="{00000000-0005-0000-0000-000077D20000}"/>
    <cellStyle name="Note 2 2 2 2 14 2 2 2" xfId="53883" xr:uid="{00000000-0005-0000-0000-000078D20000}"/>
    <cellStyle name="Note 2 2 2 2 14 2 2 3" xfId="53884" xr:uid="{00000000-0005-0000-0000-000079D20000}"/>
    <cellStyle name="Note 2 2 2 2 14 2 2 4" xfId="53885" xr:uid="{00000000-0005-0000-0000-00007AD20000}"/>
    <cellStyle name="Note 2 2 2 2 14 2 2 5" xfId="53886" xr:uid="{00000000-0005-0000-0000-00007BD20000}"/>
    <cellStyle name="Note 2 2 2 2 14 2 3" xfId="53887" xr:uid="{00000000-0005-0000-0000-00007CD20000}"/>
    <cellStyle name="Note 2 2 2 2 14 2 3 2" xfId="53888" xr:uid="{00000000-0005-0000-0000-00007DD20000}"/>
    <cellStyle name="Note 2 2 2 2 14 2 3 3" xfId="53889" xr:uid="{00000000-0005-0000-0000-00007ED20000}"/>
    <cellStyle name="Note 2 2 2 2 14 2 3 4" xfId="53890" xr:uid="{00000000-0005-0000-0000-00007FD20000}"/>
    <cellStyle name="Note 2 2 2 2 14 2 3 5" xfId="53891" xr:uid="{00000000-0005-0000-0000-000080D20000}"/>
    <cellStyle name="Note 2 2 2 2 14 2 4" xfId="53892" xr:uid="{00000000-0005-0000-0000-000081D20000}"/>
    <cellStyle name="Note 2 2 2 2 14 2 4 2" xfId="53893" xr:uid="{00000000-0005-0000-0000-000082D20000}"/>
    <cellStyle name="Note 2 2 2 2 14 2 5" xfId="53894" xr:uid="{00000000-0005-0000-0000-000083D20000}"/>
    <cellStyle name="Note 2 2 2 2 14 2 5 2" xfId="53895" xr:uid="{00000000-0005-0000-0000-000084D20000}"/>
    <cellStyle name="Note 2 2 2 2 14 2 6" xfId="53896" xr:uid="{00000000-0005-0000-0000-000085D20000}"/>
    <cellStyle name="Note 2 2 2 2 14 2 6 2" xfId="53897" xr:uid="{00000000-0005-0000-0000-000086D20000}"/>
    <cellStyle name="Note 2 2 2 2 14 2 7" xfId="53898" xr:uid="{00000000-0005-0000-0000-000087D20000}"/>
    <cellStyle name="Note 2 2 2 2 14 3" xfId="53899" xr:uid="{00000000-0005-0000-0000-000088D20000}"/>
    <cellStyle name="Note 2 2 2 2 14 3 2" xfId="53900" xr:uid="{00000000-0005-0000-0000-000089D20000}"/>
    <cellStyle name="Note 2 2 2 2 14 3 3" xfId="53901" xr:uid="{00000000-0005-0000-0000-00008AD20000}"/>
    <cellStyle name="Note 2 2 2 2 14 3 4" xfId="53902" xr:uid="{00000000-0005-0000-0000-00008BD20000}"/>
    <cellStyle name="Note 2 2 2 2 14 3 5" xfId="53903" xr:uid="{00000000-0005-0000-0000-00008CD20000}"/>
    <cellStyle name="Note 2 2 2 2 14 4" xfId="53904" xr:uid="{00000000-0005-0000-0000-00008DD20000}"/>
    <cellStyle name="Note 2 2 2 2 14 4 2" xfId="53905" xr:uid="{00000000-0005-0000-0000-00008ED20000}"/>
    <cellStyle name="Note 2 2 2 2 14 4 3" xfId="53906" xr:uid="{00000000-0005-0000-0000-00008FD20000}"/>
    <cellStyle name="Note 2 2 2 2 14 4 4" xfId="53907" xr:uid="{00000000-0005-0000-0000-000090D20000}"/>
    <cellStyle name="Note 2 2 2 2 14 4 5" xfId="53908" xr:uid="{00000000-0005-0000-0000-000091D20000}"/>
    <cellStyle name="Note 2 2 2 2 14 5" xfId="53909" xr:uid="{00000000-0005-0000-0000-000092D20000}"/>
    <cellStyle name="Note 2 2 2 2 14 5 2" xfId="53910" xr:uid="{00000000-0005-0000-0000-000093D20000}"/>
    <cellStyle name="Note 2 2 2 2 14 6" xfId="53911" xr:uid="{00000000-0005-0000-0000-000094D20000}"/>
    <cellStyle name="Note 2 2 2 2 14 6 2" xfId="53912" xr:uid="{00000000-0005-0000-0000-000095D20000}"/>
    <cellStyle name="Note 2 2 2 2 14 7" xfId="53913" xr:uid="{00000000-0005-0000-0000-000096D20000}"/>
    <cellStyle name="Note 2 2 2 2 14 7 2" xfId="53914" xr:uid="{00000000-0005-0000-0000-000097D20000}"/>
    <cellStyle name="Note 2 2 2 2 14 8" xfId="53915" xr:uid="{00000000-0005-0000-0000-000098D20000}"/>
    <cellStyle name="Note 2 2 2 2 15" xfId="53916" xr:uid="{00000000-0005-0000-0000-000099D20000}"/>
    <cellStyle name="Note 2 2 2 2 15 2" xfId="53917" xr:uid="{00000000-0005-0000-0000-00009AD20000}"/>
    <cellStyle name="Note 2 2 2 2 15 2 2" xfId="53918" xr:uid="{00000000-0005-0000-0000-00009BD20000}"/>
    <cellStyle name="Note 2 2 2 2 15 2 3" xfId="53919" xr:uid="{00000000-0005-0000-0000-00009CD20000}"/>
    <cellStyle name="Note 2 2 2 2 15 2 4" xfId="53920" xr:uid="{00000000-0005-0000-0000-00009DD20000}"/>
    <cellStyle name="Note 2 2 2 2 15 2 5" xfId="53921" xr:uid="{00000000-0005-0000-0000-00009ED20000}"/>
    <cellStyle name="Note 2 2 2 2 15 3" xfId="53922" xr:uid="{00000000-0005-0000-0000-00009FD20000}"/>
    <cellStyle name="Note 2 2 2 2 15 3 2" xfId="53923" xr:uid="{00000000-0005-0000-0000-0000A0D20000}"/>
    <cellStyle name="Note 2 2 2 2 15 3 3" xfId="53924" xr:uid="{00000000-0005-0000-0000-0000A1D20000}"/>
    <cellStyle name="Note 2 2 2 2 15 3 4" xfId="53925" xr:uid="{00000000-0005-0000-0000-0000A2D20000}"/>
    <cellStyle name="Note 2 2 2 2 15 3 5" xfId="53926" xr:uid="{00000000-0005-0000-0000-0000A3D20000}"/>
    <cellStyle name="Note 2 2 2 2 15 4" xfId="53927" xr:uid="{00000000-0005-0000-0000-0000A4D20000}"/>
    <cellStyle name="Note 2 2 2 2 15 4 2" xfId="53928" xr:uid="{00000000-0005-0000-0000-0000A5D20000}"/>
    <cellStyle name="Note 2 2 2 2 15 5" xfId="53929" xr:uid="{00000000-0005-0000-0000-0000A6D20000}"/>
    <cellStyle name="Note 2 2 2 2 15 5 2" xfId="53930" xr:uid="{00000000-0005-0000-0000-0000A7D20000}"/>
    <cellStyle name="Note 2 2 2 2 15 6" xfId="53931" xr:uid="{00000000-0005-0000-0000-0000A8D20000}"/>
    <cellStyle name="Note 2 2 2 2 15 6 2" xfId="53932" xr:uid="{00000000-0005-0000-0000-0000A9D20000}"/>
    <cellStyle name="Note 2 2 2 2 15 7" xfId="53933" xr:uid="{00000000-0005-0000-0000-0000AAD20000}"/>
    <cellStyle name="Note 2 2 2 2 16" xfId="53934" xr:uid="{00000000-0005-0000-0000-0000ABD20000}"/>
    <cellStyle name="Note 2 2 2 2 16 2" xfId="53935" xr:uid="{00000000-0005-0000-0000-0000ACD20000}"/>
    <cellStyle name="Note 2 2 2 2 16 3" xfId="53936" xr:uid="{00000000-0005-0000-0000-0000ADD20000}"/>
    <cellStyle name="Note 2 2 2 2 16 4" xfId="53937" xr:uid="{00000000-0005-0000-0000-0000AED20000}"/>
    <cellStyle name="Note 2 2 2 2 16 5" xfId="53938" xr:uid="{00000000-0005-0000-0000-0000AFD20000}"/>
    <cellStyle name="Note 2 2 2 2 17" xfId="53939" xr:uid="{00000000-0005-0000-0000-0000B0D20000}"/>
    <cellStyle name="Note 2 2 2 2 17 2" xfId="53940" xr:uid="{00000000-0005-0000-0000-0000B1D20000}"/>
    <cellStyle name="Note 2 2 2 2 17 3" xfId="53941" xr:uid="{00000000-0005-0000-0000-0000B2D20000}"/>
    <cellStyle name="Note 2 2 2 2 17 4" xfId="53942" xr:uid="{00000000-0005-0000-0000-0000B3D20000}"/>
    <cellStyle name="Note 2 2 2 2 17 5" xfId="53943" xr:uid="{00000000-0005-0000-0000-0000B4D20000}"/>
    <cellStyle name="Note 2 2 2 2 18" xfId="53944" xr:uid="{00000000-0005-0000-0000-0000B5D20000}"/>
    <cellStyle name="Note 2 2 2 2 18 2" xfId="53945" xr:uid="{00000000-0005-0000-0000-0000B6D20000}"/>
    <cellStyle name="Note 2 2 2 2 19" xfId="53946" xr:uid="{00000000-0005-0000-0000-0000B7D20000}"/>
    <cellStyle name="Note 2 2 2 2 19 2" xfId="53947" xr:uid="{00000000-0005-0000-0000-0000B8D20000}"/>
    <cellStyle name="Note 2 2 2 2 2" xfId="53948" xr:uid="{00000000-0005-0000-0000-0000B9D20000}"/>
    <cellStyle name="Note 2 2 2 2 2 2" xfId="53949" xr:uid="{00000000-0005-0000-0000-0000BAD20000}"/>
    <cellStyle name="Note 2 2 2 2 2 2 2" xfId="53950" xr:uid="{00000000-0005-0000-0000-0000BBD20000}"/>
    <cellStyle name="Note 2 2 2 2 2 2 2 2" xfId="53951" xr:uid="{00000000-0005-0000-0000-0000BCD20000}"/>
    <cellStyle name="Note 2 2 2 2 2 2 2 3" xfId="53952" xr:uid="{00000000-0005-0000-0000-0000BDD20000}"/>
    <cellStyle name="Note 2 2 2 2 2 2 2 4" xfId="53953" xr:uid="{00000000-0005-0000-0000-0000BED20000}"/>
    <cellStyle name="Note 2 2 2 2 2 2 2 5" xfId="53954" xr:uid="{00000000-0005-0000-0000-0000BFD20000}"/>
    <cellStyle name="Note 2 2 2 2 2 2 3" xfId="53955" xr:uid="{00000000-0005-0000-0000-0000C0D20000}"/>
    <cellStyle name="Note 2 2 2 2 2 2 3 2" xfId="53956" xr:uid="{00000000-0005-0000-0000-0000C1D20000}"/>
    <cellStyle name="Note 2 2 2 2 2 2 3 3" xfId="53957" xr:uid="{00000000-0005-0000-0000-0000C2D20000}"/>
    <cellStyle name="Note 2 2 2 2 2 2 3 4" xfId="53958" xr:uid="{00000000-0005-0000-0000-0000C3D20000}"/>
    <cellStyle name="Note 2 2 2 2 2 2 3 5" xfId="53959" xr:uid="{00000000-0005-0000-0000-0000C4D20000}"/>
    <cellStyle name="Note 2 2 2 2 2 2 4" xfId="53960" xr:uid="{00000000-0005-0000-0000-0000C5D20000}"/>
    <cellStyle name="Note 2 2 2 2 2 2 4 2" xfId="53961" xr:uid="{00000000-0005-0000-0000-0000C6D20000}"/>
    <cellStyle name="Note 2 2 2 2 2 2 5" xfId="53962" xr:uid="{00000000-0005-0000-0000-0000C7D20000}"/>
    <cellStyle name="Note 2 2 2 2 2 2 5 2" xfId="53963" xr:uid="{00000000-0005-0000-0000-0000C8D20000}"/>
    <cellStyle name="Note 2 2 2 2 2 2 6" xfId="53964" xr:uid="{00000000-0005-0000-0000-0000C9D20000}"/>
    <cellStyle name="Note 2 2 2 2 2 2 6 2" xfId="53965" xr:uid="{00000000-0005-0000-0000-0000CAD20000}"/>
    <cellStyle name="Note 2 2 2 2 2 2 7" xfId="53966" xr:uid="{00000000-0005-0000-0000-0000CBD20000}"/>
    <cellStyle name="Note 2 2 2 2 2 3" xfId="53967" xr:uid="{00000000-0005-0000-0000-0000CCD20000}"/>
    <cellStyle name="Note 2 2 2 2 2 3 2" xfId="53968" xr:uid="{00000000-0005-0000-0000-0000CDD20000}"/>
    <cellStyle name="Note 2 2 2 2 2 3 3" xfId="53969" xr:uid="{00000000-0005-0000-0000-0000CED20000}"/>
    <cellStyle name="Note 2 2 2 2 2 3 4" xfId="53970" xr:uid="{00000000-0005-0000-0000-0000CFD20000}"/>
    <cellStyle name="Note 2 2 2 2 2 3 5" xfId="53971" xr:uid="{00000000-0005-0000-0000-0000D0D20000}"/>
    <cellStyle name="Note 2 2 2 2 2 4" xfId="53972" xr:uid="{00000000-0005-0000-0000-0000D1D20000}"/>
    <cellStyle name="Note 2 2 2 2 2 4 2" xfId="53973" xr:uid="{00000000-0005-0000-0000-0000D2D20000}"/>
    <cellStyle name="Note 2 2 2 2 2 4 3" xfId="53974" xr:uid="{00000000-0005-0000-0000-0000D3D20000}"/>
    <cellStyle name="Note 2 2 2 2 2 4 4" xfId="53975" xr:uid="{00000000-0005-0000-0000-0000D4D20000}"/>
    <cellStyle name="Note 2 2 2 2 2 4 5" xfId="53976" xr:uid="{00000000-0005-0000-0000-0000D5D20000}"/>
    <cellStyle name="Note 2 2 2 2 2 5" xfId="53977" xr:uid="{00000000-0005-0000-0000-0000D6D20000}"/>
    <cellStyle name="Note 2 2 2 2 2 5 2" xfId="53978" xr:uid="{00000000-0005-0000-0000-0000D7D20000}"/>
    <cellStyle name="Note 2 2 2 2 2 6" xfId="53979" xr:uid="{00000000-0005-0000-0000-0000D8D20000}"/>
    <cellStyle name="Note 2 2 2 2 2 6 2" xfId="53980" xr:uid="{00000000-0005-0000-0000-0000D9D20000}"/>
    <cellStyle name="Note 2 2 2 2 2 7" xfId="53981" xr:uid="{00000000-0005-0000-0000-0000DAD20000}"/>
    <cellStyle name="Note 2 2 2 2 2 7 2" xfId="53982" xr:uid="{00000000-0005-0000-0000-0000DBD20000}"/>
    <cellStyle name="Note 2 2 2 2 2 8" xfId="53983" xr:uid="{00000000-0005-0000-0000-0000DCD20000}"/>
    <cellStyle name="Note 2 2 2 2 20" xfId="53984" xr:uid="{00000000-0005-0000-0000-0000DDD20000}"/>
    <cellStyle name="Note 2 2 2 2 20 2" xfId="53985" xr:uid="{00000000-0005-0000-0000-0000DED20000}"/>
    <cellStyle name="Note 2 2 2 2 21" xfId="53986" xr:uid="{00000000-0005-0000-0000-0000DFD20000}"/>
    <cellStyle name="Note 2 2 2 2 3" xfId="53987" xr:uid="{00000000-0005-0000-0000-0000E0D20000}"/>
    <cellStyle name="Note 2 2 2 2 3 2" xfId="53988" xr:uid="{00000000-0005-0000-0000-0000E1D20000}"/>
    <cellStyle name="Note 2 2 2 2 3 2 2" xfId="53989" xr:uid="{00000000-0005-0000-0000-0000E2D20000}"/>
    <cellStyle name="Note 2 2 2 2 3 2 2 2" xfId="53990" xr:uid="{00000000-0005-0000-0000-0000E3D20000}"/>
    <cellStyle name="Note 2 2 2 2 3 2 2 3" xfId="53991" xr:uid="{00000000-0005-0000-0000-0000E4D20000}"/>
    <cellStyle name="Note 2 2 2 2 3 2 2 4" xfId="53992" xr:uid="{00000000-0005-0000-0000-0000E5D20000}"/>
    <cellStyle name="Note 2 2 2 2 3 2 2 5" xfId="53993" xr:uid="{00000000-0005-0000-0000-0000E6D20000}"/>
    <cellStyle name="Note 2 2 2 2 3 2 3" xfId="53994" xr:uid="{00000000-0005-0000-0000-0000E7D20000}"/>
    <cellStyle name="Note 2 2 2 2 3 2 3 2" xfId="53995" xr:uid="{00000000-0005-0000-0000-0000E8D20000}"/>
    <cellStyle name="Note 2 2 2 2 3 2 3 3" xfId="53996" xr:uid="{00000000-0005-0000-0000-0000E9D20000}"/>
    <cellStyle name="Note 2 2 2 2 3 2 3 4" xfId="53997" xr:uid="{00000000-0005-0000-0000-0000EAD20000}"/>
    <cellStyle name="Note 2 2 2 2 3 2 3 5" xfId="53998" xr:uid="{00000000-0005-0000-0000-0000EBD20000}"/>
    <cellStyle name="Note 2 2 2 2 3 2 4" xfId="53999" xr:uid="{00000000-0005-0000-0000-0000ECD20000}"/>
    <cellStyle name="Note 2 2 2 2 3 2 4 2" xfId="54000" xr:uid="{00000000-0005-0000-0000-0000EDD20000}"/>
    <cellStyle name="Note 2 2 2 2 3 2 5" xfId="54001" xr:uid="{00000000-0005-0000-0000-0000EED20000}"/>
    <cellStyle name="Note 2 2 2 2 3 2 5 2" xfId="54002" xr:uid="{00000000-0005-0000-0000-0000EFD20000}"/>
    <cellStyle name="Note 2 2 2 2 3 2 6" xfId="54003" xr:uid="{00000000-0005-0000-0000-0000F0D20000}"/>
    <cellStyle name="Note 2 2 2 2 3 2 6 2" xfId="54004" xr:uid="{00000000-0005-0000-0000-0000F1D20000}"/>
    <cellStyle name="Note 2 2 2 2 3 2 7" xfId="54005" xr:uid="{00000000-0005-0000-0000-0000F2D20000}"/>
    <cellStyle name="Note 2 2 2 2 3 3" xfId="54006" xr:uid="{00000000-0005-0000-0000-0000F3D20000}"/>
    <cellStyle name="Note 2 2 2 2 3 3 2" xfId="54007" xr:uid="{00000000-0005-0000-0000-0000F4D20000}"/>
    <cellStyle name="Note 2 2 2 2 3 3 3" xfId="54008" xr:uid="{00000000-0005-0000-0000-0000F5D20000}"/>
    <cellStyle name="Note 2 2 2 2 3 3 4" xfId="54009" xr:uid="{00000000-0005-0000-0000-0000F6D20000}"/>
    <cellStyle name="Note 2 2 2 2 3 3 5" xfId="54010" xr:uid="{00000000-0005-0000-0000-0000F7D20000}"/>
    <cellStyle name="Note 2 2 2 2 3 4" xfId="54011" xr:uid="{00000000-0005-0000-0000-0000F8D20000}"/>
    <cellStyle name="Note 2 2 2 2 3 4 2" xfId="54012" xr:uid="{00000000-0005-0000-0000-0000F9D20000}"/>
    <cellStyle name="Note 2 2 2 2 3 4 3" xfId="54013" xr:uid="{00000000-0005-0000-0000-0000FAD20000}"/>
    <cellStyle name="Note 2 2 2 2 3 4 4" xfId="54014" xr:uid="{00000000-0005-0000-0000-0000FBD20000}"/>
    <cellStyle name="Note 2 2 2 2 3 4 5" xfId="54015" xr:uid="{00000000-0005-0000-0000-0000FCD20000}"/>
    <cellStyle name="Note 2 2 2 2 3 5" xfId="54016" xr:uid="{00000000-0005-0000-0000-0000FDD20000}"/>
    <cellStyle name="Note 2 2 2 2 3 5 2" xfId="54017" xr:uid="{00000000-0005-0000-0000-0000FED20000}"/>
    <cellStyle name="Note 2 2 2 2 3 6" xfId="54018" xr:uid="{00000000-0005-0000-0000-0000FFD20000}"/>
    <cellStyle name="Note 2 2 2 2 3 6 2" xfId="54019" xr:uid="{00000000-0005-0000-0000-000000D30000}"/>
    <cellStyle name="Note 2 2 2 2 3 7" xfId="54020" xr:uid="{00000000-0005-0000-0000-000001D30000}"/>
    <cellStyle name="Note 2 2 2 2 3 7 2" xfId="54021" xr:uid="{00000000-0005-0000-0000-000002D30000}"/>
    <cellStyle name="Note 2 2 2 2 3 8" xfId="54022" xr:uid="{00000000-0005-0000-0000-000003D30000}"/>
    <cellStyle name="Note 2 2 2 2 4" xfId="54023" xr:uid="{00000000-0005-0000-0000-000004D30000}"/>
    <cellStyle name="Note 2 2 2 2 4 2" xfId="54024" xr:uid="{00000000-0005-0000-0000-000005D30000}"/>
    <cellStyle name="Note 2 2 2 2 4 2 2" xfId="54025" xr:uid="{00000000-0005-0000-0000-000006D30000}"/>
    <cellStyle name="Note 2 2 2 2 4 2 2 2" xfId="54026" xr:uid="{00000000-0005-0000-0000-000007D30000}"/>
    <cellStyle name="Note 2 2 2 2 4 2 2 3" xfId="54027" xr:uid="{00000000-0005-0000-0000-000008D30000}"/>
    <cellStyle name="Note 2 2 2 2 4 2 2 4" xfId="54028" xr:uid="{00000000-0005-0000-0000-000009D30000}"/>
    <cellStyle name="Note 2 2 2 2 4 2 2 5" xfId="54029" xr:uid="{00000000-0005-0000-0000-00000AD30000}"/>
    <cellStyle name="Note 2 2 2 2 4 2 3" xfId="54030" xr:uid="{00000000-0005-0000-0000-00000BD30000}"/>
    <cellStyle name="Note 2 2 2 2 4 2 3 2" xfId="54031" xr:uid="{00000000-0005-0000-0000-00000CD30000}"/>
    <cellStyle name="Note 2 2 2 2 4 2 3 3" xfId="54032" xr:uid="{00000000-0005-0000-0000-00000DD30000}"/>
    <cellStyle name="Note 2 2 2 2 4 2 3 4" xfId="54033" xr:uid="{00000000-0005-0000-0000-00000ED30000}"/>
    <cellStyle name="Note 2 2 2 2 4 2 3 5" xfId="54034" xr:uid="{00000000-0005-0000-0000-00000FD30000}"/>
    <cellStyle name="Note 2 2 2 2 4 2 4" xfId="54035" xr:uid="{00000000-0005-0000-0000-000010D30000}"/>
    <cellStyle name="Note 2 2 2 2 4 2 4 2" xfId="54036" xr:uid="{00000000-0005-0000-0000-000011D30000}"/>
    <cellStyle name="Note 2 2 2 2 4 2 5" xfId="54037" xr:uid="{00000000-0005-0000-0000-000012D30000}"/>
    <cellStyle name="Note 2 2 2 2 4 2 5 2" xfId="54038" xr:uid="{00000000-0005-0000-0000-000013D30000}"/>
    <cellStyle name="Note 2 2 2 2 4 2 6" xfId="54039" xr:uid="{00000000-0005-0000-0000-000014D30000}"/>
    <cellStyle name="Note 2 2 2 2 4 2 6 2" xfId="54040" xr:uid="{00000000-0005-0000-0000-000015D30000}"/>
    <cellStyle name="Note 2 2 2 2 4 2 7" xfId="54041" xr:uid="{00000000-0005-0000-0000-000016D30000}"/>
    <cellStyle name="Note 2 2 2 2 4 3" xfId="54042" xr:uid="{00000000-0005-0000-0000-000017D30000}"/>
    <cellStyle name="Note 2 2 2 2 4 3 2" xfId="54043" xr:uid="{00000000-0005-0000-0000-000018D30000}"/>
    <cellStyle name="Note 2 2 2 2 4 3 3" xfId="54044" xr:uid="{00000000-0005-0000-0000-000019D30000}"/>
    <cellStyle name="Note 2 2 2 2 4 3 4" xfId="54045" xr:uid="{00000000-0005-0000-0000-00001AD30000}"/>
    <cellStyle name="Note 2 2 2 2 4 3 5" xfId="54046" xr:uid="{00000000-0005-0000-0000-00001BD30000}"/>
    <cellStyle name="Note 2 2 2 2 4 4" xfId="54047" xr:uid="{00000000-0005-0000-0000-00001CD30000}"/>
    <cellStyle name="Note 2 2 2 2 4 4 2" xfId="54048" xr:uid="{00000000-0005-0000-0000-00001DD30000}"/>
    <cellStyle name="Note 2 2 2 2 4 4 3" xfId="54049" xr:uid="{00000000-0005-0000-0000-00001ED30000}"/>
    <cellStyle name="Note 2 2 2 2 4 4 4" xfId="54050" xr:uid="{00000000-0005-0000-0000-00001FD30000}"/>
    <cellStyle name="Note 2 2 2 2 4 4 5" xfId="54051" xr:uid="{00000000-0005-0000-0000-000020D30000}"/>
    <cellStyle name="Note 2 2 2 2 4 5" xfId="54052" xr:uid="{00000000-0005-0000-0000-000021D30000}"/>
    <cellStyle name="Note 2 2 2 2 4 5 2" xfId="54053" xr:uid="{00000000-0005-0000-0000-000022D30000}"/>
    <cellStyle name="Note 2 2 2 2 4 6" xfId="54054" xr:uid="{00000000-0005-0000-0000-000023D30000}"/>
    <cellStyle name="Note 2 2 2 2 4 6 2" xfId="54055" xr:uid="{00000000-0005-0000-0000-000024D30000}"/>
    <cellStyle name="Note 2 2 2 2 4 7" xfId="54056" xr:uid="{00000000-0005-0000-0000-000025D30000}"/>
    <cellStyle name="Note 2 2 2 2 4 7 2" xfId="54057" xr:uid="{00000000-0005-0000-0000-000026D30000}"/>
    <cellStyle name="Note 2 2 2 2 4 8" xfId="54058" xr:uid="{00000000-0005-0000-0000-000027D30000}"/>
    <cellStyle name="Note 2 2 2 2 5" xfId="54059" xr:uid="{00000000-0005-0000-0000-000028D30000}"/>
    <cellStyle name="Note 2 2 2 2 5 2" xfId="54060" xr:uid="{00000000-0005-0000-0000-000029D30000}"/>
    <cellStyle name="Note 2 2 2 2 5 2 2" xfId="54061" xr:uid="{00000000-0005-0000-0000-00002AD30000}"/>
    <cellStyle name="Note 2 2 2 2 5 2 2 2" xfId="54062" xr:uid="{00000000-0005-0000-0000-00002BD30000}"/>
    <cellStyle name="Note 2 2 2 2 5 2 2 3" xfId="54063" xr:uid="{00000000-0005-0000-0000-00002CD30000}"/>
    <cellStyle name="Note 2 2 2 2 5 2 2 4" xfId="54064" xr:uid="{00000000-0005-0000-0000-00002DD30000}"/>
    <cellStyle name="Note 2 2 2 2 5 2 2 5" xfId="54065" xr:uid="{00000000-0005-0000-0000-00002ED30000}"/>
    <cellStyle name="Note 2 2 2 2 5 2 3" xfId="54066" xr:uid="{00000000-0005-0000-0000-00002FD30000}"/>
    <cellStyle name="Note 2 2 2 2 5 2 3 2" xfId="54067" xr:uid="{00000000-0005-0000-0000-000030D30000}"/>
    <cellStyle name="Note 2 2 2 2 5 2 3 3" xfId="54068" xr:uid="{00000000-0005-0000-0000-000031D30000}"/>
    <cellStyle name="Note 2 2 2 2 5 2 3 4" xfId="54069" xr:uid="{00000000-0005-0000-0000-000032D30000}"/>
    <cellStyle name="Note 2 2 2 2 5 2 3 5" xfId="54070" xr:uid="{00000000-0005-0000-0000-000033D30000}"/>
    <cellStyle name="Note 2 2 2 2 5 2 4" xfId="54071" xr:uid="{00000000-0005-0000-0000-000034D30000}"/>
    <cellStyle name="Note 2 2 2 2 5 2 4 2" xfId="54072" xr:uid="{00000000-0005-0000-0000-000035D30000}"/>
    <cellStyle name="Note 2 2 2 2 5 2 5" xfId="54073" xr:uid="{00000000-0005-0000-0000-000036D30000}"/>
    <cellStyle name="Note 2 2 2 2 5 2 5 2" xfId="54074" xr:uid="{00000000-0005-0000-0000-000037D30000}"/>
    <cellStyle name="Note 2 2 2 2 5 2 6" xfId="54075" xr:uid="{00000000-0005-0000-0000-000038D30000}"/>
    <cellStyle name="Note 2 2 2 2 5 2 6 2" xfId="54076" xr:uid="{00000000-0005-0000-0000-000039D30000}"/>
    <cellStyle name="Note 2 2 2 2 5 2 7" xfId="54077" xr:uid="{00000000-0005-0000-0000-00003AD30000}"/>
    <cellStyle name="Note 2 2 2 2 5 3" xfId="54078" xr:uid="{00000000-0005-0000-0000-00003BD30000}"/>
    <cellStyle name="Note 2 2 2 2 5 3 2" xfId="54079" xr:uid="{00000000-0005-0000-0000-00003CD30000}"/>
    <cellStyle name="Note 2 2 2 2 5 3 3" xfId="54080" xr:uid="{00000000-0005-0000-0000-00003DD30000}"/>
    <cellStyle name="Note 2 2 2 2 5 3 4" xfId="54081" xr:uid="{00000000-0005-0000-0000-00003ED30000}"/>
    <cellStyle name="Note 2 2 2 2 5 3 5" xfId="54082" xr:uid="{00000000-0005-0000-0000-00003FD30000}"/>
    <cellStyle name="Note 2 2 2 2 5 4" xfId="54083" xr:uid="{00000000-0005-0000-0000-000040D30000}"/>
    <cellStyle name="Note 2 2 2 2 5 4 2" xfId="54084" xr:uid="{00000000-0005-0000-0000-000041D30000}"/>
    <cellStyle name="Note 2 2 2 2 5 4 3" xfId="54085" xr:uid="{00000000-0005-0000-0000-000042D30000}"/>
    <cellStyle name="Note 2 2 2 2 5 4 4" xfId="54086" xr:uid="{00000000-0005-0000-0000-000043D30000}"/>
    <cellStyle name="Note 2 2 2 2 5 4 5" xfId="54087" xr:uid="{00000000-0005-0000-0000-000044D30000}"/>
    <cellStyle name="Note 2 2 2 2 5 5" xfId="54088" xr:uid="{00000000-0005-0000-0000-000045D30000}"/>
    <cellStyle name="Note 2 2 2 2 5 5 2" xfId="54089" xr:uid="{00000000-0005-0000-0000-000046D30000}"/>
    <cellStyle name="Note 2 2 2 2 5 6" xfId="54090" xr:uid="{00000000-0005-0000-0000-000047D30000}"/>
    <cellStyle name="Note 2 2 2 2 5 6 2" xfId="54091" xr:uid="{00000000-0005-0000-0000-000048D30000}"/>
    <cellStyle name="Note 2 2 2 2 5 7" xfId="54092" xr:uid="{00000000-0005-0000-0000-000049D30000}"/>
    <cellStyle name="Note 2 2 2 2 5 7 2" xfId="54093" xr:uid="{00000000-0005-0000-0000-00004AD30000}"/>
    <cellStyle name="Note 2 2 2 2 5 8" xfId="54094" xr:uid="{00000000-0005-0000-0000-00004BD30000}"/>
    <cellStyle name="Note 2 2 2 2 6" xfId="54095" xr:uid="{00000000-0005-0000-0000-00004CD30000}"/>
    <cellStyle name="Note 2 2 2 2 6 2" xfId="54096" xr:uid="{00000000-0005-0000-0000-00004DD30000}"/>
    <cellStyle name="Note 2 2 2 2 6 2 2" xfId="54097" xr:uid="{00000000-0005-0000-0000-00004ED30000}"/>
    <cellStyle name="Note 2 2 2 2 6 2 2 2" xfId="54098" xr:uid="{00000000-0005-0000-0000-00004FD30000}"/>
    <cellStyle name="Note 2 2 2 2 6 2 2 3" xfId="54099" xr:uid="{00000000-0005-0000-0000-000050D30000}"/>
    <cellStyle name="Note 2 2 2 2 6 2 2 4" xfId="54100" xr:uid="{00000000-0005-0000-0000-000051D30000}"/>
    <cellStyle name="Note 2 2 2 2 6 2 2 5" xfId="54101" xr:uid="{00000000-0005-0000-0000-000052D30000}"/>
    <cellStyle name="Note 2 2 2 2 6 2 3" xfId="54102" xr:uid="{00000000-0005-0000-0000-000053D30000}"/>
    <cellStyle name="Note 2 2 2 2 6 2 3 2" xfId="54103" xr:uid="{00000000-0005-0000-0000-000054D30000}"/>
    <cellStyle name="Note 2 2 2 2 6 2 3 3" xfId="54104" xr:uid="{00000000-0005-0000-0000-000055D30000}"/>
    <cellStyle name="Note 2 2 2 2 6 2 3 4" xfId="54105" xr:uid="{00000000-0005-0000-0000-000056D30000}"/>
    <cellStyle name="Note 2 2 2 2 6 2 3 5" xfId="54106" xr:uid="{00000000-0005-0000-0000-000057D30000}"/>
    <cellStyle name="Note 2 2 2 2 6 2 4" xfId="54107" xr:uid="{00000000-0005-0000-0000-000058D30000}"/>
    <cellStyle name="Note 2 2 2 2 6 2 4 2" xfId="54108" xr:uid="{00000000-0005-0000-0000-000059D30000}"/>
    <cellStyle name="Note 2 2 2 2 6 2 5" xfId="54109" xr:uid="{00000000-0005-0000-0000-00005AD30000}"/>
    <cellStyle name="Note 2 2 2 2 6 2 5 2" xfId="54110" xr:uid="{00000000-0005-0000-0000-00005BD30000}"/>
    <cellStyle name="Note 2 2 2 2 6 2 6" xfId="54111" xr:uid="{00000000-0005-0000-0000-00005CD30000}"/>
    <cellStyle name="Note 2 2 2 2 6 2 6 2" xfId="54112" xr:uid="{00000000-0005-0000-0000-00005DD30000}"/>
    <cellStyle name="Note 2 2 2 2 6 2 7" xfId="54113" xr:uid="{00000000-0005-0000-0000-00005ED30000}"/>
    <cellStyle name="Note 2 2 2 2 6 3" xfId="54114" xr:uid="{00000000-0005-0000-0000-00005FD30000}"/>
    <cellStyle name="Note 2 2 2 2 6 3 2" xfId="54115" xr:uid="{00000000-0005-0000-0000-000060D30000}"/>
    <cellStyle name="Note 2 2 2 2 6 3 3" xfId="54116" xr:uid="{00000000-0005-0000-0000-000061D30000}"/>
    <cellStyle name="Note 2 2 2 2 6 3 4" xfId="54117" xr:uid="{00000000-0005-0000-0000-000062D30000}"/>
    <cellStyle name="Note 2 2 2 2 6 3 5" xfId="54118" xr:uid="{00000000-0005-0000-0000-000063D30000}"/>
    <cellStyle name="Note 2 2 2 2 6 4" xfId="54119" xr:uid="{00000000-0005-0000-0000-000064D30000}"/>
    <cellStyle name="Note 2 2 2 2 6 4 2" xfId="54120" xr:uid="{00000000-0005-0000-0000-000065D30000}"/>
    <cellStyle name="Note 2 2 2 2 6 4 3" xfId="54121" xr:uid="{00000000-0005-0000-0000-000066D30000}"/>
    <cellStyle name="Note 2 2 2 2 6 4 4" xfId="54122" xr:uid="{00000000-0005-0000-0000-000067D30000}"/>
    <cellStyle name="Note 2 2 2 2 6 4 5" xfId="54123" xr:uid="{00000000-0005-0000-0000-000068D30000}"/>
    <cellStyle name="Note 2 2 2 2 6 5" xfId="54124" xr:uid="{00000000-0005-0000-0000-000069D30000}"/>
    <cellStyle name="Note 2 2 2 2 6 5 2" xfId="54125" xr:uid="{00000000-0005-0000-0000-00006AD30000}"/>
    <cellStyle name="Note 2 2 2 2 6 6" xfId="54126" xr:uid="{00000000-0005-0000-0000-00006BD30000}"/>
    <cellStyle name="Note 2 2 2 2 6 6 2" xfId="54127" xr:uid="{00000000-0005-0000-0000-00006CD30000}"/>
    <cellStyle name="Note 2 2 2 2 6 7" xfId="54128" xr:uid="{00000000-0005-0000-0000-00006DD30000}"/>
    <cellStyle name="Note 2 2 2 2 6 7 2" xfId="54129" xr:uid="{00000000-0005-0000-0000-00006ED30000}"/>
    <cellStyle name="Note 2 2 2 2 6 8" xfId="54130" xr:uid="{00000000-0005-0000-0000-00006FD30000}"/>
    <cellStyle name="Note 2 2 2 2 7" xfId="54131" xr:uid="{00000000-0005-0000-0000-000070D30000}"/>
    <cellStyle name="Note 2 2 2 2 7 2" xfId="54132" xr:uid="{00000000-0005-0000-0000-000071D30000}"/>
    <cellStyle name="Note 2 2 2 2 7 2 2" xfId="54133" xr:uid="{00000000-0005-0000-0000-000072D30000}"/>
    <cellStyle name="Note 2 2 2 2 7 2 2 2" xfId="54134" xr:uid="{00000000-0005-0000-0000-000073D30000}"/>
    <cellStyle name="Note 2 2 2 2 7 2 2 3" xfId="54135" xr:uid="{00000000-0005-0000-0000-000074D30000}"/>
    <cellStyle name="Note 2 2 2 2 7 2 2 4" xfId="54136" xr:uid="{00000000-0005-0000-0000-000075D30000}"/>
    <cellStyle name="Note 2 2 2 2 7 2 2 5" xfId="54137" xr:uid="{00000000-0005-0000-0000-000076D30000}"/>
    <cellStyle name="Note 2 2 2 2 7 2 3" xfId="54138" xr:uid="{00000000-0005-0000-0000-000077D30000}"/>
    <cellStyle name="Note 2 2 2 2 7 2 3 2" xfId="54139" xr:uid="{00000000-0005-0000-0000-000078D30000}"/>
    <cellStyle name="Note 2 2 2 2 7 2 3 3" xfId="54140" xr:uid="{00000000-0005-0000-0000-000079D30000}"/>
    <cellStyle name="Note 2 2 2 2 7 2 3 4" xfId="54141" xr:uid="{00000000-0005-0000-0000-00007AD30000}"/>
    <cellStyle name="Note 2 2 2 2 7 2 3 5" xfId="54142" xr:uid="{00000000-0005-0000-0000-00007BD30000}"/>
    <cellStyle name="Note 2 2 2 2 7 2 4" xfId="54143" xr:uid="{00000000-0005-0000-0000-00007CD30000}"/>
    <cellStyle name="Note 2 2 2 2 7 2 4 2" xfId="54144" xr:uid="{00000000-0005-0000-0000-00007DD30000}"/>
    <cellStyle name="Note 2 2 2 2 7 2 5" xfId="54145" xr:uid="{00000000-0005-0000-0000-00007ED30000}"/>
    <cellStyle name="Note 2 2 2 2 7 2 5 2" xfId="54146" xr:uid="{00000000-0005-0000-0000-00007FD30000}"/>
    <cellStyle name="Note 2 2 2 2 7 2 6" xfId="54147" xr:uid="{00000000-0005-0000-0000-000080D30000}"/>
    <cellStyle name="Note 2 2 2 2 7 2 6 2" xfId="54148" xr:uid="{00000000-0005-0000-0000-000081D30000}"/>
    <cellStyle name="Note 2 2 2 2 7 2 7" xfId="54149" xr:uid="{00000000-0005-0000-0000-000082D30000}"/>
    <cellStyle name="Note 2 2 2 2 7 3" xfId="54150" xr:uid="{00000000-0005-0000-0000-000083D30000}"/>
    <cellStyle name="Note 2 2 2 2 7 3 2" xfId="54151" xr:uid="{00000000-0005-0000-0000-000084D30000}"/>
    <cellStyle name="Note 2 2 2 2 7 3 3" xfId="54152" xr:uid="{00000000-0005-0000-0000-000085D30000}"/>
    <cellStyle name="Note 2 2 2 2 7 3 4" xfId="54153" xr:uid="{00000000-0005-0000-0000-000086D30000}"/>
    <cellStyle name="Note 2 2 2 2 7 3 5" xfId="54154" xr:uid="{00000000-0005-0000-0000-000087D30000}"/>
    <cellStyle name="Note 2 2 2 2 7 4" xfId="54155" xr:uid="{00000000-0005-0000-0000-000088D30000}"/>
    <cellStyle name="Note 2 2 2 2 7 4 2" xfId="54156" xr:uid="{00000000-0005-0000-0000-000089D30000}"/>
    <cellStyle name="Note 2 2 2 2 7 4 3" xfId="54157" xr:uid="{00000000-0005-0000-0000-00008AD30000}"/>
    <cellStyle name="Note 2 2 2 2 7 4 4" xfId="54158" xr:uid="{00000000-0005-0000-0000-00008BD30000}"/>
    <cellStyle name="Note 2 2 2 2 7 4 5" xfId="54159" xr:uid="{00000000-0005-0000-0000-00008CD30000}"/>
    <cellStyle name="Note 2 2 2 2 7 5" xfId="54160" xr:uid="{00000000-0005-0000-0000-00008DD30000}"/>
    <cellStyle name="Note 2 2 2 2 7 5 2" xfId="54161" xr:uid="{00000000-0005-0000-0000-00008ED30000}"/>
    <cellStyle name="Note 2 2 2 2 7 6" xfId="54162" xr:uid="{00000000-0005-0000-0000-00008FD30000}"/>
    <cellStyle name="Note 2 2 2 2 7 6 2" xfId="54163" xr:uid="{00000000-0005-0000-0000-000090D30000}"/>
    <cellStyle name="Note 2 2 2 2 7 7" xfId="54164" xr:uid="{00000000-0005-0000-0000-000091D30000}"/>
    <cellStyle name="Note 2 2 2 2 7 7 2" xfId="54165" xr:uid="{00000000-0005-0000-0000-000092D30000}"/>
    <cellStyle name="Note 2 2 2 2 7 8" xfId="54166" xr:uid="{00000000-0005-0000-0000-000093D30000}"/>
    <cellStyle name="Note 2 2 2 2 8" xfId="54167" xr:uid="{00000000-0005-0000-0000-000094D30000}"/>
    <cellStyle name="Note 2 2 2 2 8 2" xfId="54168" xr:uid="{00000000-0005-0000-0000-000095D30000}"/>
    <cellStyle name="Note 2 2 2 2 8 2 2" xfId="54169" xr:uid="{00000000-0005-0000-0000-000096D30000}"/>
    <cellStyle name="Note 2 2 2 2 8 2 2 2" xfId="54170" xr:uid="{00000000-0005-0000-0000-000097D30000}"/>
    <cellStyle name="Note 2 2 2 2 8 2 2 3" xfId="54171" xr:uid="{00000000-0005-0000-0000-000098D30000}"/>
    <cellStyle name="Note 2 2 2 2 8 2 2 4" xfId="54172" xr:uid="{00000000-0005-0000-0000-000099D30000}"/>
    <cellStyle name="Note 2 2 2 2 8 2 2 5" xfId="54173" xr:uid="{00000000-0005-0000-0000-00009AD30000}"/>
    <cellStyle name="Note 2 2 2 2 8 2 3" xfId="54174" xr:uid="{00000000-0005-0000-0000-00009BD30000}"/>
    <cellStyle name="Note 2 2 2 2 8 2 3 2" xfId="54175" xr:uid="{00000000-0005-0000-0000-00009CD30000}"/>
    <cellStyle name="Note 2 2 2 2 8 2 3 3" xfId="54176" xr:uid="{00000000-0005-0000-0000-00009DD30000}"/>
    <cellStyle name="Note 2 2 2 2 8 2 3 4" xfId="54177" xr:uid="{00000000-0005-0000-0000-00009ED30000}"/>
    <cellStyle name="Note 2 2 2 2 8 2 3 5" xfId="54178" xr:uid="{00000000-0005-0000-0000-00009FD30000}"/>
    <cellStyle name="Note 2 2 2 2 8 2 4" xfId="54179" xr:uid="{00000000-0005-0000-0000-0000A0D30000}"/>
    <cellStyle name="Note 2 2 2 2 8 2 4 2" xfId="54180" xr:uid="{00000000-0005-0000-0000-0000A1D30000}"/>
    <cellStyle name="Note 2 2 2 2 8 2 5" xfId="54181" xr:uid="{00000000-0005-0000-0000-0000A2D30000}"/>
    <cellStyle name="Note 2 2 2 2 8 2 5 2" xfId="54182" xr:uid="{00000000-0005-0000-0000-0000A3D30000}"/>
    <cellStyle name="Note 2 2 2 2 8 2 6" xfId="54183" xr:uid="{00000000-0005-0000-0000-0000A4D30000}"/>
    <cellStyle name="Note 2 2 2 2 8 2 6 2" xfId="54184" xr:uid="{00000000-0005-0000-0000-0000A5D30000}"/>
    <cellStyle name="Note 2 2 2 2 8 2 7" xfId="54185" xr:uid="{00000000-0005-0000-0000-0000A6D30000}"/>
    <cellStyle name="Note 2 2 2 2 8 3" xfId="54186" xr:uid="{00000000-0005-0000-0000-0000A7D30000}"/>
    <cellStyle name="Note 2 2 2 2 8 3 2" xfId="54187" xr:uid="{00000000-0005-0000-0000-0000A8D30000}"/>
    <cellStyle name="Note 2 2 2 2 8 3 3" xfId="54188" xr:uid="{00000000-0005-0000-0000-0000A9D30000}"/>
    <cellStyle name="Note 2 2 2 2 8 3 4" xfId="54189" xr:uid="{00000000-0005-0000-0000-0000AAD30000}"/>
    <cellStyle name="Note 2 2 2 2 8 3 5" xfId="54190" xr:uid="{00000000-0005-0000-0000-0000ABD30000}"/>
    <cellStyle name="Note 2 2 2 2 8 4" xfId="54191" xr:uid="{00000000-0005-0000-0000-0000ACD30000}"/>
    <cellStyle name="Note 2 2 2 2 8 4 2" xfId="54192" xr:uid="{00000000-0005-0000-0000-0000ADD30000}"/>
    <cellStyle name="Note 2 2 2 2 8 4 3" xfId="54193" xr:uid="{00000000-0005-0000-0000-0000AED30000}"/>
    <cellStyle name="Note 2 2 2 2 8 4 4" xfId="54194" xr:uid="{00000000-0005-0000-0000-0000AFD30000}"/>
    <cellStyle name="Note 2 2 2 2 8 4 5" xfId="54195" xr:uid="{00000000-0005-0000-0000-0000B0D30000}"/>
    <cellStyle name="Note 2 2 2 2 8 5" xfId="54196" xr:uid="{00000000-0005-0000-0000-0000B1D30000}"/>
    <cellStyle name="Note 2 2 2 2 8 5 2" xfId="54197" xr:uid="{00000000-0005-0000-0000-0000B2D30000}"/>
    <cellStyle name="Note 2 2 2 2 8 6" xfId="54198" xr:uid="{00000000-0005-0000-0000-0000B3D30000}"/>
    <cellStyle name="Note 2 2 2 2 8 6 2" xfId="54199" xr:uid="{00000000-0005-0000-0000-0000B4D30000}"/>
    <cellStyle name="Note 2 2 2 2 8 7" xfId="54200" xr:uid="{00000000-0005-0000-0000-0000B5D30000}"/>
    <cellStyle name="Note 2 2 2 2 8 7 2" xfId="54201" xr:uid="{00000000-0005-0000-0000-0000B6D30000}"/>
    <cellStyle name="Note 2 2 2 2 8 8" xfId="54202" xr:uid="{00000000-0005-0000-0000-0000B7D30000}"/>
    <cellStyle name="Note 2 2 2 2 9" xfId="54203" xr:uid="{00000000-0005-0000-0000-0000B8D30000}"/>
    <cellStyle name="Note 2 2 2 2 9 2" xfId="54204" xr:uid="{00000000-0005-0000-0000-0000B9D30000}"/>
    <cellStyle name="Note 2 2 2 2 9 2 2" xfId="54205" xr:uid="{00000000-0005-0000-0000-0000BAD30000}"/>
    <cellStyle name="Note 2 2 2 2 9 2 2 2" xfId="54206" xr:uid="{00000000-0005-0000-0000-0000BBD30000}"/>
    <cellStyle name="Note 2 2 2 2 9 2 2 3" xfId="54207" xr:uid="{00000000-0005-0000-0000-0000BCD30000}"/>
    <cellStyle name="Note 2 2 2 2 9 2 2 4" xfId="54208" xr:uid="{00000000-0005-0000-0000-0000BDD30000}"/>
    <cellStyle name="Note 2 2 2 2 9 2 2 5" xfId="54209" xr:uid="{00000000-0005-0000-0000-0000BED30000}"/>
    <cellStyle name="Note 2 2 2 2 9 2 3" xfId="54210" xr:uid="{00000000-0005-0000-0000-0000BFD30000}"/>
    <cellStyle name="Note 2 2 2 2 9 2 3 2" xfId="54211" xr:uid="{00000000-0005-0000-0000-0000C0D30000}"/>
    <cellStyle name="Note 2 2 2 2 9 2 3 3" xfId="54212" xr:uid="{00000000-0005-0000-0000-0000C1D30000}"/>
    <cellStyle name="Note 2 2 2 2 9 2 3 4" xfId="54213" xr:uid="{00000000-0005-0000-0000-0000C2D30000}"/>
    <cellStyle name="Note 2 2 2 2 9 2 3 5" xfId="54214" xr:uid="{00000000-0005-0000-0000-0000C3D30000}"/>
    <cellStyle name="Note 2 2 2 2 9 2 4" xfId="54215" xr:uid="{00000000-0005-0000-0000-0000C4D30000}"/>
    <cellStyle name="Note 2 2 2 2 9 2 4 2" xfId="54216" xr:uid="{00000000-0005-0000-0000-0000C5D30000}"/>
    <cellStyle name="Note 2 2 2 2 9 2 5" xfId="54217" xr:uid="{00000000-0005-0000-0000-0000C6D30000}"/>
    <cellStyle name="Note 2 2 2 2 9 2 5 2" xfId="54218" xr:uid="{00000000-0005-0000-0000-0000C7D30000}"/>
    <cellStyle name="Note 2 2 2 2 9 2 6" xfId="54219" xr:uid="{00000000-0005-0000-0000-0000C8D30000}"/>
    <cellStyle name="Note 2 2 2 2 9 2 6 2" xfId="54220" xr:uid="{00000000-0005-0000-0000-0000C9D30000}"/>
    <cellStyle name="Note 2 2 2 2 9 2 7" xfId="54221" xr:uid="{00000000-0005-0000-0000-0000CAD30000}"/>
    <cellStyle name="Note 2 2 2 2 9 3" xfId="54222" xr:uid="{00000000-0005-0000-0000-0000CBD30000}"/>
    <cellStyle name="Note 2 2 2 2 9 3 2" xfId="54223" xr:uid="{00000000-0005-0000-0000-0000CCD30000}"/>
    <cellStyle name="Note 2 2 2 2 9 3 3" xfId="54224" xr:uid="{00000000-0005-0000-0000-0000CDD30000}"/>
    <cellStyle name="Note 2 2 2 2 9 3 4" xfId="54225" xr:uid="{00000000-0005-0000-0000-0000CED30000}"/>
    <cellStyle name="Note 2 2 2 2 9 3 5" xfId="54226" xr:uid="{00000000-0005-0000-0000-0000CFD30000}"/>
    <cellStyle name="Note 2 2 2 2 9 4" xfId="54227" xr:uid="{00000000-0005-0000-0000-0000D0D30000}"/>
    <cellStyle name="Note 2 2 2 2 9 4 2" xfId="54228" xr:uid="{00000000-0005-0000-0000-0000D1D30000}"/>
    <cellStyle name="Note 2 2 2 2 9 4 3" xfId="54229" xr:uid="{00000000-0005-0000-0000-0000D2D30000}"/>
    <cellStyle name="Note 2 2 2 2 9 4 4" xfId="54230" xr:uid="{00000000-0005-0000-0000-0000D3D30000}"/>
    <cellStyle name="Note 2 2 2 2 9 4 5" xfId="54231" xr:uid="{00000000-0005-0000-0000-0000D4D30000}"/>
    <cellStyle name="Note 2 2 2 2 9 5" xfId="54232" xr:uid="{00000000-0005-0000-0000-0000D5D30000}"/>
    <cellStyle name="Note 2 2 2 2 9 5 2" xfId="54233" xr:uid="{00000000-0005-0000-0000-0000D6D30000}"/>
    <cellStyle name="Note 2 2 2 2 9 6" xfId="54234" xr:uid="{00000000-0005-0000-0000-0000D7D30000}"/>
    <cellStyle name="Note 2 2 2 2 9 6 2" xfId="54235" xr:uid="{00000000-0005-0000-0000-0000D8D30000}"/>
    <cellStyle name="Note 2 2 2 2 9 7" xfId="54236" xr:uid="{00000000-0005-0000-0000-0000D9D30000}"/>
    <cellStyle name="Note 2 2 2 2 9 7 2" xfId="54237" xr:uid="{00000000-0005-0000-0000-0000DAD30000}"/>
    <cellStyle name="Note 2 2 2 2 9 8" xfId="54238" xr:uid="{00000000-0005-0000-0000-0000DBD30000}"/>
    <cellStyle name="Note 2 2 2 3" xfId="54239" xr:uid="{00000000-0005-0000-0000-0000DCD30000}"/>
    <cellStyle name="Note 2 2 2 3 2" xfId="54240" xr:uid="{00000000-0005-0000-0000-0000DDD30000}"/>
    <cellStyle name="Note 2 2 2 3 2 2" xfId="54241" xr:uid="{00000000-0005-0000-0000-0000DED30000}"/>
    <cellStyle name="Note 2 2 2 3 3" xfId="54242" xr:uid="{00000000-0005-0000-0000-0000DFD30000}"/>
    <cellStyle name="Note 2 2 2 3 3 2" xfId="54243" xr:uid="{00000000-0005-0000-0000-0000E0D30000}"/>
    <cellStyle name="Note 2 2 2 3 4" xfId="54244" xr:uid="{00000000-0005-0000-0000-0000E1D30000}"/>
    <cellStyle name="Note 2 2 2 3 5" xfId="54245" xr:uid="{00000000-0005-0000-0000-0000E2D30000}"/>
    <cellStyle name="Note 2 2 2 4" xfId="54246" xr:uid="{00000000-0005-0000-0000-0000E3D30000}"/>
    <cellStyle name="Note 2 2 2 4 2" xfId="54247" xr:uid="{00000000-0005-0000-0000-0000E4D30000}"/>
    <cellStyle name="Note 2 2 2 4 2 2" xfId="54248" xr:uid="{00000000-0005-0000-0000-0000E5D30000}"/>
    <cellStyle name="Note 2 2 2 4 3" xfId="54249" xr:uid="{00000000-0005-0000-0000-0000E6D30000}"/>
    <cellStyle name="Note 2 2 2 4 3 2" xfId="54250" xr:uid="{00000000-0005-0000-0000-0000E7D30000}"/>
    <cellStyle name="Note 2 2 2 4 4" xfId="54251" xr:uid="{00000000-0005-0000-0000-0000E8D30000}"/>
    <cellStyle name="Note 2 2 2 4 5" xfId="54252" xr:uid="{00000000-0005-0000-0000-0000E9D30000}"/>
    <cellStyle name="Note 2 2 2 5" xfId="54253" xr:uid="{00000000-0005-0000-0000-0000EAD30000}"/>
    <cellStyle name="Note 2 2 2 5 2" xfId="54254" xr:uid="{00000000-0005-0000-0000-0000EBD30000}"/>
    <cellStyle name="Note 2 2 2 5 2 2" xfId="54255" xr:uid="{00000000-0005-0000-0000-0000ECD30000}"/>
    <cellStyle name="Note 2 2 2 6" xfId="54256" xr:uid="{00000000-0005-0000-0000-0000EDD30000}"/>
    <cellStyle name="Note 2 2 2 6 2" xfId="54257" xr:uid="{00000000-0005-0000-0000-0000EED30000}"/>
    <cellStyle name="Note 2 2 2 7" xfId="54258" xr:uid="{00000000-0005-0000-0000-0000EFD30000}"/>
    <cellStyle name="Note 2 2 2 7 2" xfId="54259" xr:uid="{00000000-0005-0000-0000-0000F0D30000}"/>
    <cellStyle name="Note 2 2 2_T-straight with PEDs adjustor" xfId="54260" xr:uid="{00000000-0005-0000-0000-0000F1D30000}"/>
    <cellStyle name="Note 2 2 3" xfId="54261" xr:uid="{00000000-0005-0000-0000-0000F2D30000}"/>
    <cellStyle name="Note 2 2 3 10" xfId="54262" xr:uid="{00000000-0005-0000-0000-0000F3D30000}"/>
    <cellStyle name="Note 2 2 3 10 2" xfId="54263" xr:uid="{00000000-0005-0000-0000-0000F4D30000}"/>
    <cellStyle name="Note 2 2 3 10 2 2" xfId="54264" xr:uid="{00000000-0005-0000-0000-0000F5D30000}"/>
    <cellStyle name="Note 2 2 3 10 2 2 2" xfId="54265" xr:uid="{00000000-0005-0000-0000-0000F6D30000}"/>
    <cellStyle name="Note 2 2 3 10 2 2 3" xfId="54266" xr:uid="{00000000-0005-0000-0000-0000F7D30000}"/>
    <cellStyle name="Note 2 2 3 10 2 2 4" xfId="54267" xr:uid="{00000000-0005-0000-0000-0000F8D30000}"/>
    <cellStyle name="Note 2 2 3 10 2 2 5" xfId="54268" xr:uid="{00000000-0005-0000-0000-0000F9D30000}"/>
    <cellStyle name="Note 2 2 3 10 2 3" xfId="54269" xr:uid="{00000000-0005-0000-0000-0000FAD30000}"/>
    <cellStyle name="Note 2 2 3 10 2 3 2" xfId="54270" xr:uid="{00000000-0005-0000-0000-0000FBD30000}"/>
    <cellStyle name="Note 2 2 3 10 2 3 3" xfId="54271" xr:uid="{00000000-0005-0000-0000-0000FCD30000}"/>
    <cellStyle name="Note 2 2 3 10 2 3 4" xfId="54272" xr:uid="{00000000-0005-0000-0000-0000FDD30000}"/>
    <cellStyle name="Note 2 2 3 10 2 3 5" xfId="54273" xr:uid="{00000000-0005-0000-0000-0000FED30000}"/>
    <cellStyle name="Note 2 2 3 10 2 4" xfId="54274" xr:uid="{00000000-0005-0000-0000-0000FFD30000}"/>
    <cellStyle name="Note 2 2 3 10 2 4 2" xfId="54275" xr:uid="{00000000-0005-0000-0000-000000D40000}"/>
    <cellStyle name="Note 2 2 3 10 2 5" xfId="54276" xr:uid="{00000000-0005-0000-0000-000001D40000}"/>
    <cellStyle name="Note 2 2 3 10 2 5 2" xfId="54277" xr:uid="{00000000-0005-0000-0000-000002D40000}"/>
    <cellStyle name="Note 2 2 3 10 2 6" xfId="54278" xr:uid="{00000000-0005-0000-0000-000003D40000}"/>
    <cellStyle name="Note 2 2 3 10 2 6 2" xfId="54279" xr:uid="{00000000-0005-0000-0000-000004D40000}"/>
    <cellStyle name="Note 2 2 3 10 2 7" xfId="54280" xr:uid="{00000000-0005-0000-0000-000005D40000}"/>
    <cellStyle name="Note 2 2 3 10 3" xfId="54281" xr:uid="{00000000-0005-0000-0000-000006D40000}"/>
    <cellStyle name="Note 2 2 3 10 3 2" xfId="54282" xr:uid="{00000000-0005-0000-0000-000007D40000}"/>
    <cellStyle name="Note 2 2 3 10 3 3" xfId="54283" xr:uid="{00000000-0005-0000-0000-000008D40000}"/>
    <cellStyle name="Note 2 2 3 10 3 4" xfId="54284" xr:uid="{00000000-0005-0000-0000-000009D40000}"/>
    <cellStyle name="Note 2 2 3 10 3 5" xfId="54285" xr:uid="{00000000-0005-0000-0000-00000AD40000}"/>
    <cellStyle name="Note 2 2 3 10 4" xfId="54286" xr:uid="{00000000-0005-0000-0000-00000BD40000}"/>
    <cellStyle name="Note 2 2 3 10 4 2" xfId="54287" xr:uid="{00000000-0005-0000-0000-00000CD40000}"/>
    <cellStyle name="Note 2 2 3 10 4 3" xfId="54288" xr:uid="{00000000-0005-0000-0000-00000DD40000}"/>
    <cellStyle name="Note 2 2 3 10 4 4" xfId="54289" xr:uid="{00000000-0005-0000-0000-00000ED40000}"/>
    <cellStyle name="Note 2 2 3 10 4 5" xfId="54290" xr:uid="{00000000-0005-0000-0000-00000FD40000}"/>
    <cellStyle name="Note 2 2 3 10 5" xfId="54291" xr:uid="{00000000-0005-0000-0000-000010D40000}"/>
    <cellStyle name="Note 2 2 3 10 5 2" xfId="54292" xr:uid="{00000000-0005-0000-0000-000011D40000}"/>
    <cellStyle name="Note 2 2 3 10 6" xfId="54293" xr:uid="{00000000-0005-0000-0000-000012D40000}"/>
    <cellStyle name="Note 2 2 3 10 6 2" xfId="54294" xr:uid="{00000000-0005-0000-0000-000013D40000}"/>
    <cellStyle name="Note 2 2 3 10 7" xfId="54295" xr:uid="{00000000-0005-0000-0000-000014D40000}"/>
    <cellStyle name="Note 2 2 3 10 7 2" xfId="54296" xr:uid="{00000000-0005-0000-0000-000015D40000}"/>
    <cellStyle name="Note 2 2 3 10 8" xfId="54297" xr:uid="{00000000-0005-0000-0000-000016D40000}"/>
    <cellStyle name="Note 2 2 3 11" xfId="54298" xr:uid="{00000000-0005-0000-0000-000017D40000}"/>
    <cellStyle name="Note 2 2 3 11 2" xfId="54299" xr:uid="{00000000-0005-0000-0000-000018D40000}"/>
    <cellStyle name="Note 2 2 3 11 2 2" xfId="54300" xr:uid="{00000000-0005-0000-0000-000019D40000}"/>
    <cellStyle name="Note 2 2 3 11 2 2 2" xfId="54301" xr:uid="{00000000-0005-0000-0000-00001AD40000}"/>
    <cellStyle name="Note 2 2 3 11 2 2 3" xfId="54302" xr:uid="{00000000-0005-0000-0000-00001BD40000}"/>
    <cellStyle name="Note 2 2 3 11 2 2 4" xfId="54303" xr:uid="{00000000-0005-0000-0000-00001CD40000}"/>
    <cellStyle name="Note 2 2 3 11 2 2 5" xfId="54304" xr:uid="{00000000-0005-0000-0000-00001DD40000}"/>
    <cellStyle name="Note 2 2 3 11 2 3" xfId="54305" xr:uid="{00000000-0005-0000-0000-00001ED40000}"/>
    <cellStyle name="Note 2 2 3 11 2 3 2" xfId="54306" xr:uid="{00000000-0005-0000-0000-00001FD40000}"/>
    <cellStyle name="Note 2 2 3 11 2 3 3" xfId="54307" xr:uid="{00000000-0005-0000-0000-000020D40000}"/>
    <cellStyle name="Note 2 2 3 11 2 3 4" xfId="54308" xr:uid="{00000000-0005-0000-0000-000021D40000}"/>
    <cellStyle name="Note 2 2 3 11 2 3 5" xfId="54309" xr:uid="{00000000-0005-0000-0000-000022D40000}"/>
    <cellStyle name="Note 2 2 3 11 2 4" xfId="54310" xr:uid="{00000000-0005-0000-0000-000023D40000}"/>
    <cellStyle name="Note 2 2 3 11 2 4 2" xfId="54311" xr:uid="{00000000-0005-0000-0000-000024D40000}"/>
    <cellStyle name="Note 2 2 3 11 2 5" xfId="54312" xr:uid="{00000000-0005-0000-0000-000025D40000}"/>
    <cellStyle name="Note 2 2 3 11 2 5 2" xfId="54313" xr:uid="{00000000-0005-0000-0000-000026D40000}"/>
    <cellStyle name="Note 2 2 3 11 2 6" xfId="54314" xr:uid="{00000000-0005-0000-0000-000027D40000}"/>
    <cellStyle name="Note 2 2 3 11 2 6 2" xfId="54315" xr:uid="{00000000-0005-0000-0000-000028D40000}"/>
    <cellStyle name="Note 2 2 3 11 2 7" xfId="54316" xr:uid="{00000000-0005-0000-0000-000029D40000}"/>
    <cellStyle name="Note 2 2 3 11 3" xfId="54317" xr:uid="{00000000-0005-0000-0000-00002AD40000}"/>
    <cellStyle name="Note 2 2 3 11 3 2" xfId="54318" xr:uid="{00000000-0005-0000-0000-00002BD40000}"/>
    <cellStyle name="Note 2 2 3 11 3 3" xfId="54319" xr:uid="{00000000-0005-0000-0000-00002CD40000}"/>
    <cellStyle name="Note 2 2 3 11 3 4" xfId="54320" xr:uid="{00000000-0005-0000-0000-00002DD40000}"/>
    <cellStyle name="Note 2 2 3 11 3 5" xfId="54321" xr:uid="{00000000-0005-0000-0000-00002ED40000}"/>
    <cellStyle name="Note 2 2 3 11 4" xfId="54322" xr:uid="{00000000-0005-0000-0000-00002FD40000}"/>
    <cellStyle name="Note 2 2 3 11 4 2" xfId="54323" xr:uid="{00000000-0005-0000-0000-000030D40000}"/>
    <cellStyle name="Note 2 2 3 11 4 3" xfId="54324" xr:uid="{00000000-0005-0000-0000-000031D40000}"/>
    <cellStyle name="Note 2 2 3 11 4 4" xfId="54325" xr:uid="{00000000-0005-0000-0000-000032D40000}"/>
    <cellStyle name="Note 2 2 3 11 4 5" xfId="54326" xr:uid="{00000000-0005-0000-0000-000033D40000}"/>
    <cellStyle name="Note 2 2 3 11 5" xfId="54327" xr:uid="{00000000-0005-0000-0000-000034D40000}"/>
    <cellStyle name="Note 2 2 3 11 5 2" xfId="54328" xr:uid="{00000000-0005-0000-0000-000035D40000}"/>
    <cellStyle name="Note 2 2 3 11 6" xfId="54329" xr:uid="{00000000-0005-0000-0000-000036D40000}"/>
    <cellStyle name="Note 2 2 3 11 6 2" xfId="54330" xr:uid="{00000000-0005-0000-0000-000037D40000}"/>
    <cellStyle name="Note 2 2 3 11 7" xfId="54331" xr:uid="{00000000-0005-0000-0000-000038D40000}"/>
    <cellStyle name="Note 2 2 3 11 7 2" xfId="54332" xr:uid="{00000000-0005-0000-0000-000039D40000}"/>
    <cellStyle name="Note 2 2 3 11 8" xfId="54333" xr:uid="{00000000-0005-0000-0000-00003AD40000}"/>
    <cellStyle name="Note 2 2 3 12" xfId="54334" xr:uid="{00000000-0005-0000-0000-00003BD40000}"/>
    <cellStyle name="Note 2 2 3 12 2" xfId="54335" xr:uid="{00000000-0005-0000-0000-00003CD40000}"/>
    <cellStyle name="Note 2 2 3 12 2 2" xfId="54336" xr:uid="{00000000-0005-0000-0000-00003DD40000}"/>
    <cellStyle name="Note 2 2 3 12 2 2 2" xfId="54337" xr:uid="{00000000-0005-0000-0000-00003ED40000}"/>
    <cellStyle name="Note 2 2 3 12 2 2 3" xfId="54338" xr:uid="{00000000-0005-0000-0000-00003FD40000}"/>
    <cellStyle name="Note 2 2 3 12 2 2 4" xfId="54339" xr:uid="{00000000-0005-0000-0000-000040D40000}"/>
    <cellStyle name="Note 2 2 3 12 2 2 5" xfId="54340" xr:uid="{00000000-0005-0000-0000-000041D40000}"/>
    <cellStyle name="Note 2 2 3 12 2 3" xfId="54341" xr:uid="{00000000-0005-0000-0000-000042D40000}"/>
    <cellStyle name="Note 2 2 3 12 2 3 2" xfId="54342" xr:uid="{00000000-0005-0000-0000-000043D40000}"/>
    <cellStyle name="Note 2 2 3 12 2 3 3" xfId="54343" xr:uid="{00000000-0005-0000-0000-000044D40000}"/>
    <cellStyle name="Note 2 2 3 12 2 3 4" xfId="54344" xr:uid="{00000000-0005-0000-0000-000045D40000}"/>
    <cellStyle name="Note 2 2 3 12 2 3 5" xfId="54345" xr:uid="{00000000-0005-0000-0000-000046D40000}"/>
    <cellStyle name="Note 2 2 3 12 2 4" xfId="54346" xr:uid="{00000000-0005-0000-0000-000047D40000}"/>
    <cellStyle name="Note 2 2 3 12 2 4 2" xfId="54347" xr:uid="{00000000-0005-0000-0000-000048D40000}"/>
    <cellStyle name="Note 2 2 3 12 2 5" xfId="54348" xr:uid="{00000000-0005-0000-0000-000049D40000}"/>
    <cellStyle name="Note 2 2 3 12 2 5 2" xfId="54349" xr:uid="{00000000-0005-0000-0000-00004AD40000}"/>
    <cellStyle name="Note 2 2 3 12 2 6" xfId="54350" xr:uid="{00000000-0005-0000-0000-00004BD40000}"/>
    <cellStyle name="Note 2 2 3 12 2 6 2" xfId="54351" xr:uid="{00000000-0005-0000-0000-00004CD40000}"/>
    <cellStyle name="Note 2 2 3 12 2 7" xfId="54352" xr:uid="{00000000-0005-0000-0000-00004DD40000}"/>
    <cellStyle name="Note 2 2 3 12 3" xfId="54353" xr:uid="{00000000-0005-0000-0000-00004ED40000}"/>
    <cellStyle name="Note 2 2 3 12 3 2" xfId="54354" xr:uid="{00000000-0005-0000-0000-00004FD40000}"/>
    <cellStyle name="Note 2 2 3 12 3 3" xfId="54355" xr:uid="{00000000-0005-0000-0000-000050D40000}"/>
    <cellStyle name="Note 2 2 3 12 3 4" xfId="54356" xr:uid="{00000000-0005-0000-0000-000051D40000}"/>
    <cellStyle name="Note 2 2 3 12 3 5" xfId="54357" xr:uid="{00000000-0005-0000-0000-000052D40000}"/>
    <cellStyle name="Note 2 2 3 12 4" xfId="54358" xr:uid="{00000000-0005-0000-0000-000053D40000}"/>
    <cellStyle name="Note 2 2 3 12 4 2" xfId="54359" xr:uid="{00000000-0005-0000-0000-000054D40000}"/>
    <cellStyle name="Note 2 2 3 12 4 3" xfId="54360" xr:uid="{00000000-0005-0000-0000-000055D40000}"/>
    <cellStyle name="Note 2 2 3 12 4 4" xfId="54361" xr:uid="{00000000-0005-0000-0000-000056D40000}"/>
    <cellStyle name="Note 2 2 3 12 4 5" xfId="54362" xr:uid="{00000000-0005-0000-0000-000057D40000}"/>
    <cellStyle name="Note 2 2 3 12 5" xfId="54363" xr:uid="{00000000-0005-0000-0000-000058D40000}"/>
    <cellStyle name="Note 2 2 3 12 5 2" xfId="54364" xr:uid="{00000000-0005-0000-0000-000059D40000}"/>
    <cellStyle name="Note 2 2 3 12 6" xfId="54365" xr:uid="{00000000-0005-0000-0000-00005AD40000}"/>
    <cellStyle name="Note 2 2 3 12 6 2" xfId="54366" xr:uid="{00000000-0005-0000-0000-00005BD40000}"/>
    <cellStyle name="Note 2 2 3 12 7" xfId="54367" xr:uid="{00000000-0005-0000-0000-00005CD40000}"/>
    <cellStyle name="Note 2 2 3 12 7 2" xfId="54368" xr:uid="{00000000-0005-0000-0000-00005DD40000}"/>
    <cellStyle name="Note 2 2 3 12 8" xfId="54369" xr:uid="{00000000-0005-0000-0000-00005ED40000}"/>
    <cellStyle name="Note 2 2 3 13" xfId="54370" xr:uid="{00000000-0005-0000-0000-00005FD40000}"/>
    <cellStyle name="Note 2 2 3 13 2" xfId="54371" xr:uid="{00000000-0005-0000-0000-000060D40000}"/>
    <cellStyle name="Note 2 2 3 13 2 2" xfId="54372" xr:uid="{00000000-0005-0000-0000-000061D40000}"/>
    <cellStyle name="Note 2 2 3 13 2 2 2" xfId="54373" xr:uid="{00000000-0005-0000-0000-000062D40000}"/>
    <cellStyle name="Note 2 2 3 13 2 2 3" xfId="54374" xr:uid="{00000000-0005-0000-0000-000063D40000}"/>
    <cellStyle name="Note 2 2 3 13 2 2 4" xfId="54375" xr:uid="{00000000-0005-0000-0000-000064D40000}"/>
    <cellStyle name="Note 2 2 3 13 2 2 5" xfId="54376" xr:uid="{00000000-0005-0000-0000-000065D40000}"/>
    <cellStyle name="Note 2 2 3 13 2 3" xfId="54377" xr:uid="{00000000-0005-0000-0000-000066D40000}"/>
    <cellStyle name="Note 2 2 3 13 2 3 2" xfId="54378" xr:uid="{00000000-0005-0000-0000-000067D40000}"/>
    <cellStyle name="Note 2 2 3 13 2 3 3" xfId="54379" xr:uid="{00000000-0005-0000-0000-000068D40000}"/>
    <cellStyle name="Note 2 2 3 13 2 3 4" xfId="54380" xr:uid="{00000000-0005-0000-0000-000069D40000}"/>
    <cellStyle name="Note 2 2 3 13 2 3 5" xfId="54381" xr:uid="{00000000-0005-0000-0000-00006AD40000}"/>
    <cellStyle name="Note 2 2 3 13 2 4" xfId="54382" xr:uid="{00000000-0005-0000-0000-00006BD40000}"/>
    <cellStyle name="Note 2 2 3 13 2 4 2" xfId="54383" xr:uid="{00000000-0005-0000-0000-00006CD40000}"/>
    <cellStyle name="Note 2 2 3 13 2 5" xfId="54384" xr:uid="{00000000-0005-0000-0000-00006DD40000}"/>
    <cellStyle name="Note 2 2 3 13 2 5 2" xfId="54385" xr:uid="{00000000-0005-0000-0000-00006ED40000}"/>
    <cellStyle name="Note 2 2 3 13 2 6" xfId="54386" xr:uid="{00000000-0005-0000-0000-00006FD40000}"/>
    <cellStyle name="Note 2 2 3 13 2 6 2" xfId="54387" xr:uid="{00000000-0005-0000-0000-000070D40000}"/>
    <cellStyle name="Note 2 2 3 13 2 7" xfId="54388" xr:uid="{00000000-0005-0000-0000-000071D40000}"/>
    <cellStyle name="Note 2 2 3 13 3" xfId="54389" xr:uid="{00000000-0005-0000-0000-000072D40000}"/>
    <cellStyle name="Note 2 2 3 13 3 2" xfId="54390" xr:uid="{00000000-0005-0000-0000-000073D40000}"/>
    <cellStyle name="Note 2 2 3 13 3 3" xfId="54391" xr:uid="{00000000-0005-0000-0000-000074D40000}"/>
    <cellStyle name="Note 2 2 3 13 3 4" xfId="54392" xr:uid="{00000000-0005-0000-0000-000075D40000}"/>
    <cellStyle name="Note 2 2 3 13 3 5" xfId="54393" xr:uid="{00000000-0005-0000-0000-000076D40000}"/>
    <cellStyle name="Note 2 2 3 13 4" xfId="54394" xr:uid="{00000000-0005-0000-0000-000077D40000}"/>
    <cellStyle name="Note 2 2 3 13 4 2" xfId="54395" xr:uid="{00000000-0005-0000-0000-000078D40000}"/>
    <cellStyle name="Note 2 2 3 13 4 3" xfId="54396" xr:uid="{00000000-0005-0000-0000-000079D40000}"/>
    <cellStyle name="Note 2 2 3 13 4 4" xfId="54397" xr:uid="{00000000-0005-0000-0000-00007AD40000}"/>
    <cellStyle name="Note 2 2 3 13 4 5" xfId="54398" xr:uid="{00000000-0005-0000-0000-00007BD40000}"/>
    <cellStyle name="Note 2 2 3 13 5" xfId="54399" xr:uid="{00000000-0005-0000-0000-00007CD40000}"/>
    <cellStyle name="Note 2 2 3 13 5 2" xfId="54400" xr:uid="{00000000-0005-0000-0000-00007DD40000}"/>
    <cellStyle name="Note 2 2 3 13 6" xfId="54401" xr:uid="{00000000-0005-0000-0000-00007ED40000}"/>
    <cellStyle name="Note 2 2 3 13 6 2" xfId="54402" xr:uid="{00000000-0005-0000-0000-00007FD40000}"/>
    <cellStyle name="Note 2 2 3 13 7" xfId="54403" xr:uid="{00000000-0005-0000-0000-000080D40000}"/>
    <cellStyle name="Note 2 2 3 13 7 2" xfId="54404" xr:uid="{00000000-0005-0000-0000-000081D40000}"/>
    <cellStyle name="Note 2 2 3 13 8" xfId="54405" xr:uid="{00000000-0005-0000-0000-000082D40000}"/>
    <cellStyle name="Note 2 2 3 14" xfId="54406" xr:uid="{00000000-0005-0000-0000-000083D40000}"/>
    <cellStyle name="Note 2 2 3 14 2" xfId="54407" xr:uid="{00000000-0005-0000-0000-000084D40000}"/>
    <cellStyle name="Note 2 2 3 14 2 2" xfId="54408" xr:uid="{00000000-0005-0000-0000-000085D40000}"/>
    <cellStyle name="Note 2 2 3 14 2 2 2" xfId="54409" xr:uid="{00000000-0005-0000-0000-000086D40000}"/>
    <cellStyle name="Note 2 2 3 14 2 2 3" xfId="54410" xr:uid="{00000000-0005-0000-0000-000087D40000}"/>
    <cellStyle name="Note 2 2 3 14 2 2 4" xfId="54411" xr:uid="{00000000-0005-0000-0000-000088D40000}"/>
    <cellStyle name="Note 2 2 3 14 2 2 5" xfId="54412" xr:uid="{00000000-0005-0000-0000-000089D40000}"/>
    <cellStyle name="Note 2 2 3 14 2 3" xfId="54413" xr:uid="{00000000-0005-0000-0000-00008AD40000}"/>
    <cellStyle name="Note 2 2 3 14 2 3 2" xfId="54414" xr:uid="{00000000-0005-0000-0000-00008BD40000}"/>
    <cellStyle name="Note 2 2 3 14 2 3 3" xfId="54415" xr:uid="{00000000-0005-0000-0000-00008CD40000}"/>
    <cellStyle name="Note 2 2 3 14 2 3 4" xfId="54416" xr:uid="{00000000-0005-0000-0000-00008DD40000}"/>
    <cellStyle name="Note 2 2 3 14 2 3 5" xfId="54417" xr:uid="{00000000-0005-0000-0000-00008ED40000}"/>
    <cellStyle name="Note 2 2 3 14 2 4" xfId="54418" xr:uid="{00000000-0005-0000-0000-00008FD40000}"/>
    <cellStyle name="Note 2 2 3 14 2 4 2" xfId="54419" xr:uid="{00000000-0005-0000-0000-000090D40000}"/>
    <cellStyle name="Note 2 2 3 14 2 5" xfId="54420" xr:uid="{00000000-0005-0000-0000-000091D40000}"/>
    <cellStyle name="Note 2 2 3 14 2 5 2" xfId="54421" xr:uid="{00000000-0005-0000-0000-000092D40000}"/>
    <cellStyle name="Note 2 2 3 14 2 6" xfId="54422" xr:uid="{00000000-0005-0000-0000-000093D40000}"/>
    <cellStyle name="Note 2 2 3 14 2 6 2" xfId="54423" xr:uid="{00000000-0005-0000-0000-000094D40000}"/>
    <cellStyle name="Note 2 2 3 14 2 7" xfId="54424" xr:uid="{00000000-0005-0000-0000-000095D40000}"/>
    <cellStyle name="Note 2 2 3 14 3" xfId="54425" xr:uid="{00000000-0005-0000-0000-000096D40000}"/>
    <cellStyle name="Note 2 2 3 14 3 2" xfId="54426" xr:uid="{00000000-0005-0000-0000-000097D40000}"/>
    <cellStyle name="Note 2 2 3 14 3 3" xfId="54427" xr:uid="{00000000-0005-0000-0000-000098D40000}"/>
    <cellStyle name="Note 2 2 3 14 3 4" xfId="54428" xr:uid="{00000000-0005-0000-0000-000099D40000}"/>
    <cellStyle name="Note 2 2 3 14 3 5" xfId="54429" xr:uid="{00000000-0005-0000-0000-00009AD40000}"/>
    <cellStyle name="Note 2 2 3 14 4" xfId="54430" xr:uid="{00000000-0005-0000-0000-00009BD40000}"/>
    <cellStyle name="Note 2 2 3 14 4 2" xfId="54431" xr:uid="{00000000-0005-0000-0000-00009CD40000}"/>
    <cellStyle name="Note 2 2 3 14 4 3" xfId="54432" xr:uid="{00000000-0005-0000-0000-00009DD40000}"/>
    <cellStyle name="Note 2 2 3 14 4 4" xfId="54433" xr:uid="{00000000-0005-0000-0000-00009ED40000}"/>
    <cellStyle name="Note 2 2 3 14 4 5" xfId="54434" xr:uid="{00000000-0005-0000-0000-00009FD40000}"/>
    <cellStyle name="Note 2 2 3 14 5" xfId="54435" xr:uid="{00000000-0005-0000-0000-0000A0D40000}"/>
    <cellStyle name="Note 2 2 3 14 5 2" xfId="54436" xr:uid="{00000000-0005-0000-0000-0000A1D40000}"/>
    <cellStyle name="Note 2 2 3 14 6" xfId="54437" xr:uid="{00000000-0005-0000-0000-0000A2D40000}"/>
    <cellStyle name="Note 2 2 3 14 6 2" xfId="54438" xr:uid="{00000000-0005-0000-0000-0000A3D40000}"/>
    <cellStyle name="Note 2 2 3 14 7" xfId="54439" xr:uid="{00000000-0005-0000-0000-0000A4D40000}"/>
    <cellStyle name="Note 2 2 3 14 7 2" xfId="54440" xr:uid="{00000000-0005-0000-0000-0000A5D40000}"/>
    <cellStyle name="Note 2 2 3 14 8" xfId="54441" xr:uid="{00000000-0005-0000-0000-0000A6D40000}"/>
    <cellStyle name="Note 2 2 3 15" xfId="54442" xr:uid="{00000000-0005-0000-0000-0000A7D40000}"/>
    <cellStyle name="Note 2 2 3 15 2" xfId="54443" xr:uid="{00000000-0005-0000-0000-0000A8D40000}"/>
    <cellStyle name="Note 2 2 3 15 2 2" xfId="54444" xr:uid="{00000000-0005-0000-0000-0000A9D40000}"/>
    <cellStyle name="Note 2 2 3 15 2 3" xfId="54445" xr:uid="{00000000-0005-0000-0000-0000AAD40000}"/>
    <cellStyle name="Note 2 2 3 15 2 4" xfId="54446" xr:uid="{00000000-0005-0000-0000-0000ABD40000}"/>
    <cellStyle name="Note 2 2 3 15 2 5" xfId="54447" xr:uid="{00000000-0005-0000-0000-0000ACD40000}"/>
    <cellStyle name="Note 2 2 3 15 3" xfId="54448" xr:uid="{00000000-0005-0000-0000-0000ADD40000}"/>
    <cellStyle name="Note 2 2 3 15 3 2" xfId="54449" xr:uid="{00000000-0005-0000-0000-0000AED40000}"/>
    <cellStyle name="Note 2 2 3 15 3 3" xfId="54450" xr:uid="{00000000-0005-0000-0000-0000AFD40000}"/>
    <cellStyle name="Note 2 2 3 15 3 4" xfId="54451" xr:uid="{00000000-0005-0000-0000-0000B0D40000}"/>
    <cellStyle name="Note 2 2 3 15 3 5" xfId="54452" xr:uid="{00000000-0005-0000-0000-0000B1D40000}"/>
    <cellStyle name="Note 2 2 3 15 4" xfId="54453" xr:uid="{00000000-0005-0000-0000-0000B2D40000}"/>
    <cellStyle name="Note 2 2 3 15 4 2" xfId="54454" xr:uid="{00000000-0005-0000-0000-0000B3D40000}"/>
    <cellStyle name="Note 2 2 3 15 5" xfId="54455" xr:uid="{00000000-0005-0000-0000-0000B4D40000}"/>
    <cellStyle name="Note 2 2 3 15 5 2" xfId="54456" xr:uid="{00000000-0005-0000-0000-0000B5D40000}"/>
    <cellStyle name="Note 2 2 3 15 6" xfId="54457" xr:uid="{00000000-0005-0000-0000-0000B6D40000}"/>
    <cellStyle name="Note 2 2 3 15 6 2" xfId="54458" xr:uid="{00000000-0005-0000-0000-0000B7D40000}"/>
    <cellStyle name="Note 2 2 3 15 7" xfId="54459" xr:uid="{00000000-0005-0000-0000-0000B8D40000}"/>
    <cellStyle name="Note 2 2 3 16" xfId="54460" xr:uid="{00000000-0005-0000-0000-0000B9D40000}"/>
    <cellStyle name="Note 2 2 3 16 2" xfId="54461" xr:uid="{00000000-0005-0000-0000-0000BAD40000}"/>
    <cellStyle name="Note 2 2 3 16 3" xfId="54462" xr:uid="{00000000-0005-0000-0000-0000BBD40000}"/>
    <cellStyle name="Note 2 2 3 16 4" xfId="54463" xr:uid="{00000000-0005-0000-0000-0000BCD40000}"/>
    <cellStyle name="Note 2 2 3 16 5" xfId="54464" xr:uid="{00000000-0005-0000-0000-0000BDD40000}"/>
    <cellStyle name="Note 2 2 3 17" xfId="54465" xr:uid="{00000000-0005-0000-0000-0000BED40000}"/>
    <cellStyle name="Note 2 2 3 17 2" xfId="54466" xr:uid="{00000000-0005-0000-0000-0000BFD40000}"/>
    <cellStyle name="Note 2 2 3 17 3" xfId="54467" xr:uid="{00000000-0005-0000-0000-0000C0D40000}"/>
    <cellStyle name="Note 2 2 3 17 4" xfId="54468" xr:uid="{00000000-0005-0000-0000-0000C1D40000}"/>
    <cellStyle name="Note 2 2 3 17 5" xfId="54469" xr:uid="{00000000-0005-0000-0000-0000C2D40000}"/>
    <cellStyle name="Note 2 2 3 18" xfId="54470" xr:uid="{00000000-0005-0000-0000-0000C3D40000}"/>
    <cellStyle name="Note 2 2 3 18 2" xfId="54471" xr:uid="{00000000-0005-0000-0000-0000C4D40000}"/>
    <cellStyle name="Note 2 2 3 19" xfId="54472" xr:uid="{00000000-0005-0000-0000-0000C5D40000}"/>
    <cellStyle name="Note 2 2 3 19 2" xfId="54473" xr:uid="{00000000-0005-0000-0000-0000C6D40000}"/>
    <cellStyle name="Note 2 2 3 2" xfId="54474" xr:uid="{00000000-0005-0000-0000-0000C7D40000}"/>
    <cellStyle name="Note 2 2 3 2 2" xfId="54475" xr:uid="{00000000-0005-0000-0000-0000C8D40000}"/>
    <cellStyle name="Note 2 2 3 2 2 2" xfId="54476" xr:uid="{00000000-0005-0000-0000-0000C9D40000}"/>
    <cellStyle name="Note 2 2 3 2 2 2 2" xfId="54477" xr:uid="{00000000-0005-0000-0000-0000CAD40000}"/>
    <cellStyle name="Note 2 2 3 2 2 2 3" xfId="54478" xr:uid="{00000000-0005-0000-0000-0000CBD40000}"/>
    <cellStyle name="Note 2 2 3 2 2 2 4" xfId="54479" xr:uid="{00000000-0005-0000-0000-0000CCD40000}"/>
    <cellStyle name="Note 2 2 3 2 2 2 5" xfId="54480" xr:uid="{00000000-0005-0000-0000-0000CDD40000}"/>
    <cellStyle name="Note 2 2 3 2 2 3" xfId="54481" xr:uid="{00000000-0005-0000-0000-0000CED40000}"/>
    <cellStyle name="Note 2 2 3 2 2 3 2" xfId="54482" xr:uid="{00000000-0005-0000-0000-0000CFD40000}"/>
    <cellStyle name="Note 2 2 3 2 2 3 3" xfId="54483" xr:uid="{00000000-0005-0000-0000-0000D0D40000}"/>
    <cellStyle name="Note 2 2 3 2 2 3 4" xfId="54484" xr:uid="{00000000-0005-0000-0000-0000D1D40000}"/>
    <cellStyle name="Note 2 2 3 2 2 3 5" xfId="54485" xr:uid="{00000000-0005-0000-0000-0000D2D40000}"/>
    <cellStyle name="Note 2 2 3 2 2 4" xfId="54486" xr:uid="{00000000-0005-0000-0000-0000D3D40000}"/>
    <cellStyle name="Note 2 2 3 2 2 4 2" xfId="54487" xr:uid="{00000000-0005-0000-0000-0000D4D40000}"/>
    <cellStyle name="Note 2 2 3 2 2 5" xfId="54488" xr:uid="{00000000-0005-0000-0000-0000D5D40000}"/>
    <cellStyle name="Note 2 2 3 2 2 5 2" xfId="54489" xr:uid="{00000000-0005-0000-0000-0000D6D40000}"/>
    <cellStyle name="Note 2 2 3 2 2 6" xfId="54490" xr:uid="{00000000-0005-0000-0000-0000D7D40000}"/>
    <cellStyle name="Note 2 2 3 2 2 6 2" xfId="54491" xr:uid="{00000000-0005-0000-0000-0000D8D40000}"/>
    <cellStyle name="Note 2 2 3 2 2 7" xfId="54492" xr:uid="{00000000-0005-0000-0000-0000D9D40000}"/>
    <cellStyle name="Note 2 2 3 2 3" xfId="54493" xr:uid="{00000000-0005-0000-0000-0000DAD40000}"/>
    <cellStyle name="Note 2 2 3 2 3 2" xfId="54494" xr:uid="{00000000-0005-0000-0000-0000DBD40000}"/>
    <cellStyle name="Note 2 2 3 2 3 3" xfId="54495" xr:uid="{00000000-0005-0000-0000-0000DCD40000}"/>
    <cellStyle name="Note 2 2 3 2 3 4" xfId="54496" xr:uid="{00000000-0005-0000-0000-0000DDD40000}"/>
    <cellStyle name="Note 2 2 3 2 3 5" xfId="54497" xr:uid="{00000000-0005-0000-0000-0000DED40000}"/>
    <cellStyle name="Note 2 2 3 2 4" xfId="54498" xr:uid="{00000000-0005-0000-0000-0000DFD40000}"/>
    <cellStyle name="Note 2 2 3 2 4 2" xfId="54499" xr:uid="{00000000-0005-0000-0000-0000E0D40000}"/>
    <cellStyle name="Note 2 2 3 2 4 3" xfId="54500" xr:uid="{00000000-0005-0000-0000-0000E1D40000}"/>
    <cellStyle name="Note 2 2 3 2 4 4" xfId="54501" xr:uid="{00000000-0005-0000-0000-0000E2D40000}"/>
    <cellStyle name="Note 2 2 3 2 4 5" xfId="54502" xr:uid="{00000000-0005-0000-0000-0000E3D40000}"/>
    <cellStyle name="Note 2 2 3 2 5" xfId="54503" xr:uid="{00000000-0005-0000-0000-0000E4D40000}"/>
    <cellStyle name="Note 2 2 3 2 5 2" xfId="54504" xr:uid="{00000000-0005-0000-0000-0000E5D40000}"/>
    <cellStyle name="Note 2 2 3 2 6" xfId="54505" xr:uid="{00000000-0005-0000-0000-0000E6D40000}"/>
    <cellStyle name="Note 2 2 3 2 6 2" xfId="54506" xr:uid="{00000000-0005-0000-0000-0000E7D40000}"/>
    <cellStyle name="Note 2 2 3 2 7" xfId="54507" xr:uid="{00000000-0005-0000-0000-0000E8D40000}"/>
    <cellStyle name="Note 2 2 3 2 7 2" xfId="54508" xr:uid="{00000000-0005-0000-0000-0000E9D40000}"/>
    <cellStyle name="Note 2 2 3 2 8" xfId="54509" xr:uid="{00000000-0005-0000-0000-0000EAD40000}"/>
    <cellStyle name="Note 2 2 3 20" xfId="54510" xr:uid="{00000000-0005-0000-0000-0000EBD40000}"/>
    <cellStyle name="Note 2 2 3 20 2" xfId="54511" xr:uid="{00000000-0005-0000-0000-0000ECD40000}"/>
    <cellStyle name="Note 2 2 3 21" xfId="54512" xr:uid="{00000000-0005-0000-0000-0000EDD40000}"/>
    <cellStyle name="Note 2 2 3 3" xfId="54513" xr:uid="{00000000-0005-0000-0000-0000EED40000}"/>
    <cellStyle name="Note 2 2 3 3 2" xfId="54514" xr:uid="{00000000-0005-0000-0000-0000EFD40000}"/>
    <cellStyle name="Note 2 2 3 3 2 2" xfId="54515" xr:uid="{00000000-0005-0000-0000-0000F0D40000}"/>
    <cellStyle name="Note 2 2 3 3 2 2 2" xfId="54516" xr:uid="{00000000-0005-0000-0000-0000F1D40000}"/>
    <cellStyle name="Note 2 2 3 3 2 2 3" xfId="54517" xr:uid="{00000000-0005-0000-0000-0000F2D40000}"/>
    <cellStyle name="Note 2 2 3 3 2 2 4" xfId="54518" xr:uid="{00000000-0005-0000-0000-0000F3D40000}"/>
    <cellStyle name="Note 2 2 3 3 2 2 5" xfId="54519" xr:uid="{00000000-0005-0000-0000-0000F4D40000}"/>
    <cellStyle name="Note 2 2 3 3 2 3" xfId="54520" xr:uid="{00000000-0005-0000-0000-0000F5D40000}"/>
    <cellStyle name="Note 2 2 3 3 2 3 2" xfId="54521" xr:uid="{00000000-0005-0000-0000-0000F6D40000}"/>
    <cellStyle name="Note 2 2 3 3 2 3 3" xfId="54522" xr:uid="{00000000-0005-0000-0000-0000F7D40000}"/>
    <cellStyle name="Note 2 2 3 3 2 3 4" xfId="54523" xr:uid="{00000000-0005-0000-0000-0000F8D40000}"/>
    <cellStyle name="Note 2 2 3 3 2 3 5" xfId="54524" xr:uid="{00000000-0005-0000-0000-0000F9D40000}"/>
    <cellStyle name="Note 2 2 3 3 2 4" xfId="54525" xr:uid="{00000000-0005-0000-0000-0000FAD40000}"/>
    <cellStyle name="Note 2 2 3 3 2 4 2" xfId="54526" xr:uid="{00000000-0005-0000-0000-0000FBD40000}"/>
    <cellStyle name="Note 2 2 3 3 2 5" xfId="54527" xr:uid="{00000000-0005-0000-0000-0000FCD40000}"/>
    <cellStyle name="Note 2 2 3 3 2 5 2" xfId="54528" xr:uid="{00000000-0005-0000-0000-0000FDD40000}"/>
    <cellStyle name="Note 2 2 3 3 2 6" xfId="54529" xr:uid="{00000000-0005-0000-0000-0000FED40000}"/>
    <cellStyle name="Note 2 2 3 3 2 6 2" xfId="54530" xr:uid="{00000000-0005-0000-0000-0000FFD40000}"/>
    <cellStyle name="Note 2 2 3 3 2 7" xfId="54531" xr:uid="{00000000-0005-0000-0000-000000D50000}"/>
    <cellStyle name="Note 2 2 3 3 3" xfId="54532" xr:uid="{00000000-0005-0000-0000-000001D50000}"/>
    <cellStyle name="Note 2 2 3 3 3 2" xfId="54533" xr:uid="{00000000-0005-0000-0000-000002D50000}"/>
    <cellStyle name="Note 2 2 3 3 3 3" xfId="54534" xr:uid="{00000000-0005-0000-0000-000003D50000}"/>
    <cellStyle name="Note 2 2 3 3 3 4" xfId="54535" xr:uid="{00000000-0005-0000-0000-000004D50000}"/>
    <cellStyle name="Note 2 2 3 3 3 5" xfId="54536" xr:uid="{00000000-0005-0000-0000-000005D50000}"/>
    <cellStyle name="Note 2 2 3 3 4" xfId="54537" xr:uid="{00000000-0005-0000-0000-000006D50000}"/>
    <cellStyle name="Note 2 2 3 3 4 2" xfId="54538" xr:uid="{00000000-0005-0000-0000-000007D50000}"/>
    <cellStyle name="Note 2 2 3 3 4 3" xfId="54539" xr:uid="{00000000-0005-0000-0000-000008D50000}"/>
    <cellStyle name="Note 2 2 3 3 4 4" xfId="54540" xr:uid="{00000000-0005-0000-0000-000009D50000}"/>
    <cellStyle name="Note 2 2 3 3 4 5" xfId="54541" xr:uid="{00000000-0005-0000-0000-00000AD50000}"/>
    <cellStyle name="Note 2 2 3 3 5" xfId="54542" xr:uid="{00000000-0005-0000-0000-00000BD50000}"/>
    <cellStyle name="Note 2 2 3 3 5 2" xfId="54543" xr:uid="{00000000-0005-0000-0000-00000CD50000}"/>
    <cellStyle name="Note 2 2 3 3 6" xfId="54544" xr:uid="{00000000-0005-0000-0000-00000DD50000}"/>
    <cellStyle name="Note 2 2 3 3 6 2" xfId="54545" xr:uid="{00000000-0005-0000-0000-00000ED50000}"/>
    <cellStyle name="Note 2 2 3 3 7" xfId="54546" xr:uid="{00000000-0005-0000-0000-00000FD50000}"/>
    <cellStyle name="Note 2 2 3 3 7 2" xfId="54547" xr:uid="{00000000-0005-0000-0000-000010D50000}"/>
    <cellStyle name="Note 2 2 3 3 8" xfId="54548" xr:uid="{00000000-0005-0000-0000-000011D50000}"/>
    <cellStyle name="Note 2 2 3 4" xfId="54549" xr:uid="{00000000-0005-0000-0000-000012D50000}"/>
    <cellStyle name="Note 2 2 3 4 2" xfId="54550" xr:uid="{00000000-0005-0000-0000-000013D50000}"/>
    <cellStyle name="Note 2 2 3 4 2 2" xfId="54551" xr:uid="{00000000-0005-0000-0000-000014D50000}"/>
    <cellStyle name="Note 2 2 3 4 2 2 2" xfId="54552" xr:uid="{00000000-0005-0000-0000-000015D50000}"/>
    <cellStyle name="Note 2 2 3 4 2 2 3" xfId="54553" xr:uid="{00000000-0005-0000-0000-000016D50000}"/>
    <cellStyle name="Note 2 2 3 4 2 2 4" xfId="54554" xr:uid="{00000000-0005-0000-0000-000017D50000}"/>
    <cellStyle name="Note 2 2 3 4 2 2 5" xfId="54555" xr:uid="{00000000-0005-0000-0000-000018D50000}"/>
    <cellStyle name="Note 2 2 3 4 2 3" xfId="54556" xr:uid="{00000000-0005-0000-0000-000019D50000}"/>
    <cellStyle name="Note 2 2 3 4 2 3 2" xfId="54557" xr:uid="{00000000-0005-0000-0000-00001AD50000}"/>
    <cellStyle name="Note 2 2 3 4 2 3 3" xfId="54558" xr:uid="{00000000-0005-0000-0000-00001BD50000}"/>
    <cellStyle name="Note 2 2 3 4 2 3 4" xfId="54559" xr:uid="{00000000-0005-0000-0000-00001CD50000}"/>
    <cellStyle name="Note 2 2 3 4 2 3 5" xfId="54560" xr:uid="{00000000-0005-0000-0000-00001DD50000}"/>
    <cellStyle name="Note 2 2 3 4 2 4" xfId="54561" xr:uid="{00000000-0005-0000-0000-00001ED50000}"/>
    <cellStyle name="Note 2 2 3 4 2 4 2" xfId="54562" xr:uid="{00000000-0005-0000-0000-00001FD50000}"/>
    <cellStyle name="Note 2 2 3 4 2 5" xfId="54563" xr:uid="{00000000-0005-0000-0000-000020D50000}"/>
    <cellStyle name="Note 2 2 3 4 2 5 2" xfId="54564" xr:uid="{00000000-0005-0000-0000-000021D50000}"/>
    <cellStyle name="Note 2 2 3 4 2 6" xfId="54565" xr:uid="{00000000-0005-0000-0000-000022D50000}"/>
    <cellStyle name="Note 2 2 3 4 2 6 2" xfId="54566" xr:uid="{00000000-0005-0000-0000-000023D50000}"/>
    <cellStyle name="Note 2 2 3 4 2 7" xfId="54567" xr:uid="{00000000-0005-0000-0000-000024D50000}"/>
    <cellStyle name="Note 2 2 3 4 3" xfId="54568" xr:uid="{00000000-0005-0000-0000-000025D50000}"/>
    <cellStyle name="Note 2 2 3 4 3 2" xfId="54569" xr:uid="{00000000-0005-0000-0000-000026D50000}"/>
    <cellStyle name="Note 2 2 3 4 3 3" xfId="54570" xr:uid="{00000000-0005-0000-0000-000027D50000}"/>
    <cellStyle name="Note 2 2 3 4 3 4" xfId="54571" xr:uid="{00000000-0005-0000-0000-000028D50000}"/>
    <cellStyle name="Note 2 2 3 4 3 5" xfId="54572" xr:uid="{00000000-0005-0000-0000-000029D50000}"/>
    <cellStyle name="Note 2 2 3 4 4" xfId="54573" xr:uid="{00000000-0005-0000-0000-00002AD50000}"/>
    <cellStyle name="Note 2 2 3 4 4 2" xfId="54574" xr:uid="{00000000-0005-0000-0000-00002BD50000}"/>
    <cellStyle name="Note 2 2 3 4 4 3" xfId="54575" xr:uid="{00000000-0005-0000-0000-00002CD50000}"/>
    <cellStyle name="Note 2 2 3 4 4 4" xfId="54576" xr:uid="{00000000-0005-0000-0000-00002DD50000}"/>
    <cellStyle name="Note 2 2 3 4 4 5" xfId="54577" xr:uid="{00000000-0005-0000-0000-00002ED50000}"/>
    <cellStyle name="Note 2 2 3 4 5" xfId="54578" xr:uid="{00000000-0005-0000-0000-00002FD50000}"/>
    <cellStyle name="Note 2 2 3 4 5 2" xfId="54579" xr:uid="{00000000-0005-0000-0000-000030D50000}"/>
    <cellStyle name="Note 2 2 3 4 6" xfId="54580" xr:uid="{00000000-0005-0000-0000-000031D50000}"/>
    <cellStyle name="Note 2 2 3 4 6 2" xfId="54581" xr:uid="{00000000-0005-0000-0000-000032D50000}"/>
    <cellStyle name="Note 2 2 3 4 7" xfId="54582" xr:uid="{00000000-0005-0000-0000-000033D50000}"/>
    <cellStyle name="Note 2 2 3 4 7 2" xfId="54583" xr:uid="{00000000-0005-0000-0000-000034D50000}"/>
    <cellStyle name="Note 2 2 3 4 8" xfId="54584" xr:uid="{00000000-0005-0000-0000-000035D50000}"/>
    <cellStyle name="Note 2 2 3 5" xfId="54585" xr:uid="{00000000-0005-0000-0000-000036D50000}"/>
    <cellStyle name="Note 2 2 3 5 2" xfId="54586" xr:uid="{00000000-0005-0000-0000-000037D50000}"/>
    <cellStyle name="Note 2 2 3 5 2 2" xfId="54587" xr:uid="{00000000-0005-0000-0000-000038D50000}"/>
    <cellStyle name="Note 2 2 3 5 2 2 2" xfId="54588" xr:uid="{00000000-0005-0000-0000-000039D50000}"/>
    <cellStyle name="Note 2 2 3 5 2 2 3" xfId="54589" xr:uid="{00000000-0005-0000-0000-00003AD50000}"/>
    <cellStyle name="Note 2 2 3 5 2 2 4" xfId="54590" xr:uid="{00000000-0005-0000-0000-00003BD50000}"/>
    <cellStyle name="Note 2 2 3 5 2 2 5" xfId="54591" xr:uid="{00000000-0005-0000-0000-00003CD50000}"/>
    <cellStyle name="Note 2 2 3 5 2 3" xfId="54592" xr:uid="{00000000-0005-0000-0000-00003DD50000}"/>
    <cellStyle name="Note 2 2 3 5 2 3 2" xfId="54593" xr:uid="{00000000-0005-0000-0000-00003ED50000}"/>
    <cellStyle name="Note 2 2 3 5 2 3 3" xfId="54594" xr:uid="{00000000-0005-0000-0000-00003FD50000}"/>
    <cellStyle name="Note 2 2 3 5 2 3 4" xfId="54595" xr:uid="{00000000-0005-0000-0000-000040D50000}"/>
    <cellStyle name="Note 2 2 3 5 2 3 5" xfId="54596" xr:uid="{00000000-0005-0000-0000-000041D50000}"/>
    <cellStyle name="Note 2 2 3 5 2 4" xfId="54597" xr:uid="{00000000-0005-0000-0000-000042D50000}"/>
    <cellStyle name="Note 2 2 3 5 2 4 2" xfId="54598" xr:uid="{00000000-0005-0000-0000-000043D50000}"/>
    <cellStyle name="Note 2 2 3 5 2 5" xfId="54599" xr:uid="{00000000-0005-0000-0000-000044D50000}"/>
    <cellStyle name="Note 2 2 3 5 2 5 2" xfId="54600" xr:uid="{00000000-0005-0000-0000-000045D50000}"/>
    <cellStyle name="Note 2 2 3 5 2 6" xfId="54601" xr:uid="{00000000-0005-0000-0000-000046D50000}"/>
    <cellStyle name="Note 2 2 3 5 2 6 2" xfId="54602" xr:uid="{00000000-0005-0000-0000-000047D50000}"/>
    <cellStyle name="Note 2 2 3 5 2 7" xfId="54603" xr:uid="{00000000-0005-0000-0000-000048D50000}"/>
    <cellStyle name="Note 2 2 3 5 3" xfId="54604" xr:uid="{00000000-0005-0000-0000-000049D50000}"/>
    <cellStyle name="Note 2 2 3 5 3 2" xfId="54605" xr:uid="{00000000-0005-0000-0000-00004AD50000}"/>
    <cellStyle name="Note 2 2 3 5 3 3" xfId="54606" xr:uid="{00000000-0005-0000-0000-00004BD50000}"/>
    <cellStyle name="Note 2 2 3 5 3 4" xfId="54607" xr:uid="{00000000-0005-0000-0000-00004CD50000}"/>
    <cellStyle name="Note 2 2 3 5 3 5" xfId="54608" xr:uid="{00000000-0005-0000-0000-00004DD50000}"/>
    <cellStyle name="Note 2 2 3 5 4" xfId="54609" xr:uid="{00000000-0005-0000-0000-00004ED50000}"/>
    <cellStyle name="Note 2 2 3 5 4 2" xfId="54610" xr:uid="{00000000-0005-0000-0000-00004FD50000}"/>
    <cellStyle name="Note 2 2 3 5 4 3" xfId="54611" xr:uid="{00000000-0005-0000-0000-000050D50000}"/>
    <cellStyle name="Note 2 2 3 5 4 4" xfId="54612" xr:uid="{00000000-0005-0000-0000-000051D50000}"/>
    <cellStyle name="Note 2 2 3 5 4 5" xfId="54613" xr:uid="{00000000-0005-0000-0000-000052D50000}"/>
    <cellStyle name="Note 2 2 3 5 5" xfId="54614" xr:uid="{00000000-0005-0000-0000-000053D50000}"/>
    <cellStyle name="Note 2 2 3 5 5 2" xfId="54615" xr:uid="{00000000-0005-0000-0000-000054D50000}"/>
    <cellStyle name="Note 2 2 3 5 6" xfId="54616" xr:uid="{00000000-0005-0000-0000-000055D50000}"/>
    <cellStyle name="Note 2 2 3 5 6 2" xfId="54617" xr:uid="{00000000-0005-0000-0000-000056D50000}"/>
    <cellStyle name="Note 2 2 3 5 7" xfId="54618" xr:uid="{00000000-0005-0000-0000-000057D50000}"/>
    <cellStyle name="Note 2 2 3 5 7 2" xfId="54619" xr:uid="{00000000-0005-0000-0000-000058D50000}"/>
    <cellStyle name="Note 2 2 3 5 8" xfId="54620" xr:uid="{00000000-0005-0000-0000-000059D50000}"/>
    <cellStyle name="Note 2 2 3 6" xfId="54621" xr:uid="{00000000-0005-0000-0000-00005AD50000}"/>
    <cellStyle name="Note 2 2 3 6 2" xfId="54622" xr:uid="{00000000-0005-0000-0000-00005BD50000}"/>
    <cellStyle name="Note 2 2 3 6 2 2" xfId="54623" xr:uid="{00000000-0005-0000-0000-00005CD50000}"/>
    <cellStyle name="Note 2 2 3 6 2 2 2" xfId="54624" xr:uid="{00000000-0005-0000-0000-00005DD50000}"/>
    <cellStyle name="Note 2 2 3 6 2 2 3" xfId="54625" xr:uid="{00000000-0005-0000-0000-00005ED50000}"/>
    <cellStyle name="Note 2 2 3 6 2 2 4" xfId="54626" xr:uid="{00000000-0005-0000-0000-00005FD50000}"/>
    <cellStyle name="Note 2 2 3 6 2 2 5" xfId="54627" xr:uid="{00000000-0005-0000-0000-000060D50000}"/>
    <cellStyle name="Note 2 2 3 6 2 3" xfId="54628" xr:uid="{00000000-0005-0000-0000-000061D50000}"/>
    <cellStyle name="Note 2 2 3 6 2 3 2" xfId="54629" xr:uid="{00000000-0005-0000-0000-000062D50000}"/>
    <cellStyle name="Note 2 2 3 6 2 3 3" xfId="54630" xr:uid="{00000000-0005-0000-0000-000063D50000}"/>
    <cellStyle name="Note 2 2 3 6 2 3 4" xfId="54631" xr:uid="{00000000-0005-0000-0000-000064D50000}"/>
    <cellStyle name="Note 2 2 3 6 2 3 5" xfId="54632" xr:uid="{00000000-0005-0000-0000-000065D50000}"/>
    <cellStyle name="Note 2 2 3 6 2 4" xfId="54633" xr:uid="{00000000-0005-0000-0000-000066D50000}"/>
    <cellStyle name="Note 2 2 3 6 2 4 2" xfId="54634" xr:uid="{00000000-0005-0000-0000-000067D50000}"/>
    <cellStyle name="Note 2 2 3 6 2 5" xfId="54635" xr:uid="{00000000-0005-0000-0000-000068D50000}"/>
    <cellStyle name="Note 2 2 3 6 2 5 2" xfId="54636" xr:uid="{00000000-0005-0000-0000-000069D50000}"/>
    <cellStyle name="Note 2 2 3 6 2 6" xfId="54637" xr:uid="{00000000-0005-0000-0000-00006AD50000}"/>
    <cellStyle name="Note 2 2 3 6 2 6 2" xfId="54638" xr:uid="{00000000-0005-0000-0000-00006BD50000}"/>
    <cellStyle name="Note 2 2 3 6 2 7" xfId="54639" xr:uid="{00000000-0005-0000-0000-00006CD50000}"/>
    <cellStyle name="Note 2 2 3 6 3" xfId="54640" xr:uid="{00000000-0005-0000-0000-00006DD50000}"/>
    <cellStyle name="Note 2 2 3 6 3 2" xfId="54641" xr:uid="{00000000-0005-0000-0000-00006ED50000}"/>
    <cellStyle name="Note 2 2 3 6 3 3" xfId="54642" xr:uid="{00000000-0005-0000-0000-00006FD50000}"/>
    <cellStyle name="Note 2 2 3 6 3 4" xfId="54643" xr:uid="{00000000-0005-0000-0000-000070D50000}"/>
    <cellStyle name="Note 2 2 3 6 3 5" xfId="54644" xr:uid="{00000000-0005-0000-0000-000071D50000}"/>
    <cellStyle name="Note 2 2 3 6 4" xfId="54645" xr:uid="{00000000-0005-0000-0000-000072D50000}"/>
    <cellStyle name="Note 2 2 3 6 4 2" xfId="54646" xr:uid="{00000000-0005-0000-0000-000073D50000}"/>
    <cellStyle name="Note 2 2 3 6 4 3" xfId="54647" xr:uid="{00000000-0005-0000-0000-000074D50000}"/>
    <cellStyle name="Note 2 2 3 6 4 4" xfId="54648" xr:uid="{00000000-0005-0000-0000-000075D50000}"/>
    <cellStyle name="Note 2 2 3 6 4 5" xfId="54649" xr:uid="{00000000-0005-0000-0000-000076D50000}"/>
    <cellStyle name="Note 2 2 3 6 5" xfId="54650" xr:uid="{00000000-0005-0000-0000-000077D50000}"/>
    <cellStyle name="Note 2 2 3 6 5 2" xfId="54651" xr:uid="{00000000-0005-0000-0000-000078D50000}"/>
    <cellStyle name="Note 2 2 3 6 6" xfId="54652" xr:uid="{00000000-0005-0000-0000-000079D50000}"/>
    <cellStyle name="Note 2 2 3 6 6 2" xfId="54653" xr:uid="{00000000-0005-0000-0000-00007AD50000}"/>
    <cellStyle name="Note 2 2 3 6 7" xfId="54654" xr:uid="{00000000-0005-0000-0000-00007BD50000}"/>
    <cellStyle name="Note 2 2 3 6 7 2" xfId="54655" xr:uid="{00000000-0005-0000-0000-00007CD50000}"/>
    <cellStyle name="Note 2 2 3 6 8" xfId="54656" xr:uid="{00000000-0005-0000-0000-00007DD50000}"/>
    <cellStyle name="Note 2 2 3 7" xfId="54657" xr:uid="{00000000-0005-0000-0000-00007ED50000}"/>
    <cellStyle name="Note 2 2 3 7 2" xfId="54658" xr:uid="{00000000-0005-0000-0000-00007FD50000}"/>
    <cellStyle name="Note 2 2 3 7 2 2" xfId="54659" xr:uid="{00000000-0005-0000-0000-000080D50000}"/>
    <cellStyle name="Note 2 2 3 7 2 2 2" xfId="54660" xr:uid="{00000000-0005-0000-0000-000081D50000}"/>
    <cellStyle name="Note 2 2 3 7 2 2 3" xfId="54661" xr:uid="{00000000-0005-0000-0000-000082D50000}"/>
    <cellStyle name="Note 2 2 3 7 2 2 4" xfId="54662" xr:uid="{00000000-0005-0000-0000-000083D50000}"/>
    <cellStyle name="Note 2 2 3 7 2 2 5" xfId="54663" xr:uid="{00000000-0005-0000-0000-000084D50000}"/>
    <cellStyle name="Note 2 2 3 7 2 3" xfId="54664" xr:uid="{00000000-0005-0000-0000-000085D50000}"/>
    <cellStyle name="Note 2 2 3 7 2 3 2" xfId="54665" xr:uid="{00000000-0005-0000-0000-000086D50000}"/>
    <cellStyle name="Note 2 2 3 7 2 3 3" xfId="54666" xr:uid="{00000000-0005-0000-0000-000087D50000}"/>
    <cellStyle name="Note 2 2 3 7 2 3 4" xfId="54667" xr:uid="{00000000-0005-0000-0000-000088D50000}"/>
    <cellStyle name="Note 2 2 3 7 2 3 5" xfId="54668" xr:uid="{00000000-0005-0000-0000-000089D50000}"/>
    <cellStyle name="Note 2 2 3 7 2 4" xfId="54669" xr:uid="{00000000-0005-0000-0000-00008AD50000}"/>
    <cellStyle name="Note 2 2 3 7 2 4 2" xfId="54670" xr:uid="{00000000-0005-0000-0000-00008BD50000}"/>
    <cellStyle name="Note 2 2 3 7 2 5" xfId="54671" xr:uid="{00000000-0005-0000-0000-00008CD50000}"/>
    <cellStyle name="Note 2 2 3 7 2 5 2" xfId="54672" xr:uid="{00000000-0005-0000-0000-00008DD50000}"/>
    <cellStyle name="Note 2 2 3 7 2 6" xfId="54673" xr:uid="{00000000-0005-0000-0000-00008ED50000}"/>
    <cellStyle name="Note 2 2 3 7 2 6 2" xfId="54674" xr:uid="{00000000-0005-0000-0000-00008FD50000}"/>
    <cellStyle name="Note 2 2 3 7 2 7" xfId="54675" xr:uid="{00000000-0005-0000-0000-000090D50000}"/>
    <cellStyle name="Note 2 2 3 7 3" xfId="54676" xr:uid="{00000000-0005-0000-0000-000091D50000}"/>
    <cellStyle name="Note 2 2 3 7 3 2" xfId="54677" xr:uid="{00000000-0005-0000-0000-000092D50000}"/>
    <cellStyle name="Note 2 2 3 7 3 3" xfId="54678" xr:uid="{00000000-0005-0000-0000-000093D50000}"/>
    <cellStyle name="Note 2 2 3 7 3 4" xfId="54679" xr:uid="{00000000-0005-0000-0000-000094D50000}"/>
    <cellStyle name="Note 2 2 3 7 3 5" xfId="54680" xr:uid="{00000000-0005-0000-0000-000095D50000}"/>
    <cellStyle name="Note 2 2 3 7 4" xfId="54681" xr:uid="{00000000-0005-0000-0000-000096D50000}"/>
    <cellStyle name="Note 2 2 3 7 4 2" xfId="54682" xr:uid="{00000000-0005-0000-0000-000097D50000}"/>
    <cellStyle name="Note 2 2 3 7 4 3" xfId="54683" xr:uid="{00000000-0005-0000-0000-000098D50000}"/>
    <cellStyle name="Note 2 2 3 7 4 4" xfId="54684" xr:uid="{00000000-0005-0000-0000-000099D50000}"/>
    <cellStyle name="Note 2 2 3 7 4 5" xfId="54685" xr:uid="{00000000-0005-0000-0000-00009AD50000}"/>
    <cellStyle name="Note 2 2 3 7 5" xfId="54686" xr:uid="{00000000-0005-0000-0000-00009BD50000}"/>
    <cellStyle name="Note 2 2 3 7 5 2" xfId="54687" xr:uid="{00000000-0005-0000-0000-00009CD50000}"/>
    <cellStyle name="Note 2 2 3 7 6" xfId="54688" xr:uid="{00000000-0005-0000-0000-00009DD50000}"/>
    <cellStyle name="Note 2 2 3 7 6 2" xfId="54689" xr:uid="{00000000-0005-0000-0000-00009ED50000}"/>
    <cellStyle name="Note 2 2 3 7 7" xfId="54690" xr:uid="{00000000-0005-0000-0000-00009FD50000}"/>
    <cellStyle name="Note 2 2 3 7 7 2" xfId="54691" xr:uid="{00000000-0005-0000-0000-0000A0D50000}"/>
    <cellStyle name="Note 2 2 3 7 8" xfId="54692" xr:uid="{00000000-0005-0000-0000-0000A1D50000}"/>
    <cellStyle name="Note 2 2 3 8" xfId="54693" xr:uid="{00000000-0005-0000-0000-0000A2D50000}"/>
    <cellStyle name="Note 2 2 3 8 2" xfId="54694" xr:uid="{00000000-0005-0000-0000-0000A3D50000}"/>
    <cellStyle name="Note 2 2 3 8 2 2" xfId="54695" xr:uid="{00000000-0005-0000-0000-0000A4D50000}"/>
    <cellStyle name="Note 2 2 3 8 2 2 2" xfId="54696" xr:uid="{00000000-0005-0000-0000-0000A5D50000}"/>
    <cellStyle name="Note 2 2 3 8 2 2 3" xfId="54697" xr:uid="{00000000-0005-0000-0000-0000A6D50000}"/>
    <cellStyle name="Note 2 2 3 8 2 2 4" xfId="54698" xr:uid="{00000000-0005-0000-0000-0000A7D50000}"/>
    <cellStyle name="Note 2 2 3 8 2 2 5" xfId="54699" xr:uid="{00000000-0005-0000-0000-0000A8D50000}"/>
    <cellStyle name="Note 2 2 3 8 2 3" xfId="54700" xr:uid="{00000000-0005-0000-0000-0000A9D50000}"/>
    <cellStyle name="Note 2 2 3 8 2 3 2" xfId="54701" xr:uid="{00000000-0005-0000-0000-0000AAD50000}"/>
    <cellStyle name="Note 2 2 3 8 2 3 3" xfId="54702" xr:uid="{00000000-0005-0000-0000-0000ABD50000}"/>
    <cellStyle name="Note 2 2 3 8 2 3 4" xfId="54703" xr:uid="{00000000-0005-0000-0000-0000ACD50000}"/>
    <cellStyle name="Note 2 2 3 8 2 3 5" xfId="54704" xr:uid="{00000000-0005-0000-0000-0000ADD50000}"/>
    <cellStyle name="Note 2 2 3 8 2 4" xfId="54705" xr:uid="{00000000-0005-0000-0000-0000AED50000}"/>
    <cellStyle name="Note 2 2 3 8 2 4 2" xfId="54706" xr:uid="{00000000-0005-0000-0000-0000AFD50000}"/>
    <cellStyle name="Note 2 2 3 8 2 5" xfId="54707" xr:uid="{00000000-0005-0000-0000-0000B0D50000}"/>
    <cellStyle name="Note 2 2 3 8 2 5 2" xfId="54708" xr:uid="{00000000-0005-0000-0000-0000B1D50000}"/>
    <cellStyle name="Note 2 2 3 8 2 6" xfId="54709" xr:uid="{00000000-0005-0000-0000-0000B2D50000}"/>
    <cellStyle name="Note 2 2 3 8 2 6 2" xfId="54710" xr:uid="{00000000-0005-0000-0000-0000B3D50000}"/>
    <cellStyle name="Note 2 2 3 8 2 7" xfId="54711" xr:uid="{00000000-0005-0000-0000-0000B4D50000}"/>
    <cellStyle name="Note 2 2 3 8 3" xfId="54712" xr:uid="{00000000-0005-0000-0000-0000B5D50000}"/>
    <cellStyle name="Note 2 2 3 8 3 2" xfId="54713" xr:uid="{00000000-0005-0000-0000-0000B6D50000}"/>
    <cellStyle name="Note 2 2 3 8 3 3" xfId="54714" xr:uid="{00000000-0005-0000-0000-0000B7D50000}"/>
    <cellStyle name="Note 2 2 3 8 3 4" xfId="54715" xr:uid="{00000000-0005-0000-0000-0000B8D50000}"/>
    <cellStyle name="Note 2 2 3 8 3 5" xfId="54716" xr:uid="{00000000-0005-0000-0000-0000B9D50000}"/>
    <cellStyle name="Note 2 2 3 8 4" xfId="54717" xr:uid="{00000000-0005-0000-0000-0000BAD50000}"/>
    <cellStyle name="Note 2 2 3 8 4 2" xfId="54718" xr:uid="{00000000-0005-0000-0000-0000BBD50000}"/>
    <cellStyle name="Note 2 2 3 8 4 3" xfId="54719" xr:uid="{00000000-0005-0000-0000-0000BCD50000}"/>
    <cellStyle name="Note 2 2 3 8 4 4" xfId="54720" xr:uid="{00000000-0005-0000-0000-0000BDD50000}"/>
    <cellStyle name="Note 2 2 3 8 4 5" xfId="54721" xr:uid="{00000000-0005-0000-0000-0000BED50000}"/>
    <cellStyle name="Note 2 2 3 8 5" xfId="54722" xr:uid="{00000000-0005-0000-0000-0000BFD50000}"/>
    <cellStyle name="Note 2 2 3 8 5 2" xfId="54723" xr:uid="{00000000-0005-0000-0000-0000C0D50000}"/>
    <cellStyle name="Note 2 2 3 8 6" xfId="54724" xr:uid="{00000000-0005-0000-0000-0000C1D50000}"/>
    <cellStyle name="Note 2 2 3 8 6 2" xfId="54725" xr:uid="{00000000-0005-0000-0000-0000C2D50000}"/>
    <cellStyle name="Note 2 2 3 8 7" xfId="54726" xr:uid="{00000000-0005-0000-0000-0000C3D50000}"/>
    <cellStyle name="Note 2 2 3 8 7 2" xfId="54727" xr:uid="{00000000-0005-0000-0000-0000C4D50000}"/>
    <cellStyle name="Note 2 2 3 8 8" xfId="54728" xr:uid="{00000000-0005-0000-0000-0000C5D50000}"/>
    <cellStyle name="Note 2 2 3 9" xfId="54729" xr:uid="{00000000-0005-0000-0000-0000C6D50000}"/>
    <cellStyle name="Note 2 2 3 9 2" xfId="54730" xr:uid="{00000000-0005-0000-0000-0000C7D50000}"/>
    <cellStyle name="Note 2 2 3 9 2 2" xfId="54731" xr:uid="{00000000-0005-0000-0000-0000C8D50000}"/>
    <cellStyle name="Note 2 2 3 9 2 2 2" xfId="54732" xr:uid="{00000000-0005-0000-0000-0000C9D50000}"/>
    <cellStyle name="Note 2 2 3 9 2 2 3" xfId="54733" xr:uid="{00000000-0005-0000-0000-0000CAD50000}"/>
    <cellStyle name="Note 2 2 3 9 2 2 4" xfId="54734" xr:uid="{00000000-0005-0000-0000-0000CBD50000}"/>
    <cellStyle name="Note 2 2 3 9 2 2 5" xfId="54735" xr:uid="{00000000-0005-0000-0000-0000CCD50000}"/>
    <cellStyle name="Note 2 2 3 9 2 3" xfId="54736" xr:uid="{00000000-0005-0000-0000-0000CDD50000}"/>
    <cellStyle name="Note 2 2 3 9 2 3 2" xfId="54737" xr:uid="{00000000-0005-0000-0000-0000CED50000}"/>
    <cellStyle name="Note 2 2 3 9 2 3 3" xfId="54738" xr:uid="{00000000-0005-0000-0000-0000CFD50000}"/>
    <cellStyle name="Note 2 2 3 9 2 3 4" xfId="54739" xr:uid="{00000000-0005-0000-0000-0000D0D50000}"/>
    <cellStyle name="Note 2 2 3 9 2 3 5" xfId="54740" xr:uid="{00000000-0005-0000-0000-0000D1D50000}"/>
    <cellStyle name="Note 2 2 3 9 2 4" xfId="54741" xr:uid="{00000000-0005-0000-0000-0000D2D50000}"/>
    <cellStyle name="Note 2 2 3 9 2 4 2" xfId="54742" xr:uid="{00000000-0005-0000-0000-0000D3D50000}"/>
    <cellStyle name="Note 2 2 3 9 2 5" xfId="54743" xr:uid="{00000000-0005-0000-0000-0000D4D50000}"/>
    <cellStyle name="Note 2 2 3 9 2 5 2" xfId="54744" xr:uid="{00000000-0005-0000-0000-0000D5D50000}"/>
    <cellStyle name="Note 2 2 3 9 2 6" xfId="54745" xr:uid="{00000000-0005-0000-0000-0000D6D50000}"/>
    <cellStyle name="Note 2 2 3 9 2 6 2" xfId="54746" xr:uid="{00000000-0005-0000-0000-0000D7D50000}"/>
    <cellStyle name="Note 2 2 3 9 2 7" xfId="54747" xr:uid="{00000000-0005-0000-0000-0000D8D50000}"/>
    <cellStyle name="Note 2 2 3 9 3" xfId="54748" xr:uid="{00000000-0005-0000-0000-0000D9D50000}"/>
    <cellStyle name="Note 2 2 3 9 3 2" xfId="54749" xr:uid="{00000000-0005-0000-0000-0000DAD50000}"/>
    <cellStyle name="Note 2 2 3 9 3 3" xfId="54750" xr:uid="{00000000-0005-0000-0000-0000DBD50000}"/>
    <cellStyle name="Note 2 2 3 9 3 4" xfId="54751" xr:uid="{00000000-0005-0000-0000-0000DCD50000}"/>
    <cellStyle name="Note 2 2 3 9 3 5" xfId="54752" xr:uid="{00000000-0005-0000-0000-0000DDD50000}"/>
    <cellStyle name="Note 2 2 3 9 4" xfId="54753" xr:uid="{00000000-0005-0000-0000-0000DED50000}"/>
    <cellStyle name="Note 2 2 3 9 4 2" xfId="54754" xr:uid="{00000000-0005-0000-0000-0000DFD50000}"/>
    <cellStyle name="Note 2 2 3 9 4 3" xfId="54755" xr:uid="{00000000-0005-0000-0000-0000E0D50000}"/>
    <cellStyle name="Note 2 2 3 9 4 4" xfId="54756" xr:uid="{00000000-0005-0000-0000-0000E1D50000}"/>
    <cellStyle name="Note 2 2 3 9 4 5" xfId="54757" xr:uid="{00000000-0005-0000-0000-0000E2D50000}"/>
    <cellStyle name="Note 2 2 3 9 5" xfId="54758" xr:uid="{00000000-0005-0000-0000-0000E3D50000}"/>
    <cellStyle name="Note 2 2 3 9 5 2" xfId="54759" xr:uid="{00000000-0005-0000-0000-0000E4D50000}"/>
    <cellStyle name="Note 2 2 3 9 6" xfId="54760" xr:uid="{00000000-0005-0000-0000-0000E5D50000}"/>
    <cellStyle name="Note 2 2 3 9 6 2" xfId="54761" xr:uid="{00000000-0005-0000-0000-0000E6D50000}"/>
    <cellStyle name="Note 2 2 3 9 7" xfId="54762" xr:uid="{00000000-0005-0000-0000-0000E7D50000}"/>
    <cellStyle name="Note 2 2 3 9 7 2" xfId="54763" xr:uid="{00000000-0005-0000-0000-0000E8D50000}"/>
    <cellStyle name="Note 2 2 3 9 8" xfId="54764" xr:uid="{00000000-0005-0000-0000-0000E9D50000}"/>
    <cellStyle name="Note 2 2 4" xfId="54765" xr:uid="{00000000-0005-0000-0000-0000EAD50000}"/>
    <cellStyle name="Note 2 2 4 2" xfId="54766" xr:uid="{00000000-0005-0000-0000-0000EBD50000}"/>
    <cellStyle name="Note 2 2 4 2 2" xfId="54767" xr:uid="{00000000-0005-0000-0000-0000ECD50000}"/>
    <cellStyle name="Note 2 2 4 3" xfId="54768" xr:uid="{00000000-0005-0000-0000-0000EDD50000}"/>
    <cellStyle name="Note 2 2 4 3 2" xfId="54769" xr:uid="{00000000-0005-0000-0000-0000EED50000}"/>
    <cellStyle name="Note 2 2 4 4" xfId="54770" xr:uid="{00000000-0005-0000-0000-0000EFD50000}"/>
    <cellStyle name="Note 2 2 4 5" xfId="54771" xr:uid="{00000000-0005-0000-0000-0000F0D50000}"/>
    <cellStyle name="Note 2 2 5" xfId="54772" xr:uid="{00000000-0005-0000-0000-0000F1D50000}"/>
    <cellStyle name="Note 2 2 5 2" xfId="54773" xr:uid="{00000000-0005-0000-0000-0000F2D50000}"/>
    <cellStyle name="Note 2 2 5 2 2" xfId="54774" xr:uid="{00000000-0005-0000-0000-0000F3D50000}"/>
    <cellStyle name="Note 2 2 5 3" xfId="54775" xr:uid="{00000000-0005-0000-0000-0000F4D50000}"/>
    <cellStyle name="Note 2 2 5 3 2" xfId="54776" xr:uid="{00000000-0005-0000-0000-0000F5D50000}"/>
    <cellStyle name="Note 2 2 5 4" xfId="54777" xr:uid="{00000000-0005-0000-0000-0000F6D50000}"/>
    <cellStyle name="Note 2 2 5 5" xfId="54778" xr:uid="{00000000-0005-0000-0000-0000F7D50000}"/>
    <cellStyle name="Note 2 2 6" xfId="54779" xr:uid="{00000000-0005-0000-0000-0000F8D50000}"/>
    <cellStyle name="Note 2 2 6 2" xfId="54780" xr:uid="{00000000-0005-0000-0000-0000F9D50000}"/>
    <cellStyle name="Note 2 2 6 2 2" xfId="54781" xr:uid="{00000000-0005-0000-0000-0000FAD50000}"/>
    <cellStyle name="Note 2 2 7" xfId="54782" xr:uid="{00000000-0005-0000-0000-0000FBD50000}"/>
    <cellStyle name="Note 2 2 7 2" xfId="54783" xr:uid="{00000000-0005-0000-0000-0000FCD50000}"/>
    <cellStyle name="Note 2 2 8" xfId="54784" xr:uid="{00000000-0005-0000-0000-0000FDD50000}"/>
    <cellStyle name="Note 2 2 8 2" xfId="54785" xr:uid="{00000000-0005-0000-0000-0000FED50000}"/>
    <cellStyle name="Note 2 2_T-straight with PEDs adjustor" xfId="54786" xr:uid="{00000000-0005-0000-0000-0000FFD50000}"/>
    <cellStyle name="Note 2 3" xfId="54787" xr:uid="{00000000-0005-0000-0000-000000D60000}"/>
    <cellStyle name="Note 2 3 2" xfId="54788" xr:uid="{00000000-0005-0000-0000-000001D60000}"/>
    <cellStyle name="Note 2 3 2 10" xfId="54789" xr:uid="{00000000-0005-0000-0000-000002D60000}"/>
    <cellStyle name="Note 2 3 2 10 2" xfId="54790" xr:uid="{00000000-0005-0000-0000-000003D60000}"/>
    <cellStyle name="Note 2 3 2 10 2 2" xfId="54791" xr:uid="{00000000-0005-0000-0000-000004D60000}"/>
    <cellStyle name="Note 2 3 2 10 2 2 2" xfId="54792" xr:uid="{00000000-0005-0000-0000-000005D60000}"/>
    <cellStyle name="Note 2 3 2 10 2 2 3" xfId="54793" xr:uid="{00000000-0005-0000-0000-000006D60000}"/>
    <cellStyle name="Note 2 3 2 10 2 2 4" xfId="54794" xr:uid="{00000000-0005-0000-0000-000007D60000}"/>
    <cellStyle name="Note 2 3 2 10 2 2 5" xfId="54795" xr:uid="{00000000-0005-0000-0000-000008D60000}"/>
    <cellStyle name="Note 2 3 2 10 2 3" xfId="54796" xr:uid="{00000000-0005-0000-0000-000009D60000}"/>
    <cellStyle name="Note 2 3 2 10 2 3 2" xfId="54797" xr:uid="{00000000-0005-0000-0000-00000AD60000}"/>
    <cellStyle name="Note 2 3 2 10 2 3 3" xfId="54798" xr:uid="{00000000-0005-0000-0000-00000BD60000}"/>
    <cellStyle name="Note 2 3 2 10 2 3 4" xfId="54799" xr:uid="{00000000-0005-0000-0000-00000CD60000}"/>
    <cellStyle name="Note 2 3 2 10 2 3 5" xfId="54800" xr:uid="{00000000-0005-0000-0000-00000DD60000}"/>
    <cellStyle name="Note 2 3 2 10 2 4" xfId="54801" xr:uid="{00000000-0005-0000-0000-00000ED60000}"/>
    <cellStyle name="Note 2 3 2 10 2 4 2" xfId="54802" xr:uid="{00000000-0005-0000-0000-00000FD60000}"/>
    <cellStyle name="Note 2 3 2 10 2 5" xfId="54803" xr:uid="{00000000-0005-0000-0000-000010D60000}"/>
    <cellStyle name="Note 2 3 2 10 2 5 2" xfId="54804" xr:uid="{00000000-0005-0000-0000-000011D60000}"/>
    <cellStyle name="Note 2 3 2 10 2 6" xfId="54805" xr:uid="{00000000-0005-0000-0000-000012D60000}"/>
    <cellStyle name="Note 2 3 2 10 2 6 2" xfId="54806" xr:uid="{00000000-0005-0000-0000-000013D60000}"/>
    <cellStyle name="Note 2 3 2 10 2 7" xfId="54807" xr:uid="{00000000-0005-0000-0000-000014D60000}"/>
    <cellStyle name="Note 2 3 2 10 3" xfId="54808" xr:uid="{00000000-0005-0000-0000-000015D60000}"/>
    <cellStyle name="Note 2 3 2 10 3 2" xfId="54809" xr:uid="{00000000-0005-0000-0000-000016D60000}"/>
    <cellStyle name="Note 2 3 2 10 3 3" xfId="54810" xr:uid="{00000000-0005-0000-0000-000017D60000}"/>
    <cellStyle name="Note 2 3 2 10 3 4" xfId="54811" xr:uid="{00000000-0005-0000-0000-000018D60000}"/>
    <cellStyle name="Note 2 3 2 10 3 5" xfId="54812" xr:uid="{00000000-0005-0000-0000-000019D60000}"/>
    <cellStyle name="Note 2 3 2 10 4" xfId="54813" xr:uid="{00000000-0005-0000-0000-00001AD60000}"/>
    <cellStyle name="Note 2 3 2 10 4 2" xfId="54814" xr:uid="{00000000-0005-0000-0000-00001BD60000}"/>
    <cellStyle name="Note 2 3 2 10 4 3" xfId="54815" xr:uid="{00000000-0005-0000-0000-00001CD60000}"/>
    <cellStyle name="Note 2 3 2 10 4 4" xfId="54816" xr:uid="{00000000-0005-0000-0000-00001DD60000}"/>
    <cellStyle name="Note 2 3 2 10 4 5" xfId="54817" xr:uid="{00000000-0005-0000-0000-00001ED60000}"/>
    <cellStyle name="Note 2 3 2 10 5" xfId="54818" xr:uid="{00000000-0005-0000-0000-00001FD60000}"/>
    <cellStyle name="Note 2 3 2 10 5 2" xfId="54819" xr:uid="{00000000-0005-0000-0000-000020D60000}"/>
    <cellStyle name="Note 2 3 2 10 6" xfId="54820" xr:uid="{00000000-0005-0000-0000-000021D60000}"/>
    <cellStyle name="Note 2 3 2 10 6 2" xfId="54821" xr:uid="{00000000-0005-0000-0000-000022D60000}"/>
    <cellStyle name="Note 2 3 2 10 7" xfId="54822" xr:uid="{00000000-0005-0000-0000-000023D60000}"/>
    <cellStyle name="Note 2 3 2 10 7 2" xfId="54823" xr:uid="{00000000-0005-0000-0000-000024D60000}"/>
    <cellStyle name="Note 2 3 2 10 8" xfId="54824" xr:uid="{00000000-0005-0000-0000-000025D60000}"/>
    <cellStyle name="Note 2 3 2 11" xfId="54825" xr:uid="{00000000-0005-0000-0000-000026D60000}"/>
    <cellStyle name="Note 2 3 2 11 2" xfId="54826" xr:uid="{00000000-0005-0000-0000-000027D60000}"/>
    <cellStyle name="Note 2 3 2 11 2 2" xfId="54827" xr:uid="{00000000-0005-0000-0000-000028D60000}"/>
    <cellStyle name="Note 2 3 2 11 2 2 2" xfId="54828" xr:uid="{00000000-0005-0000-0000-000029D60000}"/>
    <cellStyle name="Note 2 3 2 11 2 2 3" xfId="54829" xr:uid="{00000000-0005-0000-0000-00002AD60000}"/>
    <cellStyle name="Note 2 3 2 11 2 2 4" xfId="54830" xr:uid="{00000000-0005-0000-0000-00002BD60000}"/>
    <cellStyle name="Note 2 3 2 11 2 2 5" xfId="54831" xr:uid="{00000000-0005-0000-0000-00002CD60000}"/>
    <cellStyle name="Note 2 3 2 11 2 3" xfId="54832" xr:uid="{00000000-0005-0000-0000-00002DD60000}"/>
    <cellStyle name="Note 2 3 2 11 2 3 2" xfId="54833" xr:uid="{00000000-0005-0000-0000-00002ED60000}"/>
    <cellStyle name="Note 2 3 2 11 2 3 3" xfId="54834" xr:uid="{00000000-0005-0000-0000-00002FD60000}"/>
    <cellStyle name="Note 2 3 2 11 2 3 4" xfId="54835" xr:uid="{00000000-0005-0000-0000-000030D60000}"/>
    <cellStyle name="Note 2 3 2 11 2 3 5" xfId="54836" xr:uid="{00000000-0005-0000-0000-000031D60000}"/>
    <cellStyle name="Note 2 3 2 11 2 4" xfId="54837" xr:uid="{00000000-0005-0000-0000-000032D60000}"/>
    <cellStyle name="Note 2 3 2 11 2 4 2" xfId="54838" xr:uid="{00000000-0005-0000-0000-000033D60000}"/>
    <cellStyle name="Note 2 3 2 11 2 5" xfId="54839" xr:uid="{00000000-0005-0000-0000-000034D60000}"/>
    <cellStyle name="Note 2 3 2 11 2 5 2" xfId="54840" xr:uid="{00000000-0005-0000-0000-000035D60000}"/>
    <cellStyle name="Note 2 3 2 11 2 6" xfId="54841" xr:uid="{00000000-0005-0000-0000-000036D60000}"/>
    <cellStyle name="Note 2 3 2 11 2 6 2" xfId="54842" xr:uid="{00000000-0005-0000-0000-000037D60000}"/>
    <cellStyle name="Note 2 3 2 11 2 7" xfId="54843" xr:uid="{00000000-0005-0000-0000-000038D60000}"/>
    <cellStyle name="Note 2 3 2 11 3" xfId="54844" xr:uid="{00000000-0005-0000-0000-000039D60000}"/>
    <cellStyle name="Note 2 3 2 11 3 2" xfId="54845" xr:uid="{00000000-0005-0000-0000-00003AD60000}"/>
    <cellStyle name="Note 2 3 2 11 3 3" xfId="54846" xr:uid="{00000000-0005-0000-0000-00003BD60000}"/>
    <cellStyle name="Note 2 3 2 11 3 4" xfId="54847" xr:uid="{00000000-0005-0000-0000-00003CD60000}"/>
    <cellStyle name="Note 2 3 2 11 3 5" xfId="54848" xr:uid="{00000000-0005-0000-0000-00003DD60000}"/>
    <cellStyle name="Note 2 3 2 11 4" xfId="54849" xr:uid="{00000000-0005-0000-0000-00003ED60000}"/>
    <cellStyle name="Note 2 3 2 11 4 2" xfId="54850" xr:uid="{00000000-0005-0000-0000-00003FD60000}"/>
    <cellStyle name="Note 2 3 2 11 4 3" xfId="54851" xr:uid="{00000000-0005-0000-0000-000040D60000}"/>
    <cellStyle name="Note 2 3 2 11 4 4" xfId="54852" xr:uid="{00000000-0005-0000-0000-000041D60000}"/>
    <cellStyle name="Note 2 3 2 11 4 5" xfId="54853" xr:uid="{00000000-0005-0000-0000-000042D60000}"/>
    <cellStyle name="Note 2 3 2 11 5" xfId="54854" xr:uid="{00000000-0005-0000-0000-000043D60000}"/>
    <cellStyle name="Note 2 3 2 11 5 2" xfId="54855" xr:uid="{00000000-0005-0000-0000-000044D60000}"/>
    <cellStyle name="Note 2 3 2 11 6" xfId="54856" xr:uid="{00000000-0005-0000-0000-000045D60000}"/>
    <cellStyle name="Note 2 3 2 11 6 2" xfId="54857" xr:uid="{00000000-0005-0000-0000-000046D60000}"/>
    <cellStyle name="Note 2 3 2 11 7" xfId="54858" xr:uid="{00000000-0005-0000-0000-000047D60000}"/>
    <cellStyle name="Note 2 3 2 11 7 2" xfId="54859" xr:uid="{00000000-0005-0000-0000-000048D60000}"/>
    <cellStyle name="Note 2 3 2 11 8" xfId="54860" xr:uid="{00000000-0005-0000-0000-000049D60000}"/>
    <cellStyle name="Note 2 3 2 12" xfId="54861" xr:uid="{00000000-0005-0000-0000-00004AD60000}"/>
    <cellStyle name="Note 2 3 2 12 2" xfId="54862" xr:uid="{00000000-0005-0000-0000-00004BD60000}"/>
    <cellStyle name="Note 2 3 2 12 2 2" xfId="54863" xr:uid="{00000000-0005-0000-0000-00004CD60000}"/>
    <cellStyle name="Note 2 3 2 12 2 2 2" xfId="54864" xr:uid="{00000000-0005-0000-0000-00004DD60000}"/>
    <cellStyle name="Note 2 3 2 12 2 2 3" xfId="54865" xr:uid="{00000000-0005-0000-0000-00004ED60000}"/>
    <cellStyle name="Note 2 3 2 12 2 2 4" xfId="54866" xr:uid="{00000000-0005-0000-0000-00004FD60000}"/>
    <cellStyle name="Note 2 3 2 12 2 2 5" xfId="54867" xr:uid="{00000000-0005-0000-0000-000050D60000}"/>
    <cellStyle name="Note 2 3 2 12 2 3" xfId="54868" xr:uid="{00000000-0005-0000-0000-000051D60000}"/>
    <cellStyle name="Note 2 3 2 12 2 3 2" xfId="54869" xr:uid="{00000000-0005-0000-0000-000052D60000}"/>
    <cellStyle name="Note 2 3 2 12 2 3 3" xfId="54870" xr:uid="{00000000-0005-0000-0000-000053D60000}"/>
    <cellStyle name="Note 2 3 2 12 2 3 4" xfId="54871" xr:uid="{00000000-0005-0000-0000-000054D60000}"/>
    <cellStyle name="Note 2 3 2 12 2 3 5" xfId="54872" xr:uid="{00000000-0005-0000-0000-000055D60000}"/>
    <cellStyle name="Note 2 3 2 12 2 4" xfId="54873" xr:uid="{00000000-0005-0000-0000-000056D60000}"/>
    <cellStyle name="Note 2 3 2 12 2 4 2" xfId="54874" xr:uid="{00000000-0005-0000-0000-000057D60000}"/>
    <cellStyle name="Note 2 3 2 12 2 5" xfId="54875" xr:uid="{00000000-0005-0000-0000-000058D60000}"/>
    <cellStyle name="Note 2 3 2 12 2 5 2" xfId="54876" xr:uid="{00000000-0005-0000-0000-000059D60000}"/>
    <cellStyle name="Note 2 3 2 12 2 6" xfId="54877" xr:uid="{00000000-0005-0000-0000-00005AD60000}"/>
    <cellStyle name="Note 2 3 2 12 2 6 2" xfId="54878" xr:uid="{00000000-0005-0000-0000-00005BD60000}"/>
    <cellStyle name="Note 2 3 2 12 2 7" xfId="54879" xr:uid="{00000000-0005-0000-0000-00005CD60000}"/>
    <cellStyle name="Note 2 3 2 12 3" xfId="54880" xr:uid="{00000000-0005-0000-0000-00005DD60000}"/>
    <cellStyle name="Note 2 3 2 12 3 2" xfId="54881" xr:uid="{00000000-0005-0000-0000-00005ED60000}"/>
    <cellStyle name="Note 2 3 2 12 3 3" xfId="54882" xr:uid="{00000000-0005-0000-0000-00005FD60000}"/>
    <cellStyle name="Note 2 3 2 12 3 4" xfId="54883" xr:uid="{00000000-0005-0000-0000-000060D60000}"/>
    <cellStyle name="Note 2 3 2 12 3 5" xfId="54884" xr:uid="{00000000-0005-0000-0000-000061D60000}"/>
    <cellStyle name="Note 2 3 2 12 4" xfId="54885" xr:uid="{00000000-0005-0000-0000-000062D60000}"/>
    <cellStyle name="Note 2 3 2 12 4 2" xfId="54886" xr:uid="{00000000-0005-0000-0000-000063D60000}"/>
    <cellStyle name="Note 2 3 2 12 4 3" xfId="54887" xr:uid="{00000000-0005-0000-0000-000064D60000}"/>
    <cellStyle name="Note 2 3 2 12 4 4" xfId="54888" xr:uid="{00000000-0005-0000-0000-000065D60000}"/>
    <cellStyle name="Note 2 3 2 12 4 5" xfId="54889" xr:uid="{00000000-0005-0000-0000-000066D60000}"/>
    <cellStyle name="Note 2 3 2 12 5" xfId="54890" xr:uid="{00000000-0005-0000-0000-000067D60000}"/>
    <cellStyle name="Note 2 3 2 12 5 2" xfId="54891" xr:uid="{00000000-0005-0000-0000-000068D60000}"/>
    <cellStyle name="Note 2 3 2 12 6" xfId="54892" xr:uid="{00000000-0005-0000-0000-000069D60000}"/>
    <cellStyle name="Note 2 3 2 12 6 2" xfId="54893" xr:uid="{00000000-0005-0000-0000-00006AD60000}"/>
    <cellStyle name="Note 2 3 2 12 7" xfId="54894" xr:uid="{00000000-0005-0000-0000-00006BD60000}"/>
    <cellStyle name="Note 2 3 2 12 7 2" xfId="54895" xr:uid="{00000000-0005-0000-0000-00006CD60000}"/>
    <cellStyle name="Note 2 3 2 12 8" xfId="54896" xr:uid="{00000000-0005-0000-0000-00006DD60000}"/>
    <cellStyle name="Note 2 3 2 13" xfId="54897" xr:uid="{00000000-0005-0000-0000-00006ED60000}"/>
    <cellStyle name="Note 2 3 2 13 2" xfId="54898" xr:uid="{00000000-0005-0000-0000-00006FD60000}"/>
    <cellStyle name="Note 2 3 2 13 2 2" xfId="54899" xr:uid="{00000000-0005-0000-0000-000070D60000}"/>
    <cellStyle name="Note 2 3 2 13 2 2 2" xfId="54900" xr:uid="{00000000-0005-0000-0000-000071D60000}"/>
    <cellStyle name="Note 2 3 2 13 2 2 3" xfId="54901" xr:uid="{00000000-0005-0000-0000-000072D60000}"/>
    <cellStyle name="Note 2 3 2 13 2 2 4" xfId="54902" xr:uid="{00000000-0005-0000-0000-000073D60000}"/>
    <cellStyle name="Note 2 3 2 13 2 2 5" xfId="54903" xr:uid="{00000000-0005-0000-0000-000074D60000}"/>
    <cellStyle name="Note 2 3 2 13 2 3" xfId="54904" xr:uid="{00000000-0005-0000-0000-000075D60000}"/>
    <cellStyle name="Note 2 3 2 13 2 3 2" xfId="54905" xr:uid="{00000000-0005-0000-0000-000076D60000}"/>
    <cellStyle name="Note 2 3 2 13 2 3 3" xfId="54906" xr:uid="{00000000-0005-0000-0000-000077D60000}"/>
    <cellStyle name="Note 2 3 2 13 2 3 4" xfId="54907" xr:uid="{00000000-0005-0000-0000-000078D60000}"/>
    <cellStyle name="Note 2 3 2 13 2 3 5" xfId="54908" xr:uid="{00000000-0005-0000-0000-000079D60000}"/>
    <cellStyle name="Note 2 3 2 13 2 4" xfId="54909" xr:uid="{00000000-0005-0000-0000-00007AD60000}"/>
    <cellStyle name="Note 2 3 2 13 2 4 2" xfId="54910" xr:uid="{00000000-0005-0000-0000-00007BD60000}"/>
    <cellStyle name="Note 2 3 2 13 2 5" xfId="54911" xr:uid="{00000000-0005-0000-0000-00007CD60000}"/>
    <cellStyle name="Note 2 3 2 13 2 5 2" xfId="54912" xr:uid="{00000000-0005-0000-0000-00007DD60000}"/>
    <cellStyle name="Note 2 3 2 13 2 6" xfId="54913" xr:uid="{00000000-0005-0000-0000-00007ED60000}"/>
    <cellStyle name="Note 2 3 2 13 2 6 2" xfId="54914" xr:uid="{00000000-0005-0000-0000-00007FD60000}"/>
    <cellStyle name="Note 2 3 2 13 2 7" xfId="54915" xr:uid="{00000000-0005-0000-0000-000080D60000}"/>
    <cellStyle name="Note 2 3 2 13 3" xfId="54916" xr:uid="{00000000-0005-0000-0000-000081D60000}"/>
    <cellStyle name="Note 2 3 2 13 3 2" xfId="54917" xr:uid="{00000000-0005-0000-0000-000082D60000}"/>
    <cellStyle name="Note 2 3 2 13 3 3" xfId="54918" xr:uid="{00000000-0005-0000-0000-000083D60000}"/>
    <cellStyle name="Note 2 3 2 13 3 4" xfId="54919" xr:uid="{00000000-0005-0000-0000-000084D60000}"/>
    <cellStyle name="Note 2 3 2 13 3 5" xfId="54920" xr:uid="{00000000-0005-0000-0000-000085D60000}"/>
    <cellStyle name="Note 2 3 2 13 4" xfId="54921" xr:uid="{00000000-0005-0000-0000-000086D60000}"/>
    <cellStyle name="Note 2 3 2 13 4 2" xfId="54922" xr:uid="{00000000-0005-0000-0000-000087D60000}"/>
    <cellStyle name="Note 2 3 2 13 4 3" xfId="54923" xr:uid="{00000000-0005-0000-0000-000088D60000}"/>
    <cellStyle name="Note 2 3 2 13 4 4" xfId="54924" xr:uid="{00000000-0005-0000-0000-000089D60000}"/>
    <cellStyle name="Note 2 3 2 13 4 5" xfId="54925" xr:uid="{00000000-0005-0000-0000-00008AD60000}"/>
    <cellStyle name="Note 2 3 2 13 5" xfId="54926" xr:uid="{00000000-0005-0000-0000-00008BD60000}"/>
    <cellStyle name="Note 2 3 2 13 5 2" xfId="54927" xr:uid="{00000000-0005-0000-0000-00008CD60000}"/>
    <cellStyle name="Note 2 3 2 13 6" xfId="54928" xr:uid="{00000000-0005-0000-0000-00008DD60000}"/>
    <cellStyle name="Note 2 3 2 13 6 2" xfId="54929" xr:uid="{00000000-0005-0000-0000-00008ED60000}"/>
    <cellStyle name="Note 2 3 2 13 7" xfId="54930" xr:uid="{00000000-0005-0000-0000-00008FD60000}"/>
    <cellStyle name="Note 2 3 2 13 7 2" xfId="54931" xr:uid="{00000000-0005-0000-0000-000090D60000}"/>
    <cellStyle name="Note 2 3 2 13 8" xfId="54932" xr:uid="{00000000-0005-0000-0000-000091D60000}"/>
    <cellStyle name="Note 2 3 2 14" xfId="54933" xr:uid="{00000000-0005-0000-0000-000092D60000}"/>
    <cellStyle name="Note 2 3 2 14 2" xfId="54934" xr:uid="{00000000-0005-0000-0000-000093D60000}"/>
    <cellStyle name="Note 2 3 2 14 2 2" xfId="54935" xr:uid="{00000000-0005-0000-0000-000094D60000}"/>
    <cellStyle name="Note 2 3 2 14 2 2 2" xfId="54936" xr:uid="{00000000-0005-0000-0000-000095D60000}"/>
    <cellStyle name="Note 2 3 2 14 2 2 3" xfId="54937" xr:uid="{00000000-0005-0000-0000-000096D60000}"/>
    <cellStyle name="Note 2 3 2 14 2 2 4" xfId="54938" xr:uid="{00000000-0005-0000-0000-000097D60000}"/>
    <cellStyle name="Note 2 3 2 14 2 2 5" xfId="54939" xr:uid="{00000000-0005-0000-0000-000098D60000}"/>
    <cellStyle name="Note 2 3 2 14 2 3" xfId="54940" xr:uid="{00000000-0005-0000-0000-000099D60000}"/>
    <cellStyle name="Note 2 3 2 14 2 3 2" xfId="54941" xr:uid="{00000000-0005-0000-0000-00009AD60000}"/>
    <cellStyle name="Note 2 3 2 14 2 3 3" xfId="54942" xr:uid="{00000000-0005-0000-0000-00009BD60000}"/>
    <cellStyle name="Note 2 3 2 14 2 3 4" xfId="54943" xr:uid="{00000000-0005-0000-0000-00009CD60000}"/>
    <cellStyle name="Note 2 3 2 14 2 3 5" xfId="54944" xr:uid="{00000000-0005-0000-0000-00009DD60000}"/>
    <cellStyle name="Note 2 3 2 14 2 4" xfId="54945" xr:uid="{00000000-0005-0000-0000-00009ED60000}"/>
    <cellStyle name="Note 2 3 2 14 2 4 2" xfId="54946" xr:uid="{00000000-0005-0000-0000-00009FD60000}"/>
    <cellStyle name="Note 2 3 2 14 2 5" xfId="54947" xr:uid="{00000000-0005-0000-0000-0000A0D60000}"/>
    <cellStyle name="Note 2 3 2 14 2 5 2" xfId="54948" xr:uid="{00000000-0005-0000-0000-0000A1D60000}"/>
    <cellStyle name="Note 2 3 2 14 2 6" xfId="54949" xr:uid="{00000000-0005-0000-0000-0000A2D60000}"/>
    <cellStyle name="Note 2 3 2 14 2 6 2" xfId="54950" xr:uid="{00000000-0005-0000-0000-0000A3D60000}"/>
    <cellStyle name="Note 2 3 2 14 2 7" xfId="54951" xr:uid="{00000000-0005-0000-0000-0000A4D60000}"/>
    <cellStyle name="Note 2 3 2 14 3" xfId="54952" xr:uid="{00000000-0005-0000-0000-0000A5D60000}"/>
    <cellStyle name="Note 2 3 2 14 3 2" xfId="54953" xr:uid="{00000000-0005-0000-0000-0000A6D60000}"/>
    <cellStyle name="Note 2 3 2 14 3 3" xfId="54954" xr:uid="{00000000-0005-0000-0000-0000A7D60000}"/>
    <cellStyle name="Note 2 3 2 14 3 4" xfId="54955" xr:uid="{00000000-0005-0000-0000-0000A8D60000}"/>
    <cellStyle name="Note 2 3 2 14 3 5" xfId="54956" xr:uid="{00000000-0005-0000-0000-0000A9D60000}"/>
    <cellStyle name="Note 2 3 2 14 4" xfId="54957" xr:uid="{00000000-0005-0000-0000-0000AAD60000}"/>
    <cellStyle name="Note 2 3 2 14 4 2" xfId="54958" xr:uid="{00000000-0005-0000-0000-0000ABD60000}"/>
    <cellStyle name="Note 2 3 2 14 4 3" xfId="54959" xr:uid="{00000000-0005-0000-0000-0000ACD60000}"/>
    <cellStyle name="Note 2 3 2 14 4 4" xfId="54960" xr:uid="{00000000-0005-0000-0000-0000ADD60000}"/>
    <cellStyle name="Note 2 3 2 14 4 5" xfId="54961" xr:uid="{00000000-0005-0000-0000-0000AED60000}"/>
    <cellStyle name="Note 2 3 2 14 5" xfId="54962" xr:uid="{00000000-0005-0000-0000-0000AFD60000}"/>
    <cellStyle name="Note 2 3 2 14 5 2" xfId="54963" xr:uid="{00000000-0005-0000-0000-0000B0D60000}"/>
    <cellStyle name="Note 2 3 2 14 6" xfId="54964" xr:uid="{00000000-0005-0000-0000-0000B1D60000}"/>
    <cellStyle name="Note 2 3 2 14 6 2" xfId="54965" xr:uid="{00000000-0005-0000-0000-0000B2D60000}"/>
    <cellStyle name="Note 2 3 2 14 7" xfId="54966" xr:uid="{00000000-0005-0000-0000-0000B3D60000}"/>
    <cellStyle name="Note 2 3 2 14 7 2" xfId="54967" xr:uid="{00000000-0005-0000-0000-0000B4D60000}"/>
    <cellStyle name="Note 2 3 2 14 8" xfId="54968" xr:uid="{00000000-0005-0000-0000-0000B5D60000}"/>
    <cellStyle name="Note 2 3 2 15" xfId="54969" xr:uid="{00000000-0005-0000-0000-0000B6D60000}"/>
    <cellStyle name="Note 2 3 2 15 2" xfId="54970" xr:uid="{00000000-0005-0000-0000-0000B7D60000}"/>
    <cellStyle name="Note 2 3 2 15 2 2" xfId="54971" xr:uid="{00000000-0005-0000-0000-0000B8D60000}"/>
    <cellStyle name="Note 2 3 2 15 2 3" xfId="54972" xr:uid="{00000000-0005-0000-0000-0000B9D60000}"/>
    <cellStyle name="Note 2 3 2 15 2 4" xfId="54973" xr:uid="{00000000-0005-0000-0000-0000BAD60000}"/>
    <cellStyle name="Note 2 3 2 15 2 5" xfId="54974" xr:uid="{00000000-0005-0000-0000-0000BBD60000}"/>
    <cellStyle name="Note 2 3 2 15 3" xfId="54975" xr:uid="{00000000-0005-0000-0000-0000BCD60000}"/>
    <cellStyle name="Note 2 3 2 15 3 2" xfId="54976" xr:uid="{00000000-0005-0000-0000-0000BDD60000}"/>
    <cellStyle name="Note 2 3 2 15 3 3" xfId="54977" xr:uid="{00000000-0005-0000-0000-0000BED60000}"/>
    <cellStyle name="Note 2 3 2 15 3 4" xfId="54978" xr:uid="{00000000-0005-0000-0000-0000BFD60000}"/>
    <cellStyle name="Note 2 3 2 15 3 5" xfId="54979" xr:uid="{00000000-0005-0000-0000-0000C0D60000}"/>
    <cellStyle name="Note 2 3 2 15 4" xfId="54980" xr:uid="{00000000-0005-0000-0000-0000C1D60000}"/>
    <cellStyle name="Note 2 3 2 15 4 2" xfId="54981" xr:uid="{00000000-0005-0000-0000-0000C2D60000}"/>
    <cellStyle name="Note 2 3 2 15 5" xfId="54982" xr:uid="{00000000-0005-0000-0000-0000C3D60000}"/>
    <cellStyle name="Note 2 3 2 15 5 2" xfId="54983" xr:uid="{00000000-0005-0000-0000-0000C4D60000}"/>
    <cellStyle name="Note 2 3 2 15 6" xfId="54984" xr:uid="{00000000-0005-0000-0000-0000C5D60000}"/>
    <cellStyle name="Note 2 3 2 15 6 2" xfId="54985" xr:uid="{00000000-0005-0000-0000-0000C6D60000}"/>
    <cellStyle name="Note 2 3 2 15 7" xfId="54986" xr:uid="{00000000-0005-0000-0000-0000C7D60000}"/>
    <cellStyle name="Note 2 3 2 16" xfId="54987" xr:uid="{00000000-0005-0000-0000-0000C8D60000}"/>
    <cellStyle name="Note 2 3 2 16 2" xfId="54988" xr:uid="{00000000-0005-0000-0000-0000C9D60000}"/>
    <cellStyle name="Note 2 3 2 16 3" xfId="54989" xr:uid="{00000000-0005-0000-0000-0000CAD60000}"/>
    <cellStyle name="Note 2 3 2 16 4" xfId="54990" xr:uid="{00000000-0005-0000-0000-0000CBD60000}"/>
    <cellStyle name="Note 2 3 2 16 5" xfId="54991" xr:uid="{00000000-0005-0000-0000-0000CCD60000}"/>
    <cellStyle name="Note 2 3 2 17" xfId="54992" xr:uid="{00000000-0005-0000-0000-0000CDD60000}"/>
    <cellStyle name="Note 2 3 2 17 2" xfId="54993" xr:uid="{00000000-0005-0000-0000-0000CED60000}"/>
    <cellStyle name="Note 2 3 2 17 3" xfId="54994" xr:uid="{00000000-0005-0000-0000-0000CFD60000}"/>
    <cellStyle name="Note 2 3 2 17 4" xfId="54995" xr:uid="{00000000-0005-0000-0000-0000D0D60000}"/>
    <cellStyle name="Note 2 3 2 17 5" xfId="54996" xr:uid="{00000000-0005-0000-0000-0000D1D60000}"/>
    <cellStyle name="Note 2 3 2 18" xfId="54997" xr:uid="{00000000-0005-0000-0000-0000D2D60000}"/>
    <cellStyle name="Note 2 3 2 18 2" xfId="54998" xr:uid="{00000000-0005-0000-0000-0000D3D60000}"/>
    <cellStyle name="Note 2 3 2 19" xfId="54999" xr:uid="{00000000-0005-0000-0000-0000D4D60000}"/>
    <cellStyle name="Note 2 3 2 19 2" xfId="55000" xr:uid="{00000000-0005-0000-0000-0000D5D60000}"/>
    <cellStyle name="Note 2 3 2 2" xfId="55001" xr:uid="{00000000-0005-0000-0000-0000D6D60000}"/>
    <cellStyle name="Note 2 3 2 2 2" xfId="55002" xr:uid="{00000000-0005-0000-0000-0000D7D60000}"/>
    <cellStyle name="Note 2 3 2 2 2 2" xfId="55003" xr:uid="{00000000-0005-0000-0000-0000D8D60000}"/>
    <cellStyle name="Note 2 3 2 2 2 2 2" xfId="55004" xr:uid="{00000000-0005-0000-0000-0000D9D60000}"/>
    <cellStyle name="Note 2 3 2 2 2 2 3" xfId="55005" xr:uid="{00000000-0005-0000-0000-0000DAD60000}"/>
    <cellStyle name="Note 2 3 2 2 2 2 4" xfId="55006" xr:uid="{00000000-0005-0000-0000-0000DBD60000}"/>
    <cellStyle name="Note 2 3 2 2 2 2 5" xfId="55007" xr:uid="{00000000-0005-0000-0000-0000DCD60000}"/>
    <cellStyle name="Note 2 3 2 2 2 3" xfId="55008" xr:uid="{00000000-0005-0000-0000-0000DDD60000}"/>
    <cellStyle name="Note 2 3 2 2 2 3 2" xfId="55009" xr:uid="{00000000-0005-0000-0000-0000DED60000}"/>
    <cellStyle name="Note 2 3 2 2 2 3 3" xfId="55010" xr:uid="{00000000-0005-0000-0000-0000DFD60000}"/>
    <cellStyle name="Note 2 3 2 2 2 3 4" xfId="55011" xr:uid="{00000000-0005-0000-0000-0000E0D60000}"/>
    <cellStyle name="Note 2 3 2 2 2 3 5" xfId="55012" xr:uid="{00000000-0005-0000-0000-0000E1D60000}"/>
    <cellStyle name="Note 2 3 2 2 2 4" xfId="55013" xr:uid="{00000000-0005-0000-0000-0000E2D60000}"/>
    <cellStyle name="Note 2 3 2 2 2 4 2" xfId="55014" xr:uid="{00000000-0005-0000-0000-0000E3D60000}"/>
    <cellStyle name="Note 2 3 2 2 2 5" xfId="55015" xr:uid="{00000000-0005-0000-0000-0000E4D60000}"/>
    <cellStyle name="Note 2 3 2 2 2 5 2" xfId="55016" xr:uid="{00000000-0005-0000-0000-0000E5D60000}"/>
    <cellStyle name="Note 2 3 2 2 2 6" xfId="55017" xr:uid="{00000000-0005-0000-0000-0000E6D60000}"/>
    <cellStyle name="Note 2 3 2 2 2 6 2" xfId="55018" xr:uid="{00000000-0005-0000-0000-0000E7D60000}"/>
    <cellStyle name="Note 2 3 2 2 2 7" xfId="55019" xr:uid="{00000000-0005-0000-0000-0000E8D60000}"/>
    <cellStyle name="Note 2 3 2 2 3" xfId="55020" xr:uid="{00000000-0005-0000-0000-0000E9D60000}"/>
    <cellStyle name="Note 2 3 2 2 3 2" xfId="55021" xr:uid="{00000000-0005-0000-0000-0000EAD60000}"/>
    <cellStyle name="Note 2 3 2 2 3 3" xfId="55022" xr:uid="{00000000-0005-0000-0000-0000EBD60000}"/>
    <cellStyle name="Note 2 3 2 2 3 4" xfId="55023" xr:uid="{00000000-0005-0000-0000-0000ECD60000}"/>
    <cellStyle name="Note 2 3 2 2 3 5" xfId="55024" xr:uid="{00000000-0005-0000-0000-0000EDD60000}"/>
    <cellStyle name="Note 2 3 2 2 4" xfId="55025" xr:uid="{00000000-0005-0000-0000-0000EED60000}"/>
    <cellStyle name="Note 2 3 2 2 4 2" xfId="55026" xr:uid="{00000000-0005-0000-0000-0000EFD60000}"/>
    <cellStyle name="Note 2 3 2 2 4 3" xfId="55027" xr:uid="{00000000-0005-0000-0000-0000F0D60000}"/>
    <cellStyle name="Note 2 3 2 2 4 4" xfId="55028" xr:uid="{00000000-0005-0000-0000-0000F1D60000}"/>
    <cellStyle name="Note 2 3 2 2 4 5" xfId="55029" xr:uid="{00000000-0005-0000-0000-0000F2D60000}"/>
    <cellStyle name="Note 2 3 2 2 5" xfId="55030" xr:uid="{00000000-0005-0000-0000-0000F3D60000}"/>
    <cellStyle name="Note 2 3 2 2 5 2" xfId="55031" xr:uid="{00000000-0005-0000-0000-0000F4D60000}"/>
    <cellStyle name="Note 2 3 2 2 6" xfId="55032" xr:uid="{00000000-0005-0000-0000-0000F5D60000}"/>
    <cellStyle name="Note 2 3 2 2 6 2" xfId="55033" xr:uid="{00000000-0005-0000-0000-0000F6D60000}"/>
    <cellStyle name="Note 2 3 2 2 7" xfId="55034" xr:uid="{00000000-0005-0000-0000-0000F7D60000}"/>
    <cellStyle name="Note 2 3 2 2 7 2" xfId="55035" xr:uid="{00000000-0005-0000-0000-0000F8D60000}"/>
    <cellStyle name="Note 2 3 2 2 8" xfId="55036" xr:uid="{00000000-0005-0000-0000-0000F9D60000}"/>
    <cellStyle name="Note 2 3 2 20" xfId="55037" xr:uid="{00000000-0005-0000-0000-0000FAD60000}"/>
    <cellStyle name="Note 2 3 2 20 2" xfId="55038" xr:uid="{00000000-0005-0000-0000-0000FBD60000}"/>
    <cellStyle name="Note 2 3 2 21" xfId="55039" xr:uid="{00000000-0005-0000-0000-0000FCD60000}"/>
    <cellStyle name="Note 2 3 2 3" xfId="55040" xr:uid="{00000000-0005-0000-0000-0000FDD60000}"/>
    <cellStyle name="Note 2 3 2 3 2" xfId="55041" xr:uid="{00000000-0005-0000-0000-0000FED60000}"/>
    <cellStyle name="Note 2 3 2 3 2 2" xfId="55042" xr:uid="{00000000-0005-0000-0000-0000FFD60000}"/>
    <cellStyle name="Note 2 3 2 3 2 2 2" xfId="55043" xr:uid="{00000000-0005-0000-0000-000000D70000}"/>
    <cellStyle name="Note 2 3 2 3 2 2 3" xfId="55044" xr:uid="{00000000-0005-0000-0000-000001D70000}"/>
    <cellStyle name="Note 2 3 2 3 2 2 4" xfId="55045" xr:uid="{00000000-0005-0000-0000-000002D70000}"/>
    <cellStyle name="Note 2 3 2 3 2 2 5" xfId="55046" xr:uid="{00000000-0005-0000-0000-000003D70000}"/>
    <cellStyle name="Note 2 3 2 3 2 3" xfId="55047" xr:uid="{00000000-0005-0000-0000-000004D70000}"/>
    <cellStyle name="Note 2 3 2 3 2 3 2" xfId="55048" xr:uid="{00000000-0005-0000-0000-000005D70000}"/>
    <cellStyle name="Note 2 3 2 3 2 3 3" xfId="55049" xr:uid="{00000000-0005-0000-0000-000006D70000}"/>
    <cellStyle name="Note 2 3 2 3 2 3 4" xfId="55050" xr:uid="{00000000-0005-0000-0000-000007D70000}"/>
    <cellStyle name="Note 2 3 2 3 2 3 5" xfId="55051" xr:uid="{00000000-0005-0000-0000-000008D70000}"/>
    <cellStyle name="Note 2 3 2 3 2 4" xfId="55052" xr:uid="{00000000-0005-0000-0000-000009D70000}"/>
    <cellStyle name="Note 2 3 2 3 2 4 2" xfId="55053" xr:uid="{00000000-0005-0000-0000-00000AD70000}"/>
    <cellStyle name="Note 2 3 2 3 2 5" xfId="55054" xr:uid="{00000000-0005-0000-0000-00000BD70000}"/>
    <cellStyle name="Note 2 3 2 3 2 5 2" xfId="55055" xr:uid="{00000000-0005-0000-0000-00000CD70000}"/>
    <cellStyle name="Note 2 3 2 3 2 6" xfId="55056" xr:uid="{00000000-0005-0000-0000-00000DD70000}"/>
    <cellStyle name="Note 2 3 2 3 2 6 2" xfId="55057" xr:uid="{00000000-0005-0000-0000-00000ED70000}"/>
    <cellStyle name="Note 2 3 2 3 2 7" xfId="55058" xr:uid="{00000000-0005-0000-0000-00000FD70000}"/>
    <cellStyle name="Note 2 3 2 3 3" xfId="55059" xr:uid="{00000000-0005-0000-0000-000010D70000}"/>
    <cellStyle name="Note 2 3 2 3 3 2" xfId="55060" xr:uid="{00000000-0005-0000-0000-000011D70000}"/>
    <cellStyle name="Note 2 3 2 3 3 3" xfId="55061" xr:uid="{00000000-0005-0000-0000-000012D70000}"/>
    <cellStyle name="Note 2 3 2 3 3 4" xfId="55062" xr:uid="{00000000-0005-0000-0000-000013D70000}"/>
    <cellStyle name="Note 2 3 2 3 3 5" xfId="55063" xr:uid="{00000000-0005-0000-0000-000014D70000}"/>
    <cellStyle name="Note 2 3 2 3 4" xfId="55064" xr:uid="{00000000-0005-0000-0000-000015D70000}"/>
    <cellStyle name="Note 2 3 2 3 4 2" xfId="55065" xr:uid="{00000000-0005-0000-0000-000016D70000}"/>
    <cellStyle name="Note 2 3 2 3 4 3" xfId="55066" xr:uid="{00000000-0005-0000-0000-000017D70000}"/>
    <cellStyle name="Note 2 3 2 3 4 4" xfId="55067" xr:uid="{00000000-0005-0000-0000-000018D70000}"/>
    <cellStyle name="Note 2 3 2 3 4 5" xfId="55068" xr:uid="{00000000-0005-0000-0000-000019D70000}"/>
    <cellStyle name="Note 2 3 2 3 5" xfId="55069" xr:uid="{00000000-0005-0000-0000-00001AD70000}"/>
    <cellStyle name="Note 2 3 2 3 5 2" xfId="55070" xr:uid="{00000000-0005-0000-0000-00001BD70000}"/>
    <cellStyle name="Note 2 3 2 3 6" xfId="55071" xr:uid="{00000000-0005-0000-0000-00001CD70000}"/>
    <cellStyle name="Note 2 3 2 3 6 2" xfId="55072" xr:uid="{00000000-0005-0000-0000-00001DD70000}"/>
    <cellStyle name="Note 2 3 2 3 7" xfId="55073" xr:uid="{00000000-0005-0000-0000-00001ED70000}"/>
    <cellStyle name="Note 2 3 2 3 7 2" xfId="55074" xr:uid="{00000000-0005-0000-0000-00001FD70000}"/>
    <cellStyle name="Note 2 3 2 3 8" xfId="55075" xr:uid="{00000000-0005-0000-0000-000020D70000}"/>
    <cellStyle name="Note 2 3 2 4" xfId="55076" xr:uid="{00000000-0005-0000-0000-000021D70000}"/>
    <cellStyle name="Note 2 3 2 4 2" xfId="55077" xr:uid="{00000000-0005-0000-0000-000022D70000}"/>
    <cellStyle name="Note 2 3 2 4 2 2" xfId="55078" xr:uid="{00000000-0005-0000-0000-000023D70000}"/>
    <cellStyle name="Note 2 3 2 4 2 2 2" xfId="55079" xr:uid="{00000000-0005-0000-0000-000024D70000}"/>
    <cellStyle name="Note 2 3 2 4 2 2 3" xfId="55080" xr:uid="{00000000-0005-0000-0000-000025D70000}"/>
    <cellStyle name="Note 2 3 2 4 2 2 4" xfId="55081" xr:uid="{00000000-0005-0000-0000-000026D70000}"/>
    <cellStyle name="Note 2 3 2 4 2 2 5" xfId="55082" xr:uid="{00000000-0005-0000-0000-000027D70000}"/>
    <cellStyle name="Note 2 3 2 4 2 3" xfId="55083" xr:uid="{00000000-0005-0000-0000-000028D70000}"/>
    <cellStyle name="Note 2 3 2 4 2 3 2" xfId="55084" xr:uid="{00000000-0005-0000-0000-000029D70000}"/>
    <cellStyle name="Note 2 3 2 4 2 3 3" xfId="55085" xr:uid="{00000000-0005-0000-0000-00002AD70000}"/>
    <cellStyle name="Note 2 3 2 4 2 3 4" xfId="55086" xr:uid="{00000000-0005-0000-0000-00002BD70000}"/>
    <cellStyle name="Note 2 3 2 4 2 3 5" xfId="55087" xr:uid="{00000000-0005-0000-0000-00002CD70000}"/>
    <cellStyle name="Note 2 3 2 4 2 4" xfId="55088" xr:uid="{00000000-0005-0000-0000-00002DD70000}"/>
    <cellStyle name="Note 2 3 2 4 2 4 2" xfId="55089" xr:uid="{00000000-0005-0000-0000-00002ED70000}"/>
    <cellStyle name="Note 2 3 2 4 2 5" xfId="55090" xr:uid="{00000000-0005-0000-0000-00002FD70000}"/>
    <cellStyle name="Note 2 3 2 4 2 5 2" xfId="55091" xr:uid="{00000000-0005-0000-0000-000030D70000}"/>
    <cellStyle name="Note 2 3 2 4 2 6" xfId="55092" xr:uid="{00000000-0005-0000-0000-000031D70000}"/>
    <cellStyle name="Note 2 3 2 4 2 6 2" xfId="55093" xr:uid="{00000000-0005-0000-0000-000032D70000}"/>
    <cellStyle name="Note 2 3 2 4 2 7" xfId="55094" xr:uid="{00000000-0005-0000-0000-000033D70000}"/>
    <cellStyle name="Note 2 3 2 4 3" xfId="55095" xr:uid="{00000000-0005-0000-0000-000034D70000}"/>
    <cellStyle name="Note 2 3 2 4 3 2" xfId="55096" xr:uid="{00000000-0005-0000-0000-000035D70000}"/>
    <cellStyle name="Note 2 3 2 4 3 3" xfId="55097" xr:uid="{00000000-0005-0000-0000-000036D70000}"/>
    <cellStyle name="Note 2 3 2 4 3 4" xfId="55098" xr:uid="{00000000-0005-0000-0000-000037D70000}"/>
    <cellStyle name="Note 2 3 2 4 3 5" xfId="55099" xr:uid="{00000000-0005-0000-0000-000038D70000}"/>
    <cellStyle name="Note 2 3 2 4 4" xfId="55100" xr:uid="{00000000-0005-0000-0000-000039D70000}"/>
    <cellStyle name="Note 2 3 2 4 4 2" xfId="55101" xr:uid="{00000000-0005-0000-0000-00003AD70000}"/>
    <cellStyle name="Note 2 3 2 4 4 3" xfId="55102" xr:uid="{00000000-0005-0000-0000-00003BD70000}"/>
    <cellStyle name="Note 2 3 2 4 4 4" xfId="55103" xr:uid="{00000000-0005-0000-0000-00003CD70000}"/>
    <cellStyle name="Note 2 3 2 4 4 5" xfId="55104" xr:uid="{00000000-0005-0000-0000-00003DD70000}"/>
    <cellStyle name="Note 2 3 2 4 5" xfId="55105" xr:uid="{00000000-0005-0000-0000-00003ED70000}"/>
    <cellStyle name="Note 2 3 2 4 5 2" xfId="55106" xr:uid="{00000000-0005-0000-0000-00003FD70000}"/>
    <cellStyle name="Note 2 3 2 4 6" xfId="55107" xr:uid="{00000000-0005-0000-0000-000040D70000}"/>
    <cellStyle name="Note 2 3 2 4 6 2" xfId="55108" xr:uid="{00000000-0005-0000-0000-000041D70000}"/>
    <cellStyle name="Note 2 3 2 4 7" xfId="55109" xr:uid="{00000000-0005-0000-0000-000042D70000}"/>
    <cellStyle name="Note 2 3 2 4 7 2" xfId="55110" xr:uid="{00000000-0005-0000-0000-000043D70000}"/>
    <cellStyle name="Note 2 3 2 4 8" xfId="55111" xr:uid="{00000000-0005-0000-0000-000044D70000}"/>
    <cellStyle name="Note 2 3 2 5" xfId="55112" xr:uid="{00000000-0005-0000-0000-000045D70000}"/>
    <cellStyle name="Note 2 3 2 5 2" xfId="55113" xr:uid="{00000000-0005-0000-0000-000046D70000}"/>
    <cellStyle name="Note 2 3 2 5 2 2" xfId="55114" xr:uid="{00000000-0005-0000-0000-000047D70000}"/>
    <cellStyle name="Note 2 3 2 5 2 2 2" xfId="55115" xr:uid="{00000000-0005-0000-0000-000048D70000}"/>
    <cellStyle name="Note 2 3 2 5 2 2 3" xfId="55116" xr:uid="{00000000-0005-0000-0000-000049D70000}"/>
    <cellStyle name="Note 2 3 2 5 2 2 4" xfId="55117" xr:uid="{00000000-0005-0000-0000-00004AD70000}"/>
    <cellStyle name="Note 2 3 2 5 2 2 5" xfId="55118" xr:uid="{00000000-0005-0000-0000-00004BD70000}"/>
    <cellStyle name="Note 2 3 2 5 2 3" xfId="55119" xr:uid="{00000000-0005-0000-0000-00004CD70000}"/>
    <cellStyle name="Note 2 3 2 5 2 3 2" xfId="55120" xr:uid="{00000000-0005-0000-0000-00004DD70000}"/>
    <cellStyle name="Note 2 3 2 5 2 3 3" xfId="55121" xr:uid="{00000000-0005-0000-0000-00004ED70000}"/>
    <cellStyle name="Note 2 3 2 5 2 3 4" xfId="55122" xr:uid="{00000000-0005-0000-0000-00004FD70000}"/>
    <cellStyle name="Note 2 3 2 5 2 3 5" xfId="55123" xr:uid="{00000000-0005-0000-0000-000050D70000}"/>
    <cellStyle name="Note 2 3 2 5 2 4" xfId="55124" xr:uid="{00000000-0005-0000-0000-000051D70000}"/>
    <cellStyle name="Note 2 3 2 5 2 4 2" xfId="55125" xr:uid="{00000000-0005-0000-0000-000052D70000}"/>
    <cellStyle name="Note 2 3 2 5 2 5" xfId="55126" xr:uid="{00000000-0005-0000-0000-000053D70000}"/>
    <cellStyle name="Note 2 3 2 5 2 5 2" xfId="55127" xr:uid="{00000000-0005-0000-0000-000054D70000}"/>
    <cellStyle name="Note 2 3 2 5 2 6" xfId="55128" xr:uid="{00000000-0005-0000-0000-000055D70000}"/>
    <cellStyle name="Note 2 3 2 5 2 6 2" xfId="55129" xr:uid="{00000000-0005-0000-0000-000056D70000}"/>
    <cellStyle name="Note 2 3 2 5 2 7" xfId="55130" xr:uid="{00000000-0005-0000-0000-000057D70000}"/>
    <cellStyle name="Note 2 3 2 5 3" xfId="55131" xr:uid="{00000000-0005-0000-0000-000058D70000}"/>
    <cellStyle name="Note 2 3 2 5 3 2" xfId="55132" xr:uid="{00000000-0005-0000-0000-000059D70000}"/>
    <cellStyle name="Note 2 3 2 5 3 3" xfId="55133" xr:uid="{00000000-0005-0000-0000-00005AD70000}"/>
    <cellStyle name="Note 2 3 2 5 3 4" xfId="55134" xr:uid="{00000000-0005-0000-0000-00005BD70000}"/>
    <cellStyle name="Note 2 3 2 5 3 5" xfId="55135" xr:uid="{00000000-0005-0000-0000-00005CD70000}"/>
    <cellStyle name="Note 2 3 2 5 4" xfId="55136" xr:uid="{00000000-0005-0000-0000-00005DD70000}"/>
    <cellStyle name="Note 2 3 2 5 4 2" xfId="55137" xr:uid="{00000000-0005-0000-0000-00005ED70000}"/>
    <cellStyle name="Note 2 3 2 5 4 3" xfId="55138" xr:uid="{00000000-0005-0000-0000-00005FD70000}"/>
    <cellStyle name="Note 2 3 2 5 4 4" xfId="55139" xr:uid="{00000000-0005-0000-0000-000060D70000}"/>
    <cellStyle name="Note 2 3 2 5 4 5" xfId="55140" xr:uid="{00000000-0005-0000-0000-000061D70000}"/>
    <cellStyle name="Note 2 3 2 5 5" xfId="55141" xr:uid="{00000000-0005-0000-0000-000062D70000}"/>
    <cellStyle name="Note 2 3 2 5 5 2" xfId="55142" xr:uid="{00000000-0005-0000-0000-000063D70000}"/>
    <cellStyle name="Note 2 3 2 5 6" xfId="55143" xr:uid="{00000000-0005-0000-0000-000064D70000}"/>
    <cellStyle name="Note 2 3 2 5 6 2" xfId="55144" xr:uid="{00000000-0005-0000-0000-000065D70000}"/>
    <cellStyle name="Note 2 3 2 5 7" xfId="55145" xr:uid="{00000000-0005-0000-0000-000066D70000}"/>
    <cellStyle name="Note 2 3 2 5 7 2" xfId="55146" xr:uid="{00000000-0005-0000-0000-000067D70000}"/>
    <cellStyle name="Note 2 3 2 5 8" xfId="55147" xr:uid="{00000000-0005-0000-0000-000068D70000}"/>
    <cellStyle name="Note 2 3 2 6" xfId="55148" xr:uid="{00000000-0005-0000-0000-000069D70000}"/>
    <cellStyle name="Note 2 3 2 6 2" xfId="55149" xr:uid="{00000000-0005-0000-0000-00006AD70000}"/>
    <cellStyle name="Note 2 3 2 6 2 2" xfId="55150" xr:uid="{00000000-0005-0000-0000-00006BD70000}"/>
    <cellStyle name="Note 2 3 2 6 2 2 2" xfId="55151" xr:uid="{00000000-0005-0000-0000-00006CD70000}"/>
    <cellStyle name="Note 2 3 2 6 2 2 3" xfId="55152" xr:uid="{00000000-0005-0000-0000-00006DD70000}"/>
    <cellStyle name="Note 2 3 2 6 2 2 4" xfId="55153" xr:uid="{00000000-0005-0000-0000-00006ED70000}"/>
    <cellStyle name="Note 2 3 2 6 2 2 5" xfId="55154" xr:uid="{00000000-0005-0000-0000-00006FD70000}"/>
    <cellStyle name="Note 2 3 2 6 2 3" xfId="55155" xr:uid="{00000000-0005-0000-0000-000070D70000}"/>
    <cellStyle name="Note 2 3 2 6 2 3 2" xfId="55156" xr:uid="{00000000-0005-0000-0000-000071D70000}"/>
    <cellStyle name="Note 2 3 2 6 2 3 3" xfId="55157" xr:uid="{00000000-0005-0000-0000-000072D70000}"/>
    <cellStyle name="Note 2 3 2 6 2 3 4" xfId="55158" xr:uid="{00000000-0005-0000-0000-000073D70000}"/>
    <cellStyle name="Note 2 3 2 6 2 3 5" xfId="55159" xr:uid="{00000000-0005-0000-0000-000074D70000}"/>
    <cellStyle name="Note 2 3 2 6 2 4" xfId="55160" xr:uid="{00000000-0005-0000-0000-000075D70000}"/>
    <cellStyle name="Note 2 3 2 6 2 4 2" xfId="55161" xr:uid="{00000000-0005-0000-0000-000076D70000}"/>
    <cellStyle name="Note 2 3 2 6 2 5" xfId="55162" xr:uid="{00000000-0005-0000-0000-000077D70000}"/>
    <cellStyle name="Note 2 3 2 6 2 5 2" xfId="55163" xr:uid="{00000000-0005-0000-0000-000078D70000}"/>
    <cellStyle name="Note 2 3 2 6 2 6" xfId="55164" xr:uid="{00000000-0005-0000-0000-000079D70000}"/>
    <cellStyle name="Note 2 3 2 6 2 6 2" xfId="55165" xr:uid="{00000000-0005-0000-0000-00007AD70000}"/>
    <cellStyle name="Note 2 3 2 6 2 7" xfId="55166" xr:uid="{00000000-0005-0000-0000-00007BD70000}"/>
    <cellStyle name="Note 2 3 2 6 3" xfId="55167" xr:uid="{00000000-0005-0000-0000-00007CD70000}"/>
    <cellStyle name="Note 2 3 2 6 3 2" xfId="55168" xr:uid="{00000000-0005-0000-0000-00007DD70000}"/>
    <cellStyle name="Note 2 3 2 6 3 3" xfId="55169" xr:uid="{00000000-0005-0000-0000-00007ED70000}"/>
    <cellStyle name="Note 2 3 2 6 3 4" xfId="55170" xr:uid="{00000000-0005-0000-0000-00007FD70000}"/>
    <cellStyle name="Note 2 3 2 6 3 5" xfId="55171" xr:uid="{00000000-0005-0000-0000-000080D70000}"/>
    <cellStyle name="Note 2 3 2 6 4" xfId="55172" xr:uid="{00000000-0005-0000-0000-000081D70000}"/>
    <cellStyle name="Note 2 3 2 6 4 2" xfId="55173" xr:uid="{00000000-0005-0000-0000-000082D70000}"/>
    <cellStyle name="Note 2 3 2 6 4 3" xfId="55174" xr:uid="{00000000-0005-0000-0000-000083D70000}"/>
    <cellStyle name="Note 2 3 2 6 4 4" xfId="55175" xr:uid="{00000000-0005-0000-0000-000084D70000}"/>
    <cellStyle name="Note 2 3 2 6 4 5" xfId="55176" xr:uid="{00000000-0005-0000-0000-000085D70000}"/>
    <cellStyle name="Note 2 3 2 6 5" xfId="55177" xr:uid="{00000000-0005-0000-0000-000086D70000}"/>
    <cellStyle name="Note 2 3 2 6 5 2" xfId="55178" xr:uid="{00000000-0005-0000-0000-000087D70000}"/>
    <cellStyle name="Note 2 3 2 6 6" xfId="55179" xr:uid="{00000000-0005-0000-0000-000088D70000}"/>
    <cellStyle name="Note 2 3 2 6 6 2" xfId="55180" xr:uid="{00000000-0005-0000-0000-000089D70000}"/>
    <cellStyle name="Note 2 3 2 6 7" xfId="55181" xr:uid="{00000000-0005-0000-0000-00008AD70000}"/>
    <cellStyle name="Note 2 3 2 6 7 2" xfId="55182" xr:uid="{00000000-0005-0000-0000-00008BD70000}"/>
    <cellStyle name="Note 2 3 2 6 8" xfId="55183" xr:uid="{00000000-0005-0000-0000-00008CD70000}"/>
    <cellStyle name="Note 2 3 2 7" xfId="55184" xr:uid="{00000000-0005-0000-0000-00008DD70000}"/>
    <cellStyle name="Note 2 3 2 7 2" xfId="55185" xr:uid="{00000000-0005-0000-0000-00008ED70000}"/>
    <cellStyle name="Note 2 3 2 7 2 2" xfId="55186" xr:uid="{00000000-0005-0000-0000-00008FD70000}"/>
    <cellStyle name="Note 2 3 2 7 2 2 2" xfId="55187" xr:uid="{00000000-0005-0000-0000-000090D70000}"/>
    <cellStyle name="Note 2 3 2 7 2 2 3" xfId="55188" xr:uid="{00000000-0005-0000-0000-000091D70000}"/>
    <cellStyle name="Note 2 3 2 7 2 2 4" xfId="55189" xr:uid="{00000000-0005-0000-0000-000092D70000}"/>
    <cellStyle name="Note 2 3 2 7 2 2 5" xfId="55190" xr:uid="{00000000-0005-0000-0000-000093D70000}"/>
    <cellStyle name="Note 2 3 2 7 2 3" xfId="55191" xr:uid="{00000000-0005-0000-0000-000094D70000}"/>
    <cellStyle name="Note 2 3 2 7 2 3 2" xfId="55192" xr:uid="{00000000-0005-0000-0000-000095D70000}"/>
    <cellStyle name="Note 2 3 2 7 2 3 3" xfId="55193" xr:uid="{00000000-0005-0000-0000-000096D70000}"/>
    <cellStyle name="Note 2 3 2 7 2 3 4" xfId="55194" xr:uid="{00000000-0005-0000-0000-000097D70000}"/>
    <cellStyle name="Note 2 3 2 7 2 3 5" xfId="55195" xr:uid="{00000000-0005-0000-0000-000098D70000}"/>
    <cellStyle name="Note 2 3 2 7 2 4" xfId="55196" xr:uid="{00000000-0005-0000-0000-000099D70000}"/>
    <cellStyle name="Note 2 3 2 7 2 4 2" xfId="55197" xr:uid="{00000000-0005-0000-0000-00009AD70000}"/>
    <cellStyle name="Note 2 3 2 7 2 5" xfId="55198" xr:uid="{00000000-0005-0000-0000-00009BD70000}"/>
    <cellStyle name="Note 2 3 2 7 2 5 2" xfId="55199" xr:uid="{00000000-0005-0000-0000-00009CD70000}"/>
    <cellStyle name="Note 2 3 2 7 2 6" xfId="55200" xr:uid="{00000000-0005-0000-0000-00009DD70000}"/>
    <cellStyle name="Note 2 3 2 7 2 6 2" xfId="55201" xr:uid="{00000000-0005-0000-0000-00009ED70000}"/>
    <cellStyle name="Note 2 3 2 7 2 7" xfId="55202" xr:uid="{00000000-0005-0000-0000-00009FD70000}"/>
    <cellStyle name="Note 2 3 2 7 3" xfId="55203" xr:uid="{00000000-0005-0000-0000-0000A0D70000}"/>
    <cellStyle name="Note 2 3 2 7 3 2" xfId="55204" xr:uid="{00000000-0005-0000-0000-0000A1D70000}"/>
    <cellStyle name="Note 2 3 2 7 3 3" xfId="55205" xr:uid="{00000000-0005-0000-0000-0000A2D70000}"/>
    <cellStyle name="Note 2 3 2 7 3 4" xfId="55206" xr:uid="{00000000-0005-0000-0000-0000A3D70000}"/>
    <cellStyle name="Note 2 3 2 7 3 5" xfId="55207" xr:uid="{00000000-0005-0000-0000-0000A4D70000}"/>
    <cellStyle name="Note 2 3 2 7 4" xfId="55208" xr:uid="{00000000-0005-0000-0000-0000A5D70000}"/>
    <cellStyle name="Note 2 3 2 7 4 2" xfId="55209" xr:uid="{00000000-0005-0000-0000-0000A6D70000}"/>
    <cellStyle name="Note 2 3 2 7 4 3" xfId="55210" xr:uid="{00000000-0005-0000-0000-0000A7D70000}"/>
    <cellStyle name="Note 2 3 2 7 4 4" xfId="55211" xr:uid="{00000000-0005-0000-0000-0000A8D70000}"/>
    <cellStyle name="Note 2 3 2 7 4 5" xfId="55212" xr:uid="{00000000-0005-0000-0000-0000A9D70000}"/>
    <cellStyle name="Note 2 3 2 7 5" xfId="55213" xr:uid="{00000000-0005-0000-0000-0000AAD70000}"/>
    <cellStyle name="Note 2 3 2 7 5 2" xfId="55214" xr:uid="{00000000-0005-0000-0000-0000ABD70000}"/>
    <cellStyle name="Note 2 3 2 7 6" xfId="55215" xr:uid="{00000000-0005-0000-0000-0000ACD70000}"/>
    <cellStyle name="Note 2 3 2 7 6 2" xfId="55216" xr:uid="{00000000-0005-0000-0000-0000ADD70000}"/>
    <cellStyle name="Note 2 3 2 7 7" xfId="55217" xr:uid="{00000000-0005-0000-0000-0000AED70000}"/>
    <cellStyle name="Note 2 3 2 7 7 2" xfId="55218" xr:uid="{00000000-0005-0000-0000-0000AFD70000}"/>
    <cellStyle name="Note 2 3 2 7 8" xfId="55219" xr:uid="{00000000-0005-0000-0000-0000B0D70000}"/>
    <cellStyle name="Note 2 3 2 8" xfId="55220" xr:uid="{00000000-0005-0000-0000-0000B1D70000}"/>
    <cellStyle name="Note 2 3 2 8 2" xfId="55221" xr:uid="{00000000-0005-0000-0000-0000B2D70000}"/>
    <cellStyle name="Note 2 3 2 8 2 2" xfId="55222" xr:uid="{00000000-0005-0000-0000-0000B3D70000}"/>
    <cellStyle name="Note 2 3 2 8 2 2 2" xfId="55223" xr:uid="{00000000-0005-0000-0000-0000B4D70000}"/>
    <cellStyle name="Note 2 3 2 8 2 2 3" xfId="55224" xr:uid="{00000000-0005-0000-0000-0000B5D70000}"/>
    <cellStyle name="Note 2 3 2 8 2 2 4" xfId="55225" xr:uid="{00000000-0005-0000-0000-0000B6D70000}"/>
    <cellStyle name="Note 2 3 2 8 2 2 5" xfId="55226" xr:uid="{00000000-0005-0000-0000-0000B7D70000}"/>
    <cellStyle name="Note 2 3 2 8 2 3" xfId="55227" xr:uid="{00000000-0005-0000-0000-0000B8D70000}"/>
    <cellStyle name="Note 2 3 2 8 2 3 2" xfId="55228" xr:uid="{00000000-0005-0000-0000-0000B9D70000}"/>
    <cellStyle name="Note 2 3 2 8 2 3 3" xfId="55229" xr:uid="{00000000-0005-0000-0000-0000BAD70000}"/>
    <cellStyle name="Note 2 3 2 8 2 3 4" xfId="55230" xr:uid="{00000000-0005-0000-0000-0000BBD70000}"/>
    <cellStyle name="Note 2 3 2 8 2 3 5" xfId="55231" xr:uid="{00000000-0005-0000-0000-0000BCD70000}"/>
    <cellStyle name="Note 2 3 2 8 2 4" xfId="55232" xr:uid="{00000000-0005-0000-0000-0000BDD70000}"/>
    <cellStyle name="Note 2 3 2 8 2 4 2" xfId="55233" xr:uid="{00000000-0005-0000-0000-0000BED70000}"/>
    <cellStyle name="Note 2 3 2 8 2 5" xfId="55234" xr:uid="{00000000-0005-0000-0000-0000BFD70000}"/>
    <cellStyle name="Note 2 3 2 8 2 5 2" xfId="55235" xr:uid="{00000000-0005-0000-0000-0000C0D70000}"/>
    <cellStyle name="Note 2 3 2 8 2 6" xfId="55236" xr:uid="{00000000-0005-0000-0000-0000C1D70000}"/>
    <cellStyle name="Note 2 3 2 8 2 6 2" xfId="55237" xr:uid="{00000000-0005-0000-0000-0000C2D70000}"/>
    <cellStyle name="Note 2 3 2 8 2 7" xfId="55238" xr:uid="{00000000-0005-0000-0000-0000C3D70000}"/>
    <cellStyle name="Note 2 3 2 8 3" xfId="55239" xr:uid="{00000000-0005-0000-0000-0000C4D70000}"/>
    <cellStyle name="Note 2 3 2 8 3 2" xfId="55240" xr:uid="{00000000-0005-0000-0000-0000C5D70000}"/>
    <cellStyle name="Note 2 3 2 8 3 3" xfId="55241" xr:uid="{00000000-0005-0000-0000-0000C6D70000}"/>
    <cellStyle name="Note 2 3 2 8 3 4" xfId="55242" xr:uid="{00000000-0005-0000-0000-0000C7D70000}"/>
    <cellStyle name="Note 2 3 2 8 3 5" xfId="55243" xr:uid="{00000000-0005-0000-0000-0000C8D70000}"/>
    <cellStyle name="Note 2 3 2 8 4" xfId="55244" xr:uid="{00000000-0005-0000-0000-0000C9D70000}"/>
    <cellStyle name="Note 2 3 2 8 4 2" xfId="55245" xr:uid="{00000000-0005-0000-0000-0000CAD70000}"/>
    <cellStyle name="Note 2 3 2 8 4 3" xfId="55246" xr:uid="{00000000-0005-0000-0000-0000CBD70000}"/>
    <cellStyle name="Note 2 3 2 8 4 4" xfId="55247" xr:uid="{00000000-0005-0000-0000-0000CCD70000}"/>
    <cellStyle name="Note 2 3 2 8 4 5" xfId="55248" xr:uid="{00000000-0005-0000-0000-0000CDD70000}"/>
    <cellStyle name="Note 2 3 2 8 5" xfId="55249" xr:uid="{00000000-0005-0000-0000-0000CED70000}"/>
    <cellStyle name="Note 2 3 2 8 5 2" xfId="55250" xr:uid="{00000000-0005-0000-0000-0000CFD70000}"/>
    <cellStyle name="Note 2 3 2 8 6" xfId="55251" xr:uid="{00000000-0005-0000-0000-0000D0D70000}"/>
    <cellStyle name="Note 2 3 2 8 6 2" xfId="55252" xr:uid="{00000000-0005-0000-0000-0000D1D70000}"/>
    <cellStyle name="Note 2 3 2 8 7" xfId="55253" xr:uid="{00000000-0005-0000-0000-0000D2D70000}"/>
    <cellStyle name="Note 2 3 2 8 7 2" xfId="55254" xr:uid="{00000000-0005-0000-0000-0000D3D70000}"/>
    <cellStyle name="Note 2 3 2 8 8" xfId="55255" xr:uid="{00000000-0005-0000-0000-0000D4D70000}"/>
    <cellStyle name="Note 2 3 2 9" xfId="55256" xr:uid="{00000000-0005-0000-0000-0000D5D70000}"/>
    <cellStyle name="Note 2 3 2 9 2" xfId="55257" xr:uid="{00000000-0005-0000-0000-0000D6D70000}"/>
    <cellStyle name="Note 2 3 2 9 2 2" xfId="55258" xr:uid="{00000000-0005-0000-0000-0000D7D70000}"/>
    <cellStyle name="Note 2 3 2 9 2 2 2" xfId="55259" xr:uid="{00000000-0005-0000-0000-0000D8D70000}"/>
    <cellStyle name="Note 2 3 2 9 2 2 3" xfId="55260" xr:uid="{00000000-0005-0000-0000-0000D9D70000}"/>
    <cellStyle name="Note 2 3 2 9 2 2 4" xfId="55261" xr:uid="{00000000-0005-0000-0000-0000DAD70000}"/>
    <cellStyle name="Note 2 3 2 9 2 2 5" xfId="55262" xr:uid="{00000000-0005-0000-0000-0000DBD70000}"/>
    <cellStyle name="Note 2 3 2 9 2 3" xfId="55263" xr:uid="{00000000-0005-0000-0000-0000DCD70000}"/>
    <cellStyle name="Note 2 3 2 9 2 3 2" xfId="55264" xr:uid="{00000000-0005-0000-0000-0000DDD70000}"/>
    <cellStyle name="Note 2 3 2 9 2 3 3" xfId="55265" xr:uid="{00000000-0005-0000-0000-0000DED70000}"/>
    <cellStyle name="Note 2 3 2 9 2 3 4" xfId="55266" xr:uid="{00000000-0005-0000-0000-0000DFD70000}"/>
    <cellStyle name="Note 2 3 2 9 2 3 5" xfId="55267" xr:uid="{00000000-0005-0000-0000-0000E0D70000}"/>
    <cellStyle name="Note 2 3 2 9 2 4" xfId="55268" xr:uid="{00000000-0005-0000-0000-0000E1D70000}"/>
    <cellStyle name="Note 2 3 2 9 2 4 2" xfId="55269" xr:uid="{00000000-0005-0000-0000-0000E2D70000}"/>
    <cellStyle name="Note 2 3 2 9 2 5" xfId="55270" xr:uid="{00000000-0005-0000-0000-0000E3D70000}"/>
    <cellStyle name="Note 2 3 2 9 2 5 2" xfId="55271" xr:uid="{00000000-0005-0000-0000-0000E4D70000}"/>
    <cellStyle name="Note 2 3 2 9 2 6" xfId="55272" xr:uid="{00000000-0005-0000-0000-0000E5D70000}"/>
    <cellStyle name="Note 2 3 2 9 2 6 2" xfId="55273" xr:uid="{00000000-0005-0000-0000-0000E6D70000}"/>
    <cellStyle name="Note 2 3 2 9 2 7" xfId="55274" xr:uid="{00000000-0005-0000-0000-0000E7D70000}"/>
    <cellStyle name="Note 2 3 2 9 3" xfId="55275" xr:uid="{00000000-0005-0000-0000-0000E8D70000}"/>
    <cellStyle name="Note 2 3 2 9 3 2" xfId="55276" xr:uid="{00000000-0005-0000-0000-0000E9D70000}"/>
    <cellStyle name="Note 2 3 2 9 3 3" xfId="55277" xr:uid="{00000000-0005-0000-0000-0000EAD70000}"/>
    <cellStyle name="Note 2 3 2 9 3 4" xfId="55278" xr:uid="{00000000-0005-0000-0000-0000EBD70000}"/>
    <cellStyle name="Note 2 3 2 9 3 5" xfId="55279" xr:uid="{00000000-0005-0000-0000-0000ECD70000}"/>
    <cellStyle name="Note 2 3 2 9 4" xfId="55280" xr:uid="{00000000-0005-0000-0000-0000EDD70000}"/>
    <cellStyle name="Note 2 3 2 9 4 2" xfId="55281" xr:uid="{00000000-0005-0000-0000-0000EED70000}"/>
    <cellStyle name="Note 2 3 2 9 4 3" xfId="55282" xr:uid="{00000000-0005-0000-0000-0000EFD70000}"/>
    <cellStyle name="Note 2 3 2 9 4 4" xfId="55283" xr:uid="{00000000-0005-0000-0000-0000F0D70000}"/>
    <cellStyle name="Note 2 3 2 9 4 5" xfId="55284" xr:uid="{00000000-0005-0000-0000-0000F1D70000}"/>
    <cellStyle name="Note 2 3 2 9 5" xfId="55285" xr:uid="{00000000-0005-0000-0000-0000F2D70000}"/>
    <cellStyle name="Note 2 3 2 9 5 2" xfId="55286" xr:uid="{00000000-0005-0000-0000-0000F3D70000}"/>
    <cellStyle name="Note 2 3 2 9 6" xfId="55287" xr:uid="{00000000-0005-0000-0000-0000F4D70000}"/>
    <cellStyle name="Note 2 3 2 9 6 2" xfId="55288" xr:uid="{00000000-0005-0000-0000-0000F5D70000}"/>
    <cellStyle name="Note 2 3 2 9 7" xfId="55289" xr:uid="{00000000-0005-0000-0000-0000F6D70000}"/>
    <cellStyle name="Note 2 3 2 9 7 2" xfId="55290" xr:uid="{00000000-0005-0000-0000-0000F7D70000}"/>
    <cellStyle name="Note 2 3 2 9 8" xfId="55291" xr:uid="{00000000-0005-0000-0000-0000F8D70000}"/>
    <cellStyle name="Note 2 3 3" xfId="55292" xr:uid="{00000000-0005-0000-0000-0000F9D70000}"/>
    <cellStyle name="Note 2 3 3 2" xfId="55293" xr:uid="{00000000-0005-0000-0000-0000FAD70000}"/>
    <cellStyle name="Note 2 3 3 2 2" xfId="55294" xr:uid="{00000000-0005-0000-0000-0000FBD70000}"/>
    <cellStyle name="Note 2 3 3 3" xfId="55295" xr:uid="{00000000-0005-0000-0000-0000FCD70000}"/>
    <cellStyle name="Note 2 3 3 3 2" xfId="55296" xr:uid="{00000000-0005-0000-0000-0000FDD70000}"/>
    <cellStyle name="Note 2 3 3 4" xfId="55297" xr:uid="{00000000-0005-0000-0000-0000FED70000}"/>
    <cellStyle name="Note 2 3 3 5" xfId="55298" xr:uid="{00000000-0005-0000-0000-0000FFD70000}"/>
    <cellStyle name="Note 2 3 4" xfId="55299" xr:uid="{00000000-0005-0000-0000-000000D80000}"/>
    <cellStyle name="Note 2 3 4 2" xfId="55300" xr:uid="{00000000-0005-0000-0000-000001D80000}"/>
    <cellStyle name="Note 2 3 4 2 2" xfId="55301" xr:uid="{00000000-0005-0000-0000-000002D80000}"/>
    <cellStyle name="Note 2 3 4 3" xfId="55302" xr:uid="{00000000-0005-0000-0000-000003D80000}"/>
    <cellStyle name="Note 2 3 4 3 2" xfId="55303" xr:uid="{00000000-0005-0000-0000-000004D80000}"/>
    <cellStyle name="Note 2 3 4 4" xfId="55304" xr:uid="{00000000-0005-0000-0000-000005D80000}"/>
    <cellStyle name="Note 2 3 4 5" xfId="55305" xr:uid="{00000000-0005-0000-0000-000006D80000}"/>
    <cellStyle name="Note 2 3 5" xfId="55306" xr:uid="{00000000-0005-0000-0000-000007D80000}"/>
    <cellStyle name="Note 2 3 5 2" xfId="55307" xr:uid="{00000000-0005-0000-0000-000008D80000}"/>
    <cellStyle name="Note 2 3 5 2 2" xfId="55308" xr:uid="{00000000-0005-0000-0000-000009D80000}"/>
    <cellStyle name="Note 2 3 6" xfId="55309" xr:uid="{00000000-0005-0000-0000-00000AD80000}"/>
    <cellStyle name="Note 2 3 6 2" xfId="55310" xr:uid="{00000000-0005-0000-0000-00000BD80000}"/>
    <cellStyle name="Note 2 3 7" xfId="55311" xr:uid="{00000000-0005-0000-0000-00000CD80000}"/>
    <cellStyle name="Note 2 3 7 2" xfId="55312" xr:uid="{00000000-0005-0000-0000-00000DD80000}"/>
    <cellStyle name="Note 2 3_T-straight with PEDs adjustor" xfId="55313" xr:uid="{00000000-0005-0000-0000-00000ED80000}"/>
    <cellStyle name="Note 2 4" xfId="55314" xr:uid="{00000000-0005-0000-0000-00000FD80000}"/>
    <cellStyle name="Note 2 4 2" xfId="55315" xr:uid="{00000000-0005-0000-0000-000010D80000}"/>
    <cellStyle name="Note 2 4 2 2" xfId="55316" xr:uid="{00000000-0005-0000-0000-000011D80000}"/>
    <cellStyle name="Note 2 4 2 3" xfId="55317" xr:uid="{00000000-0005-0000-0000-000012D80000}"/>
    <cellStyle name="Note 2 4 3" xfId="55318" xr:uid="{00000000-0005-0000-0000-000013D80000}"/>
    <cellStyle name="Note 2 4_T-straight with PEDs adjustor" xfId="55319" xr:uid="{00000000-0005-0000-0000-000014D80000}"/>
    <cellStyle name="Note 2 5" xfId="55320" xr:uid="{00000000-0005-0000-0000-000015D80000}"/>
    <cellStyle name="Note 2 5 10" xfId="55321" xr:uid="{00000000-0005-0000-0000-000016D80000}"/>
    <cellStyle name="Note 2 5 10 2" xfId="55322" xr:uid="{00000000-0005-0000-0000-000017D80000}"/>
    <cellStyle name="Note 2 5 10 2 2" xfId="55323" xr:uid="{00000000-0005-0000-0000-000018D80000}"/>
    <cellStyle name="Note 2 5 10 2 2 2" xfId="55324" xr:uid="{00000000-0005-0000-0000-000019D80000}"/>
    <cellStyle name="Note 2 5 10 2 2 3" xfId="55325" xr:uid="{00000000-0005-0000-0000-00001AD80000}"/>
    <cellStyle name="Note 2 5 10 2 2 4" xfId="55326" xr:uid="{00000000-0005-0000-0000-00001BD80000}"/>
    <cellStyle name="Note 2 5 10 2 2 5" xfId="55327" xr:uid="{00000000-0005-0000-0000-00001CD80000}"/>
    <cellStyle name="Note 2 5 10 2 3" xfId="55328" xr:uid="{00000000-0005-0000-0000-00001DD80000}"/>
    <cellStyle name="Note 2 5 10 2 3 2" xfId="55329" xr:uid="{00000000-0005-0000-0000-00001ED80000}"/>
    <cellStyle name="Note 2 5 10 2 3 3" xfId="55330" xr:uid="{00000000-0005-0000-0000-00001FD80000}"/>
    <cellStyle name="Note 2 5 10 2 3 4" xfId="55331" xr:uid="{00000000-0005-0000-0000-000020D80000}"/>
    <cellStyle name="Note 2 5 10 2 3 5" xfId="55332" xr:uid="{00000000-0005-0000-0000-000021D80000}"/>
    <cellStyle name="Note 2 5 10 2 4" xfId="55333" xr:uid="{00000000-0005-0000-0000-000022D80000}"/>
    <cellStyle name="Note 2 5 10 2 4 2" xfId="55334" xr:uid="{00000000-0005-0000-0000-000023D80000}"/>
    <cellStyle name="Note 2 5 10 2 5" xfId="55335" xr:uid="{00000000-0005-0000-0000-000024D80000}"/>
    <cellStyle name="Note 2 5 10 2 5 2" xfId="55336" xr:uid="{00000000-0005-0000-0000-000025D80000}"/>
    <cellStyle name="Note 2 5 10 2 6" xfId="55337" xr:uid="{00000000-0005-0000-0000-000026D80000}"/>
    <cellStyle name="Note 2 5 10 2 6 2" xfId="55338" xr:uid="{00000000-0005-0000-0000-000027D80000}"/>
    <cellStyle name="Note 2 5 10 2 7" xfId="55339" xr:uid="{00000000-0005-0000-0000-000028D80000}"/>
    <cellStyle name="Note 2 5 10 3" xfId="55340" xr:uid="{00000000-0005-0000-0000-000029D80000}"/>
    <cellStyle name="Note 2 5 10 3 2" xfId="55341" xr:uid="{00000000-0005-0000-0000-00002AD80000}"/>
    <cellStyle name="Note 2 5 10 3 3" xfId="55342" xr:uid="{00000000-0005-0000-0000-00002BD80000}"/>
    <cellStyle name="Note 2 5 10 3 4" xfId="55343" xr:uid="{00000000-0005-0000-0000-00002CD80000}"/>
    <cellStyle name="Note 2 5 10 3 5" xfId="55344" xr:uid="{00000000-0005-0000-0000-00002DD80000}"/>
    <cellStyle name="Note 2 5 10 4" xfId="55345" xr:uid="{00000000-0005-0000-0000-00002ED80000}"/>
    <cellStyle name="Note 2 5 10 4 2" xfId="55346" xr:uid="{00000000-0005-0000-0000-00002FD80000}"/>
    <cellStyle name="Note 2 5 10 4 3" xfId="55347" xr:uid="{00000000-0005-0000-0000-000030D80000}"/>
    <cellStyle name="Note 2 5 10 4 4" xfId="55348" xr:uid="{00000000-0005-0000-0000-000031D80000}"/>
    <cellStyle name="Note 2 5 10 4 5" xfId="55349" xr:uid="{00000000-0005-0000-0000-000032D80000}"/>
    <cellStyle name="Note 2 5 10 5" xfId="55350" xr:uid="{00000000-0005-0000-0000-000033D80000}"/>
    <cellStyle name="Note 2 5 10 5 2" xfId="55351" xr:uid="{00000000-0005-0000-0000-000034D80000}"/>
    <cellStyle name="Note 2 5 10 6" xfId="55352" xr:uid="{00000000-0005-0000-0000-000035D80000}"/>
    <cellStyle name="Note 2 5 10 6 2" xfId="55353" xr:uid="{00000000-0005-0000-0000-000036D80000}"/>
    <cellStyle name="Note 2 5 10 7" xfId="55354" xr:uid="{00000000-0005-0000-0000-000037D80000}"/>
    <cellStyle name="Note 2 5 10 7 2" xfId="55355" xr:uid="{00000000-0005-0000-0000-000038D80000}"/>
    <cellStyle name="Note 2 5 10 8" xfId="55356" xr:uid="{00000000-0005-0000-0000-000039D80000}"/>
    <cellStyle name="Note 2 5 11" xfId="55357" xr:uid="{00000000-0005-0000-0000-00003AD80000}"/>
    <cellStyle name="Note 2 5 11 2" xfId="55358" xr:uid="{00000000-0005-0000-0000-00003BD80000}"/>
    <cellStyle name="Note 2 5 11 2 2" xfId="55359" xr:uid="{00000000-0005-0000-0000-00003CD80000}"/>
    <cellStyle name="Note 2 5 11 2 2 2" xfId="55360" xr:uid="{00000000-0005-0000-0000-00003DD80000}"/>
    <cellStyle name="Note 2 5 11 2 2 3" xfId="55361" xr:uid="{00000000-0005-0000-0000-00003ED80000}"/>
    <cellStyle name="Note 2 5 11 2 2 4" xfId="55362" xr:uid="{00000000-0005-0000-0000-00003FD80000}"/>
    <cellStyle name="Note 2 5 11 2 2 5" xfId="55363" xr:uid="{00000000-0005-0000-0000-000040D80000}"/>
    <cellStyle name="Note 2 5 11 2 3" xfId="55364" xr:uid="{00000000-0005-0000-0000-000041D80000}"/>
    <cellStyle name="Note 2 5 11 2 3 2" xfId="55365" xr:uid="{00000000-0005-0000-0000-000042D80000}"/>
    <cellStyle name="Note 2 5 11 2 3 3" xfId="55366" xr:uid="{00000000-0005-0000-0000-000043D80000}"/>
    <cellStyle name="Note 2 5 11 2 3 4" xfId="55367" xr:uid="{00000000-0005-0000-0000-000044D80000}"/>
    <cellStyle name="Note 2 5 11 2 3 5" xfId="55368" xr:uid="{00000000-0005-0000-0000-000045D80000}"/>
    <cellStyle name="Note 2 5 11 2 4" xfId="55369" xr:uid="{00000000-0005-0000-0000-000046D80000}"/>
    <cellStyle name="Note 2 5 11 2 4 2" xfId="55370" xr:uid="{00000000-0005-0000-0000-000047D80000}"/>
    <cellStyle name="Note 2 5 11 2 5" xfId="55371" xr:uid="{00000000-0005-0000-0000-000048D80000}"/>
    <cellStyle name="Note 2 5 11 2 5 2" xfId="55372" xr:uid="{00000000-0005-0000-0000-000049D80000}"/>
    <cellStyle name="Note 2 5 11 2 6" xfId="55373" xr:uid="{00000000-0005-0000-0000-00004AD80000}"/>
    <cellStyle name="Note 2 5 11 2 6 2" xfId="55374" xr:uid="{00000000-0005-0000-0000-00004BD80000}"/>
    <cellStyle name="Note 2 5 11 2 7" xfId="55375" xr:uid="{00000000-0005-0000-0000-00004CD80000}"/>
    <cellStyle name="Note 2 5 11 3" xfId="55376" xr:uid="{00000000-0005-0000-0000-00004DD80000}"/>
    <cellStyle name="Note 2 5 11 3 2" xfId="55377" xr:uid="{00000000-0005-0000-0000-00004ED80000}"/>
    <cellStyle name="Note 2 5 11 3 3" xfId="55378" xr:uid="{00000000-0005-0000-0000-00004FD80000}"/>
    <cellStyle name="Note 2 5 11 3 4" xfId="55379" xr:uid="{00000000-0005-0000-0000-000050D80000}"/>
    <cellStyle name="Note 2 5 11 3 5" xfId="55380" xr:uid="{00000000-0005-0000-0000-000051D80000}"/>
    <cellStyle name="Note 2 5 11 4" xfId="55381" xr:uid="{00000000-0005-0000-0000-000052D80000}"/>
    <cellStyle name="Note 2 5 11 4 2" xfId="55382" xr:uid="{00000000-0005-0000-0000-000053D80000}"/>
    <cellStyle name="Note 2 5 11 4 3" xfId="55383" xr:uid="{00000000-0005-0000-0000-000054D80000}"/>
    <cellStyle name="Note 2 5 11 4 4" xfId="55384" xr:uid="{00000000-0005-0000-0000-000055D80000}"/>
    <cellStyle name="Note 2 5 11 4 5" xfId="55385" xr:uid="{00000000-0005-0000-0000-000056D80000}"/>
    <cellStyle name="Note 2 5 11 5" xfId="55386" xr:uid="{00000000-0005-0000-0000-000057D80000}"/>
    <cellStyle name="Note 2 5 11 5 2" xfId="55387" xr:uid="{00000000-0005-0000-0000-000058D80000}"/>
    <cellStyle name="Note 2 5 11 6" xfId="55388" xr:uid="{00000000-0005-0000-0000-000059D80000}"/>
    <cellStyle name="Note 2 5 11 6 2" xfId="55389" xr:uid="{00000000-0005-0000-0000-00005AD80000}"/>
    <cellStyle name="Note 2 5 11 7" xfId="55390" xr:uid="{00000000-0005-0000-0000-00005BD80000}"/>
    <cellStyle name="Note 2 5 11 7 2" xfId="55391" xr:uid="{00000000-0005-0000-0000-00005CD80000}"/>
    <cellStyle name="Note 2 5 11 8" xfId="55392" xr:uid="{00000000-0005-0000-0000-00005DD80000}"/>
    <cellStyle name="Note 2 5 12" xfId="55393" xr:uid="{00000000-0005-0000-0000-00005ED80000}"/>
    <cellStyle name="Note 2 5 12 2" xfId="55394" xr:uid="{00000000-0005-0000-0000-00005FD80000}"/>
    <cellStyle name="Note 2 5 12 2 2" xfId="55395" xr:uid="{00000000-0005-0000-0000-000060D80000}"/>
    <cellStyle name="Note 2 5 12 2 2 2" xfId="55396" xr:uid="{00000000-0005-0000-0000-000061D80000}"/>
    <cellStyle name="Note 2 5 12 2 2 3" xfId="55397" xr:uid="{00000000-0005-0000-0000-000062D80000}"/>
    <cellStyle name="Note 2 5 12 2 2 4" xfId="55398" xr:uid="{00000000-0005-0000-0000-000063D80000}"/>
    <cellStyle name="Note 2 5 12 2 2 5" xfId="55399" xr:uid="{00000000-0005-0000-0000-000064D80000}"/>
    <cellStyle name="Note 2 5 12 2 3" xfId="55400" xr:uid="{00000000-0005-0000-0000-000065D80000}"/>
    <cellStyle name="Note 2 5 12 2 3 2" xfId="55401" xr:uid="{00000000-0005-0000-0000-000066D80000}"/>
    <cellStyle name="Note 2 5 12 2 3 3" xfId="55402" xr:uid="{00000000-0005-0000-0000-000067D80000}"/>
    <cellStyle name="Note 2 5 12 2 3 4" xfId="55403" xr:uid="{00000000-0005-0000-0000-000068D80000}"/>
    <cellStyle name="Note 2 5 12 2 3 5" xfId="55404" xr:uid="{00000000-0005-0000-0000-000069D80000}"/>
    <cellStyle name="Note 2 5 12 2 4" xfId="55405" xr:uid="{00000000-0005-0000-0000-00006AD80000}"/>
    <cellStyle name="Note 2 5 12 2 4 2" xfId="55406" xr:uid="{00000000-0005-0000-0000-00006BD80000}"/>
    <cellStyle name="Note 2 5 12 2 5" xfId="55407" xr:uid="{00000000-0005-0000-0000-00006CD80000}"/>
    <cellStyle name="Note 2 5 12 2 5 2" xfId="55408" xr:uid="{00000000-0005-0000-0000-00006DD80000}"/>
    <cellStyle name="Note 2 5 12 2 6" xfId="55409" xr:uid="{00000000-0005-0000-0000-00006ED80000}"/>
    <cellStyle name="Note 2 5 12 2 6 2" xfId="55410" xr:uid="{00000000-0005-0000-0000-00006FD80000}"/>
    <cellStyle name="Note 2 5 12 2 7" xfId="55411" xr:uid="{00000000-0005-0000-0000-000070D80000}"/>
    <cellStyle name="Note 2 5 12 3" xfId="55412" xr:uid="{00000000-0005-0000-0000-000071D80000}"/>
    <cellStyle name="Note 2 5 12 3 2" xfId="55413" xr:uid="{00000000-0005-0000-0000-000072D80000}"/>
    <cellStyle name="Note 2 5 12 3 3" xfId="55414" xr:uid="{00000000-0005-0000-0000-000073D80000}"/>
    <cellStyle name="Note 2 5 12 3 4" xfId="55415" xr:uid="{00000000-0005-0000-0000-000074D80000}"/>
    <cellStyle name="Note 2 5 12 3 5" xfId="55416" xr:uid="{00000000-0005-0000-0000-000075D80000}"/>
    <cellStyle name="Note 2 5 12 4" xfId="55417" xr:uid="{00000000-0005-0000-0000-000076D80000}"/>
    <cellStyle name="Note 2 5 12 4 2" xfId="55418" xr:uid="{00000000-0005-0000-0000-000077D80000}"/>
    <cellStyle name="Note 2 5 12 4 3" xfId="55419" xr:uid="{00000000-0005-0000-0000-000078D80000}"/>
    <cellStyle name="Note 2 5 12 4 4" xfId="55420" xr:uid="{00000000-0005-0000-0000-000079D80000}"/>
    <cellStyle name="Note 2 5 12 4 5" xfId="55421" xr:uid="{00000000-0005-0000-0000-00007AD80000}"/>
    <cellStyle name="Note 2 5 12 5" xfId="55422" xr:uid="{00000000-0005-0000-0000-00007BD80000}"/>
    <cellStyle name="Note 2 5 12 5 2" xfId="55423" xr:uid="{00000000-0005-0000-0000-00007CD80000}"/>
    <cellStyle name="Note 2 5 12 6" xfId="55424" xr:uid="{00000000-0005-0000-0000-00007DD80000}"/>
    <cellStyle name="Note 2 5 12 6 2" xfId="55425" xr:uid="{00000000-0005-0000-0000-00007ED80000}"/>
    <cellStyle name="Note 2 5 12 7" xfId="55426" xr:uid="{00000000-0005-0000-0000-00007FD80000}"/>
    <cellStyle name="Note 2 5 12 7 2" xfId="55427" xr:uid="{00000000-0005-0000-0000-000080D80000}"/>
    <cellStyle name="Note 2 5 12 8" xfId="55428" xr:uid="{00000000-0005-0000-0000-000081D80000}"/>
    <cellStyle name="Note 2 5 13" xfId="55429" xr:uid="{00000000-0005-0000-0000-000082D80000}"/>
    <cellStyle name="Note 2 5 13 2" xfId="55430" xr:uid="{00000000-0005-0000-0000-000083D80000}"/>
    <cellStyle name="Note 2 5 13 2 2" xfId="55431" xr:uid="{00000000-0005-0000-0000-000084D80000}"/>
    <cellStyle name="Note 2 5 13 2 2 2" xfId="55432" xr:uid="{00000000-0005-0000-0000-000085D80000}"/>
    <cellStyle name="Note 2 5 13 2 2 3" xfId="55433" xr:uid="{00000000-0005-0000-0000-000086D80000}"/>
    <cellStyle name="Note 2 5 13 2 2 4" xfId="55434" xr:uid="{00000000-0005-0000-0000-000087D80000}"/>
    <cellStyle name="Note 2 5 13 2 2 5" xfId="55435" xr:uid="{00000000-0005-0000-0000-000088D80000}"/>
    <cellStyle name="Note 2 5 13 2 3" xfId="55436" xr:uid="{00000000-0005-0000-0000-000089D80000}"/>
    <cellStyle name="Note 2 5 13 2 3 2" xfId="55437" xr:uid="{00000000-0005-0000-0000-00008AD80000}"/>
    <cellStyle name="Note 2 5 13 2 3 3" xfId="55438" xr:uid="{00000000-0005-0000-0000-00008BD80000}"/>
    <cellStyle name="Note 2 5 13 2 3 4" xfId="55439" xr:uid="{00000000-0005-0000-0000-00008CD80000}"/>
    <cellStyle name="Note 2 5 13 2 3 5" xfId="55440" xr:uid="{00000000-0005-0000-0000-00008DD80000}"/>
    <cellStyle name="Note 2 5 13 2 4" xfId="55441" xr:uid="{00000000-0005-0000-0000-00008ED80000}"/>
    <cellStyle name="Note 2 5 13 2 4 2" xfId="55442" xr:uid="{00000000-0005-0000-0000-00008FD80000}"/>
    <cellStyle name="Note 2 5 13 2 5" xfId="55443" xr:uid="{00000000-0005-0000-0000-000090D80000}"/>
    <cellStyle name="Note 2 5 13 2 5 2" xfId="55444" xr:uid="{00000000-0005-0000-0000-000091D80000}"/>
    <cellStyle name="Note 2 5 13 2 6" xfId="55445" xr:uid="{00000000-0005-0000-0000-000092D80000}"/>
    <cellStyle name="Note 2 5 13 2 6 2" xfId="55446" xr:uid="{00000000-0005-0000-0000-000093D80000}"/>
    <cellStyle name="Note 2 5 13 2 7" xfId="55447" xr:uid="{00000000-0005-0000-0000-000094D80000}"/>
    <cellStyle name="Note 2 5 13 3" xfId="55448" xr:uid="{00000000-0005-0000-0000-000095D80000}"/>
    <cellStyle name="Note 2 5 13 3 2" xfId="55449" xr:uid="{00000000-0005-0000-0000-000096D80000}"/>
    <cellStyle name="Note 2 5 13 3 3" xfId="55450" xr:uid="{00000000-0005-0000-0000-000097D80000}"/>
    <cellStyle name="Note 2 5 13 3 4" xfId="55451" xr:uid="{00000000-0005-0000-0000-000098D80000}"/>
    <cellStyle name="Note 2 5 13 3 5" xfId="55452" xr:uid="{00000000-0005-0000-0000-000099D80000}"/>
    <cellStyle name="Note 2 5 13 4" xfId="55453" xr:uid="{00000000-0005-0000-0000-00009AD80000}"/>
    <cellStyle name="Note 2 5 13 4 2" xfId="55454" xr:uid="{00000000-0005-0000-0000-00009BD80000}"/>
    <cellStyle name="Note 2 5 13 4 3" xfId="55455" xr:uid="{00000000-0005-0000-0000-00009CD80000}"/>
    <cellStyle name="Note 2 5 13 4 4" xfId="55456" xr:uid="{00000000-0005-0000-0000-00009DD80000}"/>
    <cellStyle name="Note 2 5 13 4 5" xfId="55457" xr:uid="{00000000-0005-0000-0000-00009ED80000}"/>
    <cellStyle name="Note 2 5 13 5" xfId="55458" xr:uid="{00000000-0005-0000-0000-00009FD80000}"/>
    <cellStyle name="Note 2 5 13 5 2" xfId="55459" xr:uid="{00000000-0005-0000-0000-0000A0D80000}"/>
    <cellStyle name="Note 2 5 13 6" xfId="55460" xr:uid="{00000000-0005-0000-0000-0000A1D80000}"/>
    <cellStyle name="Note 2 5 13 6 2" xfId="55461" xr:uid="{00000000-0005-0000-0000-0000A2D80000}"/>
    <cellStyle name="Note 2 5 13 7" xfId="55462" xr:uid="{00000000-0005-0000-0000-0000A3D80000}"/>
    <cellStyle name="Note 2 5 13 7 2" xfId="55463" xr:uid="{00000000-0005-0000-0000-0000A4D80000}"/>
    <cellStyle name="Note 2 5 13 8" xfId="55464" xr:uid="{00000000-0005-0000-0000-0000A5D80000}"/>
    <cellStyle name="Note 2 5 14" xfId="55465" xr:uid="{00000000-0005-0000-0000-0000A6D80000}"/>
    <cellStyle name="Note 2 5 14 2" xfId="55466" xr:uid="{00000000-0005-0000-0000-0000A7D80000}"/>
    <cellStyle name="Note 2 5 14 2 2" xfId="55467" xr:uid="{00000000-0005-0000-0000-0000A8D80000}"/>
    <cellStyle name="Note 2 5 14 2 2 2" xfId="55468" xr:uid="{00000000-0005-0000-0000-0000A9D80000}"/>
    <cellStyle name="Note 2 5 14 2 2 3" xfId="55469" xr:uid="{00000000-0005-0000-0000-0000AAD80000}"/>
    <cellStyle name="Note 2 5 14 2 2 4" xfId="55470" xr:uid="{00000000-0005-0000-0000-0000ABD80000}"/>
    <cellStyle name="Note 2 5 14 2 2 5" xfId="55471" xr:uid="{00000000-0005-0000-0000-0000ACD80000}"/>
    <cellStyle name="Note 2 5 14 2 3" xfId="55472" xr:uid="{00000000-0005-0000-0000-0000ADD80000}"/>
    <cellStyle name="Note 2 5 14 2 3 2" xfId="55473" xr:uid="{00000000-0005-0000-0000-0000AED80000}"/>
    <cellStyle name="Note 2 5 14 2 3 3" xfId="55474" xr:uid="{00000000-0005-0000-0000-0000AFD80000}"/>
    <cellStyle name="Note 2 5 14 2 3 4" xfId="55475" xr:uid="{00000000-0005-0000-0000-0000B0D80000}"/>
    <cellStyle name="Note 2 5 14 2 3 5" xfId="55476" xr:uid="{00000000-0005-0000-0000-0000B1D80000}"/>
    <cellStyle name="Note 2 5 14 2 4" xfId="55477" xr:uid="{00000000-0005-0000-0000-0000B2D80000}"/>
    <cellStyle name="Note 2 5 14 2 4 2" xfId="55478" xr:uid="{00000000-0005-0000-0000-0000B3D80000}"/>
    <cellStyle name="Note 2 5 14 2 5" xfId="55479" xr:uid="{00000000-0005-0000-0000-0000B4D80000}"/>
    <cellStyle name="Note 2 5 14 2 5 2" xfId="55480" xr:uid="{00000000-0005-0000-0000-0000B5D80000}"/>
    <cellStyle name="Note 2 5 14 2 6" xfId="55481" xr:uid="{00000000-0005-0000-0000-0000B6D80000}"/>
    <cellStyle name="Note 2 5 14 2 6 2" xfId="55482" xr:uid="{00000000-0005-0000-0000-0000B7D80000}"/>
    <cellStyle name="Note 2 5 14 2 7" xfId="55483" xr:uid="{00000000-0005-0000-0000-0000B8D80000}"/>
    <cellStyle name="Note 2 5 14 3" xfId="55484" xr:uid="{00000000-0005-0000-0000-0000B9D80000}"/>
    <cellStyle name="Note 2 5 14 3 2" xfId="55485" xr:uid="{00000000-0005-0000-0000-0000BAD80000}"/>
    <cellStyle name="Note 2 5 14 3 3" xfId="55486" xr:uid="{00000000-0005-0000-0000-0000BBD80000}"/>
    <cellStyle name="Note 2 5 14 3 4" xfId="55487" xr:uid="{00000000-0005-0000-0000-0000BCD80000}"/>
    <cellStyle name="Note 2 5 14 3 5" xfId="55488" xr:uid="{00000000-0005-0000-0000-0000BDD80000}"/>
    <cellStyle name="Note 2 5 14 4" xfId="55489" xr:uid="{00000000-0005-0000-0000-0000BED80000}"/>
    <cellStyle name="Note 2 5 14 4 2" xfId="55490" xr:uid="{00000000-0005-0000-0000-0000BFD80000}"/>
    <cellStyle name="Note 2 5 14 4 3" xfId="55491" xr:uid="{00000000-0005-0000-0000-0000C0D80000}"/>
    <cellStyle name="Note 2 5 14 4 4" xfId="55492" xr:uid="{00000000-0005-0000-0000-0000C1D80000}"/>
    <cellStyle name="Note 2 5 14 4 5" xfId="55493" xr:uid="{00000000-0005-0000-0000-0000C2D80000}"/>
    <cellStyle name="Note 2 5 14 5" xfId="55494" xr:uid="{00000000-0005-0000-0000-0000C3D80000}"/>
    <cellStyle name="Note 2 5 14 5 2" xfId="55495" xr:uid="{00000000-0005-0000-0000-0000C4D80000}"/>
    <cellStyle name="Note 2 5 14 6" xfId="55496" xr:uid="{00000000-0005-0000-0000-0000C5D80000}"/>
    <cellStyle name="Note 2 5 14 6 2" xfId="55497" xr:uid="{00000000-0005-0000-0000-0000C6D80000}"/>
    <cellStyle name="Note 2 5 14 7" xfId="55498" xr:uid="{00000000-0005-0000-0000-0000C7D80000}"/>
    <cellStyle name="Note 2 5 14 7 2" xfId="55499" xr:uid="{00000000-0005-0000-0000-0000C8D80000}"/>
    <cellStyle name="Note 2 5 14 8" xfId="55500" xr:uid="{00000000-0005-0000-0000-0000C9D80000}"/>
    <cellStyle name="Note 2 5 15" xfId="55501" xr:uid="{00000000-0005-0000-0000-0000CAD80000}"/>
    <cellStyle name="Note 2 5 15 2" xfId="55502" xr:uid="{00000000-0005-0000-0000-0000CBD80000}"/>
    <cellStyle name="Note 2 5 15 2 2" xfId="55503" xr:uid="{00000000-0005-0000-0000-0000CCD80000}"/>
    <cellStyle name="Note 2 5 15 2 3" xfId="55504" xr:uid="{00000000-0005-0000-0000-0000CDD80000}"/>
    <cellStyle name="Note 2 5 15 2 4" xfId="55505" xr:uid="{00000000-0005-0000-0000-0000CED80000}"/>
    <cellStyle name="Note 2 5 15 2 5" xfId="55506" xr:uid="{00000000-0005-0000-0000-0000CFD80000}"/>
    <cellStyle name="Note 2 5 15 3" xfId="55507" xr:uid="{00000000-0005-0000-0000-0000D0D80000}"/>
    <cellStyle name="Note 2 5 15 3 2" xfId="55508" xr:uid="{00000000-0005-0000-0000-0000D1D80000}"/>
    <cellStyle name="Note 2 5 15 3 3" xfId="55509" xr:uid="{00000000-0005-0000-0000-0000D2D80000}"/>
    <cellStyle name="Note 2 5 15 3 4" xfId="55510" xr:uid="{00000000-0005-0000-0000-0000D3D80000}"/>
    <cellStyle name="Note 2 5 15 3 5" xfId="55511" xr:uid="{00000000-0005-0000-0000-0000D4D80000}"/>
    <cellStyle name="Note 2 5 15 4" xfId="55512" xr:uid="{00000000-0005-0000-0000-0000D5D80000}"/>
    <cellStyle name="Note 2 5 15 4 2" xfId="55513" xr:uid="{00000000-0005-0000-0000-0000D6D80000}"/>
    <cellStyle name="Note 2 5 15 5" xfId="55514" xr:uid="{00000000-0005-0000-0000-0000D7D80000}"/>
    <cellStyle name="Note 2 5 15 5 2" xfId="55515" xr:uid="{00000000-0005-0000-0000-0000D8D80000}"/>
    <cellStyle name="Note 2 5 15 6" xfId="55516" xr:uid="{00000000-0005-0000-0000-0000D9D80000}"/>
    <cellStyle name="Note 2 5 15 6 2" xfId="55517" xr:uid="{00000000-0005-0000-0000-0000DAD80000}"/>
    <cellStyle name="Note 2 5 15 7" xfId="55518" xr:uid="{00000000-0005-0000-0000-0000DBD80000}"/>
    <cellStyle name="Note 2 5 16" xfId="55519" xr:uid="{00000000-0005-0000-0000-0000DCD80000}"/>
    <cellStyle name="Note 2 5 16 2" xfId="55520" xr:uid="{00000000-0005-0000-0000-0000DDD80000}"/>
    <cellStyle name="Note 2 5 16 3" xfId="55521" xr:uid="{00000000-0005-0000-0000-0000DED80000}"/>
    <cellStyle name="Note 2 5 16 4" xfId="55522" xr:uid="{00000000-0005-0000-0000-0000DFD80000}"/>
    <cellStyle name="Note 2 5 16 5" xfId="55523" xr:uid="{00000000-0005-0000-0000-0000E0D80000}"/>
    <cellStyle name="Note 2 5 17" xfId="55524" xr:uid="{00000000-0005-0000-0000-0000E1D80000}"/>
    <cellStyle name="Note 2 5 17 2" xfId="55525" xr:uid="{00000000-0005-0000-0000-0000E2D80000}"/>
    <cellStyle name="Note 2 5 17 3" xfId="55526" xr:uid="{00000000-0005-0000-0000-0000E3D80000}"/>
    <cellStyle name="Note 2 5 17 4" xfId="55527" xr:uid="{00000000-0005-0000-0000-0000E4D80000}"/>
    <cellStyle name="Note 2 5 17 5" xfId="55528" xr:uid="{00000000-0005-0000-0000-0000E5D80000}"/>
    <cellStyle name="Note 2 5 18" xfId="55529" xr:uid="{00000000-0005-0000-0000-0000E6D80000}"/>
    <cellStyle name="Note 2 5 18 2" xfId="55530" xr:uid="{00000000-0005-0000-0000-0000E7D80000}"/>
    <cellStyle name="Note 2 5 19" xfId="55531" xr:uid="{00000000-0005-0000-0000-0000E8D80000}"/>
    <cellStyle name="Note 2 5 19 2" xfId="55532" xr:uid="{00000000-0005-0000-0000-0000E9D80000}"/>
    <cellStyle name="Note 2 5 2" xfId="55533" xr:uid="{00000000-0005-0000-0000-0000EAD80000}"/>
    <cellStyle name="Note 2 5 2 2" xfId="55534" xr:uid="{00000000-0005-0000-0000-0000EBD80000}"/>
    <cellStyle name="Note 2 5 2 2 2" xfId="55535" xr:uid="{00000000-0005-0000-0000-0000ECD80000}"/>
    <cellStyle name="Note 2 5 2 2 2 2" xfId="55536" xr:uid="{00000000-0005-0000-0000-0000EDD80000}"/>
    <cellStyle name="Note 2 5 2 2 2 3" xfId="55537" xr:uid="{00000000-0005-0000-0000-0000EED80000}"/>
    <cellStyle name="Note 2 5 2 2 2 4" xfId="55538" xr:uid="{00000000-0005-0000-0000-0000EFD80000}"/>
    <cellStyle name="Note 2 5 2 2 2 5" xfId="55539" xr:uid="{00000000-0005-0000-0000-0000F0D80000}"/>
    <cellStyle name="Note 2 5 2 2 3" xfId="55540" xr:uid="{00000000-0005-0000-0000-0000F1D80000}"/>
    <cellStyle name="Note 2 5 2 2 3 2" xfId="55541" xr:uid="{00000000-0005-0000-0000-0000F2D80000}"/>
    <cellStyle name="Note 2 5 2 2 3 3" xfId="55542" xr:uid="{00000000-0005-0000-0000-0000F3D80000}"/>
    <cellStyle name="Note 2 5 2 2 3 4" xfId="55543" xr:uid="{00000000-0005-0000-0000-0000F4D80000}"/>
    <cellStyle name="Note 2 5 2 2 3 5" xfId="55544" xr:uid="{00000000-0005-0000-0000-0000F5D80000}"/>
    <cellStyle name="Note 2 5 2 2 4" xfId="55545" xr:uid="{00000000-0005-0000-0000-0000F6D80000}"/>
    <cellStyle name="Note 2 5 2 2 4 2" xfId="55546" xr:uid="{00000000-0005-0000-0000-0000F7D80000}"/>
    <cellStyle name="Note 2 5 2 2 5" xfId="55547" xr:uid="{00000000-0005-0000-0000-0000F8D80000}"/>
    <cellStyle name="Note 2 5 2 2 5 2" xfId="55548" xr:uid="{00000000-0005-0000-0000-0000F9D80000}"/>
    <cellStyle name="Note 2 5 2 2 6" xfId="55549" xr:uid="{00000000-0005-0000-0000-0000FAD80000}"/>
    <cellStyle name="Note 2 5 2 2 6 2" xfId="55550" xr:uid="{00000000-0005-0000-0000-0000FBD80000}"/>
    <cellStyle name="Note 2 5 2 2 7" xfId="55551" xr:uid="{00000000-0005-0000-0000-0000FCD80000}"/>
    <cellStyle name="Note 2 5 2 3" xfId="55552" xr:uid="{00000000-0005-0000-0000-0000FDD80000}"/>
    <cellStyle name="Note 2 5 2 3 2" xfId="55553" xr:uid="{00000000-0005-0000-0000-0000FED80000}"/>
    <cellStyle name="Note 2 5 2 3 3" xfId="55554" xr:uid="{00000000-0005-0000-0000-0000FFD80000}"/>
    <cellStyle name="Note 2 5 2 3 4" xfId="55555" xr:uid="{00000000-0005-0000-0000-000000D90000}"/>
    <cellStyle name="Note 2 5 2 3 5" xfId="55556" xr:uid="{00000000-0005-0000-0000-000001D90000}"/>
    <cellStyle name="Note 2 5 2 4" xfId="55557" xr:uid="{00000000-0005-0000-0000-000002D90000}"/>
    <cellStyle name="Note 2 5 2 4 2" xfId="55558" xr:uid="{00000000-0005-0000-0000-000003D90000}"/>
    <cellStyle name="Note 2 5 2 4 3" xfId="55559" xr:uid="{00000000-0005-0000-0000-000004D90000}"/>
    <cellStyle name="Note 2 5 2 4 4" xfId="55560" xr:uid="{00000000-0005-0000-0000-000005D90000}"/>
    <cellStyle name="Note 2 5 2 4 5" xfId="55561" xr:uid="{00000000-0005-0000-0000-000006D90000}"/>
    <cellStyle name="Note 2 5 2 5" xfId="55562" xr:uid="{00000000-0005-0000-0000-000007D90000}"/>
    <cellStyle name="Note 2 5 2 5 2" xfId="55563" xr:uid="{00000000-0005-0000-0000-000008D90000}"/>
    <cellStyle name="Note 2 5 2 6" xfId="55564" xr:uid="{00000000-0005-0000-0000-000009D90000}"/>
    <cellStyle name="Note 2 5 2 6 2" xfId="55565" xr:uid="{00000000-0005-0000-0000-00000AD90000}"/>
    <cellStyle name="Note 2 5 2 7" xfId="55566" xr:uid="{00000000-0005-0000-0000-00000BD90000}"/>
    <cellStyle name="Note 2 5 2 7 2" xfId="55567" xr:uid="{00000000-0005-0000-0000-00000CD90000}"/>
    <cellStyle name="Note 2 5 2 8" xfId="55568" xr:uid="{00000000-0005-0000-0000-00000DD90000}"/>
    <cellStyle name="Note 2 5 20" xfId="55569" xr:uid="{00000000-0005-0000-0000-00000ED90000}"/>
    <cellStyle name="Note 2 5 20 2" xfId="55570" xr:uid="{00000000-0005-0000-0000-00000FD90000}"/>
    <cellStyle name="Note 2 5 21" xfId="55571" xr:uid="{00000000-0005-0000-0000-000010D90000}"/>
    <cellStyle name="Note 2 5 3" xfId="55572" xr:uid="{00000000-0005-0000-0000-000011D90000}"/>
    <cellStyle name="Note 2 5 3 2" xfId="55573" xr:uid="{00000000-0005-0000-0000-000012D90000}"/>
    <cellStyle name="Note 2 5 3 2 2" xfId="55574" xr:uid="{00000000-0005-0000-0000-000013D90000}"/>
    <cellStyle name="Note 2 5 3 2 2 2" xfId="55575" xr:uid="{00000000-0005-0000-0000-000014D90000}"/>
    <cellStyle name="Note 2 5 3 2 2 3" xfId="55576" xr:uid="{00000000-0005-0000-0000-000015D90000}"/>
    <cellStyle name="Note 2 5 3 2 2 4" xfId="55577" xr:uid="{00000000-0005-0000-0000-000016D90000}"/>
    <cellStyle name="Note 2 5 3 2 2 5" xfId="55578" xr:uid="{00000000-0005-0000-0000-000017D90000}"/>
    <cellStyle name="Note 2 5 3 2 3" xfId="55579" xr:uid="{00000000-0005-0000-0000-000018D90000}"/>
    <cellStyle name="Note 2 5 3 2 3 2" xfId="55580" xr:uid="{00000000-0005-0000-0000-000019D90000}"/>
    <cellStyle name="Note 2 5 3 2 3 3" xfId="55581" xr:uid="{00000000-0005-0000-0000-00001AD90000}"/>
    <cellStyle name="Note 2 5 3 2 3 4" xfId="55582" xr:uid="{00000000-0005-0000-0000-00001BD90000}"/>
    <cellStyle name="Note 2 5 3 2 3 5" xfId="55583" xr:uid="{00000000-0005-0000-0000-00001CD90000}"/>
    <cellStyle name="Note 2 5 3 2 4" xfId="55584" xr:uid="{00000000-0005-0000-0000-00001DD90000}"/>
    <cellStyle name="Note 2 5 3 2 4 2" xfId="55585" xr:uid="{00000000-0005-0000-0000-00001ED90000}"/>
    <cellStyle name="Note 2 5 3 2 5" xfId="55586" xr:uid="{00000000-0005-0000-0000-00001FD90000}"/>
    <cellStyle name="Note 2 5 3 2 5 2" xfId="55587" xr:uid="{00000000-0005-0000-0000-000020D90000}"/>
    <cellStyle name="Note 2 5 3 2 6" xfId="55588" xr:uid="{00000000-0005-0000-0000-000021D90000}"/>
    <cellStyle name="Note 2 5 3 2 6 2" xfId="55589" xr:uid="{00000000-0005-0000-0000-000022D90000}"/>
    <cellStyle name="Note 2 5 3 2 7" xfId="55590" xr:uid="{00000000-0005-0000-0000-000023D90000}"/>
    <cellStyle name="Note 2 5 3 3" xfId="55591" xr:uid="{00000000-0005-0000-0000-000024D90000}"/>
    <cellStyle name="Note 2 5 3 3 2" xfId="55592" xr:uid="{00000000-0005-0000-0000-000025D90000}"/>
    <cellStyle name="Note 2 5 3 3 3" xfId="55593" xr:uid="{00000000-0005-0000-0000-000026D90000}"/>
    <cellStyle name="Note 2 5 3 3 4" xfId="55594" xr:uid="{00000000-0005-0000-0000-000027D90000}"/>
    <cellStyle name="Note 2 5 3 3 5" xfId="55595" xr:uid="{00000000-0005-0000-0000-000028D90000}"/>
    <cellStyle name="Note 2 5 3 4" xfId="55596" xr:uid="{00000000-0005-0000-0000-000029D90000}"/>
    <cellStyle name="Note 2 5 3 4 2" xfId="55597" xr:uid="{00000000-0005-0000-0000-00002AD90000}"/>
    <cellStyle name="Note 2 5 3 4 3" xfId="55598" xr:uid="{00000000-0005-0000-0000-00002BD90000}"/>
    <cellStyle name="Note 2 5 3 4 4" xfId="55599" xr:uid="{00000000-0005-0000-0000-00002CD90000}"/>
    <cellStyle name="Note 2 5 3 4 5" xfId="55600" xr:uid="{00000000-0005-0000-0000-00002DD90000}"/>
    <cellStyle name="Note 2 5 3 5" xfId="55601" xr:uid="{00000000-0005-0000-0000-00002ED90000}"/>
    <cellStyle name="Note 2 5 3 5 2" xfId="55602" xr:uid="{00000000-0005-0000-0000-00002FD90000}"/>
    <cellStyle name="Note 2 5 3 6" xfId="55603" xr:uid="{00000000-0005-0000-0000-000030D90000}"/>
    <cellStyle name="Note 2 5 3 6 2" xfId="55604" xr:uid="{00000000-0005-0000-0000-000031D90000}"/>
    <cellStyle name="Note 2 5 3 7" xfId="55605" xr:uid="{00000000-0005-0000-0000-000032D90000}"/>
    <cellStyle name="Note 2 5 3 7 2" xfId="55606" xr:uid="{00000000-0005-0000-0000-000033D90000}"/>
    <cellStyle name="Note 2 5 3 8" xfId="55607" xr:uid="{00000000-0005-0000-0000-000034D90000}"/>
    <cellStyle name="Note 2 5 4" xfId="55608" xr:uid="{00000000-0005-0000-0000-000035D90000}"/>
    <cellStyle name="Note 2 5 4 2" xfId="55609" xr:uid="{00000000-0005-0000-0000-000036D90000}"/>
    <cellStyle name="Note 2 5 4 2 2" xfId="55610" xr:uid="{00000000-0005-0000-0000-000037D90000}"/>
    <cellStyle name="Note 2 5 4 2 2 2" xfId="55611" xr:uid="{00000000-0005-0000-0000-000038D90000}"/>
    <cellStyle name="Note 2 5 4 2 2 3" xfId="55612" xr:uid="{00000000-0005-0000-0000-000039D90000}"/>
    <cellStyle name="Note 2 5 4 2 2 4" xfId="55613" xr:uid="{00000000-0005-0000-0000-00003AD90000}"/>
    <cellStyle name="Note 2 5 4 2 2 5" xfId="55614" xr:uid="{00000000-0005-0000-0000-00003BD90000}"/>
    <cellStyle name="Note 2 5 4 2 3" xfId="55615" xr:uid="{00000000-0005-0000-0000-00003CD90000}"/>
    <cellStyle name="Note 2 5 4 2 3 2" xfId="55616" xr:uid="{00000000-0005-0000-0000-00003DD90000}"/>
    <cellStyle name="Note 2 5 4 2 3 3" xfId="55617" xr:uid="{00000000-0005-0000-0000-00003ED90000}"/>
    <cellStyle name="Note 2 5 4 2 3 4" xfId="55618" xr:uid="{00000000-0005-0000-0000-00003FD90000}"/>
    <cellStyle name="Note 2 5 4 2 3 5" xfId="55619" xr:uid="{00000000-0005-0000-0000-000040D90000}"/>
    <cellStyle name="Note 2 5 4 2 4" xfId="55620" xr:uid="{00000000-0005-0000-0000-000041D90000}"/>
    <cellStyle name="Note 2 5 4 2 4 2" xfId="55621" xr:uid="{00000000-0005-0000-0000-000042D90000}"/>
    <cellStyle name="Note 2 5 4 2 5" xfId="55622" xr:uid="{00000000-0005-0000-0000-000043D90000}"/>
    <cellStyle name="Note 2 5 4 2 5 2" xfId="55623" xr:uid="{00000000-0005-0000-0000-000044D90000}"/>
    <cellStyle name="Note 2 5 4 2 6" xfId="55624" xr:uid="{00000000-0005-0000-0000-000045D90000}"/>
    <cellStyle name="Note 2 5 4 2 6 2" xfId="55625" xr:uid="{00000000-0005-0000-0000-000046D90000}"/>
    <cellStyle name="Note 2 5 4 2 7" xfId="55626" xr:uid="{00000000-0005-0000-0000-000047D90000}"/>
    <cellStyle name="Note 2 5 4 3" xfId="55627" xr:uid="{00000000-0005-0000-0000-000048D90000}"/>
    <cellStyle name="Note 2 5 4 3 2" xfId="55628" xr:uid="{00000000-0005-0000-0000-000049D90000}"/>
    <cellStyle name="Note 2 5 4 3 3" xfId="55629" xr:uid="{00000000-0005-0000-0000-00004AD90000}"/>
    <cellStyle name="Note 2 5 4 3 4" xfId="55630" xr:uid="{00000000-0005-0000-0000-00004BD90000}"/>
    <cellStyle name="Note 2 5 4 3 5" xfId="55631" xr:uid="{00000000-0005-0000-0000-00004CD90000}"/>
    <cellStyle name="Note 2 5 4 4" xfId="55632" xr:uid="{00000000-0005-0000-0000-00004DD90000}"/>
    <cellStyle name="Note 2 5 4 4 2" xfId="55633" xr:uid="{00000000-0005-0000-0000-00004ED90000}"/>
    <cellStyle name="Note 2 5 4 4 3" xfId="55634" xr:uid="{00000000-0005-0000-0000-00004FD90000}"/>
    <cellStyle name="Note 2 5 4 4 4" xfId="55635" xr:uid="{00000000-0005-0000-0000-000050D90000}"/>
    <cellStyle name="Note 2 5 4 4 5" xfId="55636" xr:uid="{00000000-0005-0000-0000-000051D90000}"/>
    <cellStyle name="Note 2 5 4 5" xfId="55637" xr:uid="{00000000-0005-0000-0000-000052D90000}"/>
    <cellStyle name="Note 2 5 4 5 2" xfId="55638" xr:uid="{00000000-0005-0000-0000-000053D90000}"/>
    <cellStyle name="Note 2 5 4 6" xfId="55639" xr:uid="{00000000-0005-0000-0000-000054D90000}"/>
    <cellStyle name="Note 2 5 4 6 2" xfId="55640" xr:uid="{00000000-0005-0000-0000-000055D90000}"/>
    <cellStyle name="Note 2 5 4 7" xfId="55641" xr:uid="{00000000-0005-0000-0000-000056D90000}"/>
    <cellStyle name="Note 2 5 4 7 2" xfId="55642" xr:uid="{00000000-0005-0000-0000-000057D90000}"/>
    <cellStyle name="Note 2 5 4 8" xfId="55643" xr:uid="{00000000-0005-0000-0000-000058D90000}"/>
    <cellStyle name="Note 2 5 5" xfId="55644" xr:uid="{00000000-0005-0000-0000-000059D90000}"/>
    <cellStyle name="Note 2 5 5 2" xfId="55645" xr:uid="{00000000-0005-0000-0000-00005AD90000}"/>
    <cellStyle name="Note 2 5 5 2 2" xfId="55646" xr:uid="{00000000-0005-0000-0000-00005BD90000}"/>
    <cellStyle name="Note 2 5 5 2 2 2" xfId="55647" xr:uid="{00000000-0005-0000-0000-00005CD90000}"/>
    <cellStyle name="Note 2 5 5 2 2 3" xfId="55648" xr:uid="{00000000-0005-0000-0000-00005DD90000}"/>
    <cellStyle name="Note 2 5 5 2 2 4" xfId="55649" xr:uid="{00000000-0005-0000-0000-00005ED90000}"/>
    <cellStyle name="Note 2 5 5 2 2 5" xfId="55650" xr:uid="{00000000-0005-0000-0000-00005FD90000}"/>
    <cellStyle name="Note 2 5 5 2 3" xfId="55651" xr:uid="{00000000-0005-0000-0000-000060D90000}"/>
    <cellStyle name="Note 2 5 5 2 3 2" xfId="55652" xr:uid="{00000000-0005-0000-0000-000061D90000}"/>
    <cellStyle name="Note 2 5 5 2 3 3" xfId="55653" xr:uid="{00000000-0005-0000-0000-000062D90000}"/>
    <cellStyle name="Note 2 5 5 2 3 4" xfId="55654" xr:uid="{00000000-0005-0000-0000-000063D90000}"/>
    <cellStyle name="Note 2 5 5 2 3 5" xfId="55655" xr:uid="{00000000-0005-0000-0000-000064D90000}"/>
    <cellStyle name="Note 2 5 5 2 4" xfId="55656" xr:uid="{00000000-0005-0000-0000-000065D90000}"/>
    <cellStyle name="Note 2 5 5 2 4 2" xfId="55657" xr:uid="{00000000-0005-0000-0000-000066D90000}"/>
    <cellStyle name="Note 2 5 5 2 5" xfId="55658" xr:uid="{00000000-0005-0000-0000-000067D90000}"/>
    <cellStyle name="Note 2 5 5 2 5 2" xfId="55659" xr:uid="{00000000-0005-0000-0000-000068D90000}"/>
    <cellStyle name="Note 2 5 5 2 6" xfId="55660" xr:uid="{00000000-0005-0000-0000-000069D90000}"/>
    <cellStyle name="Note 2 5 5 2 6 2" xfId="55661" xr:uid="{00000000-0005-0000-0000-00006AD90000}"/>
    <cellStyle name="Note 2 5 5 2 7" xfId="55662" xr:uid="{00000000-0005-0000-0000-00006BD90000}"/>
    <cellStyle name="Note 2 5 5 3" xfId="55663" xr:uid="{00000000-0005-0000-0000-00006CD90000}"/>
    <cellStyle name="Note 2 5 5 3 2" xfId="55664" xr:uid="{00000000-0005-0000-0000-00006DD90000}"/>
    <cellStyle name="Note 2 5 5 3 3" xfId="55665" xr:uid="{00000000-0005-0000-0000-00006ED90000}"/>
    <cellStyle name="Note 2 5 5 3 4" xfId="55666" xr:uid="{00000000-0005-0000-0000-00006FD90000}"/>
    <cellStyle name="Note 2 5 5 3 5" xfId="55667" xr:uid="{00000000-0005-0000-0000-000070D90000}"/>
    <cellStyle name="Note 2 5 5 4" xfId="55668" xr:uid="{00000000-0005-0000-0000-000071D90000}"/>
    <cellStyle name="Note 2 5 5 4 2" xfId="55669" xr:uid="{00000000-0005-0000-0000-000072D90000}"/>
    <cellStyle name="Note 2 5 5 4 3" xfId="55670" xr:uid="{00000000-0005-0000-0000-000073D90000}"/>
    <cellStyle name="Note 2 5 5 4 4" xfId="55671" xr:uid="{00000000-0005-0000-0000-000074D90000}"/>
    <cellStyle name="Note 2 5 5 4 5" xfId="55672" xr:uid="{00000000-0005-0000-0000-000075D90000}"/>
    <cellStyle name="Note 2 5 5 5" xfId="55673" xr:uid="{00000000-0005-0000-0000-000076D90000}"/>
    <cellStyle name="Note 2 5 5 5 2" xfId="55674" xr:uid="{00000000-0005-0000-0000-000077D90000}"/>
    <cellStyle name="Note 2 5 5 6" xfId="55675" xr:uid="{00000000-0005-0000-0000-000078D90000}"/>
    <cellStyle name="Note 2 5 5 6 2" xfId="55676" xr:uid="{00000000-0005-0000-0000-000079D90000}"/>
    <cellStyle name="Note 2 5 5 7" xfId="55677" xr:uid="{00000000-0005-0000-0000-00007AD90000}"/>
    <cellStyle name="Note 2 5 5 7 2" xfId="55678" xr:uid="{00000000-0005-0000-0000-00007BD90000}"/>
    <cellStyle name="Note 2 5 5 8" xfId="55679" xr:uid="{00000000-0005-0000-0000-00007CD90000}"/>
    <cellStyle name="Note 2 5 6" xfId="55680" xr:uid="{00000000-0005-0000-0000-00007DD90000}"/>
    <cellStyle name="Note 2 5 6 2" xfId="55681" xr:uid="{00000000-0005-0000-0000-00007ED90000}"/>
    <cellStyle name="Note 2 5 6 2 2" xfId="55682" xr:uid="{00000000-0005-0000-0000-00007FD90000}"/>
    <cellStyle name="Note 2 5 6 2 2 2" xfId="55683" xr:uid="{00000000-0005-0000-0000-000080D90000}"/>
    <cellStyle name="Note 2 5 6 2 2 3" xfId="55684" xr:uid="{00000000-0005-0000-0000-000081D90000}"/>
    <cellStyle name="Note 2 5 6 2 2 4" xfId="55685" xr:uid="{00000000-0005-0000-0000-000082D90000}"/>
    <cellStyle name="Note 2 5 6 2 2 5" xfId="55686" xr:uid="{00000000-0005-0000-0000-000083D90000}"/>
    <cellStyle name="Note 2 5 6 2 3" xfId="55687" xr:uid="{00000000-0005-0000-0000-000084D90000}"/>
    <cellStyle name="Note 2 5 6 2 3 2" xfId="55688" xr:uid="{00000000-0005-0000-0000-000085D90000}"/>
    <cellStyle name="Note 2 5 6 2 3 3" xfId="55689" xr:uid="{00000000-0005-0000-0000-000086D90000}"/>
    <cellStyle name="Note 2 5 6 2 3 4" xfId="55690" xr:uid="{00000000-0005-0000-0000-000087D90000}"/>
    <cellStyle name="Note 2 5 6 2 3 5" xfId="55691" xr:uid="{00000000-0005-0000-0000-000088D90000}"/>
    <cellStyle name="Note 2 5 6 2 4" xfId="55692" xr:uid="{00000000-0005-0000-0000-000089D90000}"/>
    <cellStyle name="Note 2 5 6 2 4 2" xfId="55693" xr:uid="{00000000-0005-0000-0000-00008AD90000}"/>
    <cellStyle name="Note 2 5 6 2 5" xfId="55694" xr:uid="{00000000-0005-0000-0000-00008BD90000}"/>
    <cellStyle name="Note 2 5 6 2 5 2" xfId="55695" xr:uid="{00000000-0005-0000-0000-00008CD90000}"/>
    <cellStyle name="Note 2 5 6 2 6" xfId="55696" xr:uid="{00000000-0005-0000-0000-00008DD90000}"/>
    <cellStyle name="Note 2 5 6 2 6 2" xfId="55697" xr:uid="{00000000-0005-0000-0000-00008ED90000}"/>
    <cellStyle name="Note 2 5 6 2 7" xfId="55698" xr:uid="{00000000-0005-0000-0000-00008FD90000}"/>
    <cellStyle name="Note 2 5 6 3" xfId="55699" xr:uid="{00000000-0005-0000-0000-000090D90000}"/>
    <cellStyle name="Note 2 5 6 3 2" xfId="55700" xr:uid="{00000000-0005-0000-0000-000091D90000}"/>
    <cellStyle name="Note 2 5 6 3 3" xfId="55701" xr:uid="{00000000-0005-0000-0000-000092D90000}"/>
    <cellStyle name="Note 2 5 6 3 4" xfId="55702" xr:uid="{00000000-0005-0000-0000-000093D90000}"/>
    <cellStyle name="Note 2 5 6 3 5" xfId="55703" xr:uid="{00000000-0005-0000-0000-000094D90000}"/>
    <cellStyle name="Note 2 5 6 4" xfId="55704" xr:uid="{00000000-0005-0000-0000-000095D90000}"/>
    <cellStyle name="Note 2 5 6 4 2" xfId="55705" xr:uid="{00000000-0005-0000-0000-000096D90000}"/>
    <cellStyle name="Note 2 5 6 4 3" xfId="55706" xr:uid="{00000000-0005-0000-0000-000097D90000}"/>
    <cellStyle name="Note 2 5 6 4 4" xfId="55707" xr:uid="{00000000-0005-0000-0000-000098D90000}"/>
    <cellStyle name="Note 2 5 6 4 5" xfId="55708" xr:uid="{00000000-0005-0000-0000-000099D90000}"/>
    <cellStyle name="Note 2 5 6 5" xfId="55709" xr:uid="{00000000-0005-0000-0000-00009AD90000}"/>
    <cellStyle name="Note 2 5 6 5 2" xfId="55710" xr:uid="{00000000-0005-0000-0000-00009BD90000}"/>
    <cellStyle name="Note 2 5 6 6" xfId="55711" xr:uid="{00000000-0005-0000-0000-00009CD90000}"/>
    <cellStyle name="Note 2 5 6 6 2" xfId="55712" xr:uid="{00000000-0005-0000-0000-00009DD90000}"/>
    <cellStyle name="Note 2 5 6 7" xfId="55713" xr:uid="{00000000-0005-0000-0000-00009ED90000}"/>
    <cellStyle name="Note 2 5 6 7 2" xfId="55714" xr:uid="{00000000-0005-0000-0000-00009FD90000}"/>
    <cellStyle name="Note 2 5 6 8" xfId="55715" xr:uid="{00000000-0005-0000-0000-0000A0D90000}"/>
    <cellStyle name="Note 2 5 7" xfId="55716" xr:uid="{00000000-0005-0000-0000-0000A1D90000}"/>
    <cellStyle name="Note 2 5 7 2" xfId="55717" xr:uid="{00000000-0005-0000-0000-0000A2D90000}"/>
    <cellStyle name="Note 2 5 7 2 2" xfId="55718" xr:uid="{00000000-0005-0000-0000-0000A3D90000}"/>
    <cellStyle name="Note 2 5 7 2 2 2" xfId="55719" xr:uid="{00000000-0005-0000-0000-0000A4D90000}"/>
    <cellStyle name="Note 2 5 7 2 2 3" xfId="55720" xr:uid="{00000000-0005-0000-0000-0000A5D90000}"/>
    <cellStyle name="Note 2 5 7 2 2 4" xfId="55721" xr:uid="{00000000-0005-0000-0000-0000A6D90000}"/>
    <cellStyle name="Note 2 5 7 2 2 5" xfId="55722" xr:uid="{00000000-0005-0000-0000-0000A7D90000}"/>
    <cellStyle name="Note 2 5 7 2 3" xfId="55723" xr:uid="{00000000-0005-0000-0000-0000A8D90000}"/>
    <cellStyle name="Note 2 5 7 2 3 2" xfId="55724" xr:uid="{00000000-0005-0000-0000-0000A9D90000}"/>
    <cellStyle name="Note 2 5 7 2 3 3" xfId="55725" xr:uid="{00000000-0005-0000-0000-0000AAD90000}"/>
    <cellStyle name="Note 2 5 7 2 3 4" xfId="55726" xr:uid="{00000000-0005-0000-0000-0000ABD90000}"/>
    <cellStyle name="Note 2 5 7 2 3 5" xfId="55727" xr:uid="{00000000-0005-0000-0000-0000ACD90000}"/>
    <cellStyle name="Note 2 5 7 2 4" xfId="55728" xr:uid="{00000000-0005-0000-0000-0000ADD90000}"/>
    <cellStyle name="Note 2 5 7 2 4 2" xfId="55729" xr:uid="{00000000-0005-0000-0000-0000AED90000}"/>
    <cellStyle name="Note 2 5 7 2 5" xfId="55730" xr:uid="{00000000-0005-0000-0000-0000AFD90000}"/>
    <cellStyle name="Note 2 5 7 2 5 2" xfId="55731" xr:uid="{00000000-0005-0000-0000-0000B0D90000}"/>
    <cellStyle name="Note 2 5 7 2 6" xfId="55732" xr:uid="{00000000-0005-0000-0000-0000B1D90000}"/>
    <cellStyle name="Note 2 5 7 2 6 2" xfId="55733" xr:uid="{00000000-0005-0000-0000-0000B2D90000}"/>
    <cellStyle name="Note 2 5 7 2 7" xfId="55734" xr:uid="{00000000-0005-0000-0000-0000B3D90000}"/>
    <cellStyle name="Note 2 5 7 3" xfId="55735" xr:uid="{00000000-0005-0000-0000-0000B4D90000}"/>
    <cellStyle name="Note 2 5 7 3 2" xfId="55736" xr:uid="{00000000-0005-0000-0000-0000B5D90000}"/>
    <cellStyle name="Note 2 5 7 3 3" xfId="55737" xr:uid="{00000000-0005-0000-0000-0000B6D90000}"/>
    <cellStyle name="Note 2 5 7 3 4" xfId="55738" xr:uid="{00000000-0005-0000-0000-0000B7D90000}"/>
    <cellStyle name="Note 2 5 7 3 5" xfId="55739" xr:uid="{00000000-0005-0000-0000-0000B8D90000}"/>
    <cellStyle name="Note 2 5 7 4" xfId="55740" xr:uid="{00000000-0005-0000-0000-0000B9D90000}"/>
    <cellStyle name="Note 2 5 7 4 2" xfId="55741" xr:uid="{00000000-0005-0000-0000-0000BAD90000}"/>
    <cellStyle name="Note 2 5 7 4 3" xfId="55742" xr:uid="{00000000-0005-0000-0000-0000BBD90000}"/>
    <cellStyle name="Note 2 5 7 4 4" xfId="55743" xr:uid="{00000000-0005-0000-0000-0000BCD90000}"/>
    <cellStyle name="Note 2 5 7 4 5" xfId="55744" xr:uid="{00000000-0005-0000-0000-0000BDD90000}"/>
    <cellStyle name="Note 2 5 7 5" xfId="55745" xr:uid="{00000000-0005-0000-0000-0000BED90000}"/>
    <cellStyle name="Note 2 5 7 5 2" xfId="55746" xr:uid="{00000000-0005-0000-0000-0000BFD90000}"/>
    <cellStyle name="Note 2 5 7 6" xfId="55747" xr:uid="{00000000-0005-0000-0000-0000C0D90000}"/>
    <cellStyle name="Note 2 5 7 6 2" xfId="55748" xr:uid="{00000000-0005-0000-0000-0000C1D90000}"/>
    <cellStyle name="Note 2 5 7 7" xfId="55749" xr:uid="{00000000-0005-0000-0000-0000C2D90000}"/>
    <cellStyle name="Note 2 5 7 7 2" xfId="55750" xr:uid="{00000000-0005-0000-0000-0000C3D90000}"/>
    <cellStyle name="Note 2 5 7 8" xfId="55751" xr:uid="{00000000-0005-0000-0000-0000C4D90000}"/>
    <cellStyle name="Note 2 5 8" xfId="55752" xr:uid="{00000000-0005-0000-0000-0000C5D90000}"/>
    <cellStyle name="Note 2 5 8 2" xfId="55753" xr:uid="{00000000-0005-0000-0000-0000C6D90000}"/>
    <cellStyle name="Note 2 5 8 2 2" xfId="55754" xr:uid="{00000000-0005-0000-0000-0000C7D90000}"/>
    <cellStyle name="Note 2 5 8 2 2 2" xfId="55755" xr:uid="{00000000-0005-0000-0000-0000C8D90000}"/>
    <cellStyle name="Note 2 5 8 2 2 3" xfId="55756" xr:uid="{00000000-0005-0000-0000-0000C9D90000}"/>
    <cellStyle name="Note 2 5 8 2 2 4" xfId="55757" xr:uid="{00000000-0005-0000-0000-0000CAD90000}"/>
    <cellStyle name="Note 2 5 8 2 2 5" xfId="55758" xr:uid="{00000000-0005-0000-0000-0000CBD90000}"/>
    <cellStyle name="Note 2 5 8 2 3" xfId="55759" xr:uid="{00000000-0005-0000-0000-0000CCD90000}"/>
    <cellStyle name="Note 2 5 8 2 3 2" xfId="55760" xr:uid="{00000000-0005-0000-0000-0000CDD90000}"/>
    <cellStyle name="Note 2 5 8 2 3 3" xfId="55761" xr:uid="{00000000-0005-0000-0000-0000CED90000}"/>
    <cellStyle name="Note 2 5 8 2 3 4" xfId="55762" xr:uid="{00000000-0005-0000-0000-0000CFD90000}"/>
    <cellStyle name="Note 2 5 8 2 3 5" xfId="55763" xr:uid="{00000000-0005-0000-0000-0000D0D90000}"/>
    <cellStyle name="Note 2 5 8 2 4" xfId="55764" xr:uid="{00000000-0005-0000-0000-0000D1D90000}"/>
    <cellStyle name="Note 2 5 8 2 4 2" xfId="55765" xr:uid="{00000000-0005-0000-0000-0000D2D90000}"/>
    <cellStyle name="Note 2 5 8 2 5" xfId="55766" xr:uid="{00000000-0005-0000-0000-0000D3D90000}"/>
    <cellStyle name="Note 2 5 8 2 5 2" xfId="55767" xr:uid="{00000000-0005-0000-0000-0000D4D90000}"/>
    <cellStyle name="Note 2 5 8 2 6" xfId="55768" xr:uid="{00000000-0005-0000-0000-0000D5D90000}"/>
    <cellStyle name="Note 2 5 8 2 6 2" xfId="55769" xr:uid="{00000000-0005-0000-0000-0000D6D90000}"/>
    <cellStyle name="Note 2 5 8 2 7" xfId="55770" xr:uid="{00000000-0005-0000-0000-0000D7D90000}"/>
    <cellStyle name="Note 2 5 8 3" xfId="55771" xr:uid="{00000000-0005-0000-0000-0000D8D90000}"/>
    <cellStyle name="Note 2 5 8 3 2" xfId="55772" xr:uid="{00000000-0005-0000-0000-0000D9D90000}"/>
    <cellStyle name="Note 2 5 8 3 3" xfId="55773" xr:uid="{00000000-0005-0000-0000-0000DAD90000}"/>
    <cellStyle name="Note 2 5 8 3 4" xfId="55774" xr:uid="{00000000-0005-0000-0000-0000DBD90000}"/>
    <cellStyle name="Note 2 5 8 3 5" xfId="55775" xr:uid="{00000000-0005-0000-0000-0000DCD90000}"/>
    <cellStyle name="Note 2 5 8 4" xfId="55776" xr:uid="{00000000-0005-0000-0000-0000DDD90000}"/>
    <cellStyle name="Note 2 5 8 4 2" xfId="55777" xr:uid="{00000000-0005-0000-0000-0000DED90000}"/>
    <cellStyle name="Note 2 5 8 4 3" xfId="55778" xr:uid="{00000000-0005-0000-0000-0000DFD90000}"/>
    <cellStyle name="Note 2 5 8 4 4" xfId="55779" xr:uid="{00000000-0005-0000-0000-0000E0D90000}"/>
    <cellStyle name="Note 2 5 8 4 5" xfId="55780" xr:uid="{00000000-0005-0000-0000-0000E1D90000}"/>
    <cellStyle name="Note 2 5 8 5" xfId="55781" xr:uid="{00000000-0005-0000-0000-0000E2D90000}"/>
    <cellStyle name="Note 2 5 8 5 2" xfId="55782" xr:uid="{00000000-0005-0000-0000-0000E3D90000}"/>
    <cellStyle name="Note 2 5 8 6" xfId="55783" xr:uid="{00000000-0005-0000-0000-0000E4D90000}"/>
    <cellStyle name="Note 2 5 8 6 2" xfId="55784" xr:uid="{00000000-0005-0000-0000-0000E5D90000}"/>
    <cellStyle name="Note 2 5 8 7" xfId="55785" xr:uid="{00000000-0005-0000-0000-0000E6D90000}"/>
    <cellStyle name="Note 2 5 8 7 2" xfId="55786" xr:uid="{00000000-0005-0000-0000-0000E7D90000}"/>
    <cellStyle name="Note 2 5 8 8" xfId="55787" xr:uid="{00000000-0005-0000-0000-0000E8D90000}"/>
    <cellStyle name="Note 2 5 9" xfId="55788" xr:uid="{00000000-0005-0000-0000-0000E9D90000}"/>
    <cellStyle name="Note 2 5 9 2" xfId="55789" xr:uid="{00000000-0005-0000-0000-0000EAD90000}"/>
    <cellStyle name="Note 2 5 9 2 2" xfId="55790" xr:uid="{00000000-0005-0000-0000-0000EBD90000}"/>
    <cellStyle name="Note 2 5 9 2 2 2" xfId="55791" xr:uid="{00000000-0005-0000-0000-0000ECD90000}"/>
    <cellStyle name="Note 2 5 9 2 2 3" xfId="55792" xr:uid="{00000000-0005-0000-0000-0000EDD90000}"/>
    <cellStyle name="Note 2 5 9 2 2 4" xfId="55793" xr:uid="{00000000-0005-0000-0000-0000EED90000}"/>
    <cellStyle name="Note 2 5 9 2 2 5" xfId="55794" xr:uid="{00000000-0005-0000-0000-0000EFD90000}"/>
    <cellStyle name="Note 2 5 9 2 3" xfId="55795" xr:uid="{00000000-0005-0000-0000-0000F0D90000}"/>
    <cellStyle name="Note 2 5 9 2 3 2" xfId="55796" xr:uid="{00000000-0005-0000-0000-0000F1D90000}"/>
    <cellStyle name="Note 2 5 9 2 3 3" xfId="55797" xr:uid="{00000000-0005-0000-0000-0000F2D90000}"/>
    <cellStyle name="Note 2 5 9 2 3 4" xfId="55798" xr:uid="{00000000-0005-0000-0000-0000F3D90000}"/>
    <cellStyle name="Note 2 5 9 2 3 5" xfId="55799" xr:uid="{00000000-0005-0000-0000-0000F4D90000}"/>
    <cellStyle name="Note 2 5 9 2 4" xfId="55800" xr:uid="{00000000-0005-0000-0000-0000F5D90000}"/>
    <cellStyle name="Note 2 5 9 2 4 2" xfId="55801" xr:uid="{00000000-0005-0000-0000-0000F6D90000}"/>
    <cellStyle name="Note 2 5 9 2 5" xfId="55802" xr:uid="{00000000-0005-0000-0000-0000F7D90000}"/>
    <cellStyle name="Note 2 5 9 2 5 2" xfId="55803" xr:uid="{00000000-0005-0000-0000-0000F8D90000}"/>
    <cellStyle name="Note 2 5 9 2 6" xfId="55804" xr:uid="{00000000-0005-0000-0000-0000F9D90000}"/>
    <cellStyle name="Note 2 5 9 2 6 2" xfId="55805" xr:uid="{00000000-0005-0000-0000-0000FAD90000}"/>
    <cellStyle name="Note 2 5 9 2 7" xfId="55806" xr:uid="{00000000-0005-0000-0000-0000FBD90000}"/>
    <cellStyle name="Note 2 5 9 3" xfId="55807" xr:uid="{00000000-0005-0000-0000-0000FCD90000}"/>
    <cellStyle name="Note 2 5 9 3 2" xfId="55808" xr:uid="{00000000-0005-0000-0000-0000FDD90000}"/>
    <cellStyle name="Note 2 5 9 3 3" xfId="55809" xr:uid="{00000000-0005-0000-0000-0000FED90000}"/>
    <cellStyle name="Note 2 5 9 3 4" xfId="55810" xr:uid="{00000000-0005-0000-0000-0000FFD90000}"/>
    <cellStyle name="Note 2 5 9 3 5" xfId="55811" xr:uid="{00000000-0005-0000-0000-000000DA0000}"/>
    <cellStyle name="Note 2 5 9 4" xfId="55812" xr:uid="{00000000-0005-0000-0000-000001DA0000}"/>
    <cellStyle name="Note 2 5 9 4 2" xfId="55813" xr:uid="{00000000-0005-0000-0000-000002DA0000}"/>
    <cellStyle name="Note 2 5 9 4 3" xfId="55814" xr:uid="{00000000-0005-0000-0000-000003DA0000}"/>
    <cellStyle name="Note 2 5 9 4 4" xfId="55815" xr:uid="{00000000-0005-0000-0000-000004DA0000}"/>
    <cellStyle name="Note 2 5 9 4 5" xfId="55816" xr:uid="{00000000-0005-0000-0000-000005DA0000}"/>
    <cellStyle name="Note 2 5 9 5" xfId="55817" xr:uid="{00000000-0005-0000-0000-000006DA0000}"/>
    <cellStyle name="Note 2 5 9 5 2" xfId="55818" xr:uid="{00000000-0005-0000-0000-000007DA0000}"/>
    <cellStyle name="Note 2 5 9 6" xfId="55819" xr:uid="{00000000-0005-0000-0000-000008DA0000}"/>
    <cellStyle name="Note 2 5 9 6 2" xfId="55820" xr:uid="{00000000-0005-0000-0000-000009DA0000}"/>
    <cellStyle name="Note 2 5 9 7" xfId="55821" xr:uid="{00000000-0005-0000-0000-00000ADA0000}"/>
    <cellStyle name="Note 2 5 9 7 2" xfId="55822" xr:uid="{00000000-0005-0000-0000-00000BDA0000}"/>
    <cellStyle name="Note 2 5 9 8" xfId="55823" xr:uid="{00000000-0005-0000-0000-00000CDA0000}"/>
    <cellStyle name="Note 2 6" xfId="55824" xr:uid="{00000000-0005-0000-0000-00000DDA0000}"/>
    <cellStyle name="Note 2 6 2" xfId="55825" xr:uid="{00000000-0005-0000-0000-00000EDA0000}"/>
    <cellStyle name="Note 2 6 2 2" xfId="55826" xr:uid="{00000000-0005-0000-0000-00000FDA0000}"/>
    <cellStyle name="Note 2 6 3" xfId="55827" xr:uid="{00000000-0005-0000-0000-000010DA0000}"/>
    <cellStyle name="Note 2 6 3 2" xfId="55828" xr:uid="{00000000-0005-0000-0000-000011DA0000}"/>
    <cellStyle name="Note 2 6 4" xfId="55829" xr:uid="{00000000-0005-0000-0000-000012DA0000}"/>
    <cellStyle name="Note 2 6 5" xfId="55830" xr:uid="{00000000-0005-0000-0000-000013DA0000}"/>
    <cellStyle name="Note 2 7" xfId="55831" xr:uid="{00000000-0005-0000-0000-000014DA0000}"/>
    <cellStyle name="Note 2 7 2" xfId="55832" xr:uid="{00000000-0005-0000-0000-000015DA0000}"/>
    <cellStyle name="Note 2 7 2 2" xfId="55833" xr:uid="{00000000-0005-0000-0000-000016DA0000}"/>
    <cellStyle name="Note 2 7 3" xfId="55834" xr:uid="{00000000-0005-0000-0000-000017DA0000}"/>
    <cellStyle name="Note 2 7 3 2" xfId="55835" xr:uid="{00000000-0005-0000-0000-000018DA0000}"/>
    <cellStyle name="Note 2 7 4" xfId="55836" xr:uid="{00000000-0005-0000-0000-000019DA0000}"/>
    <cellStyle name="Note 2 7 5" xfId="55837" xr:uid="{00000000-0005-0000-0000-00001ADA0000}"/>
    <cellStyle name="Note 2 8" xfId="55838" xr:uid="{00000000-0005-0000-0000-00001BDA0000}"/>
    <cellStyle name="Note 2 8 2" xfId="55839" xr:uid="{00000000-0005-0000-0000-00001CDA0000}"/>
    <cellStyle name="Note 2 8 2 2" xfId="55840" xr:uid="{00000000-0005-0000-0000-00001DDA0000}"/>
    <cellStyle name="Note 2 9" xfId="55841" xr:uid="{00000000-0005-0000-0000-00001EDA0000}"/>
    <cellStyle name="Note 2 9 2" xfId="55842" xr:uid="{00000000-0005-0000-0000-00001FDA0000}"/>
    <cellStyle name="Note 2_T-straight with PEDs adjustor" xfId="55843" xr:uid="{00000000-0005-0000-0000-000020DA0000}"/>
    <cellStyle name="Note 3" xfId="55844" xr:uid="{00000000-0005-0000-0000-000021DA0000}"/>
    <cellStyle name="Note 3 2" xfId="55845" xr:uid="{00000000-0005-0000-0000-000022DA0000}"/>
    <cellStyle name="Note 3 2 2" xfId="55846" xr:uid="{00000000-0005-0000-0000-000023DA0000}"/>
    <cellStyle name="Note 3 2 2 10" xfId="55847" xr:uid="{00000000-0005-0000-0000-000024DA0000}"/>
    <cellStyle name="Note 3 2 2 10 2" xfId="55848" xr:uid="{00000000-0005-0000-0000-000025DA0000}"/>
    <cellStyle name="Note 3 2 2 10 2 2" xfId="55849" xr:uid="{00000000-0005-0000-0000-000026DA0000}"/>
    <cellStyle name="Note 3 2 2 10 2 2 2" xfId="55850" xr:uid="{00000000-0005-0000-0000-000027DA0000}"/>
    <cellStyle name="Note 3 2 2 10 2 2 3" xfId="55851" xr:uid="{00000000-0005-0000-0000-000028DA0000}"/>
    <cellStyle name="Note 3 2 2 10 2 2 4" xfId="55852" xr:uid="{00000000-0005-0000-0000-000029DA0000}"/>
    <cellStyle name="Note 3 2 2 10 2 2 5" xfId="55853" xr:uid="{00000000-0005-0000-0000-00002ADA0000}"/>
    <cellStyle name="Note 3 2 2 10 2 3" xfId="55854" xr:uid="{00000000-0005-0000-0000-00002BDA0000}"/>
    <cellStyle name="Note 3 2 2 10 2 3 2" xfId="55855" xr:uid="{00000000-0005-0000-0000-00002CDA0000}"/>
    <cellStyle name="Note 3 2 2 10 2 3 3" xfId="55856" xr:uid="{00000000-0005-0000-0000-00002DDA0000}"/>
    <cellStyle name="Note 3 2 2 10 2 3 4" xfId="55857" xr:uid="{00000000-0005-0000-0000-00002EDA0000}"/>
    <cellStyle name="Note 3 2 2 10 2 3 5" xfId="55858" xr:uid="{00000000-0005-0000-0000-00002FDA0000}"/>
    <cellStyle name="Note 3 2 2 10 2 4" xfId="55859" xr:uid="{00000000-0005-0000-0000-000030DA0000}"/>
    <cellStyle name="Note 3 2 2 10 2 4 2" xfId="55860" xr:uid="{00000000-0005-0000-0000-000031DA0000}"/>
    <cellStyle name="Note 3 2 2 10 2 5" xfId="55861" xr:uid="{00000000-0005-0000-0000-000032DA0000}"/>
    <cellStyle name="Note 3 2 2 10 2 5 2" xfId="55862" xr:uid="{00000000-0005-0000-0000-000033DA0000}"/>
    <cellStyle name="Note 3 2 2 10 2 6" xfId="55863" xr:uid="{00000000-0005-0000-0000-000034DA0000}"/>
    <cellStyle name="Note 3 2 2 10 2 6 2" xfId="55864" xr:uid="{00000000-0005-0000-0000-000035DA0000}"/>
    <cellStyle name="Note 3 2 2 10 2 7" xfId="55865" xr:uid="{00000000-0005-0000-0000-000036DA0000}"/>
    <cellStyle name="Note 3 2 2 10 3" xfId="55866" xr:uid="{00000000-0005-0000-0000-000037DA0000}"/>
    <cellStyle name="Note 3 2 2 10 3 2" xfId="55867" xr:uid="{00000000-0005-0000-0000-000038DA0000}"/>
    <cellStyle name="Note 3 2 2 10 3 3" xfId="55868" xr:uid="{00000000-0005-0000-0000-000039DA0000}"/>
    <cellStyle name="Note 3 2 2 10 3 4" xfId="55869" xr:uid="{00000000-0005-0000-0000-00003ADA0000}"/>
    <cellStyle name="Note 3 2 2 10 3 5" xfId="55870" xr:uid="{00000000-0005-0000-0000-00003BDA0000}"/>
    <cellStyle name="Note 3 2 2 10 4" xfId="55871" xr:uid="{00000000-0005-0000-0000-00003CDA0000}"/>
    <cellStyle name="Note 3 2 2 10 4 2" xfId="55872" xr:uid="{00000000-0005-0000-0000-00003DDA0000}"/>
    <cellStyle name="Note 3 2 2 10 4 3" xfId="55873" xr:uid="{00000000-0005-0000-0000-00003EDA0000}"/>
    <cellStyle name="Note 3 2 2 10 4 4" xfId="55874" xr:uid="{00000000-0005-0000-0000-00003FDA0000}"/>
    <cellStyle name="Note 3 2 2 10 4 5" xfId="55875" xr:uid="{00000000-0005-0000-0000-000040DA0000}"/>
    <cellStyle name="Note 3 2 2 10 5" xfId="55876" xr:uid="{00000000-0005-0000-0000-000041DA0000}"/>
    <cellStyle name="Note 3 2 2 10 5 2" xfId="55877" xr:uid="{00000000-0005-0000-0000-000042DA0000}"/>
    <cellStyle name="Note 3 2 2 10 6" xfId="55878" xr:uid="{00000000-0005-0000-0000-000043DA0000}"/>
    <cellStyle name="Note 3 2 2 10 6 2" xfId="55879" xr:uid="{00000000-0005-0000-0000-000044DA0000}"/>
    <cellStyle name="Note 3 2 2 10 7" xfId="55880" xr:uid="{00000000-0005-0000-0000-000045DA0000}"/>
    <cellStyle name="Note 3 2 2 10 7 2" xfId="55881" xr:uid="{00000000-0005-0000-0000-000046DA0000}"/>
    <cellStyle name="Note 3 2 2 10 8" xfId="55882" xr:uid="{00000000-0005-0000-0000-000047DA0000}"/>
    <cellStyle name="Note 3 2 2 11" xfId="55883" xr:uid="{00000000-0005-0000-0000-000048DA0000}"/>
    <cellStyle name="Note 3 2 2 11 2" xfId="55884" xr:uid="{00000000-0005-0000-0000-000049DA0000}"/>
    <cellStyle name="Note 3 2 2 11 2 2" xfId="55885" xr:uid="{00000000-0005-0000-0000-00004ADA0000}"/>
    <cellStyle name="Note 3 2 2 11 2 2 2" xfId="55886" xr:uid="{00000000-0005-0000-0000-00004BDA0000}"/>
    <cellStyle name="Note 3 2 2 11 2 2 3" xfId="55887" xr:uid="{00000000-0005-0000-0000-00004CDA0000}"/>
    <cellStyle name="Note 3 2 2 11 2 2 4" xfId="55888" xr:uid="{00000000-0005-0000-0000-00004DDA0000}"/>
    <cellStyle name="Note 3 2 2 11 2 2 5" xfId="55889" xr:uid="{00000000-0005-0000-0000-00004EDA0000}"/>
    <cellStyle name="Note 3 2 2 11 2 3" xfId="55890" xr:uid="{00000000-0005-0000-0000-00004FDA0000}"/>
    <cellStyle name="Note 3 2 2 11 2 3 2" xfId="55891" xr:uid="{00000000-0005-0000-0000-000050DA0000}"/>
    <cellStyle name="Note 3 2 2 11 2 3 3" xfId="55892" xr:uid="{00000000-0005-0000-0000-000051DA0000}"/>
    <cellStyle name="Note 3 2 2 11 2 3 4" xfId="55893" xr:uid="{00000000-0005-0000-0000-000052DA0000}"/>
    <cellStyle name="Note 3 2 2 11 2 3 5" xfId="55894" xr:uid="{00000000-0005-0000-0000-000053DA0000}"/>
    <cellStyle name="Note 3 2 2 11 2 4" xfId="55895" xr:uid="{00000000-0005-0000-0000-000054DA0000}"/>
    <cellStyle name="Note 3 2 2 11 2 4 2" xfId="55896" xr:uid="{00000000-0005-0000-0000-000055DA0000}"/>
    <cellStyle name="Note 3 2 2 11 2 5" xfId="55897" xr:uid="{00000000-0005-0000-0000-000056DA0000}"/>
    <cellStyle name="Note 3 2 2 11 2 5 2" xfId="55898" xr:uid="{00000000-0005-0000-0000-000057DA0000}"/>
    <cellStyle name="Note 3 2 2 11 2 6" xfId="55899" xr:uid="{00000000-0005-0000-0000-000058DA0000}"/>
    <cellStyle name="Note 3 2 2 11 2 6 2" xfId="55900" xr:uid="{00000000-0005-0000-0000-000059DA0000}"/>
    <cellStyle name="Note 3 2 2 11 2 7" xfId="55901" xr:uid="{00000000-0005-0000-0000-00005ADA0000}"/>
    <cellStyle name="Note 3 2 2 11 3" xfId="55902" xr:uid="{00000000-0005-0000-0000-00005BDA0000}"/>
    <cellStyle name="Note 3 2 2 11 3 2" xfId="55903" xr:uid="{00000000-0005-0000-0000-00005CDA0000}"/>
    <cellStyle name="Note 3 2 2 11 3 3" xfId="55904" xr:uid="{00000000-0005-0000-0000-00005DDA0000}"/>
    <cellStyle name="Note 3 2 2 11 3 4" xfId="55905" xr:uid="{00000000-0005-0000-0000-00005EDA0000}"/>
    <cellStyle name="Note 3 2 2 11 3 5" xfId="55906" xr:uid="{00000000-0005-0000-0000-00005FDA0000}"/>
    <cellStyle name="Note 3 2 2 11 4" xfId="55907" xr:uid="{00000000-0005-0000-0000-000060DA0000}"/>
    <cellStyle name="Note 3 2 2 11 4 2" xfId="55908" xr:uid="{00000000-0005-0000-0000-000061DA0000}"/>
    <cellStyle name="Note 3 2 2 11 4 3" xfId="55909" xr:uid="{00000000-0005-0000-0000-000062DA0000}"/>
    <cellStyle name="Note 3 2 2 11 4 4" xfId="55910" xr:uid="{00000000-0005-0000-0000-000063DA0000}"/>
    <cellStyle name="Note 3 2 2 11 4 5" xfId="55911" xr:uid="{00000000-0005-0000-0000-000064DA0000}"/>
    <cellStyle name="Note 3 2 2 11 5" xfId="55912" xr:uid="{00000000-0005-0000-0000-000065DA0000}"/>
    <cellStyle name="Note 3 2 2 11 5 2" xfId="55913" xr:uid="{00000000-0005-0000-0000-000066DA0000}"/>
    <cellStyle name="Note 3 2 2 11 6" xfId="55914" xr:uid="{00000000-0005-0000-0000-000067DA0000}"/>
    <cellStyle name="Note 3 2 2 11 6 2" xfId="55915" xr:uid="{00000000-0005-0000-0000-000068DA0000}"/>
    <cellStyle name="Note 3 2 2 11 7" xfId="55916" xr:uid="{00000000-0005-0000-0000-000069DA0000}"/>
    <cellStyle name="Note 3 2 2 11 7 2" xfId="55917" xr:uid="{00000000-0005-0000-0000-00006ADA0000}"/>
    <cellStyle name="Note 3 2 2 11 8" xfId="55918" xr:uid="{00000000-0005-0000-0000-00006BDA0000}"/>
    <cellStyle name="Note 3 2 2 12" xfId="55919" xr:uid="{00000000-0005-0000-0000-00006CDA0000}"/>
    <cellStyle name="Note 3 2 2 12 2" xfId="55920" xr:uid="{00000000-0005-0000-0000-00006DDA0000}"/>
    <cellStyle name="Note 3 2 2 12 2 2" xfId="55921" xr:uid="{00000000-0005-0000-0000-00006EDA0000}"/>
    <cellStyle name="Note 3 2 2 12 2 2 2" xfId="55922" xr:uid="{00000000-0005-0000-0000-00006FDA0000}"/>
    <cellStyle name="Note 3 2 2 12 2 2 3" xfId="55923" xr:uid="{00000000-0005-0000-0000-000070DA0000}"/>
    <cellStyle name="Note 3 2 2 12 2 2 4" xfId="55924" xr:uid="{00000000-0005-0000-0000-000071DA0000}"/>
    <cellStyle name="Note 3 2 2 12 2 2 5" xfId="55925" xr:uid="{00000000-0005-0000-0000-000072DA0000}"/>
    <cellStyle name="Note 3 2 2 12 2 3" xfId="55926" xr:uid="{00000000-0005-0000-0000-000073DA0000}"/>
    <cellStyle name="Note 3 2 2 12 2 3 2" xfId="55927" xr:uid="{00000000-0005-0000-0000-000074DA0000}"/>
    <cellStyle name="Note 3 2 2 12 2 3 3" xfId="55928" xr:uid="{00000000-0005-0000-0000-000075DA0000}"/>
    <cellStyle name="Note 3 2 2 12 2 3 4" xfId="55929" xr:uid="{00000000-0005-0000-0000-000076DA0000}"/>
    <cellStyle name="Note 3 2 2 12 2 3 5" xfId="55930" xr:uid="{00000000-0005-0000-0000-000077DA0000}"/>
    <cellStyle name="Note 3 2 2 12 2 4" xfId="55931" xr:uid="{00000000-0005-0000-0000-000078DA0000}"/>
    <cellStyle name="Note 3 2 2 12 2 4 2" xfId="55932" xr:uid="{00000000-0005-0000-0000-000079DA0000}"/>
    <cellStyle name="Note 3 2 2 12 2 5" xfId="55933" xr:uid="{00000000-0005-0000-0000-00007ADA0000}"/>
    <cellStyle name="Note 3 2 2 12 2 5 2" xfId="55934" xr:uid="{00000000-0005-0000-0000-00007BDA0000}"/>
    <cellStyle name="Note 3 2 2 12 2 6" xfId="55935" xr:uid="{00000000-0005-0000-0000-00007CDA0000}"/>
    <cellStyle name="Note 3 2 2 12 2 6 2" xfId="55936" xr:uid="{00000000-0005-0000-0000-00007DDA0000}"/>
    <cellStyle name="Note 3 2 2 12 2 7" xfId="55937" xr:uid="{00000000-0005-0000-0000-00007EDA0000}"/>
    <cellStyle name="Note 3 2 2 12 3" xfId="55938" xr:uid="{00000000-0005-0000-0000-00007FDA0000}"/>
    <cellStyle name="Note 3 2 2 12 3 2" xfId="55939" xr:uid="{00000000-0005-0000-0000-000080DA0000}"/>
    <cellStyle name="Note 3 2 2 12 3 3" xfId="55940" xr:uid="{00000000-0005-0000-0000-000081DA0000}"/>
    <cellStyle name="Note 3 2 2 12 3 4" xfId="55941" xr:uid="{00000000-0005-0000-0000-000082DA0000}"/>
    <cellStyle name="Note 3 2 2 12 3 5" xfId="55942" xr:uid="{00000000-0005-0000-0000-000083DA0000}"/>
    <cellStyle name="Note 3 2 2 12 4" xfId="55943" xr:uid="{00000000-0005-0000-0000-000084DA0000}"/>
    <cellStyle name="Note 3 2 2 12 4 2" xfId="55944" xr:uid="{00000000-0005-0000-0000-000085DA0000}"/>
    <cellStyle name="Note 3 2 2 12 4 3" xfId="55945" xr:uid="{00000000-0005-0000-0000-000086DA0000}"/>
    <cellStyle name="Note 3 2 2 12 4 4" xfId="55946" xr:uid="{00000000-0005-0000-0000-000087DA0000}"/>
    <cellStyle name="Note 3 2 2 12 4 5" xfId="55947" xr:uid="{00000000-0005-0000-0000-000088DA0000}"/>
    <cellStyle name="Note 3 2 2 12 5" xfId="55948" xr:uid="{00000000-0005-0000-0000-000089DA0000}"/>
    <cellStyle name="Note 3 2 2 12 5 2" xfId="55949" xr:uid="{00000000-0005-0000-0000-00008ADA0000}"/>
    <cellStyle name="Note 3 2 2 12 6" xfId="55950" xr:uid="{00000000-0005-0000-0000-00008BDA0000}"/>
    <cellStyle name="Note 3 2 2 12 6 2" xfId="55951" xr:uid="{00000000-0005-0000-0000-00008CDA0000}"/>
    <cellStyle name="Note 3 2 2 12 7" xfId="55952" xr:uid="{00000000-0005-0000-0000-00008DDA0000}"/>
    <cellStyle name="Note 3 2 2 12 7 2" xfId="55953" xr:uid="{00000000-0005-0000-0000-00008EDA0000}"/>
    <cellStyle name="Note 3 2 2 12 8" xfId="55954" xr:uid="{00000000-0005-0000-0000-00008FDA0000}"/>
    <cellStyle name="Note 3 2 2 13" xfId="55955" xr:uid="{00000000-0005-0000-0000-000090DA0000}"/>
    <cellStyle name="Note 3 2 2 13 2" xfId="55956" xr:uid="{00000000-0005-0000-0000-000091DA0000}"/>
    <cellStyle name="Note 3 2 2 13 2 2" xfId="55957" xr:uid="{00000000-0005-0000-0000-000092DA0000}"/>
    <cellStyle name="Note 3 2 2 13 2 2 2" xfId="55958" xr:uid="{00000000-0005-0000-0000-000093DA0000}"/>
    <cellStyle name="Note 3 2 2 13 2 2 3" xfId="55959" xr:uid="{00000000-0005-0000-0000-000094DA0000}"/>
    <cellStyle name="Note 3 2 2 13 2 2 4" xfId="55960" xr:uid="{00000000-0005-0000-0000-000095DA0000}"/>
    <cellStyle name="Note 3 2 2 13 2 2 5" xfId="55961" xr:uid="{00000000-0005-0000-0000-000096DA0000}"/>
    <cellStyle name="Note 3 2 2 13 2 3" xfId="55962" xr:uid="{00000000-0005-0000-0000-000097DA0000}"/>
    <cellStyle name="Note 3 2 2 13 2 3 2" xfId="55963" xr:uid="{00000000-0005-0000-0000-000098DA0000}"/>
    <cellStyle name="Note 3 2 2 13 2 3 3" xfId="55964" xr:uid="{00000000-0005-0000-0000-000099DA0000}"/>
    <cellStyle name="Note 3 2 2 13 2 3 4" xfId="55965" xr:uid="{00000000-0005-0000-0000-00009ADA0000}"/>
    <cellStyle name="Note 3 2 2 13 2 3 5" xfId="55966" xr:uid="{00000000-0005-0000-0000-00009BDA0000}"/>
    <cellStyle name="Note 3 2 2 13 2 4" xfId="55967" xr:uid="{00000000-0005-0000-0000-00009CDA0000}"/>
    <cellStyle name="Note 3 2 2 13 2 4 2" xfId="55968" xr:uid="{00000000-0005-0000-0000-00009DDA0000}"/>
    <cellStyle name="Note 3 2 2 13 2 5" xfId="55969" xr:uid="{00000000-0005-0000-0000-00009EDA0000}"/>
    <cellStyle name="Note 3 2 2 13 2 5 2" xfId="55970" xr:uid="{00000000-0005-0000-0000-00009FDA0000}"/>
    <cellStyle name="Note 3 2 2 13 2 6" xfId="55971" xr:uid="{00000000-0005-0000-0000-0000A0DA0000}"/>
    <cellStyle name="Note 3 2 2 13 2 6 2" xfId="55972" xr:uid="{00000000-0005-0000-0000-0000A1DA0000}"/>
    <cellStyle name="Note 3 2 2 13 2 7" xfId="55973" xr:uid="{00000000-0005-0000-0000-0000A2DA0000}"/>
    <cellStyle name="Note 3 2 2 13 3" xfId="55974" xr:uid="{00000000-0005-0000-0000-0000A3DA0000}"/>
    <cellStyle name="Note 3 2 2 13 3 2" xfId="55975" xr:uid="{00000000-0005-0000-0000-0000A4DA0000}"/>
    <cellStyle name="Note 3 2 2 13 3 3" xfId="55976" xr:uid="{00000000-0005-0000-0000-0000A5DA0000}"/>
    <cellStyle name="Note 3 2 2 13 3 4" xfId="55977" xr:uid="{00000000-0005-0000-0000-0000A6DA0000}"/>
    <cellStyle name="Note 3 2 2 13 3 5" xfId="55978" xr:uid="{00000000-0005-0000-0000-0000A7DA0000}"/>
    <cellStyle name="Note 3 2 2 13 4" xfId="55979" xr:uid="{00000000-0005-0000-0000-0000A8DA0000}"/>
    <cellStyle name="Note 3 2 2 13 4 2" xfId="55980" xr:uid="{00000000-0005-0000-0000-0000A9DA0000}"/>
    <cellStyle name="Note 3 2 2 13 4 3" xfId="55981" xr:uid="{00000000-0005-0000-0000-0000AADA0000}"/>
    <cellStyle name="Note 3 2 2 13 4 4" xfId="55982" xr:uid="{00000000-0005-0000-0000-0000ABDA0000}"/>
    <cellStyle name="Note 3 2 2 13 4 5" xfId="55983" xr:uid="{00000000-0005-0000-0000-0000ACDA0000}"/>
    <cellStyle name="Note 3 2 2 13 5" xfId="55984" xr:uid="{00000000-0005-0000-0000-0000ADDA0000}"/>
    <cellStyle name="Note 3 2 2 13 5 2" xfId="55985" xr:uid="{00000000-0005-0000-0000-0000AEDA0000}"/>
    <cellStyle name="Note 3 2 2 13 6" xfId="55986" xr:uid="{00000000-0005-0000-0000-0000AFDA0000}"/>
    <cellStyle name="Note 3 2 2 13 6 2" xfId="55987" xr:uid="{00000000-0005-0000-0000-0000B0DA0000}"/>
    <cellStyle name="Note 3 2 2 13 7" xfId="55988" xr:uid="{00000000-0005-0000-0000-0000B1DA0000}"/>
    <cellStyle name="Note 3 2 2 13 7 2" xfId="55989" xr:uid="{00000000-0005-0000-0000-0000B2DA0000}"/>
    <cellStyle name="Note 3 2 2 13 8" xfId="55990" xr:uid="{00000000-0005-0000-0000-0000B3DA0000}"/>
    <cellStyle name="Note 3 2 2 14" xfId="55991" xr:uid="{00000000-0005-0000-0000-0000B4DA0000}"/>
    <cellStyle name="Note 3 2 2 14 2" xfId="55992" xr:uid="{00000000-0005-0000-0000-0000B5DA0000}"/>
    <cellStyle name="Note 3 2 2 14 2 2" xfId="55993" xr:uid="{00000000-0005-0000-0000-0000B6DA0000}"/>
    <cellStyle name="Note 3 2 2 14 2 2 2" xfId="55994" xr:uid="{00000000-0005-0000-0000-0000B7DA0000}"/>
    <cellStyle name="Note 3 2 2 14 2 2 3" xfId="55995" xr:uid="{00000000-0005-0000-0000-0000B8DA0000}"/>
    <cellStyle name="Note 3 2 2 14 2 2 4" xfId="55996" xr:uid="{00000000-0005-0000-0000-0000B9DA0000}"/>
    <cellStyle name="Note 3 2 2 14 2 2 5" xfId="55997" xr:uid="{00000000-0005-0000-0000-0000BADA0000}"/>
    <cellStyle name="Note 3 2 2 14 2 3" xfId="55998" xr:uid="{00000000-0005-0000-0000-0000BBDA0000}"/>
    <cellStyle name="Note 3 2 2 14 2 3 2" xfId="55999" xr:uid="{00000000-0005-0000-0000-0000BCDA0000}"/>
    <cellStyle name="Note 3 2 2 14 2 3 3" xfId="56000" xr:uid="{00000000-0005-0000-0000-0000BDDA0000}"/>
    <cellStyle name="Note 3 2 2 14 2 3 4" xfId="56001" xr:uid="{00000000-0005-0000-0000-0000BEDA0000}"/>
    <cellStyle name="Note 3 2 2 14 2 3 5" xfId="56002" xr:uid="{00000000-0005-0000-0000-0000BFDA0000}"/>
    <cellStyle name="Note 3 2 2 14 2 4" xfId="56003" xr:uid="{00000000-0005-0000-0000-0000C0DA0000}"/>
    <cellStyle name="Note 3 2 2 14 2 4 2" xfId="56004" xr:uid="{00000000-0005-0000-0000-0000C1DA0000}"/>
    <cellStyle name="Note 3 2 2 14 2 5" xfId="56005" xr:uid="{00000000-0005-0000-0000-0000C2DA0000}"/>
    <cellStyle name="Note 3 2 2 14 2 5 2" xfId="56006" xr:uid="{00000000-0005-0000-0000-0000C3DA0000}"/>
    <cellStyle name="Note 3 2 2 14 2 6" xfId="56007" xr:uid="{00000000-0005-0000-0000-0000C4DA0000}"/>
    <cellStyle name="Note 3 2 2 14 2 6 2" xfId="56008" xr:uid="{00000000-0005-0000-0000-0000C5DA0000}"/>
    <cellStyle name="Note 3 2 2 14 2 7" xfId="56009" xr:uid="{00000000-0005-0000-0000-0000C6DA0000}"/>
    <cellStyle name="Note 3 2 2 14 3" xfId="56010" xr:uid="{00000000-0005-0000-0000-0000C7DA0000}"/>
    <cellStyle name="Note 3 2 2 14 3 2" xfId="56011" xr:uid="{00000000-0005-0000-0000-0000C8DA0000}"/>
    <cellStyle name="Note 3 2 2 14 3 3" xfId="56012" xr:uid="{00000000-0005-0000-0000-0000C9DA0000}"/>
    <cellStyle name="Note 3 2 2 14 3 4" xfId="56013" xr:uid="{00000000-0005-0000-0000-0000CADA0000}"/>
    <cellStyle name="Note 3 2 2 14 3 5" xfId="56014" xr:uid="{00000000-0005-0000-0000-0000CBDA0000}"/>
    <cellStyle name="Note 3 2 2 14 4" xfId="56015" xr:uid="{00000000-0005-0000-0000-0000CCDA0000}"/>
    <cellStyle name="Note 3 2 2 14 4 2" xfId="56016" xr:uid="{00000000-0005-0000-0000-0000CDDA0000}"/>
    <cellStyle name="Note 3 2 2 14 4 3" xfId="56017" xr:uid="{00000000-0005-0000-0000-0000CEDA0000}"/>
    <cellStyle name="Note 3 2 2 14 4 4" xfId="56018" xr:uid="{00000000-0005-0000-0000-0000CFDA0000}"/>
    <cellStyle name="Note 3 2 2 14 4 5" xfId="56019" xr:uid="{00000000-0005-0000-0000-0000D0DA0000}"/>
    <cellStyle name="Note 3 2 2 14 5" xfId="56020" xr:uid="{00000000-0005-0000-0000-0000D1DA0000}"/>
    <cellStyle name="Note 3 2 2 14 5 2" xfId="56021" xr:uid="{00000000-0005-0000-0000-0000D2DA0000}"/>
    <cellStyle name="Note 3 2 2 14 6" xfId="56022" xr:uid="{00000000-0005-0000-0000-0000D3DA0000}"/>
    <cellStyle name="Note 3 2 2 14 6 2" xfId="56023" xr:uid="{00000000-0005-0000-0000-0000D4DA0000}"/>
    <cellStyle name="Note 3 2 2 14 7" xfId="56024" xr:uid="{00000000-0005-0000-0000-0000D5DA0000}"/>
    <cellStyle name="Note 3 2 2 14 7 2" xfId="56025" xr:uid="{00000000-0005-0000-0000-0000D6DA0000}"/>
    <cellStyle name="Note 3 2 2 14 8" xfId="56026" xr:uid="{00000000-0005-0000-0000-0000D7DA0000}"/>
    <cellStyle name="Note 3 2 2 15" xfId="56027" xr:uid="{00000000-0005-0000-0000-0000D8DA0000}"/>
    <cellStyle name="Note 3 2 2 15 2" xfId="56028" xr:uid="{00000000-0005-0000-0000-0000D9DA0000}"/>
    <cellStyle name="Note 3 2 2 15 2 2" xfId="56029" xr:uid="{00000000-0005-0000-0000-0000DADA0000}"/>
    <cellStyle name="Note 3 2 2 15 2 3" xfId="56030" xr:uid="{00000000-0005-0000-0000-0000DBDA0000}"/>
    <cellStyle name="Note 3 2 2 15 2 4" xfId="56031" xr:uid="{00000000-0005-0000-0000-0000DCDA0000}"/>
    <cellStyle name="Note 3 2 2 15 2 5" xfId="56032" xr:uid="{00000000-0005-0000-0000-0000DDDA0000}"/>
    <cellStyle name="Note 3 2 2 15 3" xfId="56033" xr:uid="{00000000-0005-0000-0000-0000DEDA0000}"/>
    <cellStyle name="Note 3 2 2 15 3 2" xfId="56034" xr:uid="{00000000-0005-0000-0000-0000DFDA0000}"/>
    <cellStyle name="Note 3 2 2 15 3 3" xfId="56035" xr:uid="{00000000-0005-0000-0000-0000E0DA0000}"/>
    <cellStyle name="Note 3 2 2 15 3 4" xfId="56036" xr:uid="{00000000-0005-0000-0000-0000E1DA0000}"/>
    <cellStyle name="Note 3 2 2 15 3 5" xfId="56037" xr:uid="{00000000-0005-0000-0000-0000E2DA0000}"/>
    <cellStyle name="Note 3 2 2 15 4" xfId="56038" xr:uid="{00000000-0005-0000-0000-0000E3DA0000}"/>
    <cellStyle name="Note 3 2 2 15 4 2" xfId="56039" xr:uid="{00000000-0005-0000-0000-0000E4DA0000}"/>
    <cellStyle name="Note 3 2 2 15 5" xfId="56040" xr:uid="{00000000-0005-0000-0000-0000E5DA0000}"/>
    <cellStyle name="Note 3 2 2 15 5 2" xfId="56041" xr:uid="{00000000-0005-0000-0000-0000E6DA0000}"/>
    <cellStyle name="Note 3 2 2 15 6" xfId="56042" xr:uid="{00000000-0005-0000-0000-0000E7DA0000}"/>
    <cellStyle name="Note 3 2 2 15 6 2" xfId="56043" xr:uid="{00000000-0005-0000-0000-0000E8DA0000}"/>
    <cellStyle name="Note 3 2 2 15 7" xfId="56044" xr:uid="{00000000-0005-0000-0000-0000E9DA0000}"/>
    <cellStyle name="Note 3 2 2 16" xfId="56045" xr:uid="{00000000-0005-0000-0000-0000EADA0000}"/>
    <cellStyle name="Note 3 2 2 16 2" xfId="56046" xr:uid="{00000000-0005-0000-0000-0000EBDA0000}"/>
    <cellStyle name="Note 3 2 2 16 3" xfId="56047" xr:uid="{00000000-0005-0000-0000-0000ECDA0000}"/>
    <cellStyle name="Note 3 2 2 16 4" xfId="56048" xr:uid="{00000000-0005-0000-0000-0000EDDA0000}"/>
    <cellStyle name="Note 3 2 2 16 5" xfId="56049" xr:uid="{00000000-0005-0000-0000-0000EEDA0000}"/>
    <cellStyle name="Note 3 2 2 17" xfId="56050" xr:uid="{00000000-0005-0000-0000-0000EFDA0000}"/>
    <cellStyle name="Note 3 2 2 17 2" xfId="56051" xr:uid="{00000000-0005-0000-0000-0000F0DA0000}"/>
    <cellStyle name="Note 3 2 2 17 3" xfId="56052" xr:uid="{00000000-0005-0000-0000-0000F1DA0000}"/>
    <cellStyle name="Note 3 2 2 17 4" xfId="56053" xr:uid="{00000000-0005-0000-0000-0000F2DA0000}"/>
    <cellStyle name="Note 3 2 2 17 5" xfId="56054" xr:uid="{00000000-0005-0000-0000-0000F3DA0000}"/>
    <cellStyle name="Note 3 2 2 18" xfId="56055" xr:uid="{00000000-0005-0000-0000-0000F4DA0000}"/>
    <cellStyle name="Note 3 2 2 18 2" xfId="56056" xr:uid="{00000000-0005-0000-0000-0000F5DA0000}"/>
    <cellStyle name="Note 3 2 2 19" xfId="56057" xr:uid="{00000000-0005-0000-0000-0000F6DA0000}"/>
    <cellStyle name="Note 3 2 2 19 2" xfId="56058" xr:uid="{00000000-0005-0000-0000-0000F7DA0000}"/>
    <cellStyle name="Note 3 2 2 2" xfId="56059" xr:uid="{00000000-0005-0000-0000-0000F8DA0000}"/>
    <cellStyle name="Note 3 2 2 2 2" xfId="56060" xr:uid="{00000000-0005-0000-0000-0000F9DA0000}"/>
    <cellStyle name="Note 3 2 2 2 2 2" xfId="56061" xr:uid="{00000000-0005-0000-0000-0000FADA0000}"/>
    <cellStyle name="Note 3 2 2 2 2 2 2" xfId="56062" xr:uid="{00000000-0005-0000-0000-0000FBDA0000}"/>
    <cellStyle name="Note 3 2 2 2 2 2 3" xfId="56063" xr:uid="{00000000-0005-0000-0000-0000FCDA0000}"/>
    <cellStyle name="Note 3 2 2 2 2 2 4" xfId="56064" xr:uid="{00000000-0005-0000-0000-0000FDDA0000}"/>
    <cellStyle name="Note 3 2 2 2 2 2 5" xfId="56065" xr:uid="{00000000-0005-0000-0000-0000FEDA0000}"/>
    <cellStyle name="Note 3 2 2 2 2 3" xfId="56066" xr:uid="{00000000-0005-0000-0000-0000FFDA0000}"/>
    <cellStyle name="Note 3 2 2 2 2 3 2" xfId="56067" xr:uid="{00000000-0005-0000-0000-000000DB0000}"/>
    <cellStyle name="Note 3 2 2 2 2 3 3" xfId="56068" xr:uid="{00000000-0005-0000-0000-000001DB0000}"/>
    <cellStyle name="Note 3 2 2 2 2 3 4" xfId="56069" xr:uid="{00000000-0005-0000-0000-000002DB0000}"/>
    <cellStyle name="Note 3 2 2 2 2 3 5" xfId="56070" xr:uid="{00000000-0005-0000-0000-000003DB0000}"/>
    <cellStyle name="Note 3 2 2 2 2 4" xfId="56071" xr:uid="{00000000-0005-0000-0000-000004DB0000}"/>
    <cellStyle name="Note 3 2 2 2 2 4 2" xfId="56072" xr:uid="{00000000-0005-0000-0000-000005DB0000}"/>
    <cellStyle name="Note 3 2 2 2 2 5" xfId="56073" xr:uid="{00000000-0005-0000-0000-000006DB0000}"/>
    <cellStyle name="Note 3 2 2 2 2 5 2" xfId="56074" xr:uid="{00000000-0005-0000-0000-000007DB0000}"/>
    <cellStyle name="Note 3 2 2 2 2 6" xfId="56075" xr:uid="{00000000-0005-0000-0000-000008DB0000}"/>
    <cellStyle name="Note 3 2 2 2 2 6 2" xfId="56076" xr:uid="{00000000-0005-0000-0000-000009DB0000}"/>
    <cellStyle name="Note 3 2 2 2 2 7" xfId="56077" xr:uid="{00000000-0005-0000-0000-00000ADB0000}"/>
    <cellStyle name="Note 3 2 2 2 3" xfId="56078" xr:uid="{00000000-0005-0000-0000-00000BDB0000}"/>
    <cellStyle name="Note 3 2 2 2 3 2" xfId="56079" xr:uid="{00000000-0005-0000-0000-00000CDB0000}"/>
    <cellStyle name="Note 3 2 2 2 3 3" xfId="56080" xr:uid="{00000000-0005-0000-0000-00000DDB0000}"/>
    <cellStyle name="Note 3 2 2 2 3 4" xfId="56081" xr:uid="{00000000-0005-0000-0000-00000EDB0000}"/>
    <cellStyle name="Note 3 2 2 2 3 5" xfId="56082" xr:uid="{00000000-0005-0000-0000-00000FDB0000}"/>
    <cellStyle name="Note 3 2 2 2 4" xfId="56083" xr:uid="{00000000-0005-0000-0000-000010DB0000}"/>
    <cellStyle name="Note 3 2 2 2 4 2" xfId="56084" xr:uid="{00000000-0005-0000-0000-000011DB0000}"/>
    <cellStyle name="Note 3 2 2 2 4 3" xfId="56085" xr:uid="{00000000-0005-0000-0000-000012DB0000}"/>
    <cellStyle name="Note 3 2 2 2 4 4" xfId="56086" xr:uid="{00000000-0005-0000-0000-000013DB0000}"/>
    <cellStyle name="Note 3 2 2 2 4 5" xfId="56087" xr:uid="{00000000-0005-0000-0000-000014DB0000}"/>
    <cellStyle name="Note 3 2 2 2 5" xfId="56088" xr:uid="{00000000-0005-0000-0000-000015DB0000}"/>
    <cellStyle name="Note 3 2 2 2 5 2" xfId="56089" xr:uid="{00000000-0005-0000-0000-000016DB0000}"/>
    <cellStyle name="Note 3 2 2 2 6" xfId="56090" xr:uid="{00000000-0005-0000-0000-000017DB0000}"/>
    <cellStyle name="Note 3 2 2 2 6 2" xfId="56091" xr:uid="{00000000-0005-0000-0000-000018DB0000}"/>
    <cellStyle name="Note 3 2 2 2 7" xfId="56092" xr:uid="{00000000-0005-0000-0000-000019DB0000}"/>
    <cellStyle name="Note 3 2 2 2 7 2" xfId="56093" xr:uid="{00000000-0005-0000-0000-00001ADB0000}"/>
    <cellStyle name="Note 3 2 2 2 8" xfId="56094" xr:uid="{00000000-0005-0000-0000-00001BDB0000}"/>
    <cellStyle name="Note 3 2 2 20" xfId="56095" xr:uid="{00000000-0005-0000-0000-00001CDB0000}"/>
    <cellStyle name="Note 3 2 2 20 2" xfId="56096" xr:uid="{00000000-0005-0000-0000-00001DDB0000}"/>
    <cellStyle name="Note 3 2 2 21" xfId="56097" xr:uid="{00000000-0005-0000-0000-00001EDB0000}"/>
    <cellStyle name="Note 3 2 2 3" xfId="56098" xr:uid="{00000000-0005-0000-0000-00001FDB0000}"/>
    <cellStyle name="Note 3 2 2 3 2" xfId="56099" xr:uid="{00000000-0005-0000-0000-000020DB0000}"/>
    <cellStyle name="Note 3 2 2 3 2 2" xfId="56100" xr:uid="{00000000-0005-0000-0000-000021DB0000}"/>
    <cellStyle name="Note 3 2 2 3 2 2 2" xfId="56101" xr:uid="{00000000-0005-0000-0000-000022DB0000}"/>
    <cellStyle name="Note 3 2 2 3 2 2 3" xfId="56102" xr:uid="{00000000-0005-0000-0000-000023DB0000}"/>
    <cellStyle name="Note 3 2 2 3 2 2 4" xfId="56103" xr:uid="{00000000-0005-0000-0000-000024DB0000}"/>
    <cellStyle name="Note 3 2 2 3 2 2 5" xfId="56104" xr:uid="{00000000-0005-0000-0000-000025DB0000}"/>
    <cellStyle name="Note 3 2 2 3 2 3" xfId="56105" xr:uid="{00000000-0005-0000-0000-000026DB0000}"/>
    <cellStyle name="Note 3 2 2 3 2 3 2" xfId="56106" xr:uid="{00000000-0005-0000-0000-000027DB0000}"/>
    <cellStyle name="Note 3 2 2 3 2 3 3" xfId="56107" xr:uid="{00000000-0005-0000-0000-000028DB0000}"/>
    <cellStyle name="Note 3 2 2 3 2 3 4" xfId="56108" xr:uid="{00000000-0005-0000-0000-000029DB0000}"/>
    <cellStyle name="Note 3 2 2 3 2 3 5" xfId="56109" xr:uid="{00000000-0005-0000-0000-00002ADB0000}"/>
    <cellStyle name="Note 3 2 2 3 2 4" xfId="56110" xr:uid="{00000000-0005-0000-0000-00002BDB0000}"/>
    <cellStyle name="Note 3 2 2 3 2 4 2" xfId="56111" xr:uid="{00000000-0005-0000-0000-00002CDB0000}"/>
    <cellStyle name="Note 3 2 2 3 2 5" xfId="56112" xr:uid="{00000000-0005-0000-0000-00002DDB0000}"/>
    <cellStyle name="Note 3 2 2 3 2 5 2" xfId="56113" xr:uid="{00000000-0005-0000-0000-00002EDB0000}"/>
    <cellStyle name="Note 3 2 2 3 2 6" xfId="56114" xr:uid="{00000000-0005-0000-0000-00002FDB0000}"/>
    <cellStyle name="Note 3 2 2 3 2 6 2" xfId="56115" xr:uid="{00000000-0005-0000-0000-000030DB0000}"/>
    <cellStyle name="Note 3 2 2 3 2 7" xfId="56116" xr:uid="{00000000-0005-0000-0000-000031DB0000}"/>
    <cellStyle name="Note 3 2 2 3 3" xfId="56117" xr:uid="{00000000-0005-0000-0000-000032DB0000}"/>
    <cellStyle name="Note 3 2 2 3 3 2" xfId="56118" xr:uid="{00000000-0005-0000-0000-000033DB0000}"/>
    <cellStyle name="Note 3 2 2 3 3 3" xfId="56119" xr:uid="{00000000-0005-0000-0000-000034DB0000}"/>
    <cellStyle name="Note 3 2 2 3 3 4" xfId="56120" xr:uid="{00000000-0005-0000-0000-000035DB0000}"/>
    <cellStyle name="Note 3 2 2 3 3 5" xfId="56121" xr:uid="{00000000-0005-0000-0000-000036DB0000}"/>
    <cellStyle name="Note 3 2 2 3 4" xfId="56122" xr:uid="{00000000-0005-0000-0000-000037DB0000}"/>
    <cellStyle name="Note 3 2 2 3 4 2" xfId="56123" xr:uid="{00000000-0005-0000-0000-000038DB0000}"/>
    <cellStyle name="Note 3 2 2 3 4 3" xfId="56124" xr:uid="{00000000-0005-0000-0000-000039DB0000}"/>
    <cellStyle name="Note 3 2 2 3 4 4" xfId="56125" xr:uid="{00000000-0005-0000-0000-00003ADB0000}"/>
    <cellStyle name="Note 3 2 2 3 4 5" xfId="56126" xr:uid="{00000000-0005-0000-0000-00003BDB0000}"/>
    <cellStyle name="Note 3 2 2 3 5" xfId="56127" xr:uid="{00000000-0005-0000-0000-00003CDB0000}"/>
    <cellStyle name="Note 3 2 2 3 5 2" xfId="56128" xr:uid="{00000000-0005-0000-0000-00003DDB0000}"/>
    <cellStyle name="Note 3 2 2 3 6" xfId="56129" xr:uid="{00000000-0005-0000-0000-00003EDB0000}"/>
    <cellStyle name="Note 3 2 2 3 6 2" xfId="56130" xr:uid="{00000000-0005-0000-0000-00003FDB0000}"/>
    <cellStyle name="Note 3 2 2 3 7" xfId="56131" xr:uid="{00000000-0005-0000-0000-000040DB0000}"/>
    <cellStyle name="Note 3 2 2 3 7 2" xfId="56132" xr:uid="{00000000-0005-0000-0000-000041DB0000}"/>
    <cellStyle name="Note 3 2 2 3 8" xfId="56133" xr:uid="{00000000-0005-0000-0000-000042DB0000}"/>
    <cellStyle name="Note 3 2 2 4" xfId="56134" xr:uid="{00000000-0005-0000-0000-000043DB0000}"/>
    <cellStyle name="Note 3 2 2 4 2" xfId="56135" xr:uid="{00000000-0005-0000-0000-000044DB0000}"/>
    <cellStyle name="Note 3 2 2 4 2 2" xfId="56136" xr:uid="{00000000-0005-0000-0000-000045DB0000}"/>
    <cellStyle name="Note 3 2 2 4 2 2 2" xfId="56137" xr:uid="{00000000-0005-0000-0000-000046DB0000}"/>
    <cellStyle name="Note 3 2 2 4 2 2 3" xfId="56138" xr:uid="{00000000-0005-0000-0000-000047DB0000}"/>
    <cellStyle name="Note 3 2 2 4 2 2 4" xfId="56139" xr:uid="{00000000-0005-0000-0000-000048DB0000}"/>
    <cellStyle name="Note 3 2 2 4 2 2 5" xfId="56140" xr:uid="{00000000-0005-0000-0000-000049DB0000}"/>
    <cellStyle name="Note 3 2 2 4 2 3" xfId="56141" xr:uid="{00000000-0005-0000-0000-00004ADB0000}"/>
    <cellStyle name="Note 3 2 2 4 2 3 2" xfId="56142" xr:uid="{00000000-0005-0000-0000-00004BDB0000}"/>
    <cellStyle name="Note 3 2 2 4 2 3 3" xfId="56143" xr:uid="{00000000-0005-0000-0000-00004CDB0000}"/>
    <cellStyle name="Note 3 2 2 4 2 3 4" xfId="56144" xr:uid="{00000000-0005-0000-0000-00004DDB0000}"/>
    <cellStyle name="Note 3 2 2 4 2 3 5" xfId="56145" xr:uid="{00000000-0005-0000-0000-00004EDB0000}"/>
    <cellStyle name="Note 3 2 2 4 2 4" xfId="56146" xr:uid="{00000000-0005-0000-0000-00004FDB0000}"/>
    <cellStyle name="Note 3 2 2 4 2 4 2" xfId="56147" xr:uid="{00000000-0005-0000-0000-000050DB0000}"/>
    <cellStyle name="Note 3 2 2 4 2 5" xfId="56148" xr:uid="{00000000-0005-0000-0000-000051DB0000}"/>
    <cellStyle name="Note 3 2 2 4 2 5 2" xfId="56149" xr:uid="{00000000-0005-0000-0000-000052DB0000}"/>
    <cellStyle name="Note 3 2 2 4 2 6" xfId="56150" xr:uid="{00000000-0005-0000-0000-000053DB0000}"/>
    <cellStyle name="Note 3 2 2 4 2 6 2" xfId="56151" xr:uid="{00000000-0005-0000-0000-000054DB0000}"/>
    <cellStyle name="Note 3 2 2 4 2 7" xfId="56152" xr:uid="{00000000-0005-0000-0000-000055DB0000}"/>
    <cellStyle name="Note 3 2 2 4 3" xfId="56153" xr:uid="{00000000-0005-0000-0000-000056DB0000}"/>
    <cellStyle name="Note 3 2 2 4 3 2" xfId="56154" xr:uid="{00000000-0005-0000-0000-000057DB0000}"/>
    <cellStyle name="Note 3 2 2 4 3 3" xfId="56155" xr:uid="{00000000-0005-0000-0000-000058DB0000}"/>
    <cellStyle name="Note 3 2 2 4 3 4" xfId="56156" xr:uid="{00000000-0005-0000-0000-000059DB0000}"/>
    <cellStyle name="Note 3 2 2 4 3 5" xfId="56157" xr:uid="{00000000-0005-0000-0000-00005ADB0000}"/>
    <cellStyle name="Note 3 2 2 4 4" xfId="56158" xr:uid="{00000000-0005-0000-0000-00005BDB0000}"/>
    <cellStyle name="Note 3 2 2 4 4 2" xfId="56159" xr:uid="{00000000-0005-0000-0000-00005CDB0000}"/>
    <cellStyle name="Note 3 2 2 4 4 3" xfId="56160" xr:uid="{00000000-0005-0000-0000-00005DDB0000}"/>
    <cellStyle name="Note 3 2 2 4 4 4" xfId="56161" xr:uid="{00000000-0005-0000-0000-00005EDB0000}"/>
    <cellStyle name="Note 3 2 2 4 4 5" xfId="56162" xr:uid="{00000000-0005-0000-0000-00005FDB0000}"/>
    <cellStyle name="Note 3 2 2 4 5" xfId="56163" xr:uid="{00000000-0005-0000-0000-000060DB0000}"/>
    <cellStyle name="Note 3 2 2 4 5 2" xfId="56164" xr:uid="{00000000-0005-0000-0000-000061DB0000}"/>
    <cellStyle name="Note 3 2 2 4 6" xfId="56165" xr:uid="{00000000-0005-0000-0000-000062DB0000}"/>
    <cellStyle name="Note 3 2 2 4 6 2" xfId="56166" xr:uid="{00000000-0005-0000-0000-000063DB0000}"/>
    <cellStyle name="Note 3 2 2 4 7" xfId="56167" xr:uid="{00000000-0005-0000-0000-000064DB0000}"/>
    <cellStyle name="Note 3 2 2 4 7 2" xfId="56168" xr:uid="{00000000-0005-0000-0000-000065DB0000}"/>
    <cellStyle name="Note 3 2 2 4 8" xfId="56169" xr:uid="{00000000-0005-0000-0000-000066DB0000}"/>
    <cellStyle name="Note 3 2 2 5" xfId="56170" xr:uid="{00000000-0005-0000-0000-000067DB0000}"/>
    <cellStyle name="Note 3 2 2 5 2" xfId="56171" xr:uid="{00000000-0005-0000-0000-000068DB0000}"/>
    <cellStyle name="Note 3 2 2 5 2 2" xfId="56172" xr:uid="{00000000-0005-0000-0000-000069DB0000}"/>
    <cellStyle name="Note 3 2 2 5 2 2 2" xfId="56173" xr:uid="{00000000-0005-0000-0000-00006ADB0000}"/>
    <cellStyle name="Note 3 2 2 5 2 2 3" xfId="56174" xr:uid="{00000000-0005-0000-0000-00006BDB0000}"/>
    <cellStyle name="Note 3 2 2 5 2 2 4" xfId="56175" xr:uid="{00000000-0005-0000-0000-00006CDB0000}"/>
    <cellStyle name="Note 3 2 2 5 2 2 5" xfId="56176" xr:uid="{00000000-0005-0000-0000-00006DDB0000}"/>
    <cellStyle name="Note 3 2 2 5 2 3" xfId="56177" xr:uid="{00000000-0005-0000-0000-00006EDB0000}"/>
    <cellStyle name="Note 3 2 2 5 2 3 2" xfId="56178" xr:uid="{00000000-0005-0000-0000-00006FDB0000}"/>
    <cellStyle name="Note 3 2 2 5 2 3 3" xfId="56179" xr:uid="{00000000-0005-0000-0000-000070DB0000}"/>
    <cellStyle name="Note 3 2 2 5 2 3 4" xfId="56180" xr:uid="{00000000-0005-0000-0000-000071DB0000}"/>
    <cellStyle name="Note 3 2 2 5 2 3 5" xfId="56181" xr:uid="{00000000-0005-0000-0000-000072DB0000}"/>
    <cellStyle name="Note 3 2 2 5 2 4" xfId="56182" xr:uid="{00000000-0005-0000-0000-000073DB0000}"/>
    <cellStyle name="Note 3 2 2 5 2 4 2" xfId="56183" xr:uid="{00000000-0005-0000-0000-000074DB0000}"/>
    <cellStyle name="Note 3 2 2 5 2 5" xfId="56184" xr:uid="{00000000-0005-0000-0000-000075DB0000}"/>
    <cellStyle name="Note 3 2 2 5 2 5 2" xfId="56185" xr:uid="{00000000-0005-0000-0000-000076DB0000}"/>
    <cellStyle name="Note 3 2 2 5 2 6" xfId="56186" xr:uid="{00000000-0005-0000-0000-000077DB0000}"/>
    <cellStyle name="Note 3 2 2 5 2 6 2" xfId="56187" xr:uid="{00000000-0005-0000-0000-000078DB0000}"/>
    <cellStyle name="Note 3 2 2 5 2 7" xfId="56188" xr:uid="{00000000-0005-0000-0000-000079DB0000}"/>
    <cellStyle name="Note 3 2 2 5 3" xfId="56189" xr:uid="{00000000-0005-0000-0000-00007ADB0000}"/>
    <cellStyle name="Note 3 2 2 5 3 2" xfId="56190" xr:uid="{00000000-0005-0000-0000-00007BDB0000}"/>
    <cellStyle name="Note 3 2 2 5 3 3" xfId="56191" xr:uid="{00000000-0005-0000-0000-00007CDB0000}"/>
    <cellStyle name="Note 3 2 2 5 3 4" xfId="56192" xr:uid="{00000000-0005-0000-0000-00007DDB0000}"/>
    <cellStyle name="Note 3 2 2 5 3 5" xfId="56193" xr:uid="{00000000-0005-0000-0000-00007EDB0000}"/>
    <cellStyle name="Note 3 2 2 5 4" xfId="56194" xr:uid="{00000000-0005-0000-0000-00007FDB0000}"/>
    <cellStyle name="Note 3 2 2 5 4 2" xfId="56195" xr:uid="{00000000-0005-0000-0000-000080DB0000}"/>
    <cellStyle name="Note 3 2 2 5 4 3" xfId="56196" xr:uid="{00000000-0005-0000-0000-000081DB0000}"/>
    <cellStyle name="Note 3 2 2 5 4 4" xfId="56197" xr:uid="{00000000-0005-0000-0000-000082DB0000}"/>
    <cellStyle name="Note 3 2 2 5 4 5" xfId="56198" xr:uid="{00000000-0005-0000-0000-000083DB0000}"/>
    <cellStyle name="Note 3 2 2 5 5" xfId="56199" xr:uid="{00000000-0005-0000-0000-000084DB0000}"/>
    <cellStyle name="Note 3 2 2 5 5 2" xfId="56200" xr:uid="{00000000-0005-0000-0000-000085DB0000}"/>
    <cellStyle name="Note 3 2 2 5 6" xfId="56201" xr:uid="{00000000-0005-0000-0000-000086DB0000}"/>
    <cellStyle name="Note 3 2 2 5 6 2" xfId="56202" xr:uid="{00000000-0005-0000-0000-000087DB0000}"/>
    <cellStyle name="Note 3 2 2 5 7" xfId="56203" xr:uid="{00000000-0005-0000-0000-000088DB0000}"/>
    <cellStyle name="Note 3 2 2 5 7 2" xfId="56204" xr:uid="{00000000-0005-0000-0000-000089DB0000}"/>
    <cellStyle name="Note 3 2 2 5 8" xfId="56205" xr:uid="{00000000-0005-0000-0000-00008ADB0000}"/>
    <cellStyle name="Note 3 2 2 6" xfId="56206" xr:uid="{00000000-0005-0000-0000-00008BDB0000}"/>
    <cellStyle name="Note 3 2 2 6 2" xfId="56207" xr:uid="{00000000-0005-0000-0000-00008CDB0000}"/>
    <cellStyle name="Note 3 2 2 6 2 2" xfId="56208" xr:uid="{00000000-0005-0000-0000-00008DDB0000}"/>
    <cellStyle name="Note 3 2 2 6 2 2 2" xfId="56209" xr:uid="{00000000-0005-0000-0000-00008EDB0000}"/>
    <cellStyle name="Note 3 2 2 6 2 2 3" xfId="56210" xr:uid="{00000000-0005-0000-0000-00008FDB0000}"/>
    <cellStyle name="Note 3 2 2 6 2 2 4" xfId="56211" xr:uid="{00000000-0005-0000-0000-000090DB0000}"/>
    <cellStyle name="Note 3 2 2 6 2 2 5" xfId="56212" xr:uid="{00000000-0005-0000-0000-000091DB0000}"/>
    <cellStyle name="Note 3 2 2 6 2 3" xfId="56213" xr:uid="{00000000-0005-0000-0000-000092DB0000}"/>
    <cellStyle name="Note 3 2 2 6 2 3 2" xfId="56214" xr:uid="{00000000-0005-0000-0000-000093DB0000}"/>
    <cellStyle name="Note 3 2 2 6 2 3 3" xfId="56215" xr:uid="{00000000-0005-0000-0000-000094DB0000}"/>
    <cellStyle name="Note 3 2 2 6 2 3 4" xfId="56216" xr:uid="{00000000-0005-0000-0000-000095DB0000}"/>
    <cellStyle name="Note 3 2 2 6 2 3 5" xfId="56217" xr:uid="{00000000-0005-0000-0000-000096DB0000}"/>
    <cellStyle name="Note 3 2 2 6 2 4" xfId="56218" xr:uid="{00000000-0005-0000-0000-000097DB0000}"/>
    <cellStyle name="Note 3 2 2 6 2 4 2" xfId="56219" xr:uid="{00000000-0005-0000-0000-000098DB0000}"/>
    <cellStyle name="Note 3 2 2 6 2 5" xfId="56220" xr:uid="{00000000-0005-0000-0000-000099DB0000}"/>
    <cellStyle name="Note 3 2 2 6 2 5 2" xfId="56221" xr:uid="{00000000-0005-0000-0000-00009ADB0000}"/>
    <cellStyle name="Note 3 2 2 6 2 6" xfId="56222" xr:uid="{00000000-0005-0000-0000-00009BDB0000}"/>
    <cellStyle name="Note 3 2 2 6 2 6 2" xfId="56223" xr:uid="{00000000-0005-0000-0000-00009CDB0000}"/>
    <cellStyle name="Note 3 2 2 6 2 7" xfId="56224" xr:uid="{00000000-0005-0000-0000-00009DDB0000}"/>
    <cellStyle name="Note 3 2 2 6 3" xfId="56225" xr:uid="{00000000-0005-0000-0000-00009EDB0000}"/>
    <cellStyle name="Note 3 2 2 6 3 2" xfId="56226" xr:uid="{00000000-0005-0000-0000-00009FDB0000}"/>
    <cellStyle name="Note 3 2 2 6 3 3" xfId="56227" xr:uid="{00000000-0005-0000-0000-0000A0DB0000}"/>
    <cellStyle name="Note 3 2 2 6 3 4" xfId="56228" xr:uid="{00000000-0005-0000-0000-0000A1DB0000}"/>
    <cellStyle name="Note 3 2 2 6 3 5" xfId="56229" xr:uid="{00000000-0005-0000-0000-0000A2DB0000}"/>
    <cellStyle name="Note 3 2 2 6 4" xfId="56230" xr:uid="{00000000-0005-0000-0000-0000A3DB0000}"/>
    <cellStyle name="Note 3 2 2 6 4 2" xfId="56231" xr:uid="{00000000-0005-0000-0000-0000A4DB0000}"/>
    <cellStyle name="Note 3 2 2 6 4 3" xfId="56232" xr:uid="{00000000-0005-0000-0000-0000A5DB0000}"/>
    <cellStyle name="Note 3 2 2 6 4 4" xfId="56233" xr:uid="{00000000-0005-0000-0000-0000A6DB0000}"/>
    <cellStyle name="Note 3 2 2 6 4 5" xfId="56234" xr:uid="{00000000-0005-0000-0000-0000A7DB0000}"/>
    <cellStyle name="Note 3 2 2 6 5" xfId="56235" xr:uid="{00000000-0005-0000-0000-0000A8DB0000}"/>
    <cellStyle name="Note 3 2 2 6 5 2" xfId="56236" xr:uid="{00000000-0005-0000-0000-0000A9DB0000}"/>
    <cellStyle name="Note 3 2 2 6 6" xfId="56237" xr:uid="{00000000-0005-0000-0000-0000AADB0000}"/>
    <cellStyle name="Note 3 2 2 6 6 2" xfId="56238" xr:uid="{00000000-0005-0000-0000-0000ABDB0000}"/>
    <cellStyle name="Note 3 2 2 6 7" xfId="56239" xr:uid="{00000000-0005-0000-0000-0000ACDB0000}"/>
    <cellStyle name="Note 3 2 2 6 7 2" xfId="56240" xr:uid="{00000000-0005-0000-0000-0000ADDB0000}"/>
    <cellStyle name="Note 3 2 2 6 8" xfId="56241" xr:uid="{00000000-0005-0000-0000-0000AEDB0000}"/>
    <cellStyle name="Note 3 2 2 7" xfId="56242" xr:uid="{00000000-0005-0000-0000-0000AFDB0000}"/>
    <cellStyle name="Note 3 2 2 7 2" xfId="56243" xr:uid="{00000000-0005-0000-0000-0000B0DB0000}"/>
    <cellStyle name="Note 3 2 2 7 2 2" xfId="56244" xr:uid="{00000000-0005-0000-0000-0000B1DB0000}"/>
    <cellStyle name="Note 3 2 2 7 2 2 2" xfId="56245" xr:uid="{00000000-0005-0000-0000-0000B2DB0000}"/>
    <cellStyle name="Note 3 2 2 7 2 2 3" xfId="56246" xr:uid="{00000000-0005-0000-0000-0000B3DB0000}"/>
    <cellStyle name="Note 3 2 2 7 2 2 4" xfId="56247" xr:uid="{00000000-0005-0000-0000-0000B4DB0000}"/>
    <cellStyle name="Note 3 2 2 7 2 2 5" xfId="56248" xr:uid="{00000000-0005-0000-0000-0000B5DB0000}"/>
    <cellStyle name="Note 3 2 2 7 2 3" xfId="56249" xr:uid="{00000000-0005-0000-0000-0000B6DB0000}"/>
    <cellStyle name="Note 3 2 2 7 2 3 2" xfId="56250" xr:uid="{00000000-0005-0000-0000-0000B7DB0000}"/>
    <cellStyle name="Note 3 2 2 7 2 3 3" xfId="56251" xr:uid="{00000000-0005-0000-0000-0000B8DB0000}"/>
    <cellStyle name="Note 3 2 2 7 2 3 4" xfId="56252" xr:uid="{00000000-0005-0000-0000-0000B9DB0000}"/>
    <cellStyle name="Note 3 2 2 7 2 3 5" xfId="56253" xr:uid="{00000000-0005-0000-0000-0000BADB0000}"/>
    <cellStyle name="Note 3 2 2 7 2 4" xfId="56254" xr:uid="{00000000-0005-0000-0000-0000BBDB0000}"/>
    <cellStyle name="Note 3 2 2 7 2 4 2" xfId="56255" xr:uid="{00000000-0005-0000-0000-0000BCDB0000}"/>
    <cellStyle name="Note 3 2 2 7 2 5" xfId="56256" xr:uid="{00000000-0005-0000-0000-0000BDDB0000}"/>
    <cellStyle name="Note 3 2 2 7 2 5 2" xfId="56257" xr:uid="{00000000-0005-0000-0000-0000BEDB0000}"/>
    <cellStyle name="Note 3 2 2 7 2 6" xfId="56258" xr:uid="{00000000-0005-0000-0000-0000BFDB0000}"/>
    <cellStyle name="Note 3 2 2 7 2 6 2" xfId="56259" xr:uid="{00000000-0005-0000-0000-0000C0DB0000}"/>
    <cellStyle name="Note 3 2 2 7 2 7" xfId="56260" xr:uid="{00000000-0005-0000-0000-0000C1DB0000}"/>
    <cellStyle name="Note 3 2 2 7 3" xfId="56261" xr:uid="{00000000-0005-0000-0000-0000C2DB0000}"/>
    <cellStyle name="Note 3 2 2 7 3 2" xfId="56262" xr:uid="{00000000-0005-0000-0000-0000C3DB0000}"/>
    <cellStyle name="Note 3 2 2 7 3 3" xfId="56263" xr:uid="{00000000-0005-0000-0000-0000C4DB0000}"/>
    <cellStyle name="Note 3 2 2 7 3 4" xfId="56264" xr:uid="{00000000-0005-0000-0000-0000C5DB0000}"/>
    <cellStyle name="Note 3 2 2 7 3 5" xfId="56265" xr:uid="{00000000-0005-0000-0000-0000C6DB0000}"/>
    <cellStyle name="Note 3 2 2 7 4" xfId="56266" xr:uid="{00000000-0005-0000-0000-0000C7DB0000}"/>
    <cellStyle name="Note 3 2 2 7 4 2" xfId="56267" xr:uid="{00000000-0005-0000-0000-0000C8DB0000}"/>
    <cellStyle name="Note 3 2 2 7 4 3" xfId="56268" xr:uid="{00000000-0005-0000-0000-0000C9DB0000}"/>
    <cellStyle name="Note 3 2 2 7 4 4" xfId="56269" xr:uid="{00000000-0005-0000-0000-0000CADB0000}"/>
    <cellStyle name="Note 3 2 2 7 4 5" xfId="56270" xr:uid="{00000000-0005-0000-0000-0000CBDB0000}"/>
    <cellStyle name="Note 3 2 2 7 5" xfId="56271" xr:uid="{00000000-0005-0000-0000-0000CCDB0000}"/>
    <cellStyle name="Note 3 2 2 7 5 2" xfId="56272" xr:uid="{00000000-0005-0000-0000-0000CDDB0000}"/>
    <cellStyle name="Note 3 2 2 7 6" xfId="56273" xr:uid="{00000000-0005-0000-0000-0000CEDB0000}"/>
    <cellStyle name="Note 3 2 2 7 6 2" xfId="56274" xr:uid="{00000000-0005-0000-0000-0000CFDB0000}"/>
    <cellStyle name="Note 3 2 2 7 7" xfId="56275" xr:uid="{00000000-0005-0000-0000-0000D0DB0000}"/>
    <cellStyle name="Note 3 2 2 7 7 2" xfId="56276" xr:uid="{00000000-0005-0000-0000-0000D1DB0000}"/>
    <cellStyle name="Note 3 2 2 7 8" xfId="56277" xr:uid="{00000000-0005-0000-0000-0000D2DB0000}"/>
    <cellStyle name="Note 3 2 2 8" xfId="56278" xr:uid="{00000000-0005-0000-0000-0000D3DB0000}"/>
    <cellStyle name="Note 3 2 2 8 2" xfId="56279" xr:uid="{00000000-0005-0000-0000-0000D4DB0000}"/>
    <cellStyle name="Note 3 2 2 8 2 2" xfId="56280" xr:uid="{00000000-0005-0000-0000-0000D5DB0000}"/>
    <cellStyle name="Note 3 2 2 8 2 2 2" xfId="56281" xr:uid="{00000000-0005-0000-0000-0000D6DB0000}"/>
    <cellStyle name="Note 3 2 2 8 2 2 3" xfId="56282" xr:uid="{00000000-0005-0000-0000-0000D7DB0000}"/>
    <cellStyle name="Note 3 2 2 8 2 2 4" xfId="56283" xr:uid="{00000000-0005-0000-0000-0000D8DB0000}"/>
    <cellStyle name="Note 3 2 2 8 2 2 5" xfId="56284" xr:uid="{00000000-0005-0000-0000-0000D9DB0000}"/>
    <cellStyle name="Note 3 2 2 8 2 3" xfId="56285" xr:uid="{00000000-0005-0000-0000-0000DADB0000}"/>
    <cellStyle name="Note 3 2 2 8 2 3 2" xfId="56286" xr:uid="{00000000-0005-0000-0000-0000DBDB0000}"/>
    <cellStyle name="Note 3 2 2 8 2 3 3" xfId="56287" xr:uid="{00000000-0005-0000-0000-0000DCDB0000}"/>
    <cellStyle name="Note 3 2 2 8 2 3 4" xfId="56288" xr:uid="{00000000-0005-0000-0000-0000DDDB0000}"/>
    <cellStyle name="Note 3 2 2 8 2 3 5" xfId="56289" xr:uid="{00000000-0005-0000-0000-0000DEDB0000}"/>
    <cellStyle name="Note 3 2 2 8 2 4" xfId="56290" xr:uid="{00000000-0005-0000-0000-0000DFDB0000}"/>
    <cellStyle name="Note 3 2 2 8 2 4 2" xfId="56291" xr:uid="{00000000-0005-0000-0000-0000E0DB0000}"/>
    <cellStyle name="Note 3 2 2 8 2 5" xfId="56292" xr:uid="{00000000-0005-0000-0000-0000E1DB0000}"/>
    <cellStyle name="Note 3 2 2 8 2 5 2" xfId="56293" xr:uid="{00000000-0005-0000-0000-0000E2DB0000}"/>
    <cellStyle name="Note 3 2 2 8 2 6" xfId="56294" xr:uid="{00000000-0005-0000-0000-0000E3DB0000}"/>
    <cellStyle name="Note 3 2 2 8 2 6 2" xfId="56295" xr:uid="{00000000-0005-0000-0000-0000E4DB0000}"/>
    <cellStyle name="Note 3 2 2 8 2 7" xfId="56296" xr:uid="{00000000-0005-0000-0000-0000E5DB0000}"/>
    <cellStyle name="Note 3 2 2 8 3" xfId="56297" xr:uid="{00000000-0005-0000-0000-0000E6DB0000}"/>
    <cellStyle name="Note 3 2 2 8 3 2" xfId="56298" xr:uid="{00000000-0005-0000-0000-0000E7DB0000}"/>
    <cellStyle name="Note 3 2 2 8 3 3" xfId="56299" xr:uid="{00000000-0005-0000-0000-0000E8DB0000}"/>
    <cellStyle name="Note 3 2 2 8 3 4" xfId="56300" xr:uid="{00000000-0005-0000-0000-0000E9DB0000}"/>
    <cellStyle name="Note 3 2 2 8 3 5" xfId="56301" xr:uid="{00000000-0005-0000-0000-0000EADB0000}"/>
    <cellStyle name="Note 3 2 2 8 4" xfId="56302" xr:uid="{00000000-0005-0000-0000-0000EBDB0000}"/>
    <cellStyle name="Note 3 2 2 8 4 2" xfId="56303" xr:uid="{00000000-0005-0000-0000-0000ECDB0000}"/>
    <cellStyle name="Note 3 2 2 8 4 3" xfId="56304" xr:uid="{00000000-0005-0000-0000-0000EDDB0000}"/>
    <cellStyle name="Note 3 2 2 8 4 4" xfId="56305" xr:uid="{00000000-0005-0000-0000-0000EEDB0000}"/>
    <cellStyle name="Note 3 2 2 8 4 5" xfId="56306" xr:uid="{00000000-0005-0000-0000-0000EFDB0000}"/>
    <cellStyle name="Note 3 2 2 8 5" xfId="56307" xr:uid="{00000000-0005-0000-0000-0000F0DB0000}"/>
    <cellStyle name="Note 3 2 2 8 5 2" xfId="56308" xr:uid="{00000000-0005-0000-0000-0000F1DB0000}"/>
    <cellStyle name="Note 3 2 2 8 6" xfId="56309" xr:uid="{00000000-0005-0000-0000-0000F2DB0000}"/>
    <cellStyle name="Note 3 2 2 8 6 2" xfId="56310" xr:uid="{00000000-0005-0000-0000-0000F3DB0000}"/>
    <cellStyle name="Note 3 2 2 8 7" xfId="56311" xr:uid="{00000000-0005-0000-0000-0000F4DB0000}"/>
    <cellStyle name="Note 3 2 2 8 7 2" xfId="56312" xr:uid="{00000000-0005-0000-0000-0000F5DB0000}"/>
    <cellStyle name="Note 3 2 2 8 8" xfId="56313" xr:uid="{00000000-0005-0000-0000-0000F6DB0000}"/>
    <cellStyle name="Note 3 2 2 9" xfId="56314" xr:uid="{00000000-0005-0000-0000-0000F7DB0000}"/>
    <cellStyle name="Note 3 2 2 9 2" xfId="56315" xr:uid="{00000000-0005-0000-0000-0000F8DB0000}"/>
    <cellStyle name="Note 3 2 2 9 2 2" xfId="56316" xr:uid="{00000000-0005-0000-0000-0000F9DB0000}"/>
    <cellStyle name="Note 3 2 2 9 2 2 2" xfId="56317" xr:uid="{00000000-0005-0000-0000-0000FADB0000}"/>
    <cellStyle name="Note 3 2 2 9 2 2 3" xfId="56318" xr:uid="{00000000-0005-0000-0000-0000FBDB0000}"/>
    <cellStyle name="Note 3 2 2 9 2 2 4" xfId="56319" xr:uid="{00000000-0005-0000-0000-0000FCDB0000}"/>
    <cellStyle name="Note 3 2 2 9 2 2 5" xfId="56320" xr:uid="{00000000-0005-0000-0000-0000FDDB0000}"/>
    <cellStyle name="Note 3 2 2 9 2 3" xfId="56321" xr:uid="{00000000-0005-0000-0000-0000FEDB0000}"/>
    <cellStyle name="Note 3 2 2 9 2 3 2" xfId="56322" xr:uid="{00000000-0005-0000-0000-0000FFDB0000}"/>
    <cellStyle name="Note 3 2 2 9 2 3 3" xfId="56323" xr:uid="{00000000-0005-0000-0000-000000DC0000}"/>
    <cellStyle name="Note 3 2 2 9 2 3 4" xfId="56324" xr:uid="{00000000-0005-0000-0000-000001DC0000}"/>
    <cellStyle name="Note 3 2 2 9 2 3 5" xfId="56325" xr:uid="{00000000-0005-0000-0000-000002DC0000}"/>
    <cellStyle name="Note 3 2 2 9 2 4" xfId="56326" xr:uid="{00000000-0005-0000-0000-000003DC0000}"/>
    <cellStyle name="Note 3 2 2 9 2 4 2" xfId="56327" xr:uid="{00000000-0005-0000-0000-000004DC0000}"/>
    <cellStyle name="Note 3 2 2 9 2 5" xfId="56328" xr:uid="{00000000-0005-0000-0000-000005DC0000}"/>
    <cellStyle name="Note 3 2 2 9 2 5 2" xfId="56329" xr:uid="{00000000-0005-0000-0000-000006DC0000}"/>
    <cellStyle name="Note 3 2 2 9 2 6" xfId="56330" xr:uid="{00000000-0005-0000-0000-000007DC0000}"/>
    <cellStyle name="Note 3 2 2 9 2 6 2" xfId="56331" xr:uid="{00000000-0005-0000-0000-000008DC0000}"/>
    <cellStyle name="Note 3 2 2 9 2 7" xfId="56332" xr:uid="{00000000-0005-0000-0000-000009DC0000}"/>
    <cellStyle name="Note 3 2 2 9 3" xfId="56333" xr:uid="{00000000-0005-0000-0000-00000ADC0000}"/>
    <cellStyle name="Note 3 2 2 9 3 2" xfId="56334" xr:uid="{00000000-0005-0000-0000-00000BDC0000}"/>
    <cellStyle name="Note 3 2 2 9 3 3" xfId="56335" xr:uid="{00000000-0005-0000-0000-00000CDC0000}"/>
    <cellStyle name="Note 3 2 2 9 3 4" xfId="56336" xr:uid="{00000000-0005-0000-0000-00000DDC0000}"/>
    <cellStyle name="Note 3 2 2 9 3 5" xfId="56337" xr:uid="{00000000-0005-0000-0000-00000EDC0000}"/>
    <cellStyle name="Note 3 2 2 9 4" xfId="56338" xr:uid="{00000000-0005-0000-0000-00000FDC0000}"/>
    <cellStyle name="Note 3 2 2 9 4 2" xfId="56339" xr:uid="{00000000-0005-0000-0000-000010DC0000}"/>
    <cellStyle name="Note 3 2 2 9 4 3" xfId="56340" xr:uid="{00000000-0005-0000-0000-000011DC0000}"/>
    <cellStyle name="Note 3 2 2 9 4 4" xfId="56341" xr:uid="{00000000-0005-0000-0000-000012DC0000}"/>
    <cellStyle name="Note 3 2 2 9 4 5" xfId="56342" xr:uid="{00000000-0005-0000-0000-000013DC0000}"/>
    <cellStyle name="Note 3 2 2 9 5" xfId="56343" xr:uid="{00000000-0005-0000-0000-000014DC0000}"/>
    <cellStyle name="Note 3 2 2 9 5 2" xfId="56344" xr:uid="{00000000-0005-0000-0000-000015DC0000}"/>
    <cellStyle name="Note 3 2 2 9 6" xfId="56345" xr:uid="{00000000-0005-0000-0000-000016DC0000}"/>
    <cellStyle name="Note 3 2 2 9 6 2" xfId="56346" xr:uid="{00000000-0005-0000-0000-000017DC0000}"/>
    <cellStyle name="Note 3 2 2 9 7" xfId="56347" xr:uid="{00000000-0005-0000-0000-000018DC0000}"/>
    <cellStyle name="Note 3 2 2 9 7 2" xfId="56348" xr:uid="{00000000-0005-0000-0000-000019DC0000}"/>
    <cellStyle name="Note 3 2 2 9 8" xfId="56349" xr:uid="{00000000-0005-0000-0000-00001ADC0000}"/>
    <cellStyle name="Note 3 2 3" xfId="56350" xr:uid="{00000000-0005-0000-0000-00001BDC0000}"/>
    <cellStyle name="Note 3 2 3 2" xfId="56351" xr:uid="{00000000-0005-0000-0000-00001CDC0000}"/>
    <cellStyle name="Note 3 2 3 2 2" xfId="56352" xr:uid="{00000000-0005-0000-0000-00001DDC0000}"/>
    <cellStyle name="Note 3 2 3 3" xfId="56353" xr:uid="{00000000-0005-0000-0000-00001EDC0000}"/>
    <cellStyle name="Note 3 2 3 3 2" xfId="56354" xr:uid="{00000000-0005-0000-0000-00001FDC0000}"/>
    <cellStyle name="Note 3 2 3 4" xfId="56355" xr:uid="{00000000-0005-0000-0000-000020DC0000}"/>
    <cellStyle name="Note 3 2 3 5" xfId="56356" xr:uid="{00000000-0005-0000-0000-000021DC0000}"/>
    <cellStyle name="Note 3 2 4" xfId="56357" xr:uid="{00000000-0005-0000-0000-000022DC0000}"/>
    <cellStyle name="Note 3 2 4 2" xfId="56358" xr:uid="{00000000-0005-0000-0000-000023DC0000}"/>
    <cellStyle name="Note 3 2 4 2 2" xfId="56359" xr:uid="{00000000-0005-0000-0000-000024DC0000}"/>
    <cellStyle name="Note 3 2 4 3" xfId="56360" xr:uid="{00000000-0005-0000-0000-000025DC0000}"/>
    <cellStyle name="Note 3 2 4 3 2" xfId="56361" xr:uid="{00000000-0005-0000-0000-000026DC0000}"/>
    <cellStyle name="Note 3 2 4 4" xfId="56362" xr:uid="{00000000-0005-0000-0000-000027DC0000}"/>
    <cellStyle name="Note 3 2 4 5" xfId="56363" xr:uid="{00000000-0005-0000-0000-000028DC0000}"/>
    <cellStyle name="Note 3 2 5" xfId="56364" xr:uid="{00000000-0005-0000-0000-000029DC0000}"/>
    <cellStyle name="Note 3 2 5 2" xfId="56365" xr:uid="{00000000-0005-0000-0000-00002ADC0000}"/>
    <cellStyle name="Note 3 2 5 2 2" xfId="56366" xr:uid="{00000000-0005-0000-0000-00002BDC0000}"/>
    <cellStyle name="Note 3 2 6" xfId="56367" xr:uid="{00000000-0005-0000-0000-00002CDC0000}"/>
    <cellStyle name="Note 3 2 6 2" xfId="56368" xr:uid="{00000000-0005-0000-0000-00002DDC0000}"/>
    <cellStyle name="Note 3 2 7" xfId="56369" xr:uid="{00000000-0005-0000-0000-00002EDC0000}"/>
    <cellStyle name="Note 3 2 7 2" xfId="56370" xr:uid="{00000000-0005-0000-0000-00002FDC0000}"/>
    <cellStyle name="Note 3 2_T-straight with PEDs adjustor" xfId="56371" xr:uid="{00000000-0005-0000-0000-000030DC0000}"/>
    <cellStyle name="Note 3 3" xfId="56372" xr:uid="{00000000-0005-0000-0000-000031DC0000}"/>
    <cellStyle name="Note 3 3 10" xfId="56373" xr:uid="{00000000-0005-0000-0000-000032DC0000}"/>
    <cellStyle name="Note 3 3 10 2" xfId="56374" xr:uid="{00000000-0005-0000-0000-000033DC0000}"/>
    <cellStyle name="Note 3 3 10 2 2" xfId="56375" xr:uid="{00000000-0005-0000-0000-000034DC0000}"/>
    <cellStyle name="Note 3 3 10 2 2 2" xfId="56376" xr:uid="{00000000-0005-0000-0000-000035DC0000}"/>
    <cellStyle name="Note 3 3 10 2 2 3" xfId="56377" xr:uid="{00000000-0005-0000-0000-000036DC0000}"/>
    <cellStyle name="Note 3 3 10 2 2 4" xfId="56378" xr:uid="{00000000-0005-0000-0000-000037DC0000}"/>
    <cellStyle name="Note 3 3 10 2 2 5" xfId="56379" xr:uid="{00000000-0005-0000-0000-000038DC0000}"/>
    <cellStyle name="Note 3 3 10 2 3" xfId="56380" xr:uid="{00000000-0005-0000-0000-000039DC0000}"/>
    <cellStyle name="Note 3 3 10 2 3 2" xfId="56381" xr:uid="{00000000-0005-0000-0000-00003ADC0000}"/>
    <cellStyle name="Note 3 3 10 2 3 3" xfId="56382" xr:uid="{00000000-0005-0000-0000-00003BDC0000}"/>
    <cellStyle name="Note 3 3 10 2 3 4" xfId="56383" xr:uid="{00000000-0005-0000-0000-00003CDC0000}"/>
    <cellStyle name="Note 3 3 10 2 3 5" xfId="56384" xr:uid="{00000000-0005-0000-0000-00003DDC0000}"/>
    <cellStyle name="Note 3 3 10 2 4" xfId="56385" xr:uid="{00000000-0005-0000-0000-00003EDC0000}"/>
    <cellStyle name="Note 3 3 10 2 4 2" xfId="56386" xr:uid="{00000000-0005-0000-0000-00003FDC0000}"/>
    <cellStyle name="Note 3 3 10 2 5" xfId="56387" xr:uid="{00000000-0005-0000-0000-000040DC0000}"/>
    <cellStyle name="Note 3 3 10 2 5 2" xfId="56388" xr:uid="{00000000-0005-0000-0000-000041DC0000}"/>
    <cellStyle name="Note 3 3 10 2 6" xfId="56389" xr:uid="{00000000-0005-0000-0000-000042DC0000}"/>
    <cellStyle name="Note 3 3 10 2 6 2" xfId="56390" xr:uid="{00000000-0005-0000-0000-000043DC0000}"/>
    <cellStyle name="Note 3 3 10 2 7" xfId="56391" xr:uid="{00000000-0005-0000-0000-000044DC0000}"/>
    <cellStyle name="Note 3 3 10 3" xfId="56392" xr:uid="{00000000-0005-0000-0000-000045DC0000}"/>
    <cellStyle name="Note 3 3 10 3 2" xfId="56393" xr:uid="{00000000-0005-0000-0000-000046DC0000}"/>
    <cellStyle name="Note 3 3 10 3 3" xfId="56394" xr:uid="{00000000-0005-0000-0000-000047DC0000}"/>
    <cellStyle name="Note 3 3 10 3 4" xfId="56395" xr:uid="{00000000-0005-0000-0000-000048DC0000}"/>
    <cellStyle name="Note 3 3 10 3 5" xfId="56396" xr:uid="{00000000-0005-0000-0000-000049DC0000}"/>
    <cellStyle name="Note 3 3 10 4" xfId="56397" xr:uid="{00000000-0005-0000-0000-00004ADC0000}"/>
    <cellStyle name="Note 3 3 10 4 2" xfId="56398" xr:uid="{00000000-0005-0000-0000-00004BDC0000}"/>
    <cellStyle name="Note 3 3 10 4 3" xfId="56399" xr:uid="{00000000-0005-0000-0000-00004CDC0000}"/>
    <cellStyle name="Note 3 3 10 4 4" xfId="56400" xr:uid="{00000000-0005-0000-0000-00004DDC0000}"/>
    <cellStyle name="Note 3 3 10 4 5" xfId="56401" xr:uid="{00000000-0005-0000-0000-00004EDC0000}"/>
    <cellStyle name="Note 3 3 10 5" xfId="56402" xr:uid="{00000000-0005-0000-0000-00004FDC0000}"/>
    <cellStyle name="Note 3 3 10 5 2" xfId="56403" xr:uid="{00000000-0005-0000-0000-000050DC0000}"/>
    <cellStyle name="Note 3 3 10 6" xfId="56404" xr:uid="{00000000-0005-0000-0000-000051DC0000}"/>
    <cellStyle name="Note 3 3 10 6 2" xfId="56405" xr:uid="{00000000-0005-0000-0000-000052DC0000}"/>
    <cellStyle name="Note 3 3 10 7" xfId="56406" xr:uid="{00000000-0005-0000-0000-000053DC0000}"/>
    <cellStyle name="Note 3 3 10 7 2" xfId="56407" xr:uid="{00000000-0005-0000-0000-000054DC0000}"/>
    <cellStyle name="Note 3 3 10 8" xfId="56408" xr:uid="{00000000-0005-0000-0000-000055DC0000}"/>
    <cellStyle name="Note 3 3 11" xfId="56409" xr:uid="{00000000-0005-0000-0000-000056DC0000}"/>
    <cellStyle name="Note 3 3 11 2" xfId="56410" xr:uid="{00000000-0005-0000-0000-000057DC0000}"/>
    <cellStyle name="Note 3 3 11 2 2" xfId="56411" xr:uid="{00000000-0005-0000-0000-000058DC0000}"/>
    <cellStyle name="Note 3 3 11 2 2 2" xfId="56412" xr:uid="{00000000-0005-0000-0000-000059DC0000}"/>
    <cellStyle name="Note 3 3 11 2 2 3" xfId="56413" xr:uid="{00000000-0005-0000-0000-00005ADC0000}"/>
    <cellStyle name="Note 3 3 11 2 2 4" xfId="56414" xr:uid="{00000000-0005-0000-0000-00005BDC0000}"/>
    <cellStyle name="Note 3 3 11 2 2 5" xfId="56415" xr:uid="{00000000-0005-0000-0000-00005CDC0000}"/>
    <cellStyle name="Note 3 3 11 2 3" xfId="56416" xr:uid="{00000000-0005-0000-0000-00005DDC0000}"/>
    <cellStyle name="Note 3 3 11 2 3 2" xfId="56417" xr:uid="{00000000-0005-0000-0000-00005EDC0000}"/>
    <cellStyle name="Note 3 3 11 2 3 3" xfId="56418" xr:uid="{00000000-0005-0000-0000-00005FDC0000}"/>
    <cellStyle name="Note 3 3 11 2 3 4" xfId="56419" xr:uid="{00000000-0005-0000-0000-000060DC0000}"/>
    <cellStyle name="Note 3 3 11 2 3 5" xfId="56420" xr:uid="{00000000-0005-0000-0000-000061DC0000}"/>
    <cellStyle name="Note 3 3 11 2 4" xfId="56421" xr:uid="{00000000-0005-0000-0000-000062DC0000}"/>
    <cellStyle name="Note 3 3 11 2 4 2" xfId="56422" xr:uid="{00000000-0005-0000-0000-000063DC0000}"/>
    <cellStyle name="Note 3 3 11 2 5" xfId="56423" xr:uid="{00000000-0005-0000-0000-000064DC0000}"/>
    <cellStyle name="Note 3 3 11 2 5 2" xfId="56424" xr:uid="{00000000-0005-0000-0000-000065DC0000}"/>
    <cellStyle name="Note 3 3 11 2 6" xfId="56425" xr:uid="{00000000-0005-0000-0000-000066DC0000}"/>
    <cellStyle name="Note 3 3 11 2 6 2" xfId="56426" xr:uid="{00000000-0005-0000-0000-000067DC0000}"/>
    <cellStyle name="Note 3 3 11 2 7" xfId="56427" xr:uid="{00000000-0005-0000-0000-000068DC0000}"/>
    <cellStyle name="Note 3 3 11 3" xfId="56428" xr:uid="{00000000-0005-0000-0000-000069DC0000}"/>
    <cellStyle name="Note 3 3 11 3 2" xfId="56429" xr:uid="{00000000-0005-0000-0000-00006ADC0000}"/>
    <cellStyle name="Note 3 3 11 3 3" xfId="56430" xr:uid="{00000000-0005-0000-0000-00006BDC0000}"/>
    <cellStyle name="Note 3 3 11 3 4" xfId="56431" xr:uid="{00000000-0005-0000-0000-00006CDC0000}"/>
    <cellStyle name="Note 3 3 11 3 5" xfId="56432" xr:uid="{00000000-0005-0000-0000-00006DDC0000}"/>
    <cellStyle name="Note 3 3 11 4" xfId="56433" xr:uid="{00000000-0005-0000-0000-00006EDC0000}"/>
    <cellStyle name="Note 3 3 11 4 2" xfId="56434" xr:uid="{00000000-0005-0000-0000-00006FDC0000}"/>
    <cellStyle name="Note 3 3 11 4 3" xfId="56435" xr:uid="{00000000-0005-0000-0000-000070DC0000}"/>
    <cellStyle name="Note 3 3 11 4 4" xfId="56436" xr:uid="{00000000-0005-0000-0000-000071DC0000}"/>
    <cellStyle name="Note 3 3 11 4 5" xfId="56437" xr:uid="{00000000-0005-0000-0000-000072DC0000}"/>
    <cellStyle name="Note 3 3 11 5" xfId="56438" xr:uid="{00000000-0005-0000-0000-000073DC0000}"/>
    <cellStyle name="Note 3 3 11 5 2" xfId="56439" xr:uid="{00000000-0005-0000-0000-000074DC0000}"/>
    <cellStyle name="Note 3 3 11 6" xfId="56440" xr:uid="{00000000-0005-0000-0000-000075DC0000}"/>
    <cellStyle name="Note 3 3 11 6 2" xfId="56441" xr:uid="{00000000-0005-0000-0000-000076DC0000}"/>
    <cellStyle name="Note 3 3 11 7" xfId="56442" xr:uid="{00000000-0005-0000-0000-000077DC0000}"/>
    <cellStyle name="Note 3 3 11 7 2" xfId="56443" xr:uid="{00000000-0005-0000-0000-000078DC0000}"/>
    <cellStyle name="Note 3 3 11 8" xfId="56444" xr:uid="{00000000-0005-0000-0000-000079DC0000}"/>
    <cellStyle name="Note 3 3 12" xfId="56445" xr:uid="{00000000-0005-0000-0000-00007ADC0000}"/>
    <cellStyle name="Note 3 3 12 2" xfId="56446" xr:uid="{00000000-0005-0000-0000-00007BDC0000}"/>
    <cellStyle name="Note 3 3 12 2 2" xfId="56447" xr:uid="{00000000-0005-0000-0000-00007CDC0000}"/>
    <cellStyle name="Note 3 3 12 2 2 2" xfId="56448" xr:uid="{00000000-0005-0000-0000-00007DDC0000}"/>
    <cellStyle name="Note 3 3 12 2 2 3" xfId="56449" xr:uid="{00000000-0005-0000-0000-00007EDC0000}"/>
    <cellStyle name="Note 3 3 12 2 2 4" xfId="56450" xr:uid="{00000000-0005-0000-0000-00007FDC0000}"/>
    <cellStyle name="Note 3 3 12 2 2 5" xfId="56451" xr:uid="{00000000-0005-0000-0000-000080DC0000}"/>
    <cellStyle name="Note 3 3 12 2 3" xfId="56452" xr:uid="{00000000-0005-0000-0000-000081DC0000}"/>
    <cellStyle name="Note 3 3 12 2 3 2" xfId="56453" xr:uid="{00000000-0005-0000-0000-000082DC0000}"/>
    <cellStyle name="Note 3 3 12 2 3 3" xfId="56454" xr:uid="{00000000-0005-0000-0000-000083DC0000}"/>
    <cellStyle name="Note 3 3 12 2 3 4" xfId="56455" xr:uid="{00000000-0005-0000-0000-000084DC0000}"/>
    <cellStyle name="Note 3 3 12 2 3 5" xfId="56456" xr:uid="{00000000-0005-0000-0000-000085DC0000}"/>
    <cellStyle name="Note 3 3 12 2 4" xfId="56457" xr:uid="{00000000-0005-0000-0000-000086DC0000}"/>
    <cellStyle name="Note 3 3 12 2 4 2" xfId="56458" xr:uid="{00000000-0005-0000-0000-000087DC0000}"/>
    <cellStyle name="Note 3 3 12 2 5" xfId="56459" xr:uid="{00000000-0005-0000-0000-000088DC0000}"/>
    <cellStyle name="Note 3 3 12 2 5 2" xfId="56460" xr:uid="{00000000-0005-0000-0000-000089DC0000}"/>
    <cellStyle name="Note 3 3 12 2 6" xfId="56461" xr:uid="{00000000-0005-0000-0000-00008ADC0000}"/>
    <cellStyle name="Note 3 3 12 2 6 2" xfId="56462" xr:uid="{00000000-0005-0000-0000-00008BDC0000}"/>
    <cellStyle name="Note 3 3 12 2 7" xfId="56463" xr:uid="{00000000-0005-0000-0000-00008CDC0000}"/>
    <cellStyle name="Note 3 3 12 3" xfId="56464" xr:uid="{00000000-0005-0000-0000-00008DDC0000}"/>
    <cellStyle name="Note 3 3 12 3 2" xfId="56465" xr:uid="{00000000-0005-0000-0000-00008EDC0000}"/>
    <cellStyle name="Note 3 3 12 3 3" xfId="56466" xr:uid="{00000000-0005-0000-0000-00008FDC0000}"/>
    <cellStyle name="Note 3 3 12 3 4" xfId="56467" xr:uid="{00000000-0005-0000-0000-000090DC0000}"/>
    <cellStyle name="Note 3 3 12 3 5" xfId="56468" xr:uid="{00000000-0005-0000-0000-000091DC0000}"/>
    <cellStyle name="Note 3 3 12 4" xfId="56469" xr:uid="{00000000-0005-0000-0000-000092DC0000}"/>
    <cellStyle name="Note 3 3 12 4 2" xfId="56470" xr:uid="{00000000-0005-0000-0000-000093DC0000}"/>
    <cellStyle name="Note 3 3 12 4 3" xfId="56471" xr:uid="{00000000-0005-0000-0000-000094DC0000}"/>
    <cellStyle name="Note 3 3 12 4 4" xfId="56472" xr:uid="{00000000-0005-0000-0000-000095DC0000}"/>
    <cellStyle name="Note 3 3 12 4 5" xfId="56473" xr:uid="{00000000-0005-0000-0000-000096DC0000}"/>
    <cellStyle name="Note 3 3 12 5" xfId="56474" xr:uid="{00000000-0005-0000-0000-000097DC0000}"/>
    <cellStyle name="Note 3 3 12 5 2" xfId="56475" xr:uid="{00000000-0005-0000-0000-000098DC0000}"/>
    <cellStyle name="Note 3 3 12 6" xfId="56476" xr:uid="{00000000-0005-0000-0000-000099DC0000}"/>
    <cellStyle name="Note 3 3 12 6 2" xfId="56477" xr:uid="{00000000-0005-0000-0000-00009ADC0000}"/>
    <cellStyle name="Note 3 3 12 7" xfId="56478" xr:uid="{00000000-0005-0000-0000-00009BDC0000}"/>
    <cellStyle name="Note 3 3 12 7 2" xfId="56479" xr:uid="{00000000-0005-0000-0000-00009CDC0000}"/>
    <cellStyle name="Note 3 3 12 8" xfId="56480" xr:uid="{00000000-0005-0000-0000-00009DDC0000}"/>
    <cellStyle name="Note 3 3 13" xfId="56481" xr:uid="{00000000-0005-0000-0000-00009EDC0000}"/>
    <cellStyle name="Note 3 3 13 2" xfId="56482" xr:uid="{00000000-0005-0000-0000-00009FDC0000}"/>
    <cellStyle name="Note 3 3 13 2 2" xfId="56483" xr:uid="{00000000-0005-0000-0000-0000A0DC0000}"/>
    <cellStyle name="Note 3 3 13 2 2 2" xfId="56484" xr:uid="{00000000-0005-0000-0000-0000A1DC0000}"/>
    <cellStyle name="Note 3 3 13 2 2 3" xfId="56485" xr:uid="{00000000-0005-0000-0000-0000A2DC0000}"/>
    <cellStyle name="Note 3 3 13 2 2 4" xfId="56486" xr:uid="{00000000-0005-0000-0000-0000A3DC0000}"/>
    <cellStyle name="Note 3 3 13 2 2 5" xfId="56487" xr:uid="{00000000-0005-0000-0000-0000A4DC0000}"/>
    <cellStyle name="Note 3 3 13 2 3" xfId="56488" xr:uid="{00000000-0005-0000-0000-0000A5DC0000}"/>
    <cellStyle name="Note 3 3 13 2 3 2" xfId="56489" xr:uid="{00000000-0005-0000-0000-0000A6DC0000}"/>
    <cellStyle name="Note 3 3 13 2 3 3" xfId="56490" xr:uid="{00000000-0005-0000-0000-0000A7DC0000}"/>
    <cellStyle name="Note 3 3 13 2 3 4" xfId="56491" xr:uid="{00000000-0005-0000-0000-0000A8DC0000}"/>
    <cellStyle name="Note 3 3 13 2 3 5" xfId="56492" xr:uid="{00000000-0005-0000-0000-0000A9DC0000}"/>
    <cellStyle name="Note 3 3 13 2 4" xfId="56493" xr:uid="{00000000-0005-0000-0000-0000AADC0000}"/>
    <cellStyle name="Note 3 3 13 2 4 2" xfId="56494" xr:uid="{00000000-0005-0000-0000-0000ABDC0000}"/>
    <cellStyle name="Note 3 3 13 2 5" xfId="56495" xr:uid="{00000000-0005-0000-0000-0000ACDC0000}"/>
    <cellStyle name="Note 3 3 13 2 5 2" xfId="56496" xr:uid="{00000000-0005-0000-0000-0000ADDC0000}"/>
    <cellStyle name="Note 3 3 13 2 6" xfId="56497" xr:uid="{00000000-0005-0000-0000-0000AEDC0000}"/>
    <cellStyle name="Note 3 3 13 2 6 2" xfId="56498" xr:uid="{00000000-0005-0000-0000-0000AFDC0000}"/>
    <cellStyle name="Note 3 3 13 2 7" xfId="56499" xr:uid="{00000000-0005-0000-0000-0000B0DC0000}"/>
    <cellStyle name="Note 3 3 13 3" xfId="56500" xr:uid="{00000000-0005-0000-0000-0000B1DC0000}"/>
    <cellStyle name="Note 3 3 13 3 2" xfId="56501" xr:uid="{00000000-0005-0000-0000-0000B2DC0000}"/>
    <cellStyle name="Note 3 3 13 3 3" xfId="56502" xr:uid="{00000000-0005-0000-0000-0000B3DC0000}"/>
    <cellStyle name="Note 3 3 13 3 4" xfId="56503" xr:uid="{00000000-0005-0000-0000-0000B4DC0000}"/>
    <cellStyle name="Note 3 3 13 3 5" xfId="56504" xr:uid="{00000000-0005-0000-0000-0000B5DC0000}"/>
    <cellStyle name="Note 3 3 13 4" xfId="56505" xr:uid="{00000000-0005-0000-0000-0000B6DC0000}"/>
    <cellStyle name="Note 3 3 13 4 2" xfId="56506" xr:uid="{00000000-0005-0000-0000-0000B7DC0000}"/>
    <cellStyle name="Note 3 3 13 4 3" xfId="56507" xr:uid="{00000000-0005-0000-0000-0000B8DC0000}"/>
    <cellStyle name="Note 3 3 13 4 4" xfId="56508" xr:uid="{00000000-0005-0000-0000-0000B9DC0000}"/>
    <cellStyle name="Note 3 3 13 4 5" xfId="56509" xr:uid="{00000000-0005-0000-0000-0000BADC0000}"/>
    <cellStyle name="Note 3 3 13 5" xfId="56510" xr:uid="{00000000-0005-0000-0000-0000BBDC0000}"/>
    <cellStyle name="Note 3 3 13 5 2" xfId="56511" xr:uid="{00000000-0005-0000-0000-0000BCDC0000}"/>
    <cellStyle name="Note 3 3 13 6" xfId="56512" xr:uid="{00000000-0005-0000-0000-0000BDDC0000}"/>
    <cellStyle name="Note 3 3 13 6 2" xfId="56513" xr:uid="{00000000-0005-0000-0000-0000BEDC0000}"/>
    <cellStyle name="Note 3 3 13 7" xfId="56514" xr:uid="{00000000-0005-0000-0000-0000BFDC0000}"/>
    <cellStyle name="Note 3 3 13 7 2" xfId="56515" xr:uid="{00000000-0005-0000-0000-0000C0DC0000}"/>
    <cellStyle name="Note 3 3 13 8" xfId="56516" xr:uid="{00000000-0005-0000-0000-0000C1DC0000}"/>
    <cellStyle name="Note 3 3 14" xfId="56517" xr:uid="{00000000-0005-0000-0000-0000C2DC0000}"/>
    <cellStyle name="Note 3 3 14 2" xfId="56518" xr:uid="{00000000-0005-0000-0000-0000C3DC0000}"/>
    <cellStyle name="Note 3 3 14 2 2" xfId="56519" xr:uid="{00000000-0005-0000-0000-0000C4DC0000}"/>
    <cellStyle name="Note 3 3 14 2 2 2" xfId="56520" xr:uid="{00000000-0005-0000-0000-0000C5DC0000}"/>
    <cellStyle name="Note 3 3 14 2 2 3" xfId="56521" xr:uid="{00000000-0005-0000-0000-0000C6DC0000}"/>
    <cellStyle name="Note 3 3 14 2 2 4" xfId="56522" xr:uid="{00000000-0005-0000-0000-0000C7DC0000}"/>
    <cellStyle name="Note 3 3 14 2 2 5" xfId="56523" xr:uid="{00000000-0005-0000-0000-0000C8DC0000}"/>
    <cellStyle name="Note 3 3 14 2 3" xfId="56524" xr:uid="{00000000-0005-0000-0000-0000C9DC0000}"/>
    <cellStyle name="Note 3 3 14 2 3 2" xfId="56525" xr:uid="{00000000-0005-0000-0000-0000CADC0000}"/>
    <cellStyle name="Note 3 3 14 2 3 3" xfId="56526" xr:uid="{00000000-0005-0000-0000-0000CBDC0000}"/>
    <cellStyle name="Note 3 3 14 2 3 4" xfId="56527" xr:uid="{00000000-0005-0000-0000-0000CCDC0000}"/>
    <cellStyle name="Note 3 3 14 2 3 5" xfId="56528" xr:uid="{00000000-0005-0000-0000-0000CDDC0000}"/>
    <cellStyle name="Note 3 3 14 2 4" xfId="56529" xr:uid="{00000000-0005-0000-0000-0000CEDC0000}"/>
    <cellStyle name="Note 3 3 14 2 4 2" xfId="56530" xr:uid="{00000000-0005-0000-0000-0000CFDC0000}"/>
    <cellStyle name="Note 3 3 14 2 5" xfId="56531" xr:uid="{00000000-0005-0000-0000-0000D0DC0000}"/>
    <cellStyle name="Note 3 3 14 2 5 2" xfId="56532" xr:uid="{00000000-0005-0000-0000-0000D1DC0000}"/>
    <cellStyle name="Note 3 3 14 2 6" xfId="56533" xr:uid="{00000000-0005-0000-0000-0000D2DC0000}"/>
    <cellStyle name="Note 3 3 14 2 6 2" xfId="56534" xr:uid="{00000000-0005-0000-0000-0000D3DC0000}"/>
    <cellStyle name="Note 3 3 14 2 7" xfId="56535" xr:uid="{00000000-0005-0000-0000-0000D4DC0000}"/>
    <cellStyle name="Note 3 3 14 3" xfId="56536" xr:uid="{00000000-0005-0000-0000-0000D5DC0000}"/>
    <cellStyle name="Note 3 3 14 3 2" xfId="56537" xr:uid="{00000000-0005-0000-0000-0000D6DC0000}"/>
    <cellStyle name="Note 3 3 14 3 3" xfId="56538" xr:uid="{00000000-0005-0000-0000-0000D7DC0000}"/>
    <cellStyle name="Note 3 3 14 3 4" xfId="56539" xr:uid="{00000000-0005-0000-0000-0000D8DC0000}"/>
    <cellStyle name="Note 3 3 14 3 5" xfId="56540" xr:uid="{00000000-0005-0000-0000-0000D9DC0000}"/>
    <cellStyle name="Note 3 3 14 4" xfId="56541" xr:uid="{00000000-0005-0000-0000-0000DADC0000}"/>
    <cellStyle name="Note 3 3 14 4 2" xfId="56542" xr:uid="{00000000-0005-0000-0000-0000DBDC0000}"/>
    <cellStyle name="Note 3 3 14 4 3" xfId="56543" xr:uid="{00000000-0005-0000-0000-0000DCDC0000}"/>
    <cellStyle name="Note 3 3 14 4 4" xfId="56544" xr:uid="{00000000-0005-0000-0000-0000DDDC0000}"/>
    <cellStyle name="Note 3 3 14 4 5" xfId="56545" xr:uid="{00000000-0005-0000-0000-0000DEDC0000}"/>
    <cellStyle name="Note 3 3 14 5" xfId="56546" xr:uid="{00000000-0005-0000-0000-0000DFDC0000}"/>
    <cellStyle name="Note 3 3 14 5 2" xfId="56547" xr:uid="{00000000-0005-0000-0000-0000E0DC0000}"/>
    <cellStyle name="Note 3 3 14 6" xfId="56548" xr:uid="{00000000-0005-0000-0000-0000E1DC0000}"/>
    <cellStyle name="Note 3 3 14 6 2" xfId="56549" xr:uid="{00000000-0005-0000-0000-0000E2DC0000}"/>
    <cellStyle name="Note 3 3 14 7" xfId="56550" xr:uid="{00000000-0005-0000-0000-0000E3DC0000}"/>
    <cellStyle name="Note 3 3 14 7 2" xfId="56551" xr:uid="{00000000-0005-0000-0000-0000E4DC0000}"/>
    <cellStyle name="Note 3 3 14 8" xfId="56552" xr:uid="{00000000-0005-0000-0000-0000E5DC0000}"/>
    <cellStyle name="Note 3 3 15" xfId="56553" xr:uid="{00000000-0005-0000-0000-0000E6DC0000}"/>
    <cellStyle name="Note 3 3 15 2" xfId="56554" xr:uid="{00000000-0005-0000-0000-0000E7DC0000}"/>
    <cellStyle name="Note 3 3 15 2 2" xfId="56555" xr:uid="{00000000-0005-0000-0000-0000E8DC0000}"/>
    <cellStyle name="Note 3 3 15 2 3" xfId="56556" xr:uid="{00000000-0005-0000-0000-0000E9DC0000}"/>
    <cellStyle name="Note 3 3 15 2 4" xfId="56557" xr:uid="{00000000-0005-0000-0000-0000EADC0000}"/>
    <cellStyle name="Note 3 3 15 2 5" xfId="56558" xr:uid="{00000000-0005-0000-0000-0000EBDC0000}"/>
    <cellStyle name="Note 3 3 15 3" xfId="56559" xr:uid="{00000000-0005-0000-0000-0000ECDC0000}"/>
    <cellStyle name="Note 3 3 15 3 2" xfId="56560" xr:uid="{00000000-0005-0000-0000-0000EDDC0000}"/>
    <cellStyle name="Note 3 3 15 3 3" xfId="56561" xr:uid="{00000000-0005-0000-0000-0000EEDC0000}"/>
    <cellStyle name="Note 3 3 15 3 4" xfId="56562" xr:uid="{00000000-0005-0000-0000-0000EFDC0000}"/>
    <cellStyle name="Note 3 3 15 3 5" xfId="56563" xr:uid="{00000000-0005-0000-0000-0000F0DC0000}"/>
    <cellStyle name="Note 3 3 15 4" xfId="56564" xr:uid="{00000000-0005-0000-0000-0000F1DC0000}"/>
    <cellStyle name="Note 3 3 15 4 2" xfId="56565" xr:uid="{00000000-0005-0000-0000-0000F2DC0000}"/>
    <cellStyle name="Note 3 3 15 5" xfId="56566" xr:uid="{00000000-0005-0000-0000-0000F3DC0000}"/>
    <cellStyle name="Note 3 3 15 5 2" xfId="56567" xr:uid="{00000000-0005-0000-0000-0000F4DC0000}"/>
    <cellStyle name="Note 3 3 15 6" xfId="56568" xr:uid="{00000000-0005-0000-0000-0000F5DC0000}"/>
    <cellStyle name="Note 3 3 15 6 2" xfId="56569" xr:uid="{00000000-0005-0000-0000-0000F6DC0000}"/>
    <cellStyle name="Note 3 3 15 7" xfId="56570" xr:uid="{00000000-0005-0000-0000-0000F7DC0000}"/>
    <cellStyle name="Note 3 3 16" xfId="56571" xr:uid="{00000000-0005-0000-0000-0000F8DC0000}"/>
    <cellStyle name="Note 3 3 16 2" xfId="56572" xr:uid="{00000000-0005-0000-0000-0000F9DC0000}"/>
    <cellStyle name="Note 3 3 16 3" xfId="56573" xr:uid="{00000000-0005-0000-0000-0000FADC0000}"/>
    <cellStyle name="Note 3 3 16 4" xfId="56574" xr:uid="{00000000-0005-0000-0000-0000FBDC0000}"/>
    <cellStyle name="Note 3 3 16 5" xfId="56575" xr:uid="{00000000-0005-0000-0000-0000FCDC0000}"/>
    <cellStyle name="Note 3 3 17" xfId="56576" xr:uid="{00000000-0005-0000-0000-0000FDDC0000}"/>
    <cellStyle name="Note 3 3 17 2" xfId="56577" xr:uid="{00000000-0005-0000-0000-0000FEDC0000}"/>
    <cellStyle name="Note 3 3 17 3" xfId="56578" xr:uid="{00000000-0005-0000-0000-0000FFDC0000}"/>
    <cellStyle name="Note 3 3 17 4" xfId="56579" xr:uid="{00000000-0005-0000-0000-000000DD0000}"/>
    <cellStyle name="Note 3 3 17 5" xfId="56580" xr:uid="{00000000-0005-0000-0000-000001DD0000}"/>
    <cellStyle name="Note 3 3 18" xfId="56581" xr:uid="{00000000-0005-0000-0000-000002DD0000}"/>
    <cellStyle name="Note 3 3 18 2" xfId="56582" xr:uid="{00000000-0005-0000-0000-000003DD0000}"/>
    <cellStyle name="Note 3 3 19" xfId="56583" xr:uid="{00000000-0005-0000-0000-000004DD0000}"/>
    <cellStyle name="Note 3 3 19 2" xfId="56584" xr:uid="{00000000-0005-0000-0000-000005DD0000}"/>
    <cellStyle name="Note 3 3 2" xfId="56585" xr:uid="{00000000-0005-0000-0000-000006DD0000}"/>
    <cellStyle name="Note 3 3 2 2" xfId="56586" xr:uid="{00000000-0005-0000-0000-000007DD0000}"/>
    <cellStyle name="Note 3 3 2 2 2" xfId="56587" xr:uid="{00000000-0005-0000-0000-000008DD0000}"/>
    <cellStyle name="Note 3 3 2 2 2 2" xfId="56588" xr:uid="{00000000-0005-0000-0000-000009DD0000}"/>
    <cellStyle name="Note 3 3 2 2 2 3" xfId="56589" xr:uid="{00000000-0005-0000-0000-00000ADD0000}"/>
    <cellStyle name="Note 3 3 2 2 2 4" xfId="56590" xr:uid="{00000000-0005-0000-0000-00000BDD0000}"/>
    <cellStyle name="Note 3 3 2 2 2 5" xfId="56591" xr:uid="{00000000-0005-0000-0000-00000CDD0000}"/>
    <cellStyle name="Note 3 3 2 2 3" xfId="56592" xr:uid="{00000000-0005-0000-0000-00000DDD0000}"/>
    <cellStyle name="Note 3 3 2 2 3 2" xfId="56593" xr:uid="{00000000-0005-0000-0000-00000EDD0000}"/>
    <cellStyle name="Note 3 3 2 2 3 3" xfId="56594" xr:uid="{00000000-0005-0000-0000-00000FDD0000}"/>
    <cellStyle name="Note 3 3 2 2 3 4" xfId="56595" xr:uid="{00000000-0005-0000-0000-000010DD0000}"/>
    <cellStyle name="Note 3 3 2 2 3 5" xfId="56596" xr:uid="{00000000-0005-0000-0000-000011DD0000}"/>
    <cellStyle name="Note 3 3 2 2 4" xfId="56597" xr:uid="{00000000-0005-0000-0000-000012DD0000}"/>
    <cellStyle name="Note 3 3 2 2 4 2" xfId="56598" xr:uid="{00000000-0005-0000-0000-000013DD0000}"/>
    <cellStyle name="Note 3 3 2 2 5" xfId="56599" xr:uid="{00000000-0005-0000-0000-000014DD0000}"/>
    <cellStyle name="Note 3 3 2 2 5 2" xfId="56600" xr:uid="{00000000-0005-0000-0000-000015DD0000}"/>
    <cellStyle name="Note 3 3 2 2 6" xfId="56601" xr:uid="{00000000-0005-0000-0000-000016DD0000}"/>
    <cellStyle name="Note 3 3 2 2 6 2" xfId="56602" xr:uid="{00000000-0005-0000-0000-000017DD0000}"/>
    <cellStyle name="Note 3 3 2 2 7" xfId="56603" xr:uid="{00000000-0005-0000-0000-000018DD0000}"/>
    <cellStyle name="Note 3 3 2 3" xfId="56604" xr:uid="{00000000-0005-0000-0000-000019DD0000}"/>
    <cellStyle name="Note 3 3 2 3 2" xfId="56605" xr:uid="{00000000-0005-0000-0000-00001ADD0000}"/>
    <cellStyle name="Note 3 3 2 3 3" xfId="56606" xr:uid="{00000000-0005-0000-0000-00001BDD0000}"/>
    <cellStyle name="Note 3 3 2 3 4" xfId="56607" xr:uid="{00000000-0005-0000-0000-00001CDD0000}"/>
    <cellStyle name="Note 3 3 2 3 5" xfId="56608" xr:uid="{00000000-0005-0000-0000-00001DDD0000}"/>
    <cellStyle name="Note 3 3 2 4" xfId="56609" xr:uid="{00000000-0005-0000-0000-00001EDD0000}"/>
    <cellStyle name="Note 3 3 2 4 2" xfId="56610" xr:uid="{00000000-0005-0000-0000-00001FDD0000}"/>
    <cellStyle name="Note 3 3 2 4 3" xfId="56611" xr:uid="{00000000-0005-0000-0000-000020DD0000}"/>
    <cellStyle name="Note 3 3 2 4 4" xfId="56612" xr:uid="{00000000-0005-0000-0000-000021DD0000}"/>
    <cellStyle name="Note 3 3 2 4 5" xfId="56613" xr:uid="{00000000-0005-0000-0000-000022DD0000}"/>
    <cellStyle name="Note 3 3 2 5" xfId="56614" xr:uid="{00000000-0005-0000-0000-000023DD0000}"/>
    <cellStyle name="Note 3 3 2 5 2" xfId="56615" xr:uid="{00000000-0005-0000-0000-000024DD0000}"/>
    <cellStyle name="Note 3 3 2 6" xfId="56616" xr:uid="{00000000-0005-0000-0000-000025DD0000}"/>
    <cellStyle name="Note 3 3 2 6 2" xfId="56617" xr:uid="{00000000-0005-0000-0000-000026DD0000}"/>
    <cellStyle name="Note 3 3 2 7" xfId="56618" xr:uid="{00000000-0005-0000-0000-000027DD0000}"/>
    <cellStyle name="Note 3 3 2 7 2" xfId="56619" xr:uid="{00000000-0005-0000-0000-000028DD0000}"/>
    <cellStyle name="Note 3 3 2 8" xfId="56620" xr:uid="{00000000-0005-0000-0000-000029DD0000}"/>
    <cellStyle name="Note 3 3 20" xfId="56621" xr:uid="{00000000-0005-0000-0000-00002ADD0000}"/>
    <cellStyle name="Note 3 3 20 2" xfId="56622" xr:uid="{00000000-0005-0000-0000-00002BDD0000}"/>
    <cellStyle name="Note 3 3 21" xfId="56623" xr:uid="{00000000-0005-0000-0000-00002CDD0000}"/>
    <cellStyle name="Note 3 3 3" xfId="56624" xr:uid="{00000000-0005-0000-0000-00002DDD0000}"/>
    <cellStyle name="Note 3 3 3 2" xfId="56625" xr:uid="{00000000-0005-0000-0000-00002EDD0000}"/>
    <cellStyle name="Note 3 3 3 2 2" xfId="56626" xr:uid="{00000000-0005-0000-0000-00002FDD0000}"/>
    <cellStyle name="Note 3 3 3 2 2 2" xfId="56627" xr:uid="{00000000-0005-0000-0000-000030DD0000}"/>
    <cellStyle name="Note 3 3 3 2 2 3" xfId="56628" xr:uid="{00000000-0005-0000-0000-000031DD0000}"/>
    <cellStyle name="Note 3 3 3 2 2 4" xfId="56629" xr:uid="{00000000-0005-0000-0000-000032DD0000}"/>
    <cellStyle name="Note 3 3 3 2 2 5" xfId="56630" xr:uid="{00000000-0005-0000-0000-000033DD0000}"/>
    <cellStyle name="Note 3 3 3 2 3" xfId="56631" xr:uid="{00000000-0005-0000-0000-000034DD0000}"/>
    <cellStyle name="Note 3 3 3 2 3 2" xfId="56632" xr:uid="{00000000-0005-0000-0000-000035DD0000}"/>
    <cellStyle name="Note 3 3 3 2 3 3" xfId="56633" xr:uid="{00000000-0005-0000-0000-000036DD0000}"/>
    <cellStyle name="Note 3 3 3 2 3 4" xfId="56634" xr:uid="{00000000-0005-0000-0000-000037DD0000}"/>
    <cellStyle name="Note 3 3 3 2 3 5" xfId="56635" xr:uid="{00000000-0005-0000-0000-000038DD0000}"/>
    <cellStyle name="Note 3 3 3 2 4" xfId="56636" xr:uid="{00000000-0005-0000-0000-000039DD0000}"/>
    <cellStyle name="Note 3 3 3 2 4 2" xfId="56637" xr:uid="{00000000-0005-0000-0000-00003ADD0000}"/>
    <cellStyle name="Note 3 3 3 2 5" xfId="56638" xr:uid="{00000000-0005-0000-0000-00003BDD0000}"/>
    <cellStyle name="Note 3 3 3 2 5 2" xfId="56639" xr:uid="{00000000-0005-0000-0000-00003CDD0000}"/>
    <cellStyle name="Note 3 3 3 2 6" xfId="56640" xr:uid="{00000000-0005-0000-0000-00003DDD0000}"/>
    <cellStyle name="Note 3 3 3 2 6 2" xfId="56641" xr:uid="{00000000-0005-0000-0000-00003EDD0000}"/>
    <cellStyle name="Note 3 3 3 2 7" xfId="56642" xr:uid="{00000000-0005-0000-0000-00003FDD0000}"/>
    <cellStyle name="Note 3 3 3 3" xfId="56643" xr:uid="{00000000-0005-0000-0000-000040DD0000}"/>
    <cellStyle name="Note 3 3 3 3 2" xfId="56644" xr:uid="{00000000-0005-0000-0000-000041DD0000}"/>
    <cellStyle name="Note 3 3 3 3 3" xfId="56645" xr:uid="{00000000-0005-0000-0000-000042DD0000}"/>
    <cellStyle name="Note 3 3 3 3 4" xfId="56646" xr:uid="{00000000-0005-0000-0000-000043DD0000}"/>
    <cellStyle name="Note 3 3 3 3 5" xfId="56647" xr:uid="{00000000-0005-0000-0000-000044DD0000}"/>
    <cellStyle name="Note 3 3 3 4" xfId="56648" xr:uid="{00000000-0005-0000-0000-000045DD0000}"/>
    <cellStyle name="Note 3 3 3 4 2" xfId="56649" xr:uid="{00000000-0005-0000-0000-000046DD0000}"/>
    <cellStyle name="Note 3 3 3 4 3" xfId="56650" xr:uid="{00000000-0005-0000-0000-000047DD0000}"/>
    <cellStyle name="Note 3 3 3 4 4" xfId="56651" xr:uid="{00000000-0005-0000-0000-000048DD0000}"/>
    <cellStyle name="Note 3 3 3 4 5" xfId="56652" xr:uid="{00000000-0005-0000-0000-000049DD0000}"/>
    <cellStyle name="Note 3 3 3 5" xfId="56653" xr:uid="{00000000-0005-0000-0000-00004ADD0000}"/>
    <cellStyle name="Note 3 3 3 5 2" xfId="56654" xr:uid="{00000000-0005-0000-0000-00004BDD0000}"/>
    <cellStyle name="Note 3 3 3 6" xfId="56655" xr:uid="{00000000-0005-0000-0000-00004CDD0000}"/>
    <cellStyle name="Note 3 3 3 6 2" xfId="56656" xr:uid="{00000000-0005-0000-0000-00004DDD0000}"/>
    <cellStyle name="Note 3 3 3 7" xfId="56657" xr:uid="{00000000-0005-0000-0000-00004EDD0000}"/>
    <cellStyle name="Note 3 3 3 7 2" xfId="56658" xr:uid="{00000000-0005-0000-0000-00004FDD0000}"/>
    <cellStyle name="Note 3 3 3 8" xfId="56659" xr:uid="{00000000-0005-0000-0000-000050DD0000}"/>
    <cellStyle name="Note 3 3 4" xfId="56660" xr:uid="{00000000-0005-0000-0000-000051DD0000}"/>
    <cellStyle name="Note 3 3 4 2" xfId="56661" xr:uid="{00000000-0005-0000-0000-000052DD0000}"/>
    <cellStyle name="Note 3 3 4 2 2" xfId="56662" xr:uid="{00000000-0005-0000-0000-000053DD0000}"/>
    <cellStyle name="Note 3 3 4 2 2 2" xfId="56663" xr:uid="{00000000-0005-0000-0000-000054DD0000}"/>
    <cellStyle name="Note 3 3 4 2 2 3" xfId="56664" xr:uid="{00000000-0005-0000-0000-000055DD0000}"/>
    <cellStyle name="Note 3 3 4 2 2 4" xfId="56665" xr:uid="{00000000-0005-0000-0000-000056DD0000}"/>
    <cellStyle name="Note 3 3 4 2 2 5" xfId="56666" xr:uid="{00000000-0005-0000-0000-000057DD0000}"/>
    <cellStyle name="Note 3 3 4 2 3" xfId="56667" xr:uid="{00000000-0005-0000-0000-000058DD0000}"/>
    <cellStyle name="Note 3 3 4 2 3 2" xfId="56668" xr:uid="{00000000-0005-0000-0000-000059DD0000}"/>
    <cellStyle name="Note 3 3 4 2 3 3" xfId="56669" xr:uid="{00000000-0005-0000-0000-00005ADD0000}"/>
    <cellStyle name="Note 3 3 4 2 3 4" xfId="56670" xr:uid="{00000000-0005-0000-0000-00005BDD0000}"/>
    <cellStyle name="Note 3 3 4 2 3 5" xfId="56671" xr:uid="{00000000-0005-0000-0000-00005CDD0000}"/>
    <cellStyle name="Note 3 3 4 2 4" xfId="56672" xr:uid="{00000000-0005-0000-0000-00005DDD0000}"/>
    <cellStyle name="Note 3 3 4 2 4 2" xfId="56673" xr:uid="{00000000-0005-0000-0000-00005EDD0000}"/>
    <cellStyle name="Note 3 3 4 2 5" xfId="56674" xr:uid="{00000000-0005-0000-0000-00005FDD0000}"/>
    <cellStyle name="Note 3 3 4 2 5 2" xfId="56675" xr:uid="{00000000-0005-0000-0000-000060DD0000}"/>
    <cellStyle name="Note 3 3 4 2 6" xfId="56676" xr:uid="{00000000-0005-0000-0000-000061DD0000}"/>
    <cellStyle name="Note 3 3 4 2 6 2" xfId="56677" xr:uid="{00000000-0005-0000-0000-000062DD0000}"/>
    <cellStyle name="Note 3 3 4 2 7" xfId="56678" xr:uid="{00000000-0005-0000-0000-000063DD0000}"/>
    <cellStyle name="Note 3 3 4 3" xfId="56679" xr:uid="{00000000-0005-0000-0000-000064DD0000}"/>
    <cellStyle name="Note 3 3 4 3 2" xfId="56680" xr:uid="{00000000-0005-0000-0000-000065DD0000}"/>
    <cellStyle name="Note 3 3 4 3 3" xfId="56681" xr:uid="{00000000-0005-0000-0000-000066DD0000}"/>
    <cellStyle name="Note 3 3 4 3 4" xfId="56682" xr:uid="{00000000-0005-0000-0000-000067DD0000}"/>
    <cellStyle name="Note 3 3 4 3 5" xfId="56683" xr:uid="{00000000-0005-0000-0000-000068DD0000}"/>
    <cellStyle name="Note 3 3 4 4" xfId="56684" xr:uid="{00000000-0005-0000-0000-000069DD0000}"/>
    <cellStyle name="Note 3 3 4 4 2" xfId="56685" xr:uid="{00000000-0005-0000-0000-00006ADD0000}"/>
    <cellStyle name="Note 3 3 4 4 3" xfId="56686" xr:uid="{00000000-0005-0000-0000-00006BDD0000}"/>
    <cellStyle name="Note 3 3 4 4 4" xfId="56687" xr:uid="{00000000-0005-0000-0000-00006CDD0000}"/>
    <cellStyle name="Note 3 3 4 4 5" xfId="56688" xr:uid="{00000000-0005-0000-0000-00006DDD0000}"/>
    <cellStyle name="Note 3 3 4 5" xfId="56689" xr:uid="{00000000-0005-0000-0000-00006EDD0000}"/>
    <cellStyle name="Note 3 3 4 5 2" xfId="56690" xr:uid="{00000000-0005-0000-0000-00006FDD0000}"/>
    <cellStyle name="Note 3 3 4 6" xfId="56691" xr:uid="{00000000-0005-0000-0000-000070DD0000}"/>
    <cellStyle name="Note 3 3 4 6 2" xfId="56692" xr:uid="{00000000-0005-0000-0000-000071DD0000}"/>
    <cellStyle name="Note 3 3 4 7" xfId="56693" xr:uid="{00000000-0005-0000-0000-000072DD0000}"/>
    <cellStyle name="Note 3 3 4 7 2" xfId="56694" xr:uid="{00000000-0005-0000-0000-000073DD0000}"/>
    <cellStyle name="Note 3 3 4 8" xfId="56695" xr:uid="{00000000-0005-0000-0000-000074DD0000}"/>
    <cellStyle name="Note 3 3 5" xfId="56696" xr:uid="{00000000-0005-0000-0000-000075DD0000}"/>
    <cellStyle name="Note 3 3 5 2" xfId="56697" xr:uid="{00000000-0005-0000-0000-000076DD0000}"/>
    <cellStyle name="Note 3 3 5 2 2" xfId="56698" xr:uid="{00000000-0005-0000-0000-000077DD0000}"/>
    <cellStyle name="Note 3 3 5 2 2 2" xfId="56699" xr:uid="{00000000-0005-0000-0000-000078DD0000}"/>
    <cellStyle name="Note 3 3 5 2 2 3" xfId="56700" xr:uid="{00000000-0005-0000-0000-000079DD0000}"/>
    <cellStyle name="Note 3 3 5 2 2 4" xfId="56701" xr:uid="{00000000-0005-0000-0000-00007ADD0000}"/>
    <cellStyle name="Note 3 3 5 2 2 5" xfId="56702" xr:uid="{00000000-0005-0000-0000-00007BDD0000}"/>
    <cellStyle name="Note 3 3 5 2 3" xfId="56703" xr:uid="{00000000-0005-0000-0000-00007CDD0000}"/>
    <cellStyle name="Note 3 3 5 2 3 2" xfId="56704" xr:uid="{00000000-0005-0000-0000-00007DDD0000}"/>
    <cellStyle name="Note 3 3 5 2 3 3" xfId="56705" xr:uid="{00000000-0005-0000-0000-00007EDD0000}"/>
    <cellStyle name="Note 3 3 5 2 3 4" xfId="56706" xr:uid="{00000000-0005-0000-0000-00007FDD0000}"/>
    <cellStyle name="Note 3 3 5 2 3 5" xfId="56707" xr:uid="{00000000-0005-0000-0000-000080DD0000}"/>
    <cellStyle name="Note 3 3 5 2 4" xfId="56708" xr:uid="{00000000-0005-0000-0000-000081DD0000}"/>
    <cellStyle name="Note 3 3 5 2 4 2" xfId="56709" xr:uid="{00000000-0005-0000-0000-000082DD0000}"/>
    <cellStyle name="Note 3 3 5 2 5" xfId="56710" xr:uid="{00000000-0005-0000-0000-000083DD0000}"/>
    <cellStyle name="Note 3 3 5 2 5 2" xfId="56711" xr:uid="{00000000-0005-0000-0000-000084DD0000}"/>
    <cellStyle name="Note 3 3 5 2 6" xfId="56712" xr:uid="{00000000-0005-0000-0000-000085DD0000}"/>
    <cellStyle name="Note 3 3 5 2 6 2" xfId="56713" xr:uid="{00000000-0005-0000-0000-000086DD0000}"/>
    <cellStyle name="Note 3 3 5 2 7" xfId="56714" xr:uid="{00000000-0005-0000-0000-000087DD0000}"/>
    <cellStyle name="Note 3 3 5 3" xfId="56715" xr:uid="{00000000-0005-0000-0000-000088DD0000}"/>
    <cellStyle name="Note 3 3 5 3 2" xfId="56716" xr:uid="{00000000-0005-0000-0000-000089DD0000}"/>
    <cellStyle name="Note 3 3 5 3 3" xfId="56717" xr:uid="{00000000-0005-0000-0000-00008ADD0000}"/>
    <cellStyle name="Note 3 3 5 3 4" xfId="56718" xr:uid="{00000000-0005-0000-0000-00008BDD0000}"/>
    <cellStyle name="Note 3 3 5 3 5" xfId="56719" xr:uid="{00000000-0005-0000-0000-00008CDD0000}"/>
    <cellStyle name="Note 3 3 5 4" xfId="56720" xr:uid="{00000000-0005-0000-0000-00008DDD0000}"/>
    <cellStyle name="Note 3 3 5 4 2" xfId="56721" xr:uid="{00000000-0005-0000-0000-00008EDD0000}"/>
    <cellStyle name="Note 3 3 5 4 3" xfId="56722" xr:uid="{00000000-0005-0000-0000-00008FDD0000}"/>
    <cellStyle name="Note 3 3 5 4 4" xfId="56723" xr:uid="{00000000-0005-0000-0000-000090DD0000}"/>
    <cellStyle name="Note 3 3 5 4 5" xfId="56724" xr:uid="{00000000-0005-0000-0000-000091DD0000}"/>
    <cellStyle name="Note 3 3 5 5" xfId="56725" xr:uid="{00000000-0005-0000-0000-000092DD0000}"/>
    <cellStyle name="Note 3 3 5 5 2" xfId="56726" xr:uid="{00000000-0005-0000-0000-000093DD0000}"/>
    <cellStyle name="Note 3 3 5 6" xfId="56727" xr:uid="{00000000-0005-0000-0000-000094DD0000}"/>
    <cellStyle name="Note 3 3 5 6 2" xfId="56728" xr:uid="{00000000-0005-0000-0000-000095DD0000}"/>
    <cellStyle name="Note 3 3 5 7" xfId="56729" xr:uid="{00000000-0005-0000-0000-000096DD0000}"/>
    <cellStyle name="Note 3 3 5 7 2" xfId="56730" xr:uid="{00000000-0005-0000-0000-000097DD0000}"/>
    <cellStyle name="Note 3 3 5 8" xfId="56731" xr:uid="{00000000-0005-0000-0000-000098DD0000}"/>
    <cellStyle name="Note 3 3 6" xfId="56732" xr:uid="{00000000-0005-0000-0000-000099DD0000}"/>
    <cellStyle name="Note 3 3 6 2" xfId="56733" xr:uid="{00000000-0005-0000-0000-00009ADD0000}"/>
    <cellStyle name="Note 3 3 6 2 2" xfId="56734" xr:uid="{00000000-0005-0000-0000-00009BDD0000}"/>
    <cellStyle name="Note 3 3 6 2 2 2" xfId="56735" xr:uid="{00000000-0005-0000-0000-00009CDD0000}"/>
    <cellStyle name="Note 3 3 6 2 2 3" xfId="56736" xr:uid="{00000000-0005-0000-0000-00009DDD0000}"/>
    <cellStyle name="Note 3 3 6 2 2 4" xfId="56737" xr:uid="{00000000-0005-0000-0000-00009EDD0000}"/>
    <cellStyle name="Note 3 3 6 2 2 5" xfId="56738" xr:uid="{00000000-0005-0000-0000-00009FDD0000}"/>
    <cellStyle name="Note 3 3 6 2 3" xfId="56739" xr:uid="{00000000-0005-0000-0000-0000A0DD0000}"/>
    <cellStyle name="Note 3 3 6 2 3 2" xfId="56740" xr:uid="{00000000-0005-0000-0000-0000A1DD0000}"/>
    <cellStyle name="Note 3 3 6 2 3 3" xfId="56741" xr:uid="{00000000-0005-0000-0000-0000A2DD0000}"/>
    <cellStyle name="Note 3 3 6 2 3 4" xfId="56742" xr:uid="{00000000-0005-0000-0000-0000A3DD0000}"/>
    <cellStyle name="Note 3 3 6 2 3 5" xfId="56743" xr:uid="{00000000-0005-0000-0000-0000A4DD0000}"/>
    <cellStyle name="Note 3 3 6 2 4" xfId="56744" xr:uid="{00000000-0005-0000-0000-0000A5DD0000}"/>
    <cellStyle name="Note 3 3 6 2 4 2" xfId="56745" xr:uid="{00000000-0005-0000-0000-0000A6DD0000}"/>
    <cellStyle name="Note 3 3 6 2 5" xfId="56746" xr:uid="{00000000-0005-0000-0000-0000A7DD0000}"/>
    <cellStyle name="Note 3 3 6 2 5 2" xfId="56747" xr:uid="{00000000-0005-0000-0000-0000A8DD0000}"/>
    <cellStyle name="Note 3 3 6 2 6" xfId="56748" xr:uid="{00000000-0005-0000-0000-0000A9DD0000}"/>
    <cellStyle name="Note 3 3 6 2 6 2" xfId="56749" xr:uid="{00000000-0005-0000-0000-0000AADD0000}"/>
    <cellStyle name="Note 3 3 6 2 7" xfId="56750" xr:uid="{00000000-0005-0000-0000-0000ABDD0000}"/>
    <cellStyle name="Note 3 3 6 3" xfId="56751" xr:uid="{00000000-0005-0000-0000-0000ACDD0000}"/>
    <cellStyle name="Note 3 3 6 3 2" xfId="56752" xr:uid="{00000000-0005-0000-0000-0000ADDD0000}"/>
    <cellStyle name="Note 3 3 6 3 3" xfId="56753" xr:uid="{00000000-0005-0000-0000-0000AEDD0000}"/>
    <cellStyle name="Note 3 3 6 3 4" xfId="56754" xr:uid="{00000000-0005-0000-0000-0000AFDD0000}"/>
    <cellStyle name="Note 3 3 6 3 5" xfId="56755" xr:uid="{00000000-0005-0000-0000-0000B0DD0000}"/>
    <cellStyle name="Note 3 3 6 4" xfId="56756" xr:uid="{00000000-0005-0000-0000-0000B1DD0000}"/>
    <cellStyle name="Note 3 3 6 4 2" xfId="56757" xr:uid="{00000000-0005-0000-0000-0000B2DD0000}"/>
    <cellStyle name="Note 3 3 6 4 3" xfId="56758" xr:uid="{00000000-0005-0000-0000-0000B3DD0000}"/>
    <cellStyle name="Note 3 3 6 4 4" xfId="56759" xr:uid="{00000000-0005-0000-0000-0000B4DD0000}"/>
    <cellStyle name="Note 3 3 6 4 5" xfId="56760" xr:uid="{00000000-0005-0000-0000-0000B5DD0000}"/>
    <cellStyle name="Note 3 3 6 5" xfId="56761" xr:uid="{00000000-0005-0000-0000-0000B6DD0000}"/>
    <cellStyle name="Note 3 3 6 5 2" xfId="56762" xr:uid="{00000000-0005-0000-0000-0000B7DD0000}"/>
    <cellStyle name="Note 3 3 6 6" xfId="56763" xr:uid="{00000000-0005-0000-0000-0000B8DD0000}"/>
    <cellStyle name="Note 3 3 6 6 2" xfId="56764" xr:uid="{00000000-0005-0000-0000-0000B9DD0000}"/>
    <cellStyle name="Note 3 3 6 7" xfId="56765" xr:uid="{00000000-0005-0000-0000-0000BADD0000}"/>
    <cellStyle name="Note 3 3 6 7 2" xfId="56766" xr:uid="{00000000-0005-0000-0000-0000BBDD0000}"/>
    <cellStyle name="Note 3 3 6 8" xfId="56767" xr:uid="{00000000-0005-0000-0000-0000BCDD0000}"/>
    <cellStyle name="Note 3 3 7" xfId="56768" xr:uid="{00000000-0005-0000-0000-0000BDDD0000}"/>
    <cellStyle name="Note 3 3 7 2" xfId="56769" xr:uid="{00000000-0005-0000-0000-0000BEDD0000}"/>
    <cellStyle name="Note 3 3 7 2 2" xfId="56770" xr:uid="{00000000-0005-0000-0000-0000BFDD0000}"/>
    <cellStyle name="Note 3 3 7 2 2 2" xfId="56771" xr:uid="{00000000-0005-0000-0000-0000C0DD0000}"/>
    <cellStyle name="Note 3 3 7 2 2 3" xfId="56772" xr:uid="{00000000-0005-0000-0000-0000C1DD0000}"/>
    <cellStyle name="Note 3 3 7 2 2 4" xfId="56773" xr:uid="{00000000-0005-0000-0000-0000C2DD0000}"/>
    <cellStyle name="Note 3 3 7 2 2 5" xfId="56774" xr:uid="{00000000-0005-0000-0000-0000C3DD0000}"/>
    <cellStyle name="Note 3 3 7 2 3" xfId="56775" xr:uid="{00000000-0005-0000-0000-0000C4DD0000}"/>
    <cellStyle name="Note 3 3 7 2 3 2" xfId="56776" xr:uid="{00000000-0005-0000-0000-0000C5DD0000}"/>
    <cellStyle name="Note 3 3 7 2 3 3" xfId="56777" xr:uid="{00000000-0005-0000-0000-0000C6DD0000}"/>
    <cellStyle name="Note 3 3 7 2 3 4" xfId="56778" xr:uid="{00000000-0005-0000-0000-0000C7DD0000}"/>
    <cellStyle name="Note 3 3 7 2 3 5" xfId="56779" xr:uid="{00000000-0005-0000-0000-0000C8DD0000}"/>
    <cellStyle name="Note 3 3 7 2 4" xfId="56780" xr:uid="{00000000-0005-0000-0000-0000C9DD0000}"/>
    <cellStyle name="Note 3 3 7 2 4 2" xfId="56781" xr:uid="{00000000-0005-0000-0000-0000CADD0000}"/>
    <cellStyle name="Note 3 3 7 2 5" xfId="56782" xr:uid="{00000000-0005-0000-0000-0000CBDD0000}"/>
    <cellStyle name="Note 3 3 7 2 5 2" xfId="56783" xr:uid="{00000000-0005-0000-0000-0000CCDD0000}"/>
    <cellStyle name="Note 3 3 7 2 6" xfId="56784" xr:uid="{00000000-0005-0000-0000-0000CDDD0000}"/>
    <cellStyle name="Note 3 3 7 2 6 2" xfId="56785" xr:uid="{00000000-0005-0000-0000-0000CEDD0000}"/>
    <cellStyle name="Note 3 3 7 2 7" xfId="56786" xr:uid="{00000000-0005-0000-0000-0000CFDD0000}"/>
    <cellStyle name="Note 3 3 7 3" xfId="56787" xr:uid="{00000000-0005-0000-0000-0000D0DD0000}"/>
    <cellStyle name="Note 3 3 7 3 2" xfId="56788" xr:uid="{00000000-0005-0000-0000-0000D1DD0000}"/>
    <cellStyle name="Note 3 3 7 3 3" xfId="56789" xr:uid="{00000000-0005-0000-0000-0000D2DD0000}"/>
    <cellStyle name="Note 3 3 7 3 4" xfId="56790" xr:uid="{00000000-0005-0000-0000-0000D3DD0000}"/>
    <cellStyle name="Note 3 3 7 3 5" xfId="56791" xr:uid="{00000000-0005-0000-0000-0000D4DD0000}"/>
    <cellStyle name="Note 3 3 7 4" xfId="56792" xr:uid="{00000000-0005-0000-0000-0000D5DD0000}"/>
    <cellStyle name="Note 3 3 7 4 2" xfId="56793" xr:uid="{00000000-0005-0000-0000-0000D6DD0000}"/>
    <cellStyle name="Note 3 3 7 4 3" xfId="56794" xr:uid="{00000000-0005-0000-0000-0000D7DD0000}"/>
    <cellStyle name="Note 3 3 7 4 4" xfId="56795" xr:uid="{00000000-0005-0000-0000-0000D8DD0000}"/>
    <cellStyle name="Note 3 3 7 4 5" xfId="56796" xr:uid="{00000000-0005-0000-0000-0000D9DD0000}"/>
    <cellStyle name="Note 3 3 7 5" xfId="56797" xr:uid="{00000000-0005-0000-0000-0000DADD0000}"/>
    <cellStyle name="Note 3 3 7 5 2" xfId="56798" xr:uid="{00000000-0005-0000-0000-0000DBDD0000}"/>
    <cellStyle name="Note 3 3 7 6" xfId="56799" xr:uid="{00000000-0005-0000-0000-0000DCDD0000}"/>
    <cellStyle name="Note 3 3 7 6 2" xfId="56800" xr:uid="{00000000-0005-0000-0000-0000DDDD0000}"/>
    <cellStyle name="Note 3 3 7 7" xfId="56801" xr:uid="{00000000-0005-0000-0000-0000DEDD0000}"/>
    <cellStyle name="Note 3 3 7 7 2" xfId="56802" xr:uid="{00000000-0005-0000-0000-0000DFDD0000}"/>
    <cellStyle name="Note 3 3 7 8" xfId="56803" xr:uid="{00000000-0005-0000-0000-0000E0DD0000}"/>
    <cellStyle name="Note 3 3 8" xfId="56804" xr:uid="{00000000-0005-0000-0000-0000E1DD0000}"/>
    <cellStyle name="Note 3 3 8 2" xfId="56805" xr:uid="{00000000-0005-0000-0000-0000E2DD0000}"/>
    <cellStyle name="Note 3 3 8 2 2" xfId="56806" xr:uid="{00000000-0005-0000-0000-0000E3DD0000}"/>
    <cellStyle name="Note 3 3 8 2 2 2" xfId="56807" xr:uid="{00000000-0005-0000-0000-0000E4DD0000}"/>
    <cellStyle name="Note 3 3 8 2 2 3" xfId="56808" xr:uid="{00000000-0005-0000-0000-0000E5DD0000}"/>
    <cellStyle name="Note 3 3 8 2 2 4" xfId="56809" xr:uid="{00000000-0005-0000-0000-0000E6DD0000}"/>
    <cellStyle name="Note 3 3 8 2 2 5" xfId="56810" xr:uid="{00000000-0005-0000-0000-0000E7DD0000}"/>
    <cellStyle name="Note 3 3 8 2 3" xfId="56811" xr:uid="{00000000-0005-0000-0000-0000E8DD0000}"/>
    <cellStyle name="Note 3 3 8 2 3 2" xfId="56812" xr:uid="{00000000-0005-0000-0000-0000E9DD0000}"/>
    <cellStyle name="Note 3 3 8 2 3 3" xfId="56813" xr:uid="{00000000-0005-0000-0000-0000EADD0000}"/>
    <cellStyle name="Note 3 3 8 2 3 4" xfId="56814" xr:uid="{00000000-0005-0000-0000-0000EBDD0000}"/>
    <cellStyle name="Note 3 3 8 2 3 5" xfId="56815" xr:uid="{00000000-0005-0000-0000-0000ECDD0000}"/>
    <cellStyle name="Note 3 3 8 2 4" xfId="56816" xr:uid="{00000000-0005-0000-0000-0000EDDD0000}"/>
    <cellStyle name="Note 3 3 8 2 4 2" xfId="56817" xr:uid="{00000000-0005-0000-0000-0000EEDD0000}"/>
    <cellStyle name="Note 3 3 8 2 5" xfId="56818" xr:uid="{00000000-0005-0000-0000-0000EFDD0000}"/>
    <cellStyle name="Note 3 3 8 2 5 2" xfId="56819" xr:uid="{00000000-0005-0000-0000-0000F0DD0000}"/>
    <cellStyle name="Note 3 3 8 2 6" xfId="56820" xr:uid="{00000000-0005-0000-0000-0000F1DD0000}"/>
    <cellStyle name="Note 3 3 8 2 6 2" xfId="56821" xr:uid="{00000000-0005-0000-0000-0000F2DD0000}"/>
    <cellStyle name="Note 3 3 8 2 7" xfId="56822" xr:uid="{00000000-0005-0000-0000-0000F3DD0000}"/>
    <cellStyle name="Note 3 3 8 3" xfId="56823" xr:uid="{00000000-0005-0000-0000-0000F4DD0000}"/>
    <cellStyle name="Note 3 3 8 3 2" xfId="56824" xr:uid="{00000000-0005-0000-0000-0000F5DD0000}"/>
    <cellStyle name="Note 3 3 8 3 3" xfId="56825" xr:uid="{00000000-0005-0000-0000-0000F6DD0000}"/>
    <cellStyle name="Note 3 3 8 3 4" xfId="56826" xr:uid="{00000000-0005-0000-0000-0000F7DD0000}"/>
    <cellStyle name="Note 3 3 8 3 5" xfId="56827" xr:uid="{00000000-0005-0000-0000-0000F8DD0000}"/>
    <cellStyle name="Note 3 3 8 4" xfId="56828" xr:uid="{00000000-0005-0000-0000-0000F9DD0000}"/>
    <cellStyle name="Note 3 3 8 4 2" xfId="56829" xr:uid="{00000000-0005-0000-0000-0000FADD0000}"/>
    <cellStyle name="Note 3 3 8 4 3" xfId="56830" xr:uid="{00000000-0005-0000-0000-0000FBDD0000}"/>
    <cellStyle name="Note 3 3 8 4 4" xfId="56831" xr:uid="{00000000-0005-0000-0000-0000FCDD0000}"/>
    <cellStyle name="Note 3 3 8 4 5" xfId="56832" xr:uid="{00000000-0005-0000-0000-0000FDDD0000}"/>
    <cellStyle name="Note 3 3 8 5" xfId="56833" xr:uid="{00000000-0005-0000-0000-0000FEDD0000}"/>
    <cellStyle name="Note 3 3 8 5 2" xfId="56834" xr:uid="{00000000-0005-0000-0000-0000FFDD0000}"/>
    <cellStyle name="Note 3 3 8 6" xfId="56835" xr:uid="{00000000-0005-0000-0000-000000DE0000}"/>
    <cellStyle name="Note 3 3 8 6 2" xfId="56836" xr:uid="{00000000-0005-0000-0000-000001DE0000}"/>
    <cellStyle name="Note 3 3 8 7" xfId="56837" xr:uid="{00000000-0005-0000-0000-000002DE0000}"/>
    <cellStyle name="Note 3 3 8 7 2" xfId="56838" xr:uid="{00000000-0005-0000-0000-000003DE0000}"/>
    <cellStyle name="Note 3 3 8 8" xfId="56839" xr:uid="{00000000-0005-0000-0000-000004DE0000}"/>
    <cellStyle name="Note 3 3 9" xfId="56840" xr:uid="{00000000-0005-0000-0000-000005DE0000}"/>
    <cellStyle name="Note 3 3 9 2" xfId="56841" xr:uid="{00000000-0005-0000-0000-000006DE0000}"/>
    <cellStyle name="Note 3 3 9 2 2" xfId="56842" xr:uid="{00000000-0005-0000-0000-000007DE0000}"/>
    <cellStyle name="Note 3 3 9 2 2 2" xfId="56843" xr:uid="{00000000-0005-0000-0000-000008DE0000}"/>
    <cellStyle name="Note 3 3 9 2 2 3" xfId="56844" xr:uid="{00000000-0005-0000-0000-000009DE0000}"/>
    <cellStyle name="Note 3 3 9 2 2 4" xfId="56845" xr:uid="{00000000-0005-0000-0000-00000ADE0000}"/>
    <cellStyle name="Note 3 3 9 2 2 5" xfId="56846" xr:uid="{00000000-0005-0000-0000-00000BDE0000}"/>
    <cellStyle name="Note 3 3 9 2 3" xfId="56847" xr:uid="{00000000-0005-0000-0000-00000CDE0000}"/>
    <cellStyle name="Note 3 3 9 2 3 2" xfId="56848" xr:uid="{00000000-0005-0000-0000-00000DDE0000}"/>
    <cellStyle name="Note 3 3 9 2 3 3" xfId="56849" xr:uid="{00000000-0005-0000-0000-00000EDE0000}"/>
    <cellStyle name="Note 3 3 9 2 3 4" xfId="56850" xr:uid="{00000000-0005-0000-0000-00000FDE0000}"/>
    <cellStyle name="Note 3 3 9 2 3 5" xfId="56851" xr:uid="{00000000-0005-0000-0000-000010DE0000}"/>
    <cellStyle name="Note 3 3 9 2 4" xfId="56852" xr:uid="{00000000-0005-0000-0000-000011DE0000}"/>
    <cellStyle name="Note 3 3 9 2 4 2" xfId="56853" xr:uid="{00000000-0005-0000-0000-000012DE0000}"/>
    <cellStyle name="Note 3 3 9 2 5" xfId="56854" xr:uid="{00000000-0005-0000-0000-000013DE0000}"/>
    <cellStyle name="Note 3 3 9 2 5 2" xfId="56855" xr:uid="{00000000-0005-0000-0000-000014DE0000}"/>
    <cellStyle name="Note 3 3 9 2 6" xfId="56856" xr:uid="{00000000-0005-0000-0000-000015DE0000}"/>
    <cellStyle name="Note 3 3 9 2 6 2" xfId="56857" xr:uid="{00000000-0005-0000-0000-000016DE0000}"/>
    <cellStyle name="Note 3 3 9 2 7" xfId="56858" xr:uid="{00000000-0005-0000-0000-000017DE0000}"/>
    <cellStyle name="Note 3 3 9 3" xfId="56859" xr:uid="{00000000-0005-0000-0000-000018DE0000}"/>
    <cellStyle name="Note 3 3 9 3 2" xfId="56860" xr:uid="{00000000-0005-0000-0000-000019DE0000}"/>
    <cellStyle name="Note 3 3 9 3 3" xfId="56861" xr:uid="{00000000-0005-0000-0000-00001ADE0000}"/>
    <cellStyle name="Note 3 3 9 3 4" xfId="56862" xr:uid="{00000000-0005-0000-0000-00001BDE0000}"/>
    <cellStyle name="Note 3 3 9 3 5" xfId="56863" xr:uid="{00000000-0005-0000-0000-00001CDE0000}"/>
    <cellStyle name="Note 3 3 9 4" xfId="56864" xr:uid="{00000000-0005-0000-0000-00001DDE0000}"/>
    <cellStyle name="Note 3 3 9 4 2" xfId="56865" xr:uid="{00000000-0005-0000-0000-00001EDE0000}"/>
    <cellStyle name="Note 3 3 9 4 3" xfId="56866" xr:uid="{00000000-0005-0000-0000-00001FDE0000}"/>
    <cellStyle name="Note 3 3 9 4 4" xfId="56867" xr:uid="{00000000-0005-0000-0000-000020DE0000}"/>
    <cellStyle name="Note 3 3 9 4 5" xfId="56868" xr:uid="{00000000-0005-0000-0000-000021DE0000}"/>
    <cellStyle name="Note 3 3 9 5" xfId="56869" xr:uid="{00000000-0005-0000-0000-000022DE0000}"/>
    <cellStyle name="Note 3 3 9 5 2" xfId="56870" xr:uid="{00000000-0005-0000-0000-000023DE0000}"/>
    <cellStyle name="Note 3 3 9 6" xfId="56871" xr:uid="{00000000-0005-0000-0000-000024DE0000}"/>
    <cellStyle name="Note 3 3 9 6 2" xfId="56872" xr:uid="{00000000-0005-0000-0000-000025DE0000}"/>
    <cellStyle name="Note 3 3 9 7" xfId="56873" xr:uid="{00000000-0005-0000-0000-000026DE0000}"/>
    <cellStyle name="Note 3 3 9 7 2" xfId="56874" xr:uid="{00000000-0005-0000-0000-000027DE0000}"/>
    <cellStyle name="Note 3 3 9 8" xfId="56875" xr:uid="{00000000-0005-0000-0000-000028DE0000}"/>
    <cellStyle name="Note 3 4" xfId="56876" xr:uid="{00000000-0005-0000-0000-000029DE0000}"/>
    <cellStyle name="Note 3 4 2" xfId="56877" xr:uid="{00000000-0005-0000-0000-00002ADE0000}"/>
    <cellStyle name="Note 3 4 2 2" xfId="56878" xr:uid="{00000000-0005-0000-0000-00002BDE0000}"/>
    <cellStyle name="Note 3 4 3" xfId="56879" xr:uid="{00000000-0005-0000-0000-00002CDE0000}"/>
    <cellStyle name="Note 3 4 3 2" xfId="56880" xr:uid="{00000000-0005-0000-0000-00002DDE0000}"/>
    <cellStyle name="Note 3 4 4" xfId="56881" xr:uid="{00000000-0005-0000-0000-00002EDE0000}"/>
    <cellStyle name="Note 3 4 5" xfId="56882" xr:uid="{00000000-0005-0000-0000-00002FDE0000}"/>
    <cellStyle name="Note 3 5" xfId="56883" xr:uid="{00000000-0005-0000-0000-000030DE0000}"/>
    <cellStyle name="Note 3 5 2" xfId="56884" xr:uid="{00000000-0005-0000-0000-000031DE0000}"/>
    <cellStyle name="Note 3 5 2 2" xfId="56885" xr:uid="{00000000-0005-0000-0000-000032DE0000}"/>
    <cellStyle name="Note 3 5 3" xfId="56886" xr:uid="{00000000-0005-0000-0000-000033DE0000}"/>
    <cellStyle name="Note 3 5 3 2" xfId="56887" xr:uid="{00000000-0005-0000-0000-000034DE0000}"/>
    <cellStyle name="Note 3 5 4" xfId="56888" xr:uid="{00000000-0005-0000-0000-000035DE0000}"/>
    <cellStyle name="Note 3 5 5" xfId="56889" xr:uid="{00000000-0005-0000-0000-000036DE0000}"/>
    <cellStyle name="Note 3 6" xfId="56890" xr:uid="{00000000-0005-0000-0000-000037DE0000}"/>
    <cellStyle name="Note 3 6 2" xfId="56891" xr:uid="{00000000-0005-0000-0000-000038DE0000}"/>
    <cellStyle name="Note 3 6 2 2" xfId="56892" xr:uid="{00000000-0005-0000-0000-000039DE0000}"/>
    <cellStyle name="Note 3 7" xfId="56893" xr:uid="{00000000-0005-0000-0000-00003ADE0000}"/>
    <cellStyle name="Note 3 7 2" xfId="56894" xr:uid="{00000000-0005-0000-0000-00003BDE0000}"/>
    <cellStyle name="Note 3 8" xfId="56895" xr:uid="{00000000-0005-0000-0000-00003CDE0000}"/>
    <cellStyle name="Note 3 8 2" xfId="56896" xr:uid="{00000000-0005-0000-0000-00003DDE0000}"/>
    <cellStyle name="Note 3_T-straight with PEDs adjustor" xfId="56897" xr:uid="{00000000-0005-0000-0000-00003EDE0000}"/>
    <cellStyle name="Note 4" xfId="56898" xr:uid="{00000000-0005-0000-0000-00003FDE0000}"/>
    <cellStyle name="Note 4 2" xfId="56899" xr:uid="{00000000-0005-0000-0000-000040DE0000}"/>
    <cellStyle name="Note 4 2 10" xfId="56900" xr:uid="{00000000-0005-0000-0000-000041DE0000}"/>
    <cellStyle name="Note 4 2 10 2" xfId="56901" xr:uid="{00000000-0005-0000-0000-000042DE0000}"/>
    <cellStyle name="Note 4 2 10 2 2" xfId="56902" xr:uid="{00000000-0005-0000-0000-000043DE0000}"/>
    <cellStyle name="Note 4 2 10 2 2 2" xfId="56903" xr:uid="{00000000-0005-0000-0000-000044DE0000}"/>
    <cellStyle name="Note 4 2 10 2 2 3" xfId="56904" xr:uid="{00000000-0005-0000-0000-000045DE0000}"/>
    <cellStyle name="Note 4 2 10 2 2 4" xfId="56905" xr:uid="{00000000-0005-0000-0000-000046DE0000}"/>
    <cellStyle name="Note 4 2 10 2 2 5" xfId="56906" xr:uid="{00000000-0005-0000-0000-000047DE0000}"/>
    <cellStyle name="Note 4 2 10 2 3" xfId="56907" xr:uid="{00000000-0005-0000-0000-000048DE0000}"/>
    <cellStyle name="Note 4 2 10 2 3 2" xfId="56908" xr:uid="{00000000-0005-0000-0000-000049DE0000}"/>
    <cellStyle name="Note 4 2 10 2 3 3" xfId="56909" xr:uid="{00000000-0005-0000-0000-00004ADE0000}"/>
    <cellStyle name="Note 4 2 10 2 3 4" xfId="56910" xr:uid="{00000000-0005-0000-0000-00004BDE0000}"/>
    <cellStyle name="Note 4 2 10 2 3 5" xfId="56911" xr:uid="{00000000-0005-0000-0000-00004CDE0000}"/>
    <cellStyle name="Note 4 2 10 2 4" xfId="56912" xr:uid="{00000000-0005-0000-0000-00004DDE0000}"/>
    <cellStyle name="Note 4 2 10 2 4 2" xfId="56913" xr:uid="{00000000-0005-0000-0000-00004EDE0000}"/>
    <cellStyle name="Note 4 2 10 2 5" xfId="56914" xr:uid="{00000000-0005-0000-0000-00004FDE0000}"/>
    <cellStyle name="Note 4 2 10 2 5 2" xfId="56915" xr:uid="{00000000-0005-0000-0000-000050DE0000}"/>
    <cellStyle name="Note 4 2 10 2 6" xfId="56916" xr:uid="{00000000-0005-0000-0000-000051DE0000}"/>
    <cellStyle name="Note 4 2 10 2 6 2" xfId="56917" xr:uid="{00000000-0005-0000-0000-000052DE0000}"/>
    <cellStyle name="Note 4 2 10 2 7" xfId="56918" xr:uid="{00000000-0005-0000-0000-000053DE0000}"/>
    <cellStyle name="Note 4 2 10 3" xfId="56919" xr:uid="{00000000-0005-0000-0000-000054DE0000}"/>
    <cellStyle name="Note 4 2 10 3 2" xfId="56920" xr:uid="{00000000-0005-0000-0000-000055DE0000}"/>
    <cellStyle name="Note 4 2 10 3 3" xfId="56921" xr:uid="{00000000-0005-0000-0000-000056DE0000}"/>
    <cellStyle name="Note 4 2 10 3 4" xfId="56922" xr:uid="{00000000-0005-0000-0000-000057DE0000}"/>
    <cellStyle name="Note 4 2 10 3 5" xfId="56923" xr:uid="{00000000-0005-0000-0000-000058DE0000}"/>
    <cellStyle name="Note 4 2 10 4" xfId="56924" xr:uid="{00000000-0005-0000-0000-000059DE0000}"/>
    <cellStyle name="Note 4 2 10 4 2" xfId="56925" xr:uid="{00000000-0005-0000-0000-00005ADE0000}"/>
    <cellStyle name="Note 4 2 10 4 3" xfId="56926" xr:uid="{00000000-0005-0000-0000-00005BDE0000}"/>
    <cellStyle name="Note 4 2 10 4 4" xfId="56927" xr:uid="{00000000-0005-0000-0000-00005CDE0000}"/>
    <cellStyle name="Note 4 2 10 4 5" xfId="56928" xr:uid="{00000000-0005-0000-0000-00005DDE0000}"/>
    <cellStyle name="Note 4 2 10 5" xfId="56929" xr:uid="{00000000-0005-0000-0000-00005EDE0000}"/>
    <cellStyle name="Note 4 2 10 5 2" xfId="56930" xr:uid="{00000000-0005-0000-0000-00005FDE0000}"/>
    <cellStyle name="Note 4 2 10 6" xfId="56931" xr:uid="{00000000-0005-0000-0000-000060DE0000}"/>
    <cellStyle name="Note 4 2 10 6 2" xfId="56932" xr:uid="{00000000-0005-0000-0000-000061DE0000}"/>
    <cellStyle name="Note 4 2 10 7" xfId="56933" xr:uid="{00000000-0005-0000-0000-000062DE0000}"/>
    <cellStyle name="Note 4 2 10 7 2" xfId="56934" xr:uid="{00000000-0005-0000-0000-000063DE0000}"/>
    <cellStyle name="Note 4 2 10 8" xfId="56935" xr:uid="{00000000-0005-0000-0000-000064DE0000}"/>
    <cellStyle name="Note 4 2 11" xfId="56936" xr:uid="{00000000-0005-0000-0000-000065DE0000}"/>
    <cellStyle name="Note 4 2 11 2" xfId="56937" xr:uid="{00000000-0005-0000-0000-000066DE0000}"/>
    <cellStyle name="Note 4 2 11 2 2" xfId="56938" xr:uid="{00000000-0005-0000-0000-000067DE0000}"/>
    <cellStyle name="Note 4 2 11 2 2 2" xfId="56939" xr:uid="{00000000-0005-0000-0000-000068DE0000}"/>
    <cellStyle name="Note 4 2 11 2 2 3" xfId="56940" xr:uid="{00000000-0005-0000-0000-000069DE0000}"/>
    <cellStyle name="Note 4 2 11 2 2 4" xfId="56941" xr:uid="{00000000-0005-0000-0000-00006ADE0000}"/>
    <cellStyle name="Note 4 2 11 2 2 5" xfId="56942" xr:uid="{00000000-0005-0000-0000-00006BDE0000}"/>
    <cellStyle name="Note 4 2 11 2 3" xfId="56943" xr:uid="{00000000-0005-0000-0000-00006CDE0000}"/>
    <cellStyle name="Note 4 2 11 2 3 2" xfId="56944" xr:uid="{00000000-0005-0000-0000-00006DDE0000}"/>
    <cellStyle name="Note 4 2 11 2 3 3" xfId="56945" xr:uid="{00000000-0005-0000-0000-00006EDE0000}"/>
    <cellStyle name="Note 4 2 11 2 3 4" xfId="56946" xr:uid="{00000000-0005-0000-0000-00006FDE0000}"/>
    <cellStyle name="Note 4 2 11 2 3 5" xfId="56947" xr:uid="{00000000-0005-0000-0000-000070DE0000}"/>
    <cellStyle name="Note 4 2 11 2 4" xfId="56948" xr:uid="{00000000-0005-0000-0000-000071DE0000}"/>
    <cellStyle name="Note 4 2 11 2 4 2" xfId="56949" xr:uid="{00000000-0005-0000-0000-000072DE0000}"/>
    <cellStyle name="Note 4 2 11 2 5" xfId="56950" xr:uid="{00000000-0005-0000-0000-000073DE0000}"/>
    <cellStyle name="Note 4 2 11 2 5 2" xfId="56951" xr:uid="{00000000-0005-0000-0000-000074DE0000}"/>
    <cellStyle name="Note 4 2 11 2 6" xfId="56952" xr:uid="{00000000-0005-0000-0000-000075DE0000}"/>
    <cellStyle name="Note 4 2 11 2 6 2" xfId="56953" xr:uid="{00000000-0005-0000-0000-000076DE0000}"/>
    <cellStyle name="Note 4 2 11 2 7" xfId="56954" xr:uid="{00000000-0005-0000-0000-000077DE0000}"/>
    <cellStyle name="Note 4 2 11 3" xfId="56955" xr:uid="{00000000-0005-0000-0000-000078DE0000}"/>
    <cellStyle name="Note 4 2 11 3 2" xfId="56956" xr:uid="{00000000-0005-0000-0000-000079DE0000}"/>
    <cellStyle name="Note 4 2 11 3 3" xfId="56957" xr:uid="{00000000-0005-0000-0000-00007ADE0000}"/>
    <cellStyle name="Note 4 2 11 3 4" xfId="56958" xr:uid="{00000000-0005-0000-0000-00007BDE0000}"/>
    <cellStyle name="Note 4 2 11 3 5" xfId="56959" xr:uid="{00000000-0005-0000-0000-00007CDE0000}"/>
    <cellStyle name="Note 4 2 11 4" xfId="56960" xr:uid="{00000000-0005-0000-0000-00007DDE0000}"/>
    <cellStyle name="Note 4 2 11 4 2" xfId="56961" xr:uid="{00000000-0005-0000-0000-00007EDE0000}"/>
    <cellStyle name="Note 4 2 11 4 3" xfId="56962" xr:uid="{00000000-0005-0000-0000-00007FDE0000}"/>
    <cellStyle name="Note 4 2 11 4 4" xfId="56963" xr:uid="{00000000-0005-0000-0000-000080DE0000}"/>
    <cellStyle name="Note 4 2 11 4 5" xfId="56964" xr:uid="{00000000-0005-0000-0000-000081DE0000}"/>
    <cellStyle name="Note 4 2 11 5" xfId="56965" xr:uid="{00000000-0005-0000-0000-000082DE0000}"/>
    <cellStyle name="Note 4 2 11 5 2" xfId="56966" xr:uid="{00000000-0005-0000-0000-000083DE0000}"/>
    <cellStyle name="Note 4 2 11 6" xfId="56967" xr:uid="{00000000-0005-0000-0000-000084DE0000}"/>
    <cellStyle name="Note 4 2 11 6 2" xfId="56968" xr:uid="{00000000-0005-0000-0000-000085DE0000}"/>
    <cellStyle name="Note 4 2 11 7" xfId="56969" xr:uid="{00000000-0005-0000-0000-000086DE0000}"/>
    <cellStyle name="Note 4 2 11 7 2" xfId="56970" xr:uid="{00000000-0005-0000-0000-000087DE0000}"/>
    <cellStyle name="Note 4 2 11 8" xfId="56971" xr:uid="{00000000-0005-0000-0000-000088DE0000}"/>
    <cellStyle name="Note 4 2 12" xfId="56972" xr:uid="{00000000-0005-0000-0000-000089DE0000}"/>
    <cellStyle name="Note 4 2 12 2" xfId="56973" xr:uid="{00000000-0005-0000-0000-00008ADE0000}"/>
    <cellStyle name="Note 4 2 12 2 2" xfId="56974" xr:uid="{00000000-0005-0000-0000-00008BDE0000}"/>
    <cellStyle name="Note 4 2 12 2 2 2" xfId="56975" xr:uid="{00000000-0005-0000-0000-00008CDE0000}"/>
    <cellStyle name="Note 4 2 12 2 2 3" xfId="56976" xr:uid="{00000000-0005-0000-0000-00008DDE0000}"/>
    <cellStyle name="Note 4 2 12 2 2 4" xfId="56977" xr:uid="{00000000-0005-0000-0000-00008EDE0000}"/>
    <cellStyle name="Note 4 2 12 2 2 5" xfId="56978" xr:uid="{00000000-0005-0000-0000-00008FDE0000}"/>
    <cellStyle name="Note 4 2 12 2 3" xfId="56979" xr:uid="{00000000-0005-0000-0000-000090DE0000}"/>
    <cellStyle name="Note 4 2 12 2 3 2" xfId="56980" xr:uid="{00000000-0005-0000-0000-000091DE0000}"/>
    <cellStyle name="Note 4 2 12 2 3 3" xfId="56981" xr:uid="{00000000-0005-0000-0000-000092DE0000}"/>
    <cellStyle name="Note 4 2 12 2 3 4" xfId="56982" xr:uid="{00000000-0005-0000-0000-000093DE0000}"/>
    <cellStyle name="Note 4 2 12 2 3 5" xfId="56983" xr:uid="{00000000-0005-0000-0000-000094DE0000}"/>
    <cellStyle name="Note 4 2 12 2 4" xfId="56984" xr:uid="{00000000-0005-0000-0000-000095DE0000}"/>
    <cellStyle name="Note 4 2 12 2 4 2" xfId="56985" xr:uid="{00000000-0005-0000-0000-000096DE0000}"/>
    <cellStyle name="Note 4 2 12 2 5" xfId="56986" xr:uid="{00000000-0005-0000-0000-000097DE0000}"/>
    <cellStyle name="Note 4 2 12 2 5 2" xfId="56987" xr:uid="{00000000-0005-0000-0000-000098DE0000}"/>
    <cellStyle name="Note 4 2 12 2 6" xfId="56988" xr:uid="{00000000-0005-0000-0000-000099DE0000}"/>
    <cellStyle name="Note 4 2 12 2 6 2" xfId="56989" xr:uid="{00000000-0005-0000-0000-00009ADE0000}"/>
    <cellStyle name="Note 4 2 12 2 7" xfId="56990" xr:uid="{00000000-0005-0000-0000-00009BDE0000}"/>
    <cellStyle name="Note 4 2 12 3" xfId="56991" xr:uid="{00000000-0005-0000-0000-00009CDE0000}"/>
    <cellStyle name="Note 4 2 12 3 2" xfId="56992" xr:uid="{00000000-0005-0000-0000-00009DDE0000}"/>
    <cellStyle name="Note 4 2 12 3 3" xfId="56993" xr:uid="{00000000-0005-0000-0000-00009EDE0000}"/>
    <cellStyle name="Note 4 2 12 3 4" xfId="56994" xr:uid="{00000000-0005-0000-0000-00009FDE0000}"/>
    <cellStyle name="Note 4 2 12 3 5" xfId="56995" xr:uid="{00000000-0005-0000-0000-0000A0DE0000}"/>
    <cellStyle name="Note 4 2 12 4" xfId="56996" xr:uid="{00000000-0005-0000-0000-0000A1DE0000}"/>
    <cellStyle name="Note 4 2 12 4 2" xfId="56997" xr:uid="{00000000-0005-0000-0000-0000A2DE0000}"/>
    <cellStyle name="Note 4 2 12 4 3" xfId="56998" xr:uid="{00000000-0005-0000-0000-0000A3DE0000}"/>
    <cellStyle name="Note 4 2 12 4 4" xfId="56999" xr:uid="{00000000-0005-0000-0000-0000A4DE0000}"/>
    <cellStyle name="Note 4 2 12 4 5" xfId="57000" xr:uid="{00000000-0005-0000-0000-0000A5DE0000}"/>
    <cellStyle name="Note 4 2 12 5" xfId="57001" xr:uid="{00000000-0005-0000-0000-0000A6DE0000}"/>
    <cellStyle name="Note 4 2 12 5 2" xfId="57002" xr:uid="{00000000-0005-0000-0000-0000A7DE0000}"/>
    <cellStyle name="Note 4 2 12 6" xfId="57003" xr:uid="{00000000-0005-0000-0000-0000A8DE0000}"/>
    <cellStyle name="Note 4 2 12 6 2" xfId="57004" xr:uid="{00000000-0005-0000-0000-0000A9DE0000}"/>
    <cellStyle name="Note 4 2 12 7" xfId="57005" xr:uid="{00000000-0005-0000-0000-0000AADE0000}"/>
    <cellStyle name="Note 4 2 12 7 2" xfId="57006" xr:uid="{00000000-0005-0000-0000-0000ABDE0000}"/>
    <cellStyle name="Note 4 2 12 8" xfId="57007" xr:uid="{00000000-0005-0000-0000-0000ACDE0000}"/>
    <cellStyle name="Note 4 2 13" xfId="57008" xr:uid="{00000000-0005-0000-0000-0000ADDE0000}"/>
    <cellStyle name="Note 4 2 13 2" xfId="57009" xr:uid="{00000000-0005-0000-0000-0000AEDE0000}"/>
    <cellStyle name="Note 4 2 13 2 2" xfId="57010" xr:uid="{00000000-0005-0000-0000-0000AFDE0000}"/>
    <cellStyle name="Note 4 2 13 2 2 2" xfId="57011" xr:uid="{00000000-0005-0000-0000-0000B0DE0000}"/>
    <cellStyle name="Note 4 2 13 2 2 3" xfId="57012" xr:uid="{00000000-0005-0000-0000-0000B1DE0000}"/>
    <cellStyle name="Note 4 2 13 2 2 4" xfId="57013" xr:uid="{00000000-0005-0000-0000-0000B2DE0000}"/>
    <cellStyle name="Note 4 2 13 2 2 5" xfId="57014" xr:uid="{00000000-0005-0000-0000-0000B3DE0000}"/>
    <cellStyle name="Note 4 2 13 2 3" xfId="57015" xr:uid="{00000000-0005-0000-0000-0000B4DE0000}"/>
    <cellStyle name="Note 4 2 13 2 3 2" xfId="57016" xr:uid="{00000000-0005-0000-0000-0000B5DE0000}"/>
    <cellStyle name="Note 4 2 13 2 3 3" xfId="57017" xr:uid="{00000000-0005-0000-0000-0000B6DE0000}"/>
    <cellStyle name="Note 4 2 13 2 3 4" xfId="57018" xr:uid="{00000000-0005-0000-0000-0000B7DE0000}"/>
    <cellStyle name="Note 4 2 13 2 3 5" xfId="57019" xr:uid="{00000000-0005-0000-0000-0000B8DE0000}"/>
    <cellStyle name="Note 4 2 13 2 4" xfId="57020" xr:uid="{00000000-0005-0000-0000-0000B9DE0000}"/>
    <cellStyle name="Note 4 2 13 2 4 2" xfId="57021" xr:uid="{00000000-0005-0000-0000-0000BADE0000}"/>
    <cellStyle name="Note 4 2 13 2 5" xfId="57022" xr:uid="{00000000-0005-0000-0000-0000BBDE0000}"/>
    <cellStyle name="Note 4 2 13 2 5 2" xfId="57023" xr:uid="{00000000-0005-0000-0000-0000BCDE0000}"/>
    <cellStyle name="Note 4 2 13 2 6" xfId="57024" xr:uid="{00000000-0005-0000-0000-0000BDDE0000}"/>
    <cellStyle name="Note 4 2 13 2 6 2" xfId="57025" xr:uid="{00000000-0005-0000-0000-0000BEDE0000}"/>
    <cellStyle name="Note 4 2 13 2 7" xfId="57026" xr:uid="{00000000-0005-0000-0000-0000BFDE0000}"/>
    <cellStyle name="Note 4 2 13 3" xfId="57027" xr:uid="{00000000-0005-0000-0000-0000C0DE0000}"/>
    <cellStyle name="Note 4 2 13 3 2" xfId="57028" xr:uid="{00000000-0005-0000-0000-0000C1DE0000}"/>
    <cellStyle name="Note 4 2 13 3 3" xfId="57029" xr:uid="{00000000-0005-0000-0000-0000C2DE0000}"/>
    <cellStyle name="Note 4 2 13 3 4" xfId="57030" xr:uid="{00000000-0005-0000-0000-0000C3DE0000}"/>
    <cellStyle name="Note 4 2 13 3 5" xfId="57031" xr:uid="{00000000-0005-0000-0000-0000C4DE0000}"/>
    <cellStyle name="Note 4 2 13 4" xfId="57032" xr:uid="{00000000-0005-0000-0000-0000C5DE0000}"/>
    <cellStyle name="Note 4 2 13 4 2" xfId="57033" xr:uid="{00000000-0005-0000-0000-0000C6DE0000}"/>
    <cellStyle name="Note 4 2 13 4 3" xfId="57034" xr:uid="{00000000-0005-0000-0000-0000C7DE0000}"/>
    <cellStyle name="Note 4 2 13 4 4" xfId="57035" xr:uid="{00000000-0005-0000-0000-0000C8DE0000}"/>
    <cellStyle name="Note 4 2 13 4 5" xfId="57036" xr:uid="{00000000-0005-0000-0000-0000C9DE0000}"/>
    <cellStyle name="Note 4 2 13 5" xfId="57037" xr:uid="{00000000-0005-0000-0000-0000CADE0000}"/>
    <cellStyle name="Note 4 2 13 5 2" xfId="57038" xr:uid="{00000000-0005-0000-0000-0000CBDE0000}"/>
    <cellStyle name="Note 4 2 13 6" xfId="57039" xr:uid="{00000000-0005-0000-0000-0000CCDE0000}"/>
    <cellStyle name="Note 4 2 13 6 2" xfId="57040" xr:uid="{00000000-0005-0000-0000-0000CDDE0000}"/>
    <cellStyle name="Note 4 2 13 7" xfId="57041" xr:uid="{00000000-0005-0000-0000-0000CEDE0000}"/>
    <cellStyle name="Note 4 2 13 7 2" xfId="57042" xr:uid="{00000000-0005-0000-0000-0000CFDE0000}"/>
    <cellStyle name="Note 4 2 13 8" xfId="57043" xr:uid="{00000000-0005-0000-0000-0000D0DE0000}"/>
    <cellStyle name="Note 4 2 14" xfId="57044" xr:uid="{00000000-0005-0000-0000-0000D1DE0000}"/>
    <cellStyle name="Note 4 2 14 2" xfId="57045" xr:uid="{00000000-0005-0000-0000-0000D2DE0000}"/>
    <cellStyle name="Note 4 2 14 2 2" xfId="57046" xr:uid="{00000000-0005-0000-0000-0000D3DE0000}"/>
    <cellStyle name="Note 4 2 14 2 2 2" xfId="57047" xr:uid="{00000000-0005-0000-0000-0000D4DE0000}"/>
    <cellStyle name="Note 4 2 14 2 2 3" xfId="57048" xr:uid="{00000000-0005-0000-0000-0000D5DE0000}"/>
    <cellStyle name="Note 4 2 14 2 2 4" xfId="57049" xr:uid="{00000000-0005-0000-0000-0000D6DE0000}"/>
    <cellStyle name="Note 4 2 14 2 2 5" xfId="57050" xr:uid="{00000000-0005-0000-0000-0000D7DE0000}"/>
    <cellStyle name="Note 4 2 14 2 3" xfId="57051" xr:uid="{00000000-0005-0000-0000-0000D8DE0000}"/>
    <cellStyle name="Note 4 2 14 2 3 2" xfId="57052" xr:uid="{00000000-0005-0000-0000-0000D9DE0000}"/>
    <cellStyle name="Note 4 2 14 2 3 3" xfId="57053" xr:uid="{00000000-0005-0000-0000-0000DADE0000}"/>
    <cellStyle name="Note 4 2 14 2 3 4" xfId="57054" xr:uid="{00000000-0005-0000-0000-0000DBDE0000}"/>
    <cellStyle name="Note 4 2 14 2 3 5" xfId="57055" xr:uid="{00000000-0005-0000-0000-0000DCDE0000}"/>
    <cellStyle name="Note 4 2 14 2 4" xfId="57056" xr:uid="{00000000-0005-0000-0000-0000DDDE0000}"/>
    <cellStyle name="Note 4 2 14 2 4 2" xfId="57057" xr:uid="{00000000-0005-0000-0000-0000DEDE0000}"/>
    <cellStyle name="Note 4 2 14 2 5" xfId="57058" xr:uid="{00000000-0005-0000-0000-0000DFDE0000}"/>
    <cellStyle name="Note 4 2 14 2 5 2" xfId="57059" xr:uid="{00000000-0005-0000-0000-0000E0DE0000}"/>
    <cellStyle name="Note 4 2 14 2 6" xfId="57060" xr:uid="{00000000-0005-0000-0000-0000E1DE0000}"/>
    <cellStyle name="Note 4 2 14 2 6 2" xfId="57061" xr:uid="{00000000-0005-0000-0000-0000E2DE0000}"/>
    <cellStyle name="Note 4 2 14 2 7" xfId="57062" xr:uid="{00000000-0005-0000-0000-0000E3DE0000}"/>
    <cellStyle name="Note 4 2 14 3" xfId="57063" xr:uid="{00000000-0005-0000-0000-0000E4DE0000}"/>
    <cellStyle name="Note 4 2 14 3 2" xfId="57064" xr:uid="{00000000-0005-0000-0000-0000E5DE0000}"/>
    <cellStyle name="Note 4 2 14 3 3" xfId="57065" xr:uid="{00000000-0005-0000-0000-0000E6DE0000}"/>
    <cellStyle name="Note 4 2 14 3 4" xfId="57066" xr:uid="{00000000-0005-0000-0000-0000E7DE0000}"/>
    <cellStyle name="Note 4 2 14 3 5" xfId="57067" xr:uid="{00000000-0005-0000-0000-0000E8DE0000}"/>
    <cellStyle name="Note 4 2 14 4" xfId="57068" xr:uid="{00000000-0005-0000-0000-0000E9DE0000}"/>
    <cellStyle name="Note 4 2 14 4 2" xfId="57069" xr:uid="{00000000-0005-0000-0000-0000EADE0000}"/>
    <cellStyle name="Note 4 2 14 4 3" xfId="57070" xr:uid="{00000000-0005-0000-0000-0000EBDE0000}"/>
    <cellStyle name="Note 4 2 14 4 4" xfId="57071" xr:uid="{00000000-0005-0000-0000-0000ECDE0000}"/>
    <cellStyle name="Note 4 2 14 4 5" xfId="57072" xr:uid="{00000000-0005-0000-0000-0000EDDE0000}"/>
    <cellStyle name="Note 4 2 14 5" xfId="57073" xr:uid="{00000000-0005-0000-0000-0000EEDE0000}"/>
    <cellStyle name="Note 4 2 14 5 2" xfId="57074" xr:uid="{00000000-0005-0000-0000-0000EFDE0000}"/>
    <cellStyle name="Note 4 2 14 6" xfId="57075" xr:uid="{00000000-0005-0000-0000-0000F0DE0000}"/>
    <cellStyle name="Note 4 2 14 6 2" xfId="57076" xr:uid="{00000000-0005-0000-0000-0000F1DE0000}"/>
    <cellStyle name="Note 4 2 14 7" xfId="57077" xr:uid="{00000000-0005-0000-0000-0000F2DE0000}"/>
    <cellStyle name="Note 4 2 14 7 2" xfId="57078" xr:uid="{00000000-0005-0000-0000-0000F3DE0000}"/>
    <cellStyle name="Note 4 2 14 8" xfId="57079" xr:uid="{00000000-0005-0000-0000-0000F4DE0000}"/>
    <cellStyle name="Note 4 2 15" xfId="57080" xr:uid="{00000000-0005-0000-0000-0000F5DE0000}"/>
    <cellStyle name="Note 4 2 15 2" xfId="57081" xr:uid="{00000000-0005-0000-0000-0000F6DE0000}"/>
    <cellStyle name="Note 4 2 15 2 2" xfId="57082" xr:uid="{00000000-0005-0000-0000-0000F7DE0000}"/>
    <cellStyle name="Note 4 2 15 2 3" xfId="57083" xr:uid="{00000000-0005-0000-0000-0000F8DE0000}"/>
    <cellStyle name="Note 4 2 15 2 4" xfId="57084" xr:uid="{00000000-0005-0000-0000-0000F9DE0000}"/>
    <cellStyle name="Note 4 2 15 2 5" xfId="57085" xr:uid="{00000000-0005-0000-0000-0000FADE0000}"/>
    <cellStyle name="Note 4 2 15 3" xfId="57086" xr:uid="{00000000-0005-0000-0000-0000FBDE0000}"/>
    <cellStyle name="Note 4 2 15 3 2" xfId="57087" xr:uid="{00000000-0005-0000-0000-0000FCDE0000}"/>
    <cellStyle name="Note 4 2 15 3 3" xfId="57088" xr:uid="{00000000-0005-0000-0000-0000FDDE0000}"/>
    <cellStyle name="Note 4 2 15 3 4" xfId="57089" xr:uid="{00000000-0005-0000-0000-0000FEDE0000}"/>
    <cellStyle name="Note 4 2 15 3 5" xfId="57090" xr:uid="{00000000-0005-0000-0000-0000FFDE0000}"/>
    <cellStyle name="Note 4 2 15 4" xfId="57091" xr:uid="{00000000-0005-0000-0000-000000DF0000}"/>
    <cellStyle name="Note 4 2 15 4 2" xfId="57092" xr:uid="{00000000-0005-0000-0000-000001DF0000}"/>
    <cellStyle name="Note 4 2 15 5" xfId="57093" xr:uid="{00000000-0005-0000-0000-000002DF0000}"/>
    <cellStyle name="Note 4 2 15 5 2" xfId="57094" xr:uid="{00000000-0005-0000-0000-000003DF0000}"/>
    <cellStyle name="Note 4 2 15 6" xfId="57095" xr:uid="{00000000-0005-0000-0000-000004DF0000}"/>
    <cellStyle name="Note 4 2 15 6 2" xfId="57096" xr:uid="{00000000-0005-0000-0000-000005DF0000}"/>
    <cellStyle name="Note 4 2 15 7" xfId="57097" xr:uid="{00000000-0005-0000-0000-000006DF0000}"/>
    <cellStyle name="Note 4 2 16" xfId="57098" xr:uid="{00000000-0005-0000-0000-000007DF0000}"/>
    <cellStyle name="Note 4 2 16 2" xfId="57099" xr:uid="{00000000-0005-0000-0000-000008DF0000}"/>
    <cellStyle name="Note 4 2 16 3" xfId="57100" xr:uid="{00000000-0005-0000-0000-000009DF0000}"/>
    <cellStyle name="Note 4 2 16 4" xfId="57101" xr:uid="{00000000-0005-0000-0000-00000ADF0000}"/>
    <cellStyle name="Note 4 2 16 5" xfId="57102" xr:uid="{00000000-0005-0000-0000-00000BDF0000}"/>
    <cellStyle name="Note 4 2 17" xfId="57103" xr:uid="{00000000-0005-0000-0000-00000CDF0000}"/>
    <cellStyle name="Note 4 2 17 2" xfId="57104" xr:uid="{00000000-0005-0000-0000-00000DDF0000}"/>
    <cellStyle name="Note 4 2 17 3" xfId="57105" xr:uid="{00000000-0005-0000-0000-00000EDF0000}"/>
    <cellStyle name="Note 4 2 17 4" xfId="57106" xr:uid="{00000000-0005-0000-0000-00000FDF0000}"/>
    <cellStyle name="Note 4 2 17 5" xfId="57107" xr:uid="{00000000-0005-0000-0000-000010DF0000}"/>
    <cellStyle name="Note 4 2 18" xfId="57108" xr:uid="{00000000-0005-0000-0000-000011DF0000}"/>
    <cellStyle name="Note 4 2 18 2" xfId="57109" xr:uid="{00000000-0005-0000-0000-000012DF0000}"/>
    <cellStyle name="Note 4 2 19" xfId="57110" xr:uid="{00000000-0005-0000-0000-000013DF0000}"/>
    <cellStyle name="Note 4 2 19 2" xfId="57111" xr:uid="{00000000-0005-0000-0000-000014DF0000}"/>
    <cellStyle name="Note 4 2 2" xfId="57112" xr:uid="{00000000-0005-0000-0000-000015DF0000}"/>
    <cellStyle name="Note 4 2 2 2" xfId="57113" xr:uid="{00000000-0005-0000-0000-000016DF0000}"/>
    <cellStyle name="Note 4 2 2 2 2" xfId="57114" xr:uid="{00000000-0005-0000-0000-000017DF0000}"/>
    <cellStyle name="Note 4 2 2 2 2 2" xfId="57115" xr:uid="{00000000-0005-0000-0000-000018DF0000}"/>
    <cellStyle name="Note 4 2 2 2 2 3" xfId="57116" xr:uid="{00000000-0005-0000-0000-000019DF0000}"/>
    <cellStyle name="Note 4 2 2 2 2 4" xfId="57117" xr:uid="{00000000-0005-0000-0000-00001ADF0000}"/>
    <cellStyle name="Note 4 2 2 2 2 5" xfId="57118" xr:uid="{00000000-0005-0000-0000-00001BDF0000}"/>
    <cellStyle name="Note 4 2 2 2 3" xfId="57119" xr:uid="{00000000-0005-0000-0000-00001CDF0000}"/>
    <cellStyle name="Note 4 2 2 2 3 2" xfId="57120" xr:uid="{00000000-0005-0000-0000-00001DDF0000}"/>
    <cellStyle name="Note 4 2 2 2 3 3" xfId="57121" xr:uid="{00000000-0005-0000-0000-00001EDF0000}"/>
    <cellStyle name="Note 4 2 2 2 3 4" xfId="57122" xr:uid="{00000000-0005-0000-0000-00001FDF0000}"/>
    <cellStyle name="Note 4 2 2 2 3 5" xfId="57123" xr:uid="{00000000-0005-0000-0000-000020DF0000}"/>
    <cellStyle name="Note 4 2 2 2 4" xfId="57124" xr:uid="{00000000-0005-0000-0000-000021DF0000}"/>
    <cellStyle name="Note 4 2 2 2 4 2" xfId="57125" xr:uid="{00000000-0005-0000-0000-000022DF0000}"/>
    <cellStyle name="Note 4 2 2 2 5" xfId="57126" xr:uid="{00000000-0005-0000-0000-000023DF0000}"/>
    <cellStyle name="Note 4 2 2 2 5 2" xfId="57127" xr:uid="{00000000-0005-0000-0000-000024DF0000}"/>
    <cellStyle name="Note 4 2 2 2 6" xfId="57128" xr:uid="{00000000-0005-0000-0000-000025DF0000}"/>
    <cellStyle name="Note 4 2 2 2 6 2" xfId="57129" xr:uid="{00000000-0005-0000-0000-000026DF0000}"/>
    <cellStyle name="Note 4 2 2 2 7" xfId="57130" xr:uid="{00000000-0005-0000-0000-000027DF0000}"/>
    <cellStyle name="Note 4 2 2 3" xfId="57131" xr:uid="{00000000-0005-0000-0000-000028DF0000}"/>
    <cellStyle name="Note 4 2 2 3 2" xfId="57132" xr:uid="{00000000-0005-0000-0000-000029DF0000}"/>
    <cellStyle name="Note 4 2 2 3 3" xfId="57133" xr:uid="{00000000-0005-0000-0000-00002ADF0000}"/>
    <cellStyle name="Note 4 2 2 3 4" xfId="57134" xr:uid="{00000000-0005-0000-0000-00002BDF0000}"/>
    <cellStyle name="Note 4 2 2 3 5" xfId="57135" xr:uid="{00000000-0005-0000-0000-00002CDF0000}"/>
    <cellStyle name="Note 4 2 2 4" xfId="57136" xr:uid="{00000000-0005-0000-0000-00002DDF0000}"/>
    <cellStyle name="Note 4 2 2 4 2" xfId="57137" xr:uid="{00000000-0005-0000-0000-00002EDF0000}"/>
    <cellStyle name="Note 4 2 2 4 3" xfId="57138" xr:uid="{00000000-0005-0000-0000-00002FDF0000}"/>
    <cellStyle name="Note 4 2 2 4 4" xfId="57139" xr:uid="{00000000-0005-0000-0000-000030DF0000}"/>
    <cellStyle name="Note 4 2 2 4 5" xfId="57140" xr:uid="{00000000-0005-0000-0000-000031DF0000}"/>
    <cellStyle name="Note 4 2 2 5" xfId="57141" xr:uid="{00000000-0005-0000-0000-000032DF0000}"/>
    <cellStyle name="Note 4 2 2 5 2" xfId="57142" xr:uid="{00000000-0005-0000-0000-000033DF0000}"/>
    <cellStyle name="Note 4 2 2 6" xfId="57143" xr:uid="{00000000-0005-0000-0000-000034DF0000}"/>
    <cellStyle name="Note 4 2 2 6 2" xfId="57144" xr:uid="{00000000-0005-0000-0000-000035DF0000}"/>
    <cellStyle name="Note 4 2 2 7" xfId="57145" xr:uid="{00000000-0005-0000-0000-000036DF0000}"/>
    <cellStyle name="Note 4 2 2 7 2" xfId="57146" xr:uid="{00000000-0005-0000-0000-000037DF0000}"/>
    <cellStyle name="Note 4 2 2 8" xfId="57147" xr:uid="{00000000-0005-0000-0000-000038DF0000}"/>
    <cellStyle name="Note 4 2 20" xfId="57148" xr:uid="{00000000-0005-0000-0000-000039DF0000}"/>
    <cellStyle name="Note 4 2 20 2" xfId="57149" xr:uid="{00000000-0005-0000-0000-00003ADF0000}"/>
    <cellStyle name="Note 4 2 21" xfId="57150" xr:uid="{00000000-0005-0000-0000-00003BDF0000}"/>
    <cellStyle name="Note 4 2 3" xfId="57151" xr:uid="{00000000-0005-0000-0000-00003CDF0000}"/>
    <cellStyle name="Note 4 2 3 2" xfId="57152" xr:uid="{00000000-0005-0000-0000-00003DDF0000}"/>
    <cellStyle name="Note 4 2 3 2 2" xfId="57153" xr:uid="{00000000-0005-0000-0000-00003EDF0000}"/>
    <cellStyle name="Note 4 2 3 2 2 2" xfId="57154" xr:uid="{00000000-0005-0000-0000-00003FDF0000}"/>
    <cellStyle name="Note 4 2 3 2 2 3" xfId="57155" xr:uid="{00000000-0005-0000-0000-000040DF0000}"/>
    <cellStyle name="Note 4 2 3 2 2 4" xfId="57156" xr:uid="{00000000-0005-0000-0000-000041DF0000}"/>
    <cellStyle name="Note 4 2 3 2 2 5" xfId="57157" xr:uid="{00000000-0005-0000-0000-000042DF0000}"/>
    <cellStyle name="Note 4 2 3 2 3" xfId="57158" xr:uid="{00000000-0005-0000-0000-000043DF0000}"/>
    <cellStyle name="Note 4 2 3 2 3 2" xfId="57159" xr:uid="{00000000-0005-0000-0000-000044DF0000}"/>
    <cellStyle name="Note 4 2 3 2 3 3" xfId="57160" xr:uid="{00000000-0005-0000-0000-000045DF0000}"/>
    <cellStyle name="Note 4 2 3 2 3 4" xfId="57161" xr:uid="{00000000-0005-0000-0000-000046DF0000}"/>
    <cellStyle name="Note 4 2 3 2 3 5" xfId="57162" xr:uid="{00000000-0005-0000-0000-000047DF0000}"/>
    <cellStyle name="Note 4 2 3 2 4" xfId="57163" xr:uid="{00000000-0005-0000-0000-000048DF0000}"/>
    <cellStyle name="Note 4 2 3 2 4 2" xfId="57164" xr:uid="{00000000-0005-0000-0000-000049DF0000}"/>
    <cellStyle name="Note 4 2 3 2 5" xfId="57165" xr:uid="{00000000-0005-0000-0000-00004ADF0000}"/>
    <cellStyle name="Note 4 2 3 2 5 2" xfId="57166" xr:uid="{00000000-0005-0000-0000-00004BDF0000}"/>
    <cellStyle name="Note 4 2 3 2 6" xfId="57167" xr:uid="{00000000-0005-0000-0000-00004CDF0000}"/>
    <cellStyle name="Note 4 2 3 2 6 2" xfId="57168" xr:uid="{00000000-0005-0000-0000-00004DDF0000}"/>
    <cellStyle name="Note 4 2 3 2 7" xfId="57169" xr:uid="{00000000-0005-0000-0000-00004EDF0000}"/>
    <cellStyle name="Note 4 2 3 3" xfId="57170" xr:uid="{00000000-0005-0000-0000-00004FDF0000}"/>
    <cellStyle name="Note 4 2 3 3 2" xfId="57171" xr:uid="{00000000-0005-0000-0000-000050DF0000}"/>
    <cellStyle name="Note 4 2 3 3 3" xfId="57172" xr:uid="{00000000-0005-0000-0000-000051DF0000}"/>
    <cellStyle name="Note 4 2 3 3 4" xfId="57173" xr:uid="{00000000-0005-0000-0000-000052DF0000}"/>
    <cellStyle name="Note 4 2 3 3 5" xfId="57174" xr:uid="{00000000-0005-0000-0000-000053DF0000}"/>
    <cellStyle name="Note 4 2 3 4" xfId="57175" xr:uid="{00000000-0005-0000-0000-000054DF0000}"/>
    <cellStyle name="Note 4 2 3 4 2" xfId="57176" xr:uid="{00000000-0005-0000-0000-000055DF0000}"/>
    <cellStyle name="Note 4 2 3 4 3" xfId="57177" xr:uid="{00000000-0005-0000-0000-000056DF0000}"/>
    <cellStyle name="Note 4 2 3 4 4" xfId="57178" xr:uid="{00000000-0005-0000-0000-000057DF0000}"/>
    <cellStyle name="Note 4 2 3 4 5" xfId="57179" xr:uid="{00000000-0005-0000-0000-000058DF0000}"/>
    <cellStyle name="Note 4 2 3 5" xfId="57180" xr:uid="{00000000-0005-0000-0000-000059DF0000}"/>
    <cellStyle name="Note 4 2 3 5 2" xfId="57181" xr:uid="{00000000-0005-0000-0000-00005ADF0000}"/>
    <cellStyle name="Note 4 2 3 6" xfId="57182" xr:uid="{00000000-0005-0000-0000-00005BDF0000}"/>
    <cellStyle name="Note 4 2 3 6 2" xfId="57183" xr:uid="{00000000-0005-0000-0000-00005CDF0000}"/>
    <cellStyle name="Note 4 2 3 7" xfId="57184" xr:uid="{00000000-0005-0000-0000-00005DDF0000}"/>
    <cellStyle name="Note 4 2 3 7 2" xfId="57185" xr:uid="{00000000-0005-0000-0000-00005EDF0000}"/>
    <cellStyle name="Note 4 2 3 8" xfId="57186" xr:uid="{00000000-0005-0000-0000-00005FDF0000}"/>
    <cellStyle name="Note 4 2 4" xfId="57187" xr:uid="{00000000-0005-0000-0000-000060DF0000}"/>
    <cellStyle name="Note 4 2 4 2" xfId="57188" xr:uid="{00000000-0005-0000-0000-000061DF0000}"/>
    <cellStyle name="Note 4 2 4 2 2" xfId="57189" xr:uid="{00000000-0005-0000-0000-000062DF0000}"/>
    <cellStyle name="Note 4 2 4 2 2 2" xfId="57190" xr:uid="{00000000-0005-0000-0000-000063DF0000}"/>
    <cellStyle name="Note 4 2 4 2 2 3" xfId="57191" xr:uid="{00000000-0005-0000-0000-000064DF0000}"/>
    <cellStyle name="Note 4 2 4 2 2 4" xfId="57192" xr:uid="{00000000-0005-0000-0000-000065DF0000}"/>
    <cellStyle name="Note 4 2 4 2 2 5" xfId="57193" xr:uid="{00000000-0005-0000-0000-000066DF0000}"/>
    <cellStyle name="Note 4 2 4 2 3" xfId="57194" xr:uid="{00000000-0005-0000-0000-000067DF0000}"/>
    <cellStyle name="Note 4 2 4 2 3 2" xfId="57195" xr:uid="{00000000-0005-0000-0000-000068DF0000}"/>
    <cellStyle name="Note 4 2 4 2 3 3" xfId="57196" xr:uid="{00000000-0005-0000-0000-000069DF0000}"/>
    <cellStyle name="Note 4 2 4 2 3 4" xfId="57197" xr:uid="{00000000-0005-0000-0000-00006ADF0000}"/>
    <cellStyle name="Note 4 2 4 2 3 5" xfId="57198" xr:uid="{00000000-0005-0000-0000-00006BDF0000}"/>
    <cellStyle name="Note 4 2 4 2 4" xfId="57199" xr:uid="{00000000-0005-0000-0000-00006CDF0000}"/>
    <cellStyle name="Note 4 2 4 2 4 2" xfId="57200" xr:uid="{00000000-0005-0000-0000-00006DDF0000}"/>
    <cellStyle name="Note 4 2 4 2 5" xfId="57201" xr:uid="{00000000-0005-0000-0000-00006EDF0000}"/>
    <cellStyle name="Note 4 2 4 2 5 2" xfId="57202" xr:uid="{00000000-0005-0000-0000-00006FDF0000}"/>
    <cellStyle name="Note 4 2 4 2 6" xfId="57203" xr:uid="{00000000-0005-0000-0000-000070DF0000}"/>
    <cellStyle name="Note 4 2 4 2 6 2" xfId="57204" xr:uid="{00000000-0005-0000-0000-000071DF0000}"/>
    <cellStyle name="Note 4 2 4 2 7" xfId="57205" xr:uid="{00000000-0005-0000-0000-000072DF0000}"/>
    <cellStyle name="Note 4 2 4 3" xfId="57206" xr:uid="{00000000-0005-0000-0000-000073DF0000}"/>
    <cellStyle name="Note 4 2 4 3 2" xfId="57207" xr:uid="{00000000-0005-0000-0000-000074DF0000}"/>
    <cellStyle name="Note 4 2 4 3 3" xfId="57208" xr:uid="{00000000-0005-0000-0000-000075DF0000}"/>
    <cellStyle name="Note 4 2 4 3 4" xfId="57209" xr:uid="{00000000-0005-0000-0000-000076DF0000}"/>
    <cellStyle name="Note 4 2 4 3 5" xfId="57210" xr:uid="{00000000-0005-0000-0000-000077DF0000}"/>
    <cellStyle name="Note 4 2 4 4" xfId="57211" xr:uid="{00000000-0005-0000-0000-000078DF0000}"/>
    <cellStyle name="Note 4 2 4 4 2" xfId="57212" xr:uid="{00000000-0005-0000-0000-000079DF0000}"/>
    <cellStyle name="Note 4 2 4 4 3" xfId="57213" xr:uid="{00000000-0005-0000-0000-00007ADF0000}"/>
    <cellStyle name="Note 4 2 4 4 4" xfId="57214" xr:uid="{00000000-0005-0000-0000-00007BDF0000}"/>
    <cellStyle name="Note 4 2 4 4 5" xfId="57215" xr:uid="{00000000-0005-0000-0000-00007CDF0000}"/>
    <cellStyle name="Note 4 2 4 5" xfId="57216" xr:uid="{00000000-0005-0000-0000-00007DDF0000}"/>
    <cellStyle name="Note 4 2 4 5 2" xfId="57217" xr:uid="{00000000-0005-0000-0000-00007EDF0000}"/>
    <cellStyle name="Note 4 2 4 6" xfId="57218" xr:uid="{00000000-0005-0000-0000-00007FDF0000}"/>
    <cellStyle name="Note 4 2 4 6 2" xfId="57219" xr:uid="{00000000-0005-0000-0000-000080DF0000}"/>
    <cellStyle name="Note 4 2 4 7" xfId="57220" xr:uid="{00000000-0005-0000-0000-000081DF0000}"/>
    <cellStyle name="Note 4 2 4 7 2" xfId="57221" xr:uid="{00000000-0005-0000-0000-000082DF0000}"/>
    <cellStyle name="Note 4 2 4 8" xfId="57222" xr:uid="{00000000-0005-0000-0000-000083DF0000}"/>
    <cellStyle name="Note 4 2 5" xfId="57223" xr:uid="{00000000-0005-0000-0000-000084DF0000}"/>
    <cellStyle name="Note 4 2 5 2" xfId="57224" xr:uid="{00000000-0005-0000-0000-000085DF0000}"/>
    <cellStyle name="Note 4 2 5 2 2" xfId="57225" xr:uid="{00000000-0005-0000-0000-000086DF0000}"/>
    <cellStyle name="Note 4 2 5 2 2 2" xfId="57226" xr:uid="{00000000-0005-0000-0000-000087DF0000}"/>
    <cellStyle name="Note 4 2 5 2 2 3" xfId="57227" xr:uid="{00000000-0005-0000-0000-000088DF0000}"/>
    <cellStyle name="Note 4 2 5 2 2 4" xfId="57228" xr:uid="{00000000-0005-0000-0000-000089DF0000}"/>
    <cellStyle name="Note 4 2 5 2 2 5" xfId="57229" xr:uid="{00000000-0005-0000-0000-00008ADF0000}"/>
    <cellStyle name="Note 4 2 5 2 3" xfId="57230" xr:uid="{00000000-0005-0000-0000-00008BDF0000}"/>
    <cellStyle name="Note 4 2 5 2 3 2" xfId="57231" xr:uid="{00000000-0005-0000-0000-00008CDF0000}"/>
    <cellStyle name="Note 4 2 5 2 3 3" xfId="57232" xr:uid="{00000000-0005-0000-0000-00008DDF0000}"/>
    <cellStyle name="Note 4 2 5 2 3 4" xfId="57233" xr:uid="{00000000-0005-0000-0000-00008EDF0000}"/>
    <cellStyle name="Note 4 2 5 2 3 5" xfId="57234" xr:uid="{00000000-0005-0000-0000-00008FDF0000}"/>
    <cellStyle name="Note 4 2 5 2 4" xfId="57235" xr:uid="{00000000-0005-0000-0000-000090DF0000}"/>
    <cellStyle name="Note 4 2 5 2 4 2" xfId="57236" xr:uid="{00000000-0005-0000-0000-000091DF0000}"/>
    <cellStyle name="Note 4 2 5 2 5" xfId="57237" xr:uid="{00000000-0005-0000-0000-000092DF0000}"/>
    <cellStyle name="Note 4 2 5 2 5 2" xfId="57238" xr:uid="{00000000-0005-0000-0000-000093DF0000}"/>
    <cellStyle name="Note 4 2 5 2 6" xfId="57239" xr:uid="{00000000-0005-0000-0000-000094DF0000}"/>
    <cellStyle name="Note 4 2 5 2 6 2" xfId="57240" xr:uid="{00000000-0005-0000-0000-000095DF0000}"/>
    <cellStyle name="Note 4 2 5 2 7" xfId="57241" xr:uid="{00000000-0005-0000-0000-000096DF0000}"/>
    <cellStyle name="Note 4 2 5 3" xfId="57242" xr:uid="{00000000-0005-0000-0000-000097DF0000}"/>
    <cellStyle name="Note 4 2 5 3 2" xfId="57243" xr:uid="{00000000-0005-0000-0000-000098DF0000}"/>
    <cellStyle name="Note 4 2 5 3 3" xfId="57244" xr:uid="{00000000-0005-0000-0000-000099DF0000}"/>
    <cellStyle name="Note 4 2 5 3 4" xfId="57245" xr:uid="{00000000-0005-0000-0000-00009ADF0000}"/>
    <cellStyle name="Note 4 2 5 3 5" xfId="57246" xr:uid="{00000000-0005-0000-0000-00009BDF0000}"/>
    <cellStyle name="Note 4 2 5 4" xfId="57247" xr:uid="{00000000-0005-0000-0000-00009CDF0000}"/>
    <cellStyle name="Note 4 2 5 4 2" xfId="57248" xr:uid="{00000000-0005-0000-0000-00009DDF0000}"/>
    <cellStyle name="Note 4 2 5 4 3" xfId="57249" xr:uid="{00000000-0005-0000-0000-00009EDF0000}"/>
    <cellStyle name="Note 4 2 5 4 4" xfId="57250" xr:uid="{00000000-0005-0000-0000-00009FDF0000}"/>
    <cellStyle name="Note 4 2 5 4 5" xfId="57251" xr:uid="{00000000-0005-0000-0000-0000A0DF0000}"/>
    <cellStyle name="Note 4 2 5 5" xfId="57252" xr:uid="{00000000-0005-0000-0000-0000A1DF0000}"/>
    <cellStyle name="Note 4 2 5 5 2" xfId="57253" xr:uid="{00000000-0005-0000-0000-0000A2DF0000}"/>
    <cellStyle name="Note 4 2 5 6" xfId="57254" xr:uid="{00000000-0005-0000-0000-0000A3DF0000}"/>
    <cellStyle name="Note 4 2 5 6 2" xfId="57255" xr:uid="{00000000-0005-0000-0000-0000A4DF0000}"/>
    <cellStyle name="Note 4 2 5 7" xfId="57256" xr:uid="{00000000-0005-0000-0000-0000A5DF0000}"/>
    <cellStyle name="Note 4 2 5 7 2" xfId="57257" xr:uid="{00000000-0005-0000-0000-0000A6DF0000}"/>
    <cellStyle name="Note 4 2 5 8" xfId="57258" xr:uid="{00000000-0005-0000-0000-0000A7DF0000}"/>
    <cellStyle name="Note 4 2 6" xfId="57259" xr:uid="{00000000-0005-0000-0000-0000A8DF0000}"/>
    <cellStyle name="Note 4 2 6 2" xfId="57260" xr:uid="{00000000-0005-0000-0000-0000A9DF0000}"/>
    <cellStyle name="Note 4 2 6 2 2" xfId="57261" xr:uid="{00000000-0005-0000-0000-0000AADF0000}"/>
    <cellStyle name="Note 4 2 6 2 2 2" xfId="57262" xr:uid="{00000000-0005-0000-0000-0000ABDF0000}"/>
    <cellStyle name="Note 4 2 6 2 2 3" xfId="57263" xr:uid="{00000000-0005-0000-0000-0000ACDF0000}"/>
    <cellStyle name="Note 4 2 6 2 2 4" xfId="57264" xr:uid="{00000000-0005-0000-0000-0000ADDF0000}"/>
    <cellStyle name="Note 4 2 6 2 2 5" xfId="57265" xr:uid="{00000000-0005-0000-0000-0000AEDF0000}"/>
    <cellStyle name="Note 4 2 6 2 3" xfId="57266" xr:uid="{00000000-0005-0000-0000-0000AFDF0000}"/>
    <cellStyle name="Note 4 2 6 2 3 2" xfId="57267" xr:uid="{00000000-0005-0000-0000-0000B0DF0000}"/>
    <cellStyle name="Note 4 2 6 2 3 3" xfId="57268" xr:uid="{00000000-0005-0000-0000-0000B1DF0000}"/>
    <cellStyle name="Note 4 2 6 2 3 4" xfId="57269" xr:uid="{00000000-0005-0000-0000-0000B2DF0000}"/>
    <cellStyle name="Note 4 2 6 2 3 5" xfId="57270" xr:uid="{00000000-0005-0000-0000-0000B3DF0000}"/>
    <cellStyle name="Note 4 2 6 2 4" xfId="57271" xr:uid="{00000000-0005-0000-0000-0000B4DF0000}"/>
    <cellStyle name="Note 4 2 6 2 4 2" xfId="57272" xr:uid="{00000000-0005-0000-0000-0000B5DF0000}"/>
    <cellStyle name="Note 4 2 6 2 5" xfId="57273" xr:uid="{00000000-0005-0000-0000-0000B6DF0000}"/>
    <cellStyle name="Note 4 2 6 2 5 2" xfId="57274" xr:uid="{00000000-0005-0000-0000-0000B7DF0000}"/>
    <cellStyle name="Note 4 2 6 2 6" xfId="57275" xr:uid="{00000000-0005-0000-0000-0000B8DF0000}"/>
    <cellStyle name="Note 4 2 6 2 6 2" xfId="57276" xr:uid="{00000000-0005-0000-0000-0000B9DF0000}"/>
    <cellStyle name="Note 4 2 6 2 7" xfId="57277" xr:uid="{00000000-0005-0000-0000-0000BADF0000}"/>
    <cellStyle name="Note 4 2 6 3" xfId="57278" xr:uid="{00000000-0005-0000-0000-0000BBDF0000}"/>
    <cellStyle name="Note 4 2 6 3 2" xfId="57279" xr:uid="{00000000-0005-0000-0000-0000BCDF0000}"/>
    <cellStyle name="Note 4 2 6 3 3" xfId="57280" xr:uid="{00000000-0005-0000-0000-0000BDDF0000}"/>
    <cellStyle name="Note 4 2 6 3 4" xfId="57281" xr:uid="{00000000-0005-0000-0000-0000BEDF0000}"/>
    <cellStyle name="Note 4 2 6 3 5" xfId="57282" xr:uid="{00000000-0005-0000-0000-0000BFDF0000}"/>
    <cellStyle name="Note 4 2 6 4" xfId="57283" xr:uid="{00000000-0005-0000-0000-0000C0DF0000}"/>
    <cellStyle name="Note 4 2 6 4 2" xfId="57284" xr:uid="{00000000-0005-0000-0000-0000C1DF0000}"/>
    <cellStyle name="Note 4 2 6 4 3" xfId="57285" xr:uid="{00000000-0005-0000-0000-0000C2DF0000}"/>
    <cellStyle name="Note 4 2 6 4 4" xfId="57286" xr:uid="{00000000-0005-0000-0000-0000C3DF0000}"/>
    <cellStyle name="Note 4 2 6 4 5" xfId="57287" xr:uid="{00000000-0005-0000-0000-0000C4DF0000}"/>
    <cellStyle name="Note 4 2 6 5" xfId="57288" xr:uid="{00000000-0005-0000-0000-0000C5DF0000}"/>
    <cellStyle name="Note 4 2 6 5 2" xfId="57289" xr:uid="{00000000-0005-0000-0000-0000C6DF0000}"/>
    <cellStyle name="Note 4 2 6 6" xfId="57290" xr:uid="{00000000-0005-0000-0000-0000C7DF0000}"/>
    <cellStyle name="Note 4 2 6 6 2" xfId="57291" xr:uid="{00000000-0005-0000-0000-0000C8DF0000}"/>
    <cellStyle name="Note 4 2 6 7" xfId="57292" xr:uid="{00000000-0005-0000-0000-0000C9DF0000}"/>
    <cellStyle name="Note 4 2 6 7 2" xfId="57293" xr:uid="{00000000-0005-0000-0000-0000CADF0000}"/>
    <cellStyle name="Note 4 2 6 8" xfId="57294" xr:uid="{00000000-0005-0000-0000-0000CBDF0000}"/>
    <cellStyle name="Note 4 2 7" xfId="57295" xr:uid="{00000000-0005-0000-0000-0000CCDF0000}"/>
    <cellStyle name="Note 4 2 7 2" xfId="57296" xr:uid="{00000000-0005-0000-0000-0000CDDF0000}"/>
    <cellStyle name="Note 4 2 7 2 2" xfId="57297" xr:uid="{00000000-0005-0000-0000-0000CEDF0000}"/>
    <cellStyle name="Note 4 2 7 2 2 2" xfId="57298" xr:uid="{00000000-0005-0000-0000-0000CFDF0000}"/>
    <cellStyle name="Note 4 2 7 2 2 3" xfId="57299" xr:uid="{00000000-0005-0000-0000-0000D0DF0000}"/>
    <cellStyle name="Note 4 2 7 2 2 4" xfId="57300" xr:uid="{00000000-0005-0000-0000-0000D1DF0000}"/>
    <cellStyle name="Note 4 2 7 2 2 5" xfId="57301" xr:uid="{00000000-0005-0000-0000-0000D2DF0000}"/>
    <cellStyle name="Note 4 2 7 2 3" xfId="57302" xr:uid="{00000000-0005-0000-0000-0000D3DF0000}"/>
    <cellStyle name="Note 4 2 7 2 3 2" xfId="57303" xr:uid="{00000000-0005-0000-0000-0000D4DF0000}"/>
    <cellStyle name="Note 4 2 7 2 3 3" xfId="57304" xr:uid="{00000000-0005-0000-0000-0000D5DF0000}"/>
    <cellStyle name="Note 4 2 7 2 3 4" xfId="57305" xr:uid="{00000000-0005-0000-0000-0000D6DF0000}"/>
    <cellStyle name="Note 4 2 7 2 3 5" xfId="57306" xr:uid="{00000000-0005-0000-0000-0000D7DF0000}"/>
    <cellStyle name="Note 4 2 7 2 4" xfId="57307" xr:uid="{00000000-0005-0000-0000-0000D8DF0000}"/>
    <cellStyle name="Note 4 2 7 2 4 2" xfId="57308" xr:uid="{00000000-0005-0000-0000-0000D9DF0000}"/>
    <cellStyle name="Note 4 2 7 2 5" xfId="57309" xr:uid="{00000000-0005-0000-0000-0000DADF0000}"/>
    <cellStyle name="Note 4 2 7 2 5 2" xfId="57310" xr:uid="{00000000-0005-0000-0000-0000DBDF0000}"/>
    <cellStyle name="Note 4 2 7 2 6" xfId="57311" xr:uid="{00000000-0005-0000-0000-0000DCDF0000}"/>
    <cellStyle name="Note 4 2 7 2 6 2" xfId="57312" xr:uid="{00000000-0005-0000-0000-0000DDDF0000}"/>
    <cellStyle name="Note 4 2 7 2 7" xfId="57313" xr:uid="{00000000-0005-0000-0000-0000DEDF0000}"/>
    <cellStyle name="Note 4 2 7 3" xfId="57314" xr:uid="{00000000-0005-0000-0000-0000DFDF0000}"/>
    <cellStyle name="Note 4 2 7 3 2" xfId="57315" xr:uid="{00000000-0005-0000-0000-0000E0DF0000}"/>
    <cellStyle name="Note 4 2 7 3 3" xfId="57316" xr:uid="{00000000-0005-0000-0000-0000E1DF0000}"/>
    <cellStyle name="Note 4 2 7 3 4" xfId="57317" xr:uid="{00000000-0005-0000-0000-0000E2DF0000}"/>
    <cellStyle name="Note 4 2 7 3 5" xfId="57318" xr:uid="{00000000-0005-0000-0000-0000E3DF0000}"/>
    <cellStyle name="Note 4 2 7 4" xfId="57319" xr:uid="{00000000-0005-0000-0000-0000E4DF0000}"/>
    <cellStyle name="Note 4 2 7 4 2" xfId="57320" xr:uid="{00000000-0005-0000-0000-0000E5DF0000}"/>
    <cellStyle name="Note 4 2 7 4 3" xfId="57321" xr:uid="{00000000-0005-0000-0000-0000E6DF0000}"/>
    <cellStyle name="Note 4 2 7 4 4" xfId="57322" xr:uid="{00000000-0005-0000-0000-0000E7DF0000}"/>
    <cellStyle name="Note 4 2 7 4 5" xfId="57323" xr:uid="{00000000-0005-0000-0000-0000E8DF0000}"/>
    <cellStyle name="Note 4 2 7 5" xfId="57324" xr:uid="{00000000-0005-0000-0000-0000E9DF0000}"/>
    <cellStyle name="Note 4 2 7 5 2" xfId="57325" xr:uid="{00000000-0005-0000-0000-0000EADF0000}"/>
    <cellStyle name="Note 4 2 7 6" xfId="57326" xr:uid="{00000000-0005-0000-0000-0000EBDF0000}"/>
    <cellStyle name="Note 4 2 7 6 2" xfId="57327" xr:uid="{00000000-0005-0000-0000-0000ECDF0000}"/>
    <cellStyle name="Note 4 2 7 7" xfId="57328" xr:uid="{00000000-0005-0000-0000-0000EDDF0000}"/>
    <cellStyle name="Note 4 2 7 7 2" xfId="57329" xr:uid="{00000000-0005-0000-0000-0000EEDF0000}"/>
    <cellStyle name="Note 4 2 7 8" xfId="57330" xr:uid="{00000000-0005-0000-0000-0000EFDF0000}"/>
    <cellStyle name="Note 4 2 8" xfId="57331" xr:uid="{00000000-0005-0000-0000-0000F0DF0000}"/>
    <cellStyle name="Note 4 2 8 2" xfId="57332" xr:uid="{00000000-0005-0000-0000-0000F1DF0000}"/>
    <cellStyle name="Note 4 2 8 2 2" xfId="57333" xr:uid="{00000000-0005-0000-0000-0000F2DF0000}"/>
    <cellStyle name="Note 4 2 8 2 2 2" xfId="57334" xr:uid="{00000000-0005-0000-0000-0000F3DF0000}"/>
    <cellStyle name="Note 4 2 8 2 2 3" xfId="57335" xr:uid="{00000000-0005-0000-0000-0000F4DF0000}"/>
    <cellStyle name="Note 4 2 8 2 2 4" xfId="57336" xr:uid="{00000000-0005-0000-0000-0000F5DF0000}"/>
    <cellStyle name="Note 4 2 8 2 2 5" xfId="57337" xr:uid="{00000000-0005-0000-0000-0000F6DF0000}"/>
    <cellStyle name="Note 4 2 8 2 3" xfId="57338" xr:uid="{00000000-0005-0000-0000-0000F7DF0000}"/>
    <cellStyle name="Note 4 2 8 2 3 2" xfId="57339" xr:uid="{00000000-0005-0000-0000-0000F8DF0000}"/>
    <cellStyle name="Note 4 2 8 2 3 3" xfId="57340" xr:uid="{00000000-0005-0000-0000-0000F9DF0000}"/>
    <cellStyle name="Note 4 2 8 2 3 4" xfId="57341" xr:uid="{00000000-0005-0000-0000-0000FADF0000}"/>
    <cellStyle name="Note 4 2 8 2 3 5" xfId="57342" xr:uid="{00000000-0005-0000-0000-0000FBDF0000}"/>
    <cellStyle name="Note 4 2 8 2 4" xfId="57343" xr:uid="{00000000-0005-0000-0000-0000FCDF0000}"/>
    <cellStyle name="Note 4 2 8 2 4 2" xfId="57344" xr:uid="{00000000-0005-0000-0000-0000FDDF0000}"/>
    <cellStyle name="Note 4 2 8 2 5" xfId="57345" xr:uid="{00000000-0005-0000-0000-0000FEDF0000}"/>
    <cellStyle name="Note 4 2 8 2 5 2" xfId="57346" xr:uid="{00000000-0005-0000-0000-0000FFDF0000}"/>
    <cellStyle name="Note 4 2 8 2 6" xfId="57347" xr:uid="{00000000-0005-0000-0000-000000E00000}"/>
    <cellStyle name="Note 4 2 8 2 6 2" xfId="57348" xr:uid="{00000000-0005-0000-0000-000001E00000}"/>
    <cellStyle name="Note 4 2 8 2 7" xfId="57349" xr:uid="{00000000-0005-0000-0000-000002E00000}"/>
    <cellStyle name="Note 4 2 8 3" xfId="57350" xr:uid="{00000000-0005-0000-0000-000003E00000}"/>
    <cellStyle name="Note 4 2 8 3 2" xfId="57351" xr:uid="{00000000-0005-0000-0000-000004E00000}"/>
    <cellStyle name="Note 4 2 8 3 3" xfId="57352" xr:uid="{00000000-0005-0000-0000-000005E00000}"/>
    <cellStyle name="Note 4 2 8 3 4" xfId="57353" xr:uid="{00000000-0005-0000-0000-000006E00000}"/>
    <cellStyle name="Note 4 2 8 3 5" xfId="57354" xr:uid="{00000000-0005-0000-0000-000007E00000}"/>
    <cellStyle name="Note 4 2 8 4" xfId="57355" xr:uid="{00000000-0005-0000-0000-000008E00000}"/>
    <cellStyle name="Note 4 2 8 4 2" xfId="57356" xr:uid="{00000000-0005-0000-0000-000009E00000}"/>
    <cellStyle name="Note 4 2 8 4 3" xfId="57357" xr:uid="{00000000-0005-0000-0000-00000AE00000}"/>
    <cellStyle name="Note 4 2 8 4 4" xfId="57358" xr:uid="{00000000-0005-0000-0000-00000BE00000}"/>
    <cellStyle name="Note 4 2 8 4 5" xfId="57359" xr:uid="{00000000-0005-0000-0000-00000CE00000}"/>
    <cellStyle name="Note 4 2 8 5" xfId="57360" xr:uid="{00000000-0005-0000-0000-00000DE00000}"/>
    <cellStyle name="Note 4 2 8 5 2" xfId="57361" xr:uid="{00000000-0005-0000-0000-00000EE00000}"/>
    <cellStyle name="Note 4 2 8 6" xfId="57362" xr:uid="{00000000-0005-0000-0000-00000FE00000}"/>
    <cellStyle name="Note 4 2 8 6 2" xfId="57363" xr:uid="{00000000-0005-0000-0000-000010E00000}"/>
    <cellStyle name="Note 4 2 8 7" xfId="57364" xr:uid="{00000000-0005-0000-0000-000011E00000}"/>
    <cellStyle name="Note 4 2 8 7 2" xfId="57365" xr:uid="{00000000-0005-0000-0000-000012E00000}"/>
    <cellStyle name="Note 4 2 8 8" xfId="57366" xr:uid="{00000000-0005-0000-0000-000013E00000}"/>
    <cellStyle name="Note 4 2 9" xfId="57367" xr:uid="{00000000-0005-0000-0000-000014E00000}"/>
    <cellStyle name="Note 4 2 9 2" xfId="57368" xr:uid="{00000000-0005-0000-0000-000015E00000}"/>
    <cellStyle name="Note 4 2 9 2 2" xfId="57369" xr:uid="{00000000-0005-0000-0000-000016E00000}"/>
    <cellStyle name="Note 4 2 9 2 2 2" xfId="57370" xr:uid="{00000000-0005-0000-0000-000017E00000}"/>
    <cellStyle name="Note 4 2 9 2 2 3" xfId="57371" xr:uid="{00000000-0005-0000-0000-000018E00000}"/>
    <cellStyle name="Note 4 2 9 2 2 4" xfId="57372" xr:uid="{00000000-0005-0000-0000-000019E00000}"/>
    <cellStyle name="Note 4 2 9 2 2 5" xfId="57373" xr:uid="{00000000-0005-0000-0000-00001AE00000}"/>
    <cellStyle name="Note 4 2 9 2 3" xfId="57374" xr:uid="{00000000-0005-0000-0000-00001BE00000}"/>
    <cellStyle name="Note 4 2 9 2 3 2" xfId="57375" xr:uid="{00000000-0005-0000-0000-00001CE00000}"/>
    <cellStyle name="Note 4 2 9 2 3 3" xfId="57376" xr:uid="{00000000-0005-0000-0000-00001DE00000}"/>
    <cellStyle name="Note 4 2 9 2 3 4" xfId="57377" xr:uid="{00000000-0005-0000-0000-00001EE00000}"/>
    <cellStyle name="Note 4 2 9 2 3 5" xfId="57378" xr:uid="{00000000-0005-0000-0000-00001FE00000}"/>
    <cellStyle name="Note 4 2 9 2 4" xfId="57379" xr:uid="{00000000-0005-0000-0000-000020E00000}"/>
    <cellStyle name="Note 4 2 9 2 4 2" xfId="57380" xr:uid="{00000000-0005-0000-0000-000021E00000}"/>
    <cellStyle name="Note 4 2 9 2 5" xfId="57381" xr:uid="{00000000-0005-0000-0000-000022E00000}"/>
    <cellStyle name="Note 4 2 9 2 5 2" xfId="57382" xr:uid="{00000000-0005-0000-0000-000023E00000}"/>
    <cellStyle name="Note 4 2 9 2 6" xfId="57383" xr:uid="{00000000-0005-0000-0000-000024E00000}"/>
    <cellStyle name="Note 4 2 9 2 6 2" xfId="57384" xr:uid="{00000000-0005-0000-0000-000025E00000}"/>
    <cellStyle name="Note 4 2 9 2 7" xfId="57385" xr:uid="{00000000-0005-0000-0000-000026E00000}"/>
    <cellStyle name="Note 4 2 9 3" xfId="57386" xr:uid="{00000000-0005-0000-0000-000027E00000}"/>
    <cellStyle name="Note 4 2 9 3 2" xfId="57387" xr:uid="{00000000-0005-0000-0000-000028E00000}"/>
    <cellStyle name="Note 4 2 9 3 3" xfId="57388" xr:uid="{00000000-0005-0000-0000-000029E00000}"/>
    <cellStyle name="Note 4 2 9 3 4" xfId="57389" xr:uid="{00000000-0005-0000-0000-00002AE00000}"/>
    <cellStyle name="Note 4 2 9 3 5" xfId="57390" xr:uid="{00000000-0005-0000-0000-00002BE00000}"/>
    <cellStyle name="Note 4 2 9 4" xfId="57391" xr:uid="{00000000-0005-0000-0000-00002CE00000}"/>
    <cellStyle name="Note 4 2 9 4 2" xfId="57392" xr:uid="{00000000-0005-0000-0000-00002DE00000}"/>
    <cellStyle name="Note 4 2 9 4 3" xfId="57393" xr:uid="{00000000-0005-0000-0000-00002EE00000}"/>
    <cellStyle name="Note 4 2 9 4 4" xfId="57394" xr:uid="{00000000-0005-0000-0000-00002FE00000}"/>
    <cellStyle name="Note 4 2 9 4 5" xfId="57395" xr:uid="{00000000-0005-0000-0000-000030E00000}"/>
    <cellStyle name="Note 4 2 9 5" xfId="57396" xr:uid="{00000000-0005-0000-0000-000031E00000}"/>
    <cellStyle name="Note 4 2 9 5 2" xfId="57397" xr:uid="{00000000-0005-0000-0000-000032E00000}"/>
    <cellStyle name="Note 4 2 9 6" xfId="57398" xr:uid="{00000000-0005-0000-0000-000033E00000}"/>
    <cellStyle name="Note 4 2 9 6 2" xfId="57399" xr:uid="{00000000-0005-0000-0000-000034E00000}"/>
    <cellStyle name="Note 4 2 9 7" xfId="57400" xr:uid="{00000000-0005-0000-0000-000035E00000}"/>
    <cellStyle name="Note 4 2 9 7 2" xfId="57401" xr:uid="{00000000-0005-0000-0000-000036E00000}"/>
    <cellStyle name="Note 4 2 9 8" xfId="57402" xr:uid="{00000000-0005-0000-0000-000037E00000}"/>
    <cellStyle name="Note 4 3" xfId="57403" xr:uid="{00000000-0005-0000-0000-000038E00000}"/>
    <cellStyle name="Note 4 3 2" xfId="57404" xr:uid="{00000000-0005-0000-0000-000039E00000}"/>
    <cellStyle name="Note 4 3 2 2" xfId="57405" xr:uid="{00000000-0005-0000-0000-00003AE00000}"/>
    <cellStyle name="Note 4 3 3" xfId="57406" xr:uid="{00000000-0005-0000-0000-00003BE00000}"/>
    <cellStyle name="Note 4 3 3 2" xfId="57407" xr:uid="{00000000-0005-0000-0000-00003CE00000}"/>
    <cellStyle name="Note 4 3 4" xfId="57408" xr:uid="{00000000-0005-0000-0000-00003DE00000}"/>
    <cellStyle name="Note 4 3 5" xfId="57409" xr:uid="{00000000-0005-0000-0000-00003EE00000}"/>
    <cellStyle name="Note 4 4" xfId="57410" xr:uid="{00000000-0005-0000-0000-00003FE00000}"/>
    <cellStyle name="Note 4 4 2" xfId="57411" xr:uid="{00000000-0005-0000-0000-000040E00000}"/>
    <cellStyle name="Note 4 4 2 2" xfId="57412" xr:uid="{00000000-0005-0000-0000-000041E00000}"/>
    <cellStyle name="Note 4 4 3" xfId="57413" xr:uid="{00000000-0005-0000-0000-000042E00000}"/>
    <cellStyle name="Note 4 4 3 2" xfId="57414" xr:uid="{00000000-0005-0000-0000-000043E00000}"/>
    <cellStyle name="Note 4 4 4" xfId="57415" xr:uid="{00000000-0005-0000-0000-000044E00000}"/>
    <cellStyle name="Note 4 4 5" xfId="57416" xr:uid="{00000000-0005-0000-0000-000045E00000}"/>
    <cellStyle name="Note 4 5" xfId="57417" xr:uid="{00000000-0005-0000-0000-000046E00000}"/>
    <cellStyle name="Note 4 5 2" xfId="57418" xr:uid="{00000000-0005-0000-0000-000047E00000}"/>
    <cellStyle name="Note 4 5 2 2" xfId="57419" xr:uid="{00000000-0005-0000-0000-000048E00000}"/>
    <cellStyle name="Note 4 6" xfId="57420" xr:uid="{00000000-0005-0000-0000-000049E00000}"/>
    <cellStyle name="Note 4 6 2" xfId="57421" xr:uid="{00000000-0005-0000-0000-00004AE00000}"/>
    <cellStyle name="Note 4 7" xfId="57422" xr:uid="{00000000-0005-0000-0000-00004BE00000}"/>
    <cellStyle name="Note 4 7 2" xfId="57423" xr:uid="{00000000-0005-0000-0000-00004CE00000}"/>
    <cellStyle name="Note 4_T-straight with PEDs adjustor" xfId="57424" xr:uid="{00000000-0005-0000-0000-00004DE00000}"/>
    <cellStyle name="Note 5" xfId="57425" xr:uid="{00000000-0005-0000-0000-00004EE00000}"/>
    <cellStyle name="Note 5 2" xfId="57426" xr:uid="{00000000-0005-0000-0000-00004FE00000}"/>
    <cellStyle name="Note 5 2 2" xfId="57427" xr:uid="{00000000-0005-0000-0000-000050E00000}"/>
    <cellStyle name="Note 5 3" xfId="57428" xr:uid="{00000000-0005-0000-0000-000051E00000}"/>
    <cellStyle name="Note 5 3 2" xfId="57429" xr:uid="{00000000-0005-0000-0000-000052E00000}"/>
    <cellStyle name="Note 5 3 2 2" xfId="57430" xr:uid="{00000000-0005-0000-0000-000053E00000}"/>
    <cellStyle name="Note 5 3 3" xfId="57431" xr:uid="{00000000-0005-0000-0000-000054E00000}"/>
    <cellStyle name="Note 5 4" xfId="57432" xr:uid="{00000000-0005-0000-0000-000055E00000}"/>
    <cellStyle name="Note 5 4 2" xfId="57433" xr:uid="{00000000-0005-0000-0000-000056E00000}"/>
    <cellStyle name="Note 5 5" xfId="57434" xr:uid="{00000000-0005-0000-0000-000057E00000}"/>
    <cellStyle name="Note 6" xfId="57435" xr:uid="{00000000-0005-0000-0000-000058E00000}"/>
    <cellStyle name="Note 6 2" xfId="57436" xr:uid="{00000000-0005-0000-0000-000059E00000}"/>
    <cellStyle name="Note 6 2 2" xfId="57437" xr:uid="{00000000-0005-0000-0000-00005AE00000}"/>
    <cellStyle name="Note 6 3" xfId="57438" xr:uid="{00000000-0005-0000-0000-00005BE00000}"/>
    <cellStyle name="Note 6 3 2" xfId="57439" xr:uid="{00000000-0005-0000-0000-00005CE00000}"/>
    <cellStyle name="Note 6 3 2 2" xfId="57440" xr:uid="{00000000-0005-0000-0000-00005DE00000}"/>
    <cellStyle name="Note 6 3 3" xfId="57441" xr:uid="{00000000-0005-0000-0000-00005EE00000}"/>
    <cellStyle name="Note 6 4" xfId="57442" xr:uid="{00000000-0005-0000-0000-00005FE00000}"/>
    <cellStyle name="Note 6 4 2" xfId="57443" xr:uid="{00000000-0005-0000-0000-000060E00000}"/>
    <cellStyle name="Note 6 5" xfId="57444" xr:uid="{00000000-0005-0000-0000-000061E00000}"/>
    <cellStyle name="Note 7" xfId="57445" xr:uid="{00000000-0005-0000-0000-000062E00000}"/>
    <cellStyle name="Note 7 2" xfId="57446" xr:uid="{00000000-0005-0000-0000-000063E00000}"/>
    <cellStyle name="Note 7 2 2" xfId="57447" xr:uid="{00000000-0005-0000-0000-000064E00000}"/>
    <cellStyle name="Note 7 3" xfId="57448" xr:uid="{00000000-0005-0000-0000-000065E00000}"/>
    <cellStyle name="Note 7 3 2" xfId="57449" xr:uid="{00000000-0005-0000-0000-000066E00000}"/>
    <cellStyle name="Note 7 3 2 2" xfId="57450" xr:uid="{00000000-0005-0000-0000-000067E00000}"/>
    <cellStyle name="Note 7 3 3" xfId="57451" xr:uid="{00000000-0005-0000-0000-000068E00000}"/>
    <cellStyle name="Note 7 4" xfId="57452" xr:uid="{00000000-0005-0000-0000-000069E00000}"/>
    <cellStyle name="Note 7 4 2" xfId="57453" xr:uid="{00000000-0005-0000-0000-00006AE00000}"/>
    <cellStyle name="Note 7 5" xfId="57454" xr:uid="{00000000-0005-0000-0000-00006BE00000}"/>
    <cellStyle name="Note 8" xfId="57455" xr:uid="{00000000-0005-0000-0000-00006CE00000}"/>
    <cellStyle name="Note 8 2" xfId="57456" xr:uid="{00000000-0005-0000-0000-00006DE00000}"/>
    <cellStyle name="Note 8 2 2" xfId="57457" xr:uid="{00000000-0005-0000-0000-00006EE00000}"/>
    <cellStyle name="Note 8 3" xfId="57458" xr:uid="{00000000-0005-0000-0000-00006FE00000}"/>
    <cellStyle name="Note 8 3 2" xfId="57459" xr:uid="{00000000-0005-0000-0000-000070E00000}"/>
    <cellStyle name="Note 8 3 2 2" xfId="57460" xr:uid="{00000000-0005-0000-0000-000071E00000}"/>
    <cellStyle name="Note 8 3 3" xfId="57461" xr:uid="{00000000-0005-0000-0000-000072E00000}"/>
    <cellStyle name="Note 8 4" xfId="57462" xr:uid="{00000000-0005-0000-0000-000073E00000}"/>
    <cellStyle name="Note 8 4 2" xfId="57463" xr:uid="{00000000-0005-0000-0000-000074E00000}"/>
    <cellStyle name="Note 8 5" xfId="57464" xr:uid="{00000000-0005-0000-0000-000075E00000}"/>
    <cellStyle name="Note 9" xfId="57465" xr:uid="{00000000-0005-0000-0000-000076E00000}"/>
    <cellStyle name="Note 9 2" xfId="57466" xr:uid="{00000000-0005-0000-0000-000077E00000}"/>
    <cellStyle name="Note 9 2 2" xfId="57467" xr:uid="{00000000-0005-0000-0000-000078E00000}"/>
    <cellStyle name="Note 9 3" xfId="57468" xr:uid="{00000000-0005-0000-0000-000079E00000}"/>
    <cellStyle name="Note 9 3 2" xfId="57469" xr:uid="{00000000-0005-0000-0000-00007AE00000}"/>
    <cellStyle name="Note 9 3 2 2" xfId="57470" xr:uid="{00000000-0005-0000-0000-00007BE00000}"/>
    <cellStyle name="Note 9 3 3" xfId="57471" xr:uid="{00000000-0005-0000-0000-00007CE00000}"/>
    <cellStyle name="Note 9 4" xfId="57472" xr:uid="{00000000-0005-0000-0000-00007DE00000}"/>
    <cellStyle name="Note 9 4 2" xfId="57473" xr:uid="{00000000-0005-0000-0000-00007EE00000}"/>
    <cellStyle name="Note 9 5" xfId="57474" xr:uid="{00000000-0005-0000-0000-00007FE00000}"/>
    <cellStyle name="Output 10" xfId="57475" xr:uid="{00000000-0005-0000-0000-000080E00000}"/>
    <cellStyle name="Output 10 2" xfId="57476" xr:uid="{00000000-0005-0000-0000-000081E00000}"/>
    <cellStyle name="Output 10 2 2" xfId="57477" xr:uid="{00000000-0005-0000-0000-000082E00000}"/>
    <cellStyle name="Output 10 3" xfId="57478" xr:uid="{00000000-0005-0000-0000-000083E00000}"/>
    <cellStyle name="Output 10 3 2" xfId="57479" xr:uid="{00000000-0005-0000-0000-000084E00000}"/>
    <cellStyle name="Output 10 4" xfId="57480" xr:uid="{00000000-0005-0000-0000-000085E00000}"/>
    <cellStyle name="Output 11" xfId="57481" xr:uid="{00000000-0005-0000-0000-000086E00000}"/>
    <cellStyle name="Output 11 2" xfId="57482" xr:uid="{00000000-0005-0000-0000-000087E00000}"/>
    <cellStyle name="Output 12" xfId="57483" xr:uid="{00000000-0005-0000-0000-000088E00000}"/>
    <cellStyle name="Output 12 2" xfId="57484" xr:uid="{00000000-0005-0000-0000-000089E00000}"/>
    <cellStyle name="Output 2" xfId="57485" xr:uid="{00000000-0005-0000-0000-00008AE00000}"/>
    <cellStyle name="Output 2 10" xfId="57486" xr:uid="{00000000-0005-0000-0000-00008BE00000}"/>
    <cellStyle name="Output 2 2" xfId="57487" xr:uid="{00000000-0005-0000-0000-00008CE00000}"/>
    <cellStyle name="Output 2 2 2" xfId="57488" xr:uid="{00000000-0005-0000-0000-00008DE00000}"/>
    <cellStyle name="Output 2 2 2 2" xfId="57489" xr:uid="{00000000-0005-0000-0000-00008EE00000}"/>
    <cellStyle name="Output 2 2 2 2 10" xfId="57490" xr:uid="{00000000-0005-0000-0000-00008FE00000}"/>
    <cellStyle name="Output 2 2 2 2 10 2" xfId="57491" xr:uid="{00000000-0005-0000-0000-000090E00000}"/>
    <cellStyle name="Output 2 2 2 2 10 2 2" xfId="57492" xr:uid="{00000000-0005-0000-0000-000091E00000}"/>
    <cellStyle name="Output 2 2 2 2 10 2 2 2" xfId="57493" xr:uid="{00000000-0005-0000-0000-000092E00000}"/>
    <cellStyle name="Output 2 2 2 2 10 2 2 3" xfId="57494" xr:uid="{00000000-0005-0000-0000-000093E00000}"/>
    <cellStyle name="Output 2 2 2 2 10 2 2 4" xfId="57495" xr:uid="{00000000-0005-0000-0000-000094E00000}"/>
    <cellStyle name="Output 2 2 2 2 10 2 2 5" xfId="57496" xr:uid="{00000000-0005-0000-0000-000095E00000}"/>
    <cellStyle name="Output 2 2 2 2 10 2 3" xfId="57497" xr:uid="{00000000-0005-0000-0000-000096E00000}"/>
    <cellStyle name="Output 2 2 2 2 10 2 3 2" xfId="57498" xr:uid="{00000000-0005-0000-0000-000097E00000}"/>
    <cellStyle name="Output 2 2 2 2 10 2 3 3" xfId="57499" xr:uid="{00000000-0005-0000-0000-000098E00000}"/>
    <cellStyle name="Output 2 2 2 2 10 2 3 4" xfId="57500" xr:uid="{00000000-0005-0000-0000-000099E00000}"/>
    <cellStyle name="Output 2 2 2 2 10 2 3 5" xfId="57501" xr:uid="{00000000-0005-0000-0000-00009AE00000}"/>
    <cellStyle name="Output 2 2 2 2 10 2 4" xfId="57502" xr:uid="{00000000-0005-0000-0000-00009BE00000}"/>
    <cellStyle name="Output 2 2 2 2 10 2 5" xfId="57503" xr:uid="{00000000-0005-0000-0000-00009CE00000}"/>
    <cellStyle name="Output 2 2 2 2 10 2 6" xfId="57504" xr:uid="{00000000-0005-0000-0000-00009DE00000}"/>
    <cellStyle name="Output 2 2 2 2 10 2 7" xfId="57505" xr:uid="{00000000-0005-0000-0000-00009EE00000}"/>
    <cellStyle name="Output 2 2 2 2 10 3" xfId="57506" xr:uid="{00000000-0005-0000-0000-00009FE00000}"/>
    <cellStyle name="Output 2 2 2 2 10 3 2" xfId="57507" xr:uid="{00000000-0005-0000-0000-0000A0E00000}"/>
    <cellStyle name="Output 2 2 2 2 10 3 3" xfId="57508" xr:uid="{00000000-0005-0000-0000-0000A1E00000}"/>
    <cellStyle name="Output 2 2 2 2 10 3 4" xfId="57509" xr:uid="{00000000-0005-0000-0000-0000A2E00000}"/>
    <cellStyle name="Output 2 2 2 2 10 3 5" xfId="57510" xr:uid="{00000000-0005-0000-0000-0000A3E00000}"/>
    <cellStyle name="Output 2 2 2 2 10 4" xfId="57511" xr:uid="{00000000-0005-0000-0000-0000A4E00000}"/>
    <cellStyle name="Output 2 2 2 2 10 4 2" xfId="57512" xr:uid="{00000000-0005-0000-0000-0000A5E00000}"/>
    <cellStyle name="Output 2 2 2 2 10 4 3" xfId="57513" xr:uid="{00000000-0005-0000-0000-0000A6E00000}"/>
    <cellStyle name="Output 2 2 2 2 10 4 4" xfId="57514" xr:uid="{00000000-0005-0000-0000-0000A7E00000}"/>
    <cellStyle name="Output 2 2 2 2 10 4 5" xfId="57515" xr:uid="{00000000-0005-0000-0000-0000A8E00000}"/>
    <cellStyle name="Output 2 2 2 2 10 5" xfId="57516" xr:uid="{00000000-0005-0000-0000-0000A9E00000}"/>
    <cellStyle name="Output 2 2 2 2 10 6" xfId="57517" xr:uid="{00000000-0005-0000-0000-0000AAE00000}"/>
    <cellStyle name="Output 2 2 2 2 10 7" xfId="57518" xr:uid="{00000000-0005-0000-0000-0000ABE00000}"/>
    <cellStyle name="Output 2 2 2 2 10 8" xfId="57519" xr:uid="{00000000-0005-0000-0000-0000ACE00000}"/>
    <cellStyle name="Output 2 2 2 2 11" xfId="57520" xr:uid="{00000000-0005-0000-0000-0000ADE00000}"/>
    <cellStyle name="Output 2 2 2 2 11 2" xfId="57521" xr:uid="{00000000-0005-0000-0000-0000AEE00000}"/>
    <cellStyle name="Output 2 2 2 2 11 2 2" xfId="57522" xr:uid="{00000000-0005-0000-0000-0000AFE00000}"/>
    <cellStyle name="Output 2 2 2 2 11 2 2 2" xfId="57523" xr:uid="{00000000-0005-0000-0000-0000B0E00000}"/>
    <cellStyle name="Output 2 2 2 2 11 2 2 3" xfId="57524" xr:uid="{00000000-0005-0000-0000-0000B1E00000}"/>
    <cellStyle name="Output 2 2 2 2 11 2 2 4" xfId="57525" xr:uid="{00000000-0005-0000-0000-0000B2E00000}"/>
    <cellStyle name="Output 2 2 2 2 11 2 2 5" xfId="57526" xr:uid="{00000000-0005-0000-0000-0000B3E00000}"/>
    <cellStyle name="Output 2 2 2 2 11 2 3" xfId="57527" xr:uid="{00000000-0005-0000-0000-0000B4E00000}"/>
    <cellStyle name="Output 2 2 2 2 11 2 3 2" xfId="57528" xr:uid="{00000000-0005-0000-0000-0000B5E00000}"/>
    <cellStyle name="Output 2 2 2 2 11 2 3 3" xfId="57529" xr:uid="{00000000-0005-0000-0000-0000B6E00000}"/>
    <cellStyle name="Output 2 2 2 2 11 2 3 4" xfId="57530" xr:uid="{00000000-0005-0000-0000-0000B7E00000}"/>
    <cellStyle name="Output 2 2 2 2 11 2 3 5" xfId="57531" xr:uid="{00000000-0005-0000-0000-0000B8E00000}"/>
    <cellStyle name="Output 2 2 2 2 11 2 4" xfId="57532" xr:uid="{00000000-0005-0000-0000-0000B9E00000}"/>
    <cellStyle name="Output 2 2 2 2 11 2 5" xfId="57533" xr:uid="{00000000-0005-0000-0000-0000BAE00000}"/>
    <cellStyle name="Output 2 2 2 2 11 2 6" xfId="57534" xr:uid="{00000000-0005-0000-0000-0000BBE00000}"/>
    <cellStyle name="Output 2 2 2 2 11 2 7" xfId="57535" xr:uid="{00000000-0005-0000-0000-0000BCE00000}"/>
    <cellStyle name="Output 2 2 2 2 11 3" xfId="57536" xr:uid="{00000000-0005-0000-0000-0000BDE00000}"/>
    <cellStyle name="Output 2 2 2 2 11 3 2" xfId="57537" xr:uid="{00000000-0005-0000-0000-0000BEE00000}"/>
    <cellStyle name="Output 2 2 2 2 11 3 3" xfId="57538" xr:uid="{00000000-0005-0000-0000-0000BFE00000}"/>
    <cellStyle name="Output 2 2 2 2 11 3 4" xfId="57539" xr:uid="{00000000-0005-0000-0000-0000C0E00000}"/>
    <cellStyle name="Output 2 2 2 2 11 3 5" xfId="57540" xr:uid="{00000000-0005-0000-0000-0000C1E00000}"/>
    <cellStyle name="Output 2 2 2 2 11 4" xfId="57541" xr:uid="{00000000-0005-0000-0000-0000C2E00000}"/>
    <cellStyle name="Output 2 2 2 2 11 4 2" xfId="57542" xr:uid="{00000000-0005-0000-0000-0000C3E00000}"/>
    <cellStyle name="Output 2 2 2 2 11 4 3" xfId="57543" xr:uid="{00000000-0005-0000-0000-0000C4E00000}"/>
    <cellStyle name="Output 2 2 2 2 11 4 4" xfId="57544" xr:uid="{00000000-0005-0000-0000-0000C5E00000}"/>
    <cellStyle name="Output 2 2 2 2 11 4 5" xfId="57545" xr:uid="{00000000-0005-0000-0000-0000C6E00000}"/>
    <cellStyle name="Output 2 2 2 2 11 5" xfId="57546" xr:uid="{00000000-0005-0000-0000-0000C7E00000}"/>
    <cellStyle name="Output 2 2 2 2 11 6" xfId="57547" xr:uid="{00000000-0005-0000-0000-0000C8E00000}"/>
    <cellStyle name="Output 2 2 2 2 11 7" xfId="57548" xr:uid="{00000000-0005-0000-0000-0000C9E00000}"/>
    <cellStyle name="Output 2 2 2 2 11 8" xfId="57549" xr:uid="{00000000-0005-0000-0000-0000CAE00000}"/>
    <cellStyle name="Output 2 2 2 2 12" xfId="57550" xr:uid="{00000000-0005-0000-0000-0000CBE00000}"/>
    <cellStyle name="Output 2 2 2 2 12 2" xfId="57551" xr:uid="{00000000-0005-0000-0000-0000CCE00000}"/>
    <cellStyle name="Output 2 2 2 2 12 2 2" xfId="57552" xr:uid="{00000000-0005-0000-0000-0000CDE00000}"/>
    <cellStyle name="Output 2 2 2 2 12 2 2 2" xfId="57553" xr:uid="{00000000-0005-0000-0000-0000CEE00000}"/>
    <cellStyle name="Output 2 2 2 2 12 2 2 3" xfId="57554" xr:uid="{00000000-0005-0000-0000-0000CFE00000}"/>
    <cellStyle name="Output 2 2 2 2 12 2 2 4" xfId="57555" xr:uid="{00000000-0005-0000-0000-0000D0E00000}"/>
    <cellStyle name="Output 2 2 2 2 12 2 2 5" xfId="57556" xr:uid="{00000000-0005-0000-0000-0000D1E00000}"/>
    <cellStyle name="Output 2 2 2 2 12 2 3" xfId="57557" xr:uid="{00000000-0005-0000-0000-0000D2E00000}"/>
    <cellStyle name="Output 2 2 2 2 12 2 3 2" xfId="57558" xr:uid="{00000000-0005-0000-0000-0000D3E00000}"/>
    <cellStyle name="Output 2 2 2 2 12 2 3 3" xfId="57559" xr:uid="{00000000-0005-0000-0000-0000D4E00000}"/>
    <cellStyle name="Output 2 2 2 2 12 2 3 4" xfId="57560" xr:uid="{00000000-0005-0000-0000-0000D5E00000}"/>
    <cellStyle name="Output 2 2 2 2 12 2 3 5" xfId="57561" xr:uid="{00000000-0005-0000-0000-0000D6E00000}"/>
    <cellStyle name="Output 2 2 2 2 12 2 4" xfId="57562" xr:uid="{00000000-0005-0000-0000-0000D7E00000}"/>
    <cellStyle name="Output 2 2 2 2 12 2 5" xfId="57563" xr:uid="{00000000-0005-0000-0000-0000D8E00000}"/>
    <cellStyle name="Output 2 2 2 2 12 2 6" xfId="57564" xr:uid="{00000000-0005-0000-0000-0000D9E00000}"/>
    <cellStyle name="Output 2 2 2 2 12 2 7" xfId="57565" xr:uid="{00000000-0005-0000-0000-0000DAE00000}"/>
    <cellStyle name="Output 2 2 2 2 12 3" xfId="57566" xr:uid="{00000000-0005-0000-0000-0000DBE00000}"/>
    <cellStyle name="Output 2 2 2 2 12 3 2" xfId="57567" xr:uid="{00000000-0005-0000-0000-0000DCE00000}"/>
    <cellStyle name="Output 2 2 2 2 12 3 3" xfId="57568" xr:uid="{00000000-0005-0000-0000-0000DDE00000}"/>
    <cellStyle name="Output 2 2 2 2 12 3 4" xfId="57569" xr:uid="{00000000-0005-0000-0000-0000DEE00000}"/>
    <cellStyle name="Output 2 2 2 2 12 3 5" xfId="57570" xr:uid="{00000000-0005-0000-0000-0000DFE00000}"/>
    <cellStyle name="Output 2 2 2 2 12 4" xfId="57571" xr:uid="{00000000-0005-0000-0000-0000E0E00000}"/>
    <cellStyle name="Output 2 2 2 2 12 4 2" xfId="57572" xr:uid="{00000000-0005-0000-0000-0000E1E00000}"/>
    <cellStyle name="Output 2 2 2 2 12 4 3" xfId="57573" xr:uid="{00000000-0005-0000-0000-0000E2E00000}"/>
    <cellStyle name="Output 2 2 2 2 12 4 4" xfId="57574" xr:uid="{00000000-0005-0000-0000-0000E3E00000}"/>
    <cellStyle name="Output 2 2 2 2 12 4 5" xfId="57575" xr:uid="{00000000-0005-0000-0000-0000E4E00000}"/>
    <cellStyle name="Output 2 2 2 2 12 5" xfId="57576" xr:uid="{00000000-0005-0000-0000-0000E5E00000}"/>
    <cellStyle name="Output 2 2 2 2 12 6" xfId="57577" xr:uid="{00000000-0005-0000-0000-0000E6E00000}"/>
    <cellStyle name="Output 2 2 2 2 12 7" xfId="57578" xr:uid="{00000000-0005-0000-0000-0000E7E00000}"/>
    <cellStyle name="Output 2 2 2 2 12 8" xfId="57579" xr:uid="{00000000-0005-0000-0000-0000E8E00000}"/>
    <cellStyle name="Output 2 2 2 2 13" xfId="57580" xr:uid="{00000000-0005-0000-0000-0000E9E00000}"/>
    <cellStyle name="Output 2 2 2 2 13 2" xfId="57581" xr:uid="{00000000-0005-0000-0000-0000EAE00000}"/>
    <cellStyle name="Output 2 2 2 2 13 2 2" xfId="57582" xr:uid="{00000000-0005-0000-0000-0000EBE00000}"/>
    <cellStyle name="Output 2 2 2 2 13 2 2 2" xfId="57583" xr:uid="{00000000-0005-0000-0000-0000ECE00000}"/>
    <cellStyle name="Output 2 2 2 2 13 2 2 3" xfId="57584" xr:uid="{00000000-0005-0000-0000-0000EDE00000}"/>
    <cellStyle name="Output 2 2 2 2 13 2 2 4" xfId="57585" xr:uid="{00000000-0005-0000-0000-0000EEE00000}"/>
    <cellStyle name="Output 2 2 2 2 13 2 2 5" xfId="57586" xr:uid="{00000000-0005-0000-0000-0000EFE00000}"/>
    <cellStyle name="Output 2 2 2 2 13 2 3" xfId="57587" xr:uid="{00000000-0005-0000-0000-0000F0E00000}"/>
    <cellStyle name="Output 2 2 2 2 13 2 3 2" xfId="57588" xr:uid="{00000000-0005-0000-0000-0000F1E00000}"/>
    <cellStyle name="Output 2 2 2 2 13 2 3 3" xfId="57589" xr:uid="{00000000-0005-0000-0000-0000F2E00000}"/>
    <cellStyle name="Output 2 2 2 2 13 2 3 4" xfId="57590" xr:uid="{00000000-0005-0000-0000-0000F3E00000}"/>
    <cellStyle name="Output 2 2 2 2 13 2 3 5" xfId="57591" xr:uid="{00000000-0005-0000-0000-0000F4E00000}"/>
    <cellStyle name="Output 2 2 2 2 13 2 4" xfId="57592" xr:uid="{00000000-0005-0000-0000-0000F5E00000}"/>
    <cellStyle name="Output 2 2 2 2 13 2 5" xfId="57593" xr:uid="{00000000-0005-0000-0000-0000F6E00000}"/>
    <cellStyle name="Output 2 2 2 2 13 2 6" xfId="57594" xr:uid="{00000000-0005-0000-0000-0000F7E00000}"/>
    <cellStyle name="Output 2 2 2 2 13 2 7" xfId="57595" xr:uid="{00000000-0005-0000-0000-0000F8E00000}"/>
    <cellStyle name="Output 2 2 2 2 13 3" xfId="57596" xr:uid="{00000000-0005-0000-0000-0000F9E00000}"/>
    <cellStyle name="Output 2 2 2 2 13 3 2" xfId="57597" xr:uid="{00000000-0005-0000-0000-0000FAE00000}"/>
    <cellStyle name="Output 2 2 2 2 13 3 3" xfId="57598" xr:uid="{00000000-0005-0000-0000-0000FBE00000}"/>
    <cellStyle name="Output 2 2 2 2 13 3 4" xfId="57599" xr:uid="{00000000-0005-0000-0000-0000FCE00000}"/>
    <cellStyle name="Output 2 2 2 2 13 3 5" xfId="57600" xr:uid="{00000000-0005-0000-0000-0000FDE00000}"/>
    <cellStyle name="Output 2 2 2 2 13 4" xfId="57601" xr:uid="{00000000-0005-0000-0000-0000FEE00000}"/>
    <cellStyle name="Output 2 2 2 2 13 4 2" xfId="57602" xr:uid="{00000000-0005-0000-0000-0000FFE00000}"/>
    <cellStyle name="Output 2 2 2 2 13 4 3" xfId="57603" xr:uid="{00000000-0005-0000-0000-000000E10000}"/>
    <cellStyle name="Output 2 2 2 2 13 4 4" xfId="57604" xr:uid="{00000000-0005-0000-0000-000001E10000}"/>
    <cellStyle name="Output 2 2 2 2 13 4 5" xfId="57605" xr:uid="{00000000-0005-0000-0000-000002E10000}"/>
    <cellStyle name="Output 2 2 2 2 13 5" xfId="57606" xr:uid="{00000000-0005-0000-0000-000003E10000}"/>
    <cellStyle name="Output 2 2 2 2 13 6" xfId="57607" xr:uid="{00000000-0005-0000-0000-000004E10000}"/>
    <cellStyle name="Output 2 2 2 2 13 7" xfId="57608" xr:uid="{00000000-0005-0000-0000-000005E10000}"/>
    <cellStyle name="Output 2 2 2 2 13 8" xfId="57609" xr:uid="{00000000-0005-0000-0000-000006E10000}"/>
    <cellStyle name="Output 2 2 2 2 14" xfId="57610" xr:uid="{00000000-0005-0000-0000-000007E10000}"/>
    <cellStyle name="Output 2 2 2 2 14 2" xfId="57611" xr:uid="{00000000-0005-0000-0000-000008E10000}"/>
    <cellStyle name="Output 2 2 2 2 14 2 2" xfId="57612" xr:uid="{00000000-0005-0000-0000-000009E10000}"/>
    <cellStyle name="Output 2 2 2 2 14 2 2 2" xfId="57613" xr:uid="{00000000-0005-0000-0000-00000AE10000}"/>
    <cellStyle name="Output 2 2 2 2 14 2 2 3" xfId="57614" xr:uid="{00000000-0005-0000-0000-00000BE10000}"/>
    <cellStyle name="Output 2 2 2 2 14 2 2 4" xfId="57615" xr:uid="{00000000-0005-0000-0000-00000CE10000}"/>
    <cellStyle name="Output 2 2 2 2 14 2 2 5" xfId="57616" xr:uid="{00000000-0005-0000-0000-00000DE10000}"/>
    <cellStyle name="Output 2 2 2 2 14 2 3" xfId="57617" xr:uid="{00000000-0005-0000-0000-00000EE10000}"/>
    <cellStyle name="Output 2 2 2 2 14 2 3 2" xfId="57618" xr:uid="{00000000-0005-0000-0000-00000FE10000}"/>
    <cellStyle name="Output 2 2 2 2 14 2 3 3" xfId="57619" xr:uid="{00000000-0005-0000-0000-000010E10000}"/>
    <cellStyle name="Output 2 2 2 2 14 2 3 4" xfId="57620" xr:uid="{00000000-0005-0000-0000-000011E10000}"/>
    <cellStyle name="Output 2 2 2 2 14 2 3 5" xfId="57621" xr:uid="{00000000-0005-0000-0000-000012E10000}"/>
    <cellStyle name="Output 2 2 2 2 14 2 4" xfId="57622" xr:uid="{00000000-0005-0000-0000-000013E10000}"/>
    <cellStyle name="Output 2 2 2 2 14 2 5" xfId="57623" xr:uid="{00000000-0005-0000-0000-000014E10000}"/>
    <cellStyle name="Output 2 2 2 2 14 2 6" xfId="57624" xr:uid="{00000000-0005-0000-0000-000015E10000}"/>
    <cellStyle name="Output 2 2 2 2 14 2 7" xfId="57625" xr:uid="{00000000-0005-0000-0000-000016E10000}"/>
    <cellStyle name="Output 2 2 2 2 14 3" xfId="57626" xr:uid="{00000000-0005-0000-0000-000017E10000}"/>
    <cellStyle name="Output 2 2 2 2 14 3 2" xfId="57627" xr:uid="{00000000-0005-0000-0000-000018E10000}"/>
    <cellStyle name="Output 2 2 2 2 14 3 3" xfId="57628" xr:uid="{00000000-0005-0000-0000-000019E10000}"/>
    <cellStyle name="Output 2 2 2 2 14 3 4" xfId="57629" xr:uid="{00000000-0005-0000-0000-00001AE10000}"/>
    <cellStyle name="Output 2 2 2 2 14 3 5" xfId="57630" xr:uid="{00000000-0005-0000-0000-00001BE10000}"/>
    <cellStyle name="Output 2 2 2 2 14 4" xfId="57631" xr:uid="{00000000-0005-0000-0000-00001CE10000}"/>
    <cellStyle name="Output 2 2 2 2 14 4 2" xfId="57632" xr:uid="{00000000-0005-0000-0000-00001DE10000}"/>
    <cellStyle name="Output 2 2 2 2 14 4 3" xfId="57633" xr:uid="{00000000-0005-0000-0000-00001EE10000}"/>
    <cellStyle name="Output 2 2 2 2 14 4 4" xfId="57634" xr:uid="{00000000-0005-0000-0000-00001FE10000}"/>
    <cellStyle name="Output 2 2 2 2 14 4 5" xfId="57635" xr:uid="{00000000-0005-0000-0000-000020E10000}"/>
    <cellStyle name="Output 2 2 2 2 14 5" xfId="57636" xr:uid="{00000000-0005-0000-0000-000021E10000}"/>
    <cellStyle name="Output 2 2 2 2 14 6" xfId="57637" xr:uid="{00000000-0005-0000-0000-000022E10000}"/>
    <cellStyle name="Output 2 2 2 2 14 7" xfId="57638" xr:uid="{00000000-0005-0000-0000-000023E10000}"/>
    <cellStyle name="Output 2 2 2 2 14 8" xfId="57639" xr:uid="{00000000-0005-0000-0000-000024E10000}"/>
    <cellStyle name="Output 2 2 2 2 15" xfId="57640" xr:uid="{00000000-0005-0000-0000-000025E10000}"/>
    <cellStyle name="Output 2 2 2 2 15 2" xfId="57641" xr:uid="{00000000-0005-0000-0000-000026E10000}"/>
    <cellStyle name="Output 2 2 2 2 15 2 2" xfId="57642" xr:uid="{00000000-0005-0000-0000-000027E10000}"/>
    <cellStyle name="Output 2 2 2 2 15 2 3" xfId="57643" xr:uid="{00000000-0005-0000-0000-000028E10000}"/>
    <cellStyle name="Output 2 2 2 2 15 2 4" xfId="57644" xr:uid="{00000000-0005-0000-0000-000029E10000}"/>
    <cellStyle name="Output 2 2 2 2 15 2 5" xfId="57645" xr:uid="{00000000-0005-0000-0000-00002AE10000}"/>
    <cellStyle name="Output 2 2 2 2 15 3" xfId="57646" xr:uid="{00000000-0005-0000-0000-00002BE10000}"/>
    <cellStyle name="Output 2 2 2 2 15 3 2" xfId="57647" xr:uid="{00000000-0005-0000-0000-00002CE10000}"/>
    <cellStyle name="Output 2 2 2 2 15 3 3" xfId="57648" xr:uid="{00000000-0005-0000-0000-00002DE10000}"/>
    <cellStyle name="Output 2 2 2 2 15 3 4" xfId="57649" xr:uid="{00000000-0005-0000-0000-00002EE10000}"/>
    <cellStyle name="Output 2 2 2 2 15 3 5" xfId="57650" xr:uid="{00000000-0005-0000-0000-00002FE10000}"/>
    <cellStyle name="Output 2 2 2 2 15 4" xfId="57651" xr:uid="{00000000-0005-0000-0000-000030E10000}"/>
    <cellStyle name="Output 2 2 2 2 15 5" xfId="57652" xr:uid="{00000000-0005-0000-0000-000031E10000}"/>
    <cellStyle name="Output 2 2 2 2 15 6" xfId="57653" xr:uid="{00000000-0005-0000-0000-000032E10000}"/>
    <cellStyle name="Output 2 2 2 2 15 7" xfId="57654" xr:uid="{00000000-0005-0000-0000-000033E10000}"/>
    <cellStyle name="Output 2 2 2 2 16" xfId="57655" xr:uid="{00000000-0005-0000-0000-000034E10000}"/>
    <cellStyle name="Output 2 2 2 2 16 2" xfId="57656" xr:uid="{00000000-0005-0000-0000-000035E10000}"/>
    <cellStyle name="Output 2 2 2 2 16 3" xfId="57657" xr:uid="{00000000-0005-0000-0000-000036E10000}"/>
    <cellStyle name="Output 2 2 2 2 16 4" xfId="57658" xr:uid="{00000000-0005-0000-0000-000037E10000}"/>
    <cellStyle name="Output 2 2 2 2 16 5" xfId="57659" xr:uid="{00000000-0005-0000-0000-000038E10000}"/>
    <cellStyle name="Output 2 2 2 2 17" xfId="57660" xr:uid="{00000000-0005-0000-0000-000039E10000}"/>
    <cellStyle name="Output 2 2 2 2 17 2" xfId="57661" xr:uid="{00000000-0005-0000-0000-00003AE10000}"/>
    <cellStyle name="Output 2 2 2 2 17 3" xfId="57662" xr:uid="{00000000-0005-0000-0000-00003BE10000}"/>
    <cellStyle name="Output 2 2 2 2 17 4" xfId="57663" xr:uid="{00000000-0005-0000-0000-00003CE10000}"/>
    <cellStyle name="Output 2 2 2 2 17 5" xfId="57664" xr:uid="{00000000-0005-0000-0000-00003DE10000}"/>
    <cellStyle name="Output 2 2 2 2 18" xfId="57665" xr:uid="{00000000-0005-0000-0000-00003EE10000}"/>
    <cellStyle name="Output 2 2 2 2 19" xfId="57666" xr:uid="{00000000-0005-0000-0000-00003FE10000}"/>
    <cellStyle name="Output 2 2 2 2 2" xfId="57667" xr:uid="{00000000-0005-0000-0000-000040E10000}"/>
    <cellStyle name="Output 2 2 2 2 2 2" xfId="57668" xr:uid="{00000000-0005-0000-0000-000041E10000}"/>
    <cellStyle name="Output 2 2 2 2 2 2 2" xfId="57669" xr:uid="{00000000-0005-0000-0000-000042E10000}"/>
    <cellStyle name="Output 2 2 2 2 2 2 2 2" xfId="57670" xr:uid="{00000000-0005-0000-0000-000043E10000}"/>
    <cellStyle name="Output 2 2 2 2 2 2 2 3" xfId="57671" xr:uid="{00000000-0005-0000-0000-000044E10000}"/>
    <cellStyle name="Output 2 2 2 2 2 2 2 4" xfId="57672" xr:uid="{00000000-0005-0000-0000-000045E10000}"/>
    <cellStyle name="Output 2 2 2 2 2 2 2 5" xfId="57673" xr:uid="{00000000-0005-0000-0000-000046E10000}"/>
    <cellStyle name="Output 2 2 2 2 2 2 3" xfId="57674" xr:uid="{00000000-0005-0000-0000-000047E10000}"/>
    <cellStyle name="Output 2 2 2 2 2 2 3 2" xfId="57675" xr:uid="{00000000-0005-0000-0000-000048E10000}"/>
    <cellStyle name="Output 2 2 2 2 2 2 3 3" xfId="57676" xr:uid="{00000000-0005-0000-0000-000049E10000}"/>
    <cellStyle name="Output 2 2 2 2 2 2 3 4" xfId="57677" xr:uid="{00000000-0005-0000-0000-00004AE10000}"/>
    <cellStyle name="Output 2 2 2 2 2 2 3 5" xfId="57678" xr:uid="{00000000-0005-0000-0000-00004BE10000}"/>
    <cellStyle name="Output 2 2 2 2 2 2 4" xfId="57679" xr:uid="{00000000-0005-0000-0000-00004CE10000}"/>
    <cellStyle name="Output 2 2 2 2 2 2 5" xfId="57680" xr:uid="{00000000-0005-0000-0000-00004DE10000}"/>
    <cellStyle name="Output 2 2 2 2 2 2 6" xfId="57681" xr:uid="{00000000-0005-0000-0000-00004EE10000}"/>
    <cellStyle name="Output 2 2 2 2 2 2 7" xfId="57682" xr:uid="{00000000-0005-0000-0000-00004FE10000}"/>
    <cellStyle name="Output 2 2 2 2 2 3" xfId="57683" xr:uid="{00000000-0005-0000-0000-000050E10000}"/>
    <cellStyle name="Output 2 2 2 2 2 3 2" xfId="57684" xr:uid="{00000000-0005-0000-0000-000051E10000}"/>
    <cellStyle name="Output 2 2 2 2 2 3 3" xfId="57685" xr:uid="{00000000-0005-0000-0000-000052E10000}"/>
    <cellStyle name="Output 2 2 2 2 2 3 4" xfId="57686" xr:uid="{00000000-0005-0000-0000-000053E10000}"/>
    <cellStyle name="Output 2 2 2 2 2 3 5" xfId="57687" xr:uid="{00000000-0005-0000-0000-000054E10000}"/>
    <cellStyle name="Output 2 2 2 2 2 4" xfId="57688" xr:uid="{00000000-0005-0000-0000-000055E10000}"/>
    <cellStyle name="Output 2 2 2 2 2 4 2" xfId="57689" xr:uid="{00000000-0005-0000-0000-000056E10000}"/>
    <cellStyle name="Output 2 2 2 2 2 4 3" xfId="57690" xr:uid="{00000000-0005-0000-0000-000057E10000}"/>
    <cellStyle name="Output 2 2 2 2 2 4 4" xfId="57691" xr:uid="{00000000-0005-0000-0000-000058E10000}"/>
    <cellStyle name="Output 2 2 2 2 2 4 5" xfId="57692" xr:uid="{00000000-0005-0000-0000-000059E10000}"/>
    <cellStyle name="Output 2 2 2 2 2 5" xfId="57693" xr:uid="{00000000-0005-0000-0000-00005AE10000}"/>
    <cellStyle name="Output 2 2 2 2 2 6" xfId="57694" xr:uid="{00000000-0005-0000-0000-00005BE10000}"/>
    <cellStyle name="Output 2 2 2 2 2 7" xfId="57695" xr:uid="{00000000-0005-0000-0000-00005CE10000}"/>
    <cellStyle name="Output 2 2 2 2 2 8" xfId="57696" xr:uid="{00000000-0005-0000-0000-00005DE10000}"/>
    <cellStyle name="Output 2 2 2 2 20" xfId="57697" xr:uid="{00000000-0005-0000-0000-00005EE10000}"/>
    <cellStyle name="Output 2 2 2 2 21" xfId="57698" xr:uid="{00000000-0005-0000-0000-00005FE10000}"/>
    <cellStyle name="Output 2 2 2 2 3" xfId="57699" xr:uid="{00000000-0005-0000-0000-000060E10000}"/>
    <cellStyle name="Output 2 2 2 2 3 2" xfId="57700" xr:uid="{00000000-0005-0000-0000-000061E10000}"/>
    <cellStyle name="Output 2 2 2 2 3 2 2" xfId="57701" xr:uid="{00000000-0005-0000-0000-000062E10000}"/>
    <cellStyle name="Output 2 2 2 2 3 2 2 2" xfId="57702" xr:uid="{00000000-0005-0000-0000-000063E10000}"/>
    <cellStyle name="Output 2 2 2 2 3 2 2 3" xfId="57703" xr:uid="{00000000-0005-0000-0000-000064E10000}"/>
    <cellStyle name="Output 2 2 2 2 3 2 2 4" xfId="57704" xr:uid="{00000000-0005-0000-0000-000065E10000}"/>
    <cellStyle name="Output 2 2 2 2 3 2 2 5" xfId="57705" xr:uid="{00000000-0005-0000-0000-000066E10000}"/>
    <cellStyle name="Output 2 2 2 2 3 2 3" xfId="57706" xr:uid="{00000000-0005-0000-0000-000067E10000}"/>
    <cellStyle name="Output 2 2 2 2 3 2 3 2" xfId="57707" xr:uid="{00000000-0005-0000-0000-000068E10000}"/>
    <cellStyle name="Output 2 2 2 2 3 2 3 3" xfId="57708" xr:uid="{00000000-0005-0000-0000-000069E10000}"/>
    <cellStyle name="Output 2 2 2 2 3 2 3 4" xfId="57709" xr:uid="{00000000-0005-0000-0000-00006AE10000}"/>
    <cellStyle name="Output 2 2 2 2 3 2 3 5" xfId="57710" xr:uid="{00000000-0005-0000-0000-00006BE10000}"/>
    <cellStyle name="Output 2 2 2 2 3 2 4" xfId="57711" xr:uid="{00000000-0005-0000-0000-00006CE10000}"/>
    <cellStyle name="Output 2 2 2 2 3 2 5" xfId="57712" xr:uid="{00000000-0005-0000-0000-00006DE10000}"/>
    <cellStyle name="Output 2 2 2 2 3 2 6" xfId="57713" xr:uid="{00000000-0005-0000-0000-00006EE10000}"/>
    <cellStyle name="Output 2 2 2 2 3 2 7" xfId="57714" xr:uid="{00000000-0005-0000-0000-00006FE10000}"/>
    <cellStyle name="Output 2 2 2 2 3 3" xfId="57715" xr:uid="{00000000-0005-0000-0000-000070E10000}"/>
    <cellStyle name="Output 2 2 2 2 3 3 2" xfId="57716" xr:uid="{00000000-0005-0000-0000-000071E10000}"/>
    <cellStyle name="Output 2 2 2 2 3 3 3" xfId="57717" xr:uid="{00000000-0005-0000-0000-000072E10000}"/>
    <cellStyle name="Output 2 2 2 2 3 3 4" xfId="57718" xr:uid="{00000000-0005-0000-0000-000073E10000}"/>
    <cellStyle name="Output 2 2 2 2 3 3 5" xfId="57719" xr:uid="{00000000-0005-0000-0000-000074E10000}"/>
    <cellStyle name="Output 2 2 2 2 3 4" xfId="57720" xr:uid="{00000000-0005-0000-0000-000075E10000}"/>
    <cellStyle name="Output 2 2 2 2 3 4 2" xfId="57721" xr:uid="{00000000-0005-0000-0000-000076E10000}"/>
    <cellStyle name="Output 2 2 2 2 3 4 3" xfId="57722" xr:uid="{00000000-0005-0000-0000-000077E10000}"/>
    <cellStyle name="Output 2 2 2 2 3 4 4" xfId="57723" xr:uid="{00000000-0005-0000-0000-000078E10000}"/>
    <cellStyle name="Output 2 2 2 2 3 4 5" xfId="57724" xr:uid="{00000000-0005-0000-0000-000079E10000}"/>
    <cellStyle name="Output 2 2 2 2 3 5" xfId="57725" xr:uid="{00000000-0005-0000-0000-00007AE10000}"/>
    <cellStyle name="Output 2 2 2 2 3 6" xfId="57726" xr:uid="{00000000-0005-0000-0000-00007BE10000}"/>
    <cellStyle name="Output 2 2 2 2 3 7" xfId="57727" xr:uid="{00000000-0005-0000-0000-00007CE10000}"/>
    <cellStyle name="Output 2 2 2 2 3 8" xfId="57728" xr:uid="{00000000-0005-0000-0000-00007DE10000}"/>
    <cellStyle name="Output 2 2 2 2 4" xfId="57729" xr:uid="{00000000-0005-0000-0000-00007EE10000}"/>
    <cellStyle name="Output 2 2 2 2 4 2" xfId="57730" xr:uid="{00000000-0005-0000-0000-00007FE10000}"/>
    <cellStyle name="Output 2 2 2 2 4 2 2" xfId="57731" xr:uid="{00000000-0005-0000-0000-000080E10000}"/>
    <cellStyle name="Output 2 2 2 2 4 2 2 2" xfId="57732" xr:uid="{00000000-0005-0000-0000-000081E10000}"/>
    <cellStyle name="Output 2 2 2 2 4 2 2 3" xfId="57733" xr:uid="{00000000-0005-0000-0000-000082E10000}"/>
    <cellStyle name="Output 2 2 2 2 4 2 2 4" xfId="57734" xr:uid="{00000000-0005-0000-0000-000083E10000}"/>
    <cellStyle name="Output 2 2 2 2 4 2 2 5" xfId="57735" xr:uid="{00000000-0005-0000-0000-000084E10000}"/>
    <cellStyle name="Output 2 2 2 2 4 2 3" xfId="57736" xr:uid="{00000000-0005-0000-0000-000085E10000}"/>
    <cellStyle name="Output 2 2 2 2 4 2 3 2" xfId="57737" xr:uid="{00000000-0005-0000-0000-000086E10000}"/>
    <cellStyle name="Output 2 2 2 2 4 2 3 3" xfId="57738" xr:uid="{00000000-0005-0000-0000-000087E10000}"/>
    <cellStyle name="Output 2 2 2 2 4 2 3 4" xfId="57739" xr:uid="{00000000-0005-0000-0000-000088E10000}"/>
    <cellStyle name="Output 2 2 2 2 4 2 3 5" xfId="57740" xr:uid="{00000000-0005-0000-0000-000089E10000}"/>
    <cellStyle name="Output 2 2 2 2 4 2 4" xfId="57741" xr:uid="{00000000-0005-0000-0000-00008AE10000}"/>
    <cellStyle name="Output 2 2 2 2 4 2 5" xfId="57742" xr:uid="{00000000-0005-0000-0000-00008BE10000}"/>
    <cellStyle name="Output 2 2 2 2 4 2 6" xfId="57743" xr:uid="{00000000-0005-0000-0000-00008CE10000}"/>
    <cellStyle name="Output 2 2 2 2 4 2 7" xfId="57744" xr:uid="{00000000-0005-0000-0000-00008DE10000}"/>
    <cellStyle name="Output 2 2 2 2 4 3" xfId="57745" xr:uid="{00000000-0005-0000-0000-00008EE10000}"/>
    <cellStyle name="Output 2 2 2 2 4 3 2" xfId="57746" xr:uid="{00000000-0005-0000-0000-00008FE10000}"/>
    <cellStyle name="Output 2 2 2 2 4 3 3" xfId="57747" xr:uid="{00000000-0005-0000-0000-000090E10000}"/>
    <cellStyle name="Output 2 2 2 2 4 3 4" xfId="57748" xr:uid="{00000000-0005-0000-0000-000091E10000}"/>
    <cellStyle name="Output 2 2 2 2 4 3 5" xfId="57749" xr:uid="{00000000-0005-0000-0000-000092E10000}"/>
    <cellStyle name="Output 2 2 2 2 4 4" xfId="57750" xr:uid="{00000000-0005-0000-0000-000093E10000}"/>
    <cellStyle name="Output 2 2 2 2 4 4 2" xfId="57751" xr:uid="{00000000-0005-0000-0000-000094E10000}"/>
    <cellStyle name="Output 2 2 2 2 4 4 3" xfId="57752" xr:uid="{00000000-0005-0000-0000-000095E10000}"/>
    <cellStyle name="Output 2 2 2 2 4 4 4" xfId="57753" xr:uid="{00000000-0005-0000-0000-000096E10000}"/>
    <cellStyle name="Output 2 2 2 2 4 4 5" xfId="57754" xr:uid="{00000000-0005-0000-0000-000097E10000}"/>
    <cellStyle name="Output 2 2 2 2 4 5" xfId="57755" xr:uid="{00000000-0005-0000-0000-000098E10000}"/>
    <cellStyle name="Output 2 2 2 2 4 6" xfId="57756" xr:uid="{00000000-0005-0000-0000-000099E10000}"/>
    <cellStyle name="Output 2 2 2 2 4 7" xfId="57757" xr:uid="{00000000-0005-0000-0000-00009AE10000}"/>
    <cellStyle name="Output 2 2 2 2 4 8" xfId="57758" xr:uid="{00000000-0005-0000-0000-00009BE10000}"/>
    <cellStyle name="Output 2 2 2 2 5" xfId="57759" xr:uid="{00000000-0005-0000-0000-00009CE10000}"/>
    <cellStyle name="Output 2 2 2 2 5 2" xfId="57760" xr:uid="{00000000-0005-0000-0000-00009DE10000}"/>
    <cellStyle name="Output 2 2 2 2 5 2 2" xfId="57761" xr:uid="{00000000-0005-0000-0000-00009EE10000}"/>
    <cellStyle name="Output 2 2 2 2 5 2 2 2" xfId="57762" xr:uid="{00000000-0005-0000-0000-00009FE10000}"/>
    <cellStyle name="Output 2 2 2 2 5 2 2 3" xfId="57763" xr:uid="{00000000-0005-0000-0000-0000A0E10000}"/>
    <cellStyle name="Output 2 2 2 2 5 2 2 4" xfId="57764" xr:uid="{00000000-0005-0000-0000-0000A1E10000}"/>
    <cellStyle name="Output 2 2 2 2 5 2 2 5" xfId="57765" xr:uid="{00000000-0005-0000-0000-0000A2E10000}"/>
    <cellStyle name="Output 2 2 2 2 5 2 3" xfId="57766" xr:uid="{00000000-0005-0000-0000-0000A3E10000}"/>
    <cellStyle name="Output 2 2 2 2 5 2 3 2" xfId="57767" xr:uid="{00000000-0005-0000-0000-0000A4E10000}"/>
    <cellStyle name="Output 2 2 2 2 5 2 3 3" xfId="57768" xr:uid="{00000000-0005-0000-0000-0000A5E10000}"/>
    <cellStyle name="Output 2 2 2 2 5 2 3 4" xfId="57769" xr:uid="{00000000-0005-0000-0000-0000A6E10000}"/>
    <cellStyle name="Output 2 2 2 2 5 2 3 5" xfId="57770" xr:uid="{00000000-0005-0000-0000-0000A7E10000}"/>
    <cellStyle name="Output 2 2 2 2 5 2 4" xfId="57771" xr:uid="{00000000-0005-0000-0000-0000A8E10000}"/>
    <cellStyle name="Output 2 2 2 2 5 2 5" xfId="57772" xr:uid="{00000000-0005-0000-0000-0000A9E10000}"/>
    <cellStyle name="Output 2 2 2 2 5 2 6" xfId="57773" xr:uid="{00000000-0005-0000-0000-0000AAE10000}"/>
    <cellStyle name="Output 2 2 2 2 5 2 7" xfId="57774" xr:uid="{00000000-0005-0000-0000-0000ABE10000}"/>
    <cellStyle name="Output 2 2 2 2 5 3" xfId="57775" xr:uid="{00000000-0005-0000-0000-0000ACE10000}"/>
    <cellStyle name="Output 2 2 2 2 5 3 2" xfId="57776" xr:uid="{00000000-0005-0000-0000-0000ADE10000}"/>
    <cellStyle name="Output 2 2 2 2 5 3 3" xfId="57777" xr:uid="{00000000-0005-0000-0000-0000AEE10000}"/>
    <cellStyle name="Output 2 2 2 2 5 3 4" xfId="57778" xr:uid="{00000000-0005-0000-0000-0000AFE10000}"/>
    <cellStyle name="Output 2 2 2 2 5 3 5" xfId="57779" xr:uid="{00000000-0005-0000-0000-0000B0E10000}"/>
    <cellStyle name="Output 2 2 2 2 5 4" xfId="57780" xr:uid="{00000000-0005-0000-0000-0000B1E10000}"/>
    <cellStyle name="Output 2 2 2 2 5 4 2" xfId="57781" xr:uid="{00000000-0005-0000-0000-0000B2E10000}"/>
    <cellStyle name="Output 2 2 2 2 5 4 3" xfId="57782" xr:uid="{00000000-0005-0000-0000-0000B3E10000}"/>
    <cellStyle name="Output 2 2 2 2 5 4 4" xfId="57783" xr:uid="{00000000-0005-0000-0000-0000B4E10000}"/>
    <cellStyle name="Output 2 2 2 2 5 4 5" xfId="57784" xr:uid="{00000000-0005-0000-0000-0000B5E10000}"/>
    <cellStyle name="Output 2 2 2 2 5 5" xfId="57785" xr:uid="{00000000-0005-0000-0000-0000B6E10000}"/>
    <cellStyle name="Output 2 2 2 2 5 6" xfId="57786" xr:uid="{00000000-0005-0000-0000-0000B7E10000}"/>
    <cellStyle name="Output 2 2 2 2 5 7" xfId="57787" xr:uid="{00000000-0005-0000-0000-0000B8E10000}"/>
    <cellStyle name="Output 2 2 2 2 5 8" xfId="57788" xr:uid="{00000000-0005-0000-0000-0000B9E10000}"/>
    <cellStyle name="Output 2 2 2 2 6" xfId="57789" xr:uid="{00000000-0005-0000-0000-0000BAE10000}"/>
    <cellStyle name="Output 2 2 2 2 6 2" xfId="57790" xr:uid="{00000000-0005-0000-0000-0000BBE10000}"/>
    <cellStyle name="Output 2 2 2 2 6 2 2" xfId="57791" xr:uid="{00000000-0005-0000-0000-0000BCE10000}"/>
    <cellStyle name="Output 2 2 2 2 6 2 2 2" xfId="57792" xr:uid="{00000000-0005-0000-0000-0000BDE10000}"/>
    <cellStyle name="Output 2 2 2 2 6 2 2 3" xfId="57793" xr:uid="{00000000-0005-0000-0000-0000BEE10000}"/>
    <cellStyle name="Output 2 2 2 2 6 2 2 4" xfId="57794" xr:uid="{00000000-0005-0000-0000-0000BFE10000}"/>
    <cellStyle name="Output 2 2 2 2 6 2 2 5" xfId="57795" xr:uid="{00000000-0005-0000-0000-0000C0E10000}"/>
    <cellStyle name="Output 2 2 2 2 6 2 3" xfId="57796" xr:uid="{00000000-0005-0000-0000-0000C1E10000}"/>
    <cellStyle name="Output 2 2 2 2 6 2 3 2" xfId="57797" xr:uid="{00000000-0005-0000-0000-0000C2E10000}"/>
    <cellStyle name="Output 2 2 2 2 6 2 3 3" xfId="57798" xr:uid="{00000000-0005-0000-0000-0000C3E10000}"/>
    <cellStyle name="Output 2 2 2 2 6 2 3 4" xfId="57799" xr:uid="{00000000-0005-0000-0000-0000C4E10000}"/>
    <cellStyle name="Output 2 2 2 2 6 2 3 5" xfId="57800" xr:uid="{00000000-0005-0000-0000-0000C5E10000}"/>
    <cellStyle name="Output 2 2 2 2 6 2 4" xfId="57801" xr:uid="{00000000-0005-0000-0000-0000C6E10000}"/>
    <cellStyle name="Output 2 2 2 2 6 2 5" xfId="57802" xr:uid="{00000000-0005-0000-0000-0000C7E10000}"/>
    <cellStyle name="Output 2 2 2 2 6 2 6" xfId="57803" xr:uid="{00000000-0005-0000-0000-0000C8E10000}"/>
    <cellStyle name="Output 2 2 2 2 6 2 7" xfId="57804" xr:uid="{00000000-0005-0000-0000-0000C9E10000}"/>
    <cellStyle name="Output 2 2 2 2 6 3" xfId="57805" xr:uid="{00000000-0005-0000-0000-0000CAE10000}"/>
    <cellStyle name="Output 2 2 2 2 6 3 2" xfId="57806" xr:uid="{00000000-0005-0000-0000-0000CBE10000}"/>
    <cellStyle name="Output 2 2 2 2 6 3 3" xfId="57807" xr:uid="{00000000-0005-0000-0000-0000CCE10000}"/>
    <cellStyle name="Output 2 2 2 2 6 3 4" xfId="57808" xr:uid="{00000000-0005-0000-0000-0000CDE10000}"/>
    <cellStyle name="Output 2 2 2 2 6 3 5" xfId="57809" xr:uid="{00000000-0005-0000-0000-0000CEE10000}"/>
    <cellStyle name="Output 2 2 2 2 6 4" xfId="57810" xr:uid="{00000000-0005-0000-0000-0000CFE10000}"/>
    <cellStyle name="Output 2 2 2 2 6 4 2" xfId="57811" xr:uid="{00000000-0005-0000-0000-0000D0E10000}"/>
    <cellStyle name="Output 2 2 2 2 6 4 3" xfId="57812" xr:uid="{00000000-0005-0000-0000-0000D1E10000}"/>
    <cellStyle name="Output 2 2 2 2 6 4 4" xfId="57813" xr:uid="{00000000-0005-0000-0000-0000D2E10000}"/>
    <cellStyle name="Output 2 2 2 2 6 4 5" xfId="57814" xr:uid="{00000000-0005-0000-0000-0000D3E10000}"/>
    <cellStyle name="Output 2 2 2 2 6 5" xfId="57815" xr:uid="{00000000-0005-0000-0000-0000D4E10000}"/>
    <cellStyle name="Output 2 2 2 2 6 6" xfId="57816" xr:uid="{00000000-0005-0000-0000-0000D5E10000}"/>
    <cellStyle name="Output 2 2 2 2 6 7" xfId="57817" xr:uid="{00000000-0005-0000-0000-0000D6E10000}"/>
    <cellStyle name="Output 2 2 2 2 6 8" xfId="57818" xr:uid="{00000000-0005-0000-0000-0000D7E10000}"/>
    <cellStyle name="Output 2 2 2 2 7" xfId="57819" xr:uid="{00000000-0005-0000-0000-0000D8E10000}"/>
    <cellStyle name="Output 2 2 2 2 7 2" xfId="57820" xr:uid="{00000000-0005-0000-0000-0000D9E10000}"/>
    <cellStyle name="Output 2 2 2 2 7 2 2" xfId="57821" xr:uid="{00000000-0005-0000-0000-0000DAE10000}"/>
    <cellStyle name="Output 2 2 2 2 7 2 2 2" xfId="57822" xr:uid="{00000000-0005-0000-0000-0000DBE10000}"/>
    <cellStyle name="Output 2 2 2 2 7 2 2 3" xfId="57823" xr:uid="{00000000-0005-0000-0000-0000DCE10000}"/>
    <cellStyle name="Output 2 2 2 2 7 2 2 4" xfId="57824" xr:uid="{00000000-0005-0000-0000-0000DDE10000}"/>
    <cellStyle name="Output 2 2 2 2 7 2 2 5" xfId="57825" xr:uid="{00000000-0005-0000-0000-0000DEE10000}"/>
    <cellStyle name="Output 2 2 2 2 7 2 3" xfId="57826" xr:uid="{00000000-0005-0000-0000-0000DFE10000}"/>
    <cellStyle name="Output 2 2 2 2 7 2 3 2" xfId="57827" xr:uid="{00000000-0005-0000-0000-0000E0E10000}"/>
    <cellStyle name="Output 2 2 2 2 7 2 3 3" xfId="57828" xr:uid="{00000000-0005-0000-0000-0000E1E10000}"/>
    <cellStyle name="Output 2 2 2 2 7 2 3 4" xfId="57829" xr:uid="{00000000-0005-0000-0000-0000E2E10000}"/>
    <cellStyle name="Output 2 2 2 2 7 2 3 5" xfId="57830" xr:uid="{00000000-0005-0000-0000-0000E3E10000}"/>
    <cellStyle name="Output 2 2 2 2 7 2 4" xfId="57831" xr:uid="{00000000-0005-0000-0000-0000E4E10000}"/>
    <cellStyle name="Output 2 2 2 2 7 2 5" xfId="57832" xr:uid="{00000000-0005-0000-0000-0000E5E10000}"/>
    <cellStyle name="Output 2 2 2 2 7 2 6" xfId="57833" xr:uid="{00000000-0005-0000-0000-0000E6E10000}"/>
    <cellStyle name="Output 2 2 2 2 7 2 7" xfId="57834" xr:uid="{00000000-0005-0000-0000-0000E7E10000}"/>
    <cellStyle name="Output 2 2 2 2 7 3" xfId="57835" xr:uid="{00000000-0005-0000-0000-0000E8E10000}"/>
    <cellStyle name="Output 2 2 2 2 7 3 2" xfId="57836" xr:uid="{00000000-0005-0000-0000-0000E9E10000}"/>
    <cellStyle name="Output 2 2 2 2 7 3 3" xfId="57837" xr:uid="{00000000-0005-0000-0000-0000EAE10000}"/>
    <cellStyle name="Output 2 2 2 2 7 3 4" xfId="57838" xr:uid="{00000000-0005-0000-0000-0000EBE10000}"/>
    <cellStyle name="Output 2 2 2 2 7 3 5" xfId="57839" xr:uid="{00000000-0005-0000-0000-0000ECE10000}"/>
    <cellStyle name="Output 2 2 2 2 7 4" xfId="57840" xr:uid="{00000000-0005-0000-0000-0000EDE10000}"/>
    <cellStyle name="Output 2 2 2 2 7 4 2" xfId="57841" xr:uid="{00000000-0005-0000-0000-0000EEE10000}"/>
    <cellStyle name="Output 2 2 2 2 7 4 3" xfId="57842" xr:uid="{00000000-0005-0000-0000-0000EFE10000}"/>
    <cellStyle name="Output 2 2 2 2 7 4 4" xfId="57843" xr:uid="{00000000-0005-0000-0000-0000F0E10000}"/>
    <cellStyle name="Output 2 2 2 2 7 4 5" xfId="57844" xr:uid="{00000000-0005-0000-0000-0000F1E10000}"/>
    <cellStyle name="Output 2 2 2 2 7 5" xfId="57845" xr:uid="{00000000-0005-0000-0000-0000F2E10000}"/>
    <cellStyle name="Output 2 2 2 2 7 6" xfId="57846" xr:uid="{00000000-0005-0000-0000-0000F3E10000}"/>
    <cellStyle name="Output 2 2 2 2 7 7" xfId="57847" xr:uid="{00000000-0005-0000-0000-0000F4E10000}"/>
    <cellStyle name="Output 2 2 2 2 7 8" xfId="57848" xr:uid="{00000000-0005-0000-0000-0000F5E10000}"/>
    <cellStyle name="Output 2 2 2 2 8" xfId="57849" xr:uid="{00000000-0005-0000-0000-0000F6E10000}"/>
    <cellStyle name="Output 2 2 2 2 8 2" xfId="57850" xr:uid="{00000000-0005-0000-0000-0000F7E10000}"/>
    <cellStyle name="Output 2 2 2 2 8 2 2" xfId="57851" xr:uid="{00000000-0005-0000-0000-0000F8E10000}"/>
    <cellStyle name="Output 2 2 2 2 8 2 2 2" xfId="57852" xr:uid="{00000000-0005-0000-0000-0000F9E10000}"/>
    <cellStyle name="Output 2 2 2 2 8 2 2 3" xfId="57853" xr:uid="{00000000-0005-0000-0000-0000FAE10000}"/>
    <cellStyle name="Output 2 2 2 2 8 2 2 4" xfId="57854" xr:uid="{00000000-0005-0000-0000-0000FBE10000}"/>
    <cellStyle name="Output 2 2 2 2 8 2 2 5" xfId="57855" xr:uid="{00000000-0005-0000-0000-0000FCE10000}"/>
    <cellStyle name="Output 2 2 2 2 8 2 3" xfId="57856" xr:uid="{00000000-0005-0000-0000-0000FDE10000}"/>
    <cellStyle name="Output 2 2 2 2 8 2 3 2" xfId="57857" xr:uid="{00000000-0005-0000-0000-0000FEE10000}"/>
    <cellStyle name="Output 2 2 2 2 8 2 3 3" xfId="57858" xr:uid="{00000000-0005-0000-0000-0000FFE10000}"/>
    <cellStyle name="Output 2 2 2 2 8 2 3 4" xfId="57859" xr:uid="{00000000-0005-0000-0000-000000E20000}"/>
    <cellStyle name="Output 2 2 2 2 8 2 3 5" xfId="57860" xr:uid="{00000000-0005-0000-0000-000001E20000}"/>
    <cellStyle name="Output 2 2 2 2 8 2 4" xfId="57861" xr:uid="{00000000-0005-0000-0000-000002E20000}"/>
    <cellStyle name="Output 2 2 2 2 8 2 5" xfId="57862" xr:uid="{00000000-0005-0000-0000-000003E20000}"/>
    <cellStyle name="Output 2 2 2 2 8 2 6" xfId="57863" xr:uid="{00000000-0005-0000-0000-000004E20000}"/>
    <cellStyle name="Output 2 2 2 2 8 2 7" xfId="57864" xr:uid="{00000000-0005-0000-0000-000005E20000}"/>
    <cellStyle name="Output 2 2 2 2 8 3" xfId="57865" xr:uid="{00000000-0005-0000-0000-000006E20000}"/>
    <cellStyle name="Output 2 2 2 2 8 3 2" xfId="57866" xr:uid="{00000000-0005-0000-0000-000007E20000}"/>
    <cellStyle name="Output 2 2 2 2 8 3 3" xfId="57867" xr:uid="{00000000-0005-0000-0000-000008E20000}"/>
    <cellStyle name="Output 2 2 2 2 8 3 4" xfId="57868" xr:uid="{00000000-0005-0000-0000-000009E20000}"/>
    <cellStyle name="Output 2 2 2 2 8 3 5" xfId="57869" xr:uid="{00000000-0005-0000-0000-00000AE20000}"/>
    <cellStyle name="Output 2 2 2 2 8 4" xfId="57870" xr:uid="{00000000-0005-0000-0000-00000BE20000}"/>
    <cellStyle name="Output 2 2 2 2 8 4 2" xfId="57871" xr:uid="{00000000-0005-0000-0000-00000CE20000}"/>
    <cellStyle name="Output 2 2 2 2 8 4 3" xfId="57872" xr:uid="{00000000-0005-0000-0000-00000DE20000}"/>
    <cellStyle name="Output 2 2 2 2 8 4 4" xfId="57873" xr:uid="{00000000-0005-0000-0000-00000EE20000}"/>
    <cellStyle name="Output 2 2 2 2 8 4 5" xfId="57874" xr:uid="{00000000-0005-0000-0000-00000FE20000}"/>
    <cellStyle name="Output 2 2 2 2 8 5" xfId="57875" xr:uid="{00000000-0005-0000-0000-000010E20000}"/>
    <cellStyle name="Output 2 2 2 2 8 6" xfId="57876" xr:uid="{00000000-0005-0000-0000-000011E20000}"/>
    <cellStyle name="Output 2 2 2 2 8 7" xfId="57877" xr:uid="{00000000-0005-0000-0000-000012E20000}"/>
    <cellStyle name="Output 2 2 2 2 8 8" xfId="57878" xr:uid="{00000000-0005-0000-0000-000013E20000}"/>
    <cellStyle name="Output 2 2 2 2 9" xfId="57879" xr:uid="{00000000-0005-0000-0000-000014E20000}"/>
    <cellStyle name="Output 2 2 2 2 9 2" xfId="57880" xr:uid="{00000000-0005-0000-0000-000015E20000}"/>
    <cellStyle name="Output 2 2 2 2 9 2 2" xfId="57881" xr:uid="{00000000-0005-0000-0000-000016E20000}"/>
    <cellStyle name="Output 2 2 2 2 9 2 2 2" xfId="57882" xr:uid="{00000000-0005-0000-0000-000017E20000}"/>
    <cellStyle name="Output 2 2 2 2 9 2 2 3" xfId="57883" xr:uid="{00000000-0005-0000-0000-000018E20000}"/>
    <cellStyle name="Output 2 2 2 2 9 2 2 4" xfId="57884" xr:uid="{00000000-0005-0000-0000-000019E20000}"/>
    <cellStyle name="Output 2 2 2 2 9 2 2 5" xfId="57885" xr:uid="{00000000-0005-0000-0000-00001AE20000}"/>
    <cellStyle name="Output 2 2 2 2 9 2 3" xfId="57886" xr:uid="{00000000-0005-0000-0000-00001BE20000}"/>
    <cellStyle name="Output 2 2 2 2 9 2 3 2" xfId="57887" xr:uid="{00000000-0005-0000-0000-00001CE20000}"/>
    <cellStyle name="Output 2 2 2 2 9 2 3 3" xfId="57888" xr:uid="{00000000-0005-0000-0000-00001DE20000}"/>
    <cellStyle name="Output 2 2 2 2 9 2 3 4" xfId="57889" xr:uid="{00000000-0005-0000-0000-00001EE20000}"/>
    <cellStyle name="Output 2 2 2 2 9 2 3 5" xfId="57890" xr:uid="{00000000-0005-0000-0000-00001FE20000}"/>
    <cellStyle name="Output 2 2 2 2 9 2 4" xfId="57891" xr:uid="{00000000-0005-0000-0000-000020E20000}"/>
    <cellStyle name="Output 2 2 2 2 9 2 5" xfId="57892" xr:uid="{00000000-0005-0000-0000-000021E20000}"/>
    <cellStyle name="Output 2 2 2 2 9 2 6" xfId="57893" xr:uid="{00000000-0005-0000-0000-000022E20000}"/>
    <cellStyle name="Output 2 2 2 2 9 2 7" xfId="57894" xr:uid="{00000000-0005-0000-0000-000023E20000}"/>
    <cellStyle name="Output 2 2 2 2 9 3" xfId="57895" xr:uid="{00000000-0005-0000-0000-000024E20000}"/>
    <cellStyle name="Output 2 2 2 2 9 3 2" xfId="57896" xr:uid="{00000000-0005-0000-0000-000025E20000}"/>
    <cellStyle name="Output 2 2 2 2 9 3 3" xfId="57897" xr:uid="{00000000-0005-0000-0000-000026E20000}"/>
    <cellStyle name="Output 2 2 2 2 9 3 4" xfId="57898" xr:uid="{00000000-0005-0000-0000-000027E20000}"/>
    <cellStyle name="Output 2 2 2 2 9 3 5" xfId="57899" xr:uid="{00000000-0005-0000-0000-000028E20000}"/>
    <cellStyle name="Output 2 2 2 2 9 4" xfId="57900" xr:uid="{00000000-0005-0000-0000-000029E20000}"/>
    <cellStyle name="Output 2 2 2 2 9 4 2" xfId="57901" xr:uid="{00000000-0005-0000-0000-00002AE20000}"/>
    <cellStyle name="Output 2 2 2 2 9 4 3" xfId="57902" xr:uid="{00000000-0005-0000-0000-00002BE20000}"/>
    <cellStyle name="Output 2 2 2 2 9 4 4" xfId="57903" xr:uid="{00000000-0005-0000-0000-00002CE20000}"/>
    <cellStyle name="Output 2 2 2 2 9 4 5" xfId="57904" xr:uid="{00000000-0005-0000-0000-00002DE20000}"/>
    <cellStyle name="Output 2 2 2 2 9 5" xfId="57905" xr:uid="{00000000-0005-0000-0000-00002EE20000}"/>
    <cellStyle name="Output 2 2 2 2 9 6" xfId="57906" xr:uid="{00000000-0005-0000-0000-00002FE20000}"/>
    <cellStyle name="Output 2 2 2 2 9 7" xfId="57907" xr:uid="{00000000-0005-0000-0000-000030E20000}"/>
    <cellStyle name="Output 2 2 2 2 9 8" xfId="57908" xr:uid="{00000000-0005-0000-0000-000031E20000}"/>
    <cellStyle name="Output 2 2 2 3" xfId="57909" xr:uid="{00000000-0005-0000-0000-000032E20000}"/>
    <cellStyle name="Output 2 2 2 3 2" xfId="57910" xr:uid="{00000000-0005-0000-0000-000033E20000}"/>
    <cellStyle name="Output 2 2 2 3 2 2" xfId="57911" xr:uid="{00000000-0005-0000-0000-000034E20000}"/>
    <cellStyle name="Output 2 2 2 3 3" xfId="57912" xr:uid="{00000000-0005-0000-0000-000035E20000}"/>
    <cellStyle name="Output 2 2 2 3 4" xfId="57913" xr:uid="{00000000-0005-0000-0000-000036E20000}"/>
    <cellStyle name="Output 2 2 2 3 5" xfId="57914" xr:uid="{00000000-0005-0000-0000-000037E20000}"/>
    <cellStyle name="Output 2 2 2 4" xfId="57915" xr:uid="{00000000-0005-0000-0000-000038E20000}"/>
    <cellStyle name="Output 2 2 2 4 2" xfId="57916" xr:uid="{00000000-0005-0000-0000-000039E20000}"/>
    <cellStyle name="Output 2 2 2 4 2 2" xfId="57917" xr:uid="{00000000-0005-0000-0000-00003AE20000}"/>
    <cellStyle name="Output 2 2 2 4 3" xfId="57918" xr:uid="{00000000-0005-0000-0000-00003BE20000}"/>
    <cellStyle name="Output 2 2 2 4 4" xfId="57919" xr:uid="{00000000-0005-0000-0000-00003CE20000}"/>
    <cellStyle name="Output 2 2 2 4 5" xfId="57920" xr:uid="{00000000-0005-0000-0000-00003DE20000}"/>
    <cellStyle name="Output 2 2 2 5" xfId="57921" xr:uid="{00000000-0005-0000-0000-00003EE20000}"/>
    <cellStyle name="Output 2 2 2 5 2" xfId="57922" xr:uid="{00000000-0005-0000-0000-00003FE20000}"/>
    <cellStyle name="Output 2 2 2 6" xfId="57923" xr:uid="{00000000-0005-0000-0000-000040E20000}"/>
    <cellStyle name="Output 2 2 2 7" xfId="57924" xr:uid="{00000000-0005-0000-0000-000041E20000}"/>
    <cellStyle name="Output 2 2 2_T-straight with PEDs adjustor" xfId="57925" xr:uid="{00000000-0005-0000-0000-000042E20000}"/>
    <cellStyle name="Output 2 2 3" xfId="57926" xr:uid="{00000000-0005-0000-0000-000043E20000}"/>
    <cellStyle name="Output 2 2 3 10" xfId="57927" xr:uid="{00000000-0005-0000-0000-000044E20000}"/>
    <cellStyle name="Output 2 2 3 10 2" xfId="57928" xr:uid="{00000000-0005-0000-0000-000045E20000}"/>
    <cellStyle name="Output 2 2 3 10 2 2" xfId="57929" xr:uid="{00000000-0005-0000-0000-000046E20000}"/>
    <cellStyle name="Output 2 2 3 10 2 2 2" xfId="57930" xr:uid="{00000000-0005-0000-0000-000047E20000}"/>
    <cellStyle name="Output 2 2 3 10 2 2 3" xfId="57931" xr:uid="{00000000-0005-0000-0000-000048E20000}"/>
    <cellStyle name="Output 2 2 3 10 2 2 4" xfId="57932" xr:uid="{00000000-0005-0000-0000-000049E20000}"/>
    <cellStyle name="Output 2 2 3 10 2 2 5" xfId="57933" xr:uid="{00000000-0005-0000-0000-00004AE20000}"/>
    <cellStyle name="Output 2 2 3 10 2 3" xfId="57934" xr:uid="{00000000-0005-0000-0000-00004BE20000}"/>
    <cellStyle name="Output 2 2 3 10 2 3 2" xfId="57935" xr:uid="{00000000-0005-0000-0000-00004CE20000}"/>
    <cellStyle name="Output 2 2 3 10 2 3 3" xfId="57936" xr:uid="{00000000-0005-0000-0000-00004DE20000}"/>
    <cellStyle name="Output 2 2 3 10 2 3 4" xfId="57937" xr:uid="{00000000-0005-0000-0000-00004EE20000}"/>
    <cellStyle name="Output 2 2 3 10 2 3 5" xfId="57938" xr:uid="{00000000-0005-0000-0000-00004FE20000}"/>
    <cellStyle name="Output 2 2 3 10 2 4" xfId="57939" xr:uid="{00000000-0005-0000-0000-000050E20000}"/>
    <cellStyle name="Output 2 2 3 10 2 5" xfId="57940" xr:uid="{00000000-0005-0000-0000-000051E20000}"/>
    <cellStyle name="Output 2 2 3 10 2 6" xfId="57941" xr:uid="{00000000-0005-0000-0000-000052E20000}"/>
    <cellStyle name="Output 2 2 3 10 2 7" xfId="57942" xr:uid="{00000000-0005-0000-0000-000053E20000}"/>
    <cellStyle name="Output 2 2 3 10 3" xfId="57943" xr:uid="{00000000-0005-0000-0000-000054E20000}"/>
    <cellStyle name="Output 2 2 3 10 3 2" xfId="57944" xr:uid="{00000000-0005-0000-0000-000055E20000}"/>
    <cellStyle name="Output 2 2 3 10 3 3" xfId="57945" xr:uid="{00000000-0005-0000-0000-000056E20000}"/>
    <cellStyle name="Output 2 2 3 10 3 4" xfId="57946" xr:uid="{00000000-0005-0000-0000-000057E20000}"/>
    <cellStyle name="Output 2 2 3 10 3 5" xfId="57947" xr:uid="{00000000-0005-0000-0000-000058E20000}"/>
    <cellStyle name="Output 2 2 3 10 4" xfId="57948" xr:uid="{00000000-0005-0000-0000-000059E20000}"/>
    <cellStyle name="Output 2 2 3 10 4 2" xfId="57949" xr:uid="{00000000-0005-0000-0000-00005AE20000}"/>
    <cellStyle name="Output 2 2 3 10 4 3" xfId="57950" xr:uid="{00000000-0005-0000-0000-00005BE20000}"/>
    <cellStyle name="Output 2 2 3 10 4 4" xfId="57951" xr:uid="{00000000-0005-0000-0000-00005CE20000}"/>
    <cellStyle name="Output 2 2 3 10 4 5" xfId="57952" xr:uid="{00000000-0005-0000-0000-00005DE20000}"/>
    <cellStyle name="Output 2 2 3 10 5" xfId="57953" xr:uid="{00000000-0005-0000-0000-00005EE20000}"/>
    <cellStyle name="Output 2 2 3 10 6" xfId="57954" xr:uid="{00000000-0005-0000-0000-00005FE20000}"/>
    <cellStyle name="Output 2 2 3 10 7" xfId="57955" xr:uid="{00000000-0005-0000-0000-000060E20000}"/>
    <cellStyle name="Output 2 2 3 10 8" xfId="57956" xr:uid="{00000000-0005-0000-0000-000061E20000}"/>
    <cellStyle name="Output 2 2 3 11" xfId="57957" xr:uid="{00000000-0005-0000-0000-000062E20000}"/>
    <cellStyle name="Output 2 2 3 11 2" xfId="57958" xr:uid="{00000000-0005-0000-0000-000063E20000}"/>
    <cellStyle name="Output 2 2 3 11 2 2" xfId="57959" xr:uid="{00000000-0005-0000-0000-000064E20000}"/>
    <cellStyle name="Output 2 2 3 11 2 2 2" xfId="57960" xr:uid="{00000000-0005-0000-0000-000065E20000}"/>
    <cellStyle name="Output 2 2 3 11 2 2 3" xfId="57961" xr:uid="{00000000-0005-0000-0000-000066E20000}"/>
    <cellStyle name="Output 2 2 3 11 2 2 4" xfId="57962" xr:uid="{00000000-0005-0000-0000-000067E20000}"/>
    <cellStyle name="Output 2 2 3 11 2 2 5" xfId="57963" xr:uid="{00000000-0005-0000-0000-000068E20000}"/>
    <cellStyle name="Output 2 2 3 11 2 3" xfId="57964" xr:uid="{00000000-0005-0000-0000-000069E20000}"/>
    <cellStyle name="Output 2 2 3 11 2 3 2" xfId="57965" xr:uid="{00000000-0005-0000-0000-00006AE20000}"/>
    <cellStyle name="Output 2 2 3 11 2 3 3" xfId="57966" xr:uid="{00000000-0005-0000-0000-00006BE20000}"/>
    <cellStyle name="Output 2 2 3 11 2 3 4" xfId="57967" xr:uid="{00000000-0005-0000-0000-00006CE20000}"/>
    <cellStyle name="Output 2 2 3 11 2 3 5" xfId="57968" xr:uid="{00000000-0005-0000-0000-00006DE20000}"/>
    <cellStyle name="Output 2 2 3 11 2 4" xfId="57969" xr:uid="{00000000-0005-0000-0000-00006EE20000}"/>
    <cellStyle name="Output 2 2 3 11 2 5" xfId="57970" xr:uid="{00000000-0005-0000-0000-00006FE20000}"/>
    <cellStyle name="Output 2 2 3 11 2 6" xfId="57971" xr:uid="{00000000-0005-0000-0000-000070E20000}"/>
    <cellStyle name="Output 2 2 3 11 2 7" xfId="57972" xr:uid="{00000000-0005-0000-0000-000071E20000}"/>
    <cellStyle name="Output 2 2 3 11 3" xfId="57973" xr:uid="{00000000-0005-0000-0000-000072E20000}"/>
    <cellStyle name="Output 2 2 3 11 3 2" xfId="57974" xr:uid="{00000000-0005-0000-0000-000073E20000}"/>
    <cellStyle name="Output 2 2 3 11 3 3" xfId="57975" xr:uid="{00000000-0005-0000-0000-000074E20000}"/>
    <cellStyle name="Output 2 2 3 11 3 4" xfId="57976" xr:uid="{00000000-0005-0000-0000-000075E20000}"/>
    <cellStyle name="Output 2 2 3 11 3 5" xfId="57977" xr:uid="{00000000-0005-0000-0000-000076E20000}"/>
    <cellStyle name="Output 2 2 3 11 4" xfId="57978" xr:uid="{00000000-0005-0000-0000-000077E20000}"/>
    <cellStyle name="Output 2 2 3 11 4 2" xfId="57979" xr:uid="{00000000-0005-0000-0000-000078E20000}"/>
    <cellStyle name="Output 2 2 3 11 4 3" xfId="57980" xr:uid="{00000000-0005-0000-0000-000079E20000}"/>
    <cellStyle name="Output 2 2 3 11 4 4" xfId="57981" xr:uid="{00000000-0005-0000-0000-00007AE20000}"/>
    <cellStyle name="Output 2 2 3 11 4 5" xfId="57982" xr:uid="{00000000-0005-0000-0000-00007BE20000}"/>
    <cellStyle name="Output 2 2 3 11 5" xfId="57983" xr:uid="{00000000-0005-0000-0000-00007CE20000}"/>
    <cellStyle name="Output 2 2 3 11 6" xfId="57984" xr:uid="{00000000-0005-0000-0000-00007DE20000}"/>
    <cellStyle name="Output 2 2 3 11 7" xfId="57985" xr:uid="{00000000-0005-0000-0000-00007EE20000}"/>
    <cellStyle name="Output 2 2 3 11 8" xfId="57986" xr:uid="{00000000-0005-0000-0000-00007FE20000}"/>
    <cellStyle name="Output 2 2 3 12" xfId="57987" xr:uid="{00000000-0005-0000-0000-000080E20000}"/>
    <cellStyle name="Output 2 2 3 12 2" xfId="57988" xr:uid="{00000000-0005-0000-0000-000081E20000}"/>
    <cellStyle name="Output 2 2 3 12 2 2" xfId="57989" xr:uid="{00000000-0005-0000-0000-000082E20000}"/>
    <cellStyle name="Output 2 2 3 12 2 2 2" xfId="57990" xr:uid="{00000000-0005-0000-0000-000083E20000}"/>
    <cellStyle name="Output 2 2 3 12 2 2 3" xfId="57991" xr:uid="{00000000-0005-0000-0000-000084E20000}"/>
    <cellStyle name="Output 2 2 3 12 2 2 4" xfId="57992" xr:uid="{00000000-0005-0000-0000-000085E20000}"/>
    <cellStyle name="Output 2 2 3 12 2 2 5" xfId="57993" xr:uid="{00000000-0005-0000-0000-000086E20000}"/>
    <cellStyle name="Output 2 2 3 12 2 3" xfId="57994" xr:uid="{00000000-0005-0000-0000-000087E20000}"/>
    <cellStyle name="Output 2 2 3 12 2 3 2" xfId="57995" xr:uid="{00000000-0005-0000-0000-000088E20000}"/>
    <cellStyle name="Output 2 2 3 12 2 3 3" xfId="57996" xr:uid="{00000000-0005-0000-0000-000089E20000}"/>
    <cellStyle name="Output 2 2 3 12 2 3 4" xfId="57997" xr:uid="{00000000-0005-0000-0000-00008AE20000}"/>
    <cellStyle name="Output 2 2 3 12 2 3 5" xfId="57998" xr:uid="{00000000-0005-0000-0000-00008BE20000}"/>
    <cellStyle name="Output 2 2 3 12 2 4" xfId="57999" xr:uid="{00000000-0005-0000-0000-00008CE20000}"/>
    <cellStyle name="Output 2 2 3 12 2 5" xfId="58000" xr:uid="{00000000-0005-0000-0000-00008DE20000}"/>
    <cellStyle name="Output 2 2 3 12 2 6" xfId="58001" xr:uid="{00000000-0005-0000-0000-00008EE20000}"/>
    <cellStyle name="Output 2 2 3 12 2 7" xfId="58002" xr:uid="{00000000-0005-0000-0000-00008FE20000}"/>
    <cellStyle name="Output 2 2 3 12 3" xfId="58003" xr:uid="{00000000-0005-0000-0000-000090E20000}"/>
    <cellStyle name="Output 2 2 3 12 3 2" xfId="58004" xr:uid="{00000000-0005-0000-0000-000091E20000}"/>
    <cellStyle name="Output 2 2 3 12 3 3" xfId="58005" xr:uid="{00000000-0005-0000-0000-000092E20000}"/>
    <cellStyle name="Output 2 2 3 12 3 4" xfId="58006" xr:uid="{00000000-0005-0000-0000-000093E20000}"/>
    <cellStyle name="Output 2 2 3 12 3 5" xfId="58007" xr:uid="{00000000-0005-0000-0000-000094E20000}"/>
    <cellStyle name="Output 2 2 3 12 4" xfId="58008" xr:uid="{00000000-0005-0000-0000-000095E20000}"/>
    <cellStyle name="Output 2 2 3 12 4 2" xfId="58009" xr:uid="{00000000-0005-0000-0000-000096E20000}"/>
    <cellStyle name="Output 2 2 3 12 4 3" xfId="58010" xr:uid="{00000000-0005-0000-0000-000097E20000}"/>
    <cellStyle name="Output 2 2 3 12 4 4" xfId="58011" xr:uid="{00000000-0005-0000-0000-000098E20000}"/>
    <cellStyle name="Output 2 2 3 12 4 5" xfId="58012" xr:uid="{00000000-0005-0000-0000-000099E20000}"/>
    <cellStyle name="Output 2 2 3 12 5" xfId="58013" xr:uid="{00000000-0005-0000-0000-00009AE20000}"/>
    <cellStyle name="Output 2 2 3 12 6" xfId="58014" xr:uid="{00000000-0005-0000-0000-00009BE20000}"/>
    <cellStyle name="Output 2 2 3 12 7" xfId="58015" xr:uid="{00000000-0005-0000-0000-00009CE20000}"/>
    <cellStyle name="Output 2 2 3 12 8" xfId="58016" xr:uid="{00000000-0005-0000-0000-00009DE20000}"/>
    <cellStyle name="Output 2 2 3 13" xfId="58017" xr:uid="{00000000-0005-0000-0000-00009EE20000}"/>
    <cellStyle name="Output 2 2 3 13 2" xfId="58018" xr:uid="{00000000-0005-0000-0000-00009FE20000}"/>
    <cellStyle name="Output 2 2 3 13 2 2" xfId="58019" xr:uid="{00000000-0005-0000-0000-0000A0E20000}"/>
    <cellStyle name="Output 2 2 3 13 2 2 2" xfId="58020" xr:uid="{00000000-0005-0000-0000-0000A1E20000}"/>
    <cellStyle name="Output 2 2 3 13 2 2 3" xfId="58021" xr:uid="{00000000-0005-0000-0000-0000A2E20000}"/>
    <cellStyle name="Output 2 2 3 13 2 2 4" xfId="58022" xr:uid="{00000000-0005-0000-0000-0000A3E20000}"/>
    <cellStyle name="Output 2 2 3 13 2 2 5" xfId="58023" xr:uid="{00000000-0005-0000-0000-0000A4E20000}"/>
    <cellStyle name="Output 2 2 3 13 2 3" xfId="58024" xr:uid="{00000000-0005-0000-0000-0000A5E20000}"/>
    <cellStyle name="Output 2 2 3 13 2 3 2" xfId="58025" xr:uid="{00000000-0005-0000-0000-0000A6E20000}"/>
    <cellStyle name="Output 2 2 3 13 2 3 3" xfId="58026" xr:uid="{00000000-0005-0000-0000-0000A7E20000}"/>
    <cellStyle name="Output 2 2 3 13 2 3 4" xfId="58027" xr:uid="{00000000-0005-0000-0000-0000A8E20000}"/>
    <cellStyle name="Output 2 2 3 13 2 3 5" xfId="58028" xr:uid="{00000000-0005-0000-0000-0000A9E20000}"/>
    <cellStyle name="Output 2 2 3 13 2 4" xfId="58029" xr:uid="{00000000-0005-0000-0000-0000AAE20000}"/>
    <cellStyle name="Output 2 2 3 13 2 5" xfId="58030" xr:uid="{00000000-0005-0000-0000-0000ABE20000}"/>
    <cellStyle name="Output 2 2 3 13 2 6" xfId="58031" xr:uid="{00000000-0005-0000-0000-0000ACE20000}"/>
    <cellStyle name="Output 2 2 3 13 2 7" xfId="58032" xr:uid="{00000000-0005-0000-0000-0000ADE20000}"/>
    <cellStyle name="Output 2 2 3 13 3" xfId="58033" xr:uid="{00000000-0005-0000-0000-0000AEE20000}"/>
    <cellStyle name="Output 2 2 3 13 3 2" xfId="58034" xr:uid="{00000000-0005-0000-0000-0000AFE20000}"/>
    <cellStyle name="Output 2 2 3 13 3 3" xfId="58035" xr:uid="{00000000-0005-0000-0000-0000B0E20000}"/>
    <cellStyle name="Output 2 2 3 13 3 4" xfId="58036" xr:uid="{00000000-0005-0000-0000-0000B1E20000}"/>
    <cellStyle name="Output 2 2 3 13 3 5" xfId="58037" xr:uid="{00000000-0005-0000-0000-0000B2E20000}"/>
    <cellStyle name="Output 2 2 3 13 4" xfId="58038" xr:uid="{00000000-0005-0000-0000-0000B3E20000}"/>
    <cellStyle name="Output 2 2 3 13 4 2" xfId="58039" xr:uid="{00000000-0005-0000-0000-0000B4E20000}"/>
    <cellStyle name="Output 2 2 3 13 4 3" xfId="58040" xr:uid="{00000000-0005-0000-0000-0000B5E20000}"/>
    <cellStyle name="Output 2 2 3 13 4 4" xfId="58041" xr:uid="{00000000-0005-0000-0000-0000B6E20000}"/>
    <cellStyle name="Output 2 2 3 13 4 5" xfId="58042" xr:uid="{00000000-0005-0000-0000-0000B7E20000}"/>
    <cellStyle name="Output 2 2 3 13 5" xfId="58043" xr:uid="{00000000-0005-0000-0000-0000B8E20000}"/>
    <cellStyle name="Output 2 2 3 13 6" xfId="58044" xr:uid="{00000000-0005-0000-0000-0000B9E20000}"/>
    <cellStyle name="Output 2 2 3 13 7" xfId="58045" xr:uid="{00000000-0005-0000-0000-0000BAE20000}"/>
    <cellStyle name="Output 2 2 3 13 8" xfId="58046" xr:uid="{00000000-0005-0000-0000-0000BBE20000}"/>
    <cellStyle name="Output 2 2 3 14" xfId="58047" xr:uid="{00000000-0005-0000-0000-0000BCE20000}"/>
    <cellStyle name="Output 2 2 3 14 2" xfId="58048" xr:uid="{00000000-0005-0000-0000-0000BDE20000}"/>
    <cellStyle name="Output 2 2 3 14 2 2" xfId="58049" xr:uid="{00000000-0005-0000-0000-0000BEE20000}"/>
    <cellStyle name="Output 2 2 3 14 2 2 2" xfId="58050" xr:uid="{00000000-0005-0000-0000-0000BFE20000}"/>
    <cellStyle name="Output 2 2 3 14 2 2 3" xfId="58051" xr:uid="{00000000-0005-0000-0000-0000C0E20000}"/>
    <cellStyle name="Output 2 2 3 14 2 2 4" xfId="58052" xr:uid="{00000000-0005-0000-0000-0000C1E20000}"/>
    <cellStyle name="Output 2 2 3 14 2 2 5" xfId="58053" xr:uid="{00000000-0005-0000-0000-0000C2E20000}"/>
    <cellStyle name="Output 2 2 3 14 2 3" xfId="58054" xr:uid="{00000000-0005-0000-0000-0000C3E20000}"/>
    <cellStyle name="Output 2 2 3 14 2 3 2" xfId="58055" xr:uid="{00000000-0005-0000-0000-0000C4E20000}"/>
    <cellStyle name="Output 2 2 3 14 2 3 3" xfId="58056" xr:uid="{00000000-0005-0000-0000-0000C5E20000}"/>
    <cellStyle name="Output 2 2 3 14 2 3 4" xfId="58057" xr:uid="{00000000-0005-0000-0000-0000C6E20000}"/>
    <cellStyle name="Output 2 2 3 14 2 3 5" xfId="58058" xr:uid="{00000000-0005-0000-0000-0000C7E20000}"/>
    <cellStyle name="Output 2 2 3 14 2 4" xfId="58059" xr:uid="{00000000-0005-0000-0000-0000C8E20000}"/>
    <cellStyle name="Output 2 2 3 14 2 5" xfId="58060" xr:uid="{00000000-0005-0000-0000-0000C9E20000}"/>
    <cellStyle name="Output 2 2 3 14 2 6" xfId="58061" xr:uid="{00000000-0005-0000-0000-0000CAE20000}"/>
    <cellStyle name="Output 2 2 3 14 2 7" xfId="58062" xr:uid="{00000000-0005-0000-0000-0000CBE20000}"/>
    <cellStyle name="Output 2 2 3 14 3" xfId="58063" xr:uid="{00000000-0005-0000-0000-0000CCE20000}"/>
    <cellStyle name="Output 2 2 3 14 3 2" xfId="58064" xr:uid="{00000000-0005-0000-0000-0000CDE20000}"/>
    <cellStyle name="Output 2 2 3 14 3 3" xfId="58065" xr:uid="{00000000-0005-0000-0000-0000CEE20000}"/>
    <cellStyle name="Output 2 2 3 14 3 4" xfId="58066" xr:uid="{00000000-0005-0000-0000-0000CFE20000}"/>
    <cellStyle name="Output 2 2 3 14 3 5" xfId="58067" xr:uid="{00000000-0005-0000-0000-0000D0E20000}"/>
    <cellStyle name="Output 2 2 3 14 4" xfId="58068" xr:uid="{00000000-0005-0000-0000-0000D1E20000}"/>
    <cellStyle name="Output 2 2 3 14 4 2" xfId="58069" xr:uid="{00000000-0005-0000-0000-0000D2E20000}"/>
    <cellStyle name="Output 2 2 3 14 4 3" xfId="58070" xr:uid="{00000000-0005-0000-0000-0000D3E20000}"/>
    <cellStyle name="Output 2 2 3 14 4 4" xfId="58071" xr:uid="{00000000-0005-0000-0000-0000D4E20000}"/>
    <cellStyle name="Output 2 2 3 14 4 5" xfId="58072" xr:uid="{00000000-0005-0000-0000-0000D5E20000}"/>
    <cellStyle name="Output 2 2 3 14 5" xfId="58073" xr:uid="{00000000-0005-0000-0000-0000D6E20000}"/>
    <cellStyle name="Output 2 2 3 14 6" xfId="58074" xr:uid="{00000000-0005-0000-0000-0000D7E20000}"/>
    <cellStyle name="Output 2 2 3 14 7" xfId="58075" xr:uid="{00000000-0005-0000-0000-0000D8E20000}"/>
    <cellStyle name="Output 2 2 3 14 8" xfId="58076" xr:uid="{00000000-0005-0000-0000-0000D9E20000}"/>
    <cellStyle name="Output 2 2 3 15" xfId="58077" xr:uid="{00000000-0005-0000-0000-0000DAE20000}"/>
    <cellStyle name="Output 2 2 3 15 2" xfId="58078" xr:uid="{00000000-0005-0000-0000-0000DBE20000}"/>
    <cellStyle name="Output 2 2 3 15 2 2" xfId="58079" xr:uid="{00000000-0005-0000-0000-0000DCE20000}"/>
    <cellStyle name="Output 2 2 3 15 2 3" xfId="58080" xr:uid="{00000000-0005-0000-0000-0000DDE20000}"/>
    <cellStyle name="Output 2 2 3 15 2 4" xfId="58081" xr:uid="{00000000-0005-0000-0000-0000DEE20000}"/>
    <cellStyle name="Output 2 2 3 15 2 5" xfId="58082" xr:uid="{00000000-0005-0000-0000-0000DFE20000}"/>
    <cellStyle name="Output 2 2 3 15 3" xfId="58083" xr:uid="{00000000-0005-0000-0000-0000E0E20000}"/>
    <cellStyle name="Output 2 2 3 15 3 2" xfId="58084" xr:uid="{00000000-0005-0000-0000-0000E1E20000}"/>
    <cellStyle name="Output 2 2 3 15 3 3" xfId="58085" xr:uid="{00000000-0005-0000-0000-0000E2E20000}"/>
    <cellStyle name="Output 2 2 3 15 3 4" xfId="58086" xr:uid="{00000000-0005-0000-0000-0000E3E20000}"/>
    <cellStyle name="Output 2 2 3 15 3 5" xfId="58087" xr:uid="{00000000-0005-0000-0000-0000E4E20000}"/>
    <cellStyle name="Output 2 2 3 15 4" xfId="58088" xr:uid="{00000000-0005-0000-0000-0000E5E20000}"/>
    <cellStyle name="Output 2 2 3 15 5" xfId="58089" xr:uid="{00000000-0005-0000-0000-0000E6E20000}"/>
    <cellStyle name="Output 2 2 3 15 6" xfId="58090" xr:uid="{00000000-0005-0000-0000-0000E7E20000}"/>
    <cellStyle name="Output 2 2 3 15 7" xfId="58091" xr:uid="{00000000-0005-0000-0000-0000E8E20000}"/>
    <cellStyle name="Output 2 2 3 16" xfId="58092" xr:uid="{00000000-0005-0000-0000-0000E9E20000}"/>
    <cellStyle name="Output 2 2 3 16 2" xfId="58093" xr:uid="{00000000-0005-0000-0000-0000EAE20000}"/>
    <cellStyle name="Output 2 2 3 16 3" xfId="58094" xr:uid="{00000000-0005-0000-0000-0000EBE20000}"/>
    <cellStyle name="Output 2 2 3 16 4" xfId="58095" xr:uid="{00000000-0005-0000-0000-0000ECE20000}"/>
    <cellStyle name="Output 2 2 3 16 5" xfId="58096" xr:uid="{00000000-0005-0000-0000-0000EDE20000}"/>
    <cellStyle name="Output 2 2 3 17" xfId="58097" xr:uid="{00000000-0005-0000-0000-0000EEE20000}"/>
    <cellStyle name="Output 2 2 3 17 2" xfId="58098" xr:uid="{00000000-0005-0000-0000-0000EFE20000}"/>
    <cellStyle name="Output 2 2 3 17 3" xfId="58099" xr:uid="{00000000-0005-0000-0000-0000F0E20000}"/>
    <cellStyle name="Output 2 2 3 17 4" xfId="58100" xr:uid="{00000000-0005-0000-0000-0000F1E20000}"/>
    <cellStyle name="Output 2 2 3 17 5" xfId="58101" xr:uid="{00000000-0005-0000-0000-0000F2E20000}"/>
    <cellStyle name="Output 2 2 3 18" xfId="58102" xr:uid="{00000000-0005-0000-0000-0000F3E20000}"/>
    <cellStyle name="Output 2 2 3 19" xfId="58103" xr:uid="{00000000-0005-0000-0000-0000F4E20000}"/>
    <cellStyle name="Output 2 2 3 2" xfId="58104" xr:uid="{00000000-0005-0000-0000-0000F5E20000}"/>
    <cellStyle name="Output 2 2 3 2 2" xfId="58105" xr:uid="{00000000-0005-0000-0000-0000F6E20000}"/>
    <cellStyle name="Output 2 2 3 2 2 2" xfId="58106" xr:uid="{00000000-0005-0000-0000-0000F7E20000}"/>
    <cellStyle name="Output 2 2 3 2 2 2 2" xfId="58107" xr:uid="{00000000-0005-0000-0000-0000F8E20000}"/>
    <cellStyle name="Output 2 2 3 2 2 2 3" xfId="58108" xr:uid="{00000000-0005-0000-0000-0000F9E20000}"/>
    <cellStyle name="Output 2 2 3 2 2 2 4" xfId="58109" xr:uid="{00000000-0005-0000-0000-0000FAE20000}"/>
    <cellStyle name="Output 2 2 3 2 2 2 5" xfId="58110" xr:uid="{00000000-0005-0000-0000-0000FBE20000}"/>
    <cellStyle name="Output 2 2 3 2 2 3" xfId="58111" xr:uid="{00000000-0005-0000-0000-0000FCE20000}"/>
    <cellStyle name="Output 2 2 3 2 2 3 2" xfId="58112" xr:uid="{00000000-0005-0000-0000-0000FDE20000}"/>
    <cellStyle name="Output 2 2 3 2 2 3 3" xfId="58113" xr:uid="{00000000-0005-0000-0000-0000FEE20000}"/>
    <cellStyle name="Output 2 2 3 2 2 3 4" xfId="58114" xr:uid="{00000000-0005-0000-0000-0000FFE20000}"/>
    <cellStyle name="Output 2 2 3 2 2 3 5" xfId="58115" xr:uid="{00000000-0005-0000-0000-000000E30000}"/>
    <cellStyle name="Output 2 2 3 2 2 4" xfId="58116" xr:uid="{00000000-0005-0000-0000-000001E30000}"/>
    <cellStyle name="Output 2 2 3 2 2 5" xfId="58117" xr:uid="{00000000-0005-0000-0000-000002E30000}"/>
    <cellStyle name="Output 2 2 3 2 2 6" xfId="58118" xr:uid="{00000000-0005-0000-0000-000003E30000}"/>
    <cellStyle name="Output 2 2 3 2 2 7" xfId="58119" xr:uid="{00000000-0005-0000-0000-000004E30000}"/>
    <cellStyle name="Output 2 2 3 2 3" xfId="58120" xr:uid="{00000000-0005-0000-0000-000005E30000}"/>
    <cellStyle name="Output 2 2 3 2 3 2" xfId="58121" xr:uid="{00000000-0005-0000-0000-000006E30000}"/>
    <cellStyle name="Output 2 2 3 2 3 3" xfId="58122" xr:uid="{00000000-0005-0000-0000-000007E30000}"/>
    <cellStyle name="Output 2 2 3 2 3 4" xfId="58123" xr:uid="{00000000-0005-0000-0000-000008E30000}"/>
    <cellStyle name="Output 2 2 3 2 3 5" xfId="58124" xr:uid="{00000000-0005-0000-0000-000009E30000}"/>
    <cellStyle name="Output 2 2 3 2 4" xfId="58125" xr:uid="{00000000-0005-0000-0000-00000AE30000}"/>
    <cellStyle name="Output 2 2 3 2 4 2" xfId="58126" xr:uid="{00000000-0005-0000-0000-00000BE30000}"/>
    <cellStyle name="Output 2 2 3 2 4 3" xfId="58127" xr:uid="{00000000-0005-0000-0000-00000CE30000}"/>
    <cellStyle name="Output 2 2 3 2 4 4" xfId="58128" xr:uid="{00000000-0005-0000-0000-00000DE30000}"/>
    <cellStyle name="Output 2 2 3 2 4 5" xfId="58129" xr:uid="{00000000-0005-0000-0000-00000EE30000}"/>
    <cellStyle name="Output 2 2 3 2 5" xfId="58130" xr:uid="{00000000-0005-0000-0000-00000FE30000}"/>
    <cellStyle name="Output 2 2 3 2 6" xfId="58131" xr:uid="{00000000-0005-0000-0000-000010E30000}"/>
    <cellStyle name="Output 2 2 3 2 7" xfId="58132" xr:uid="{00000000-0005-0000-0000-000011E30000}"/>
    <cellStyle name="Output 2 2 3 2 8" xfId="58133" xr:uid="{00000000-0005-0000-0000-000012E30000}"/>
    <cellStyle name="Output 2 2 3 20" xfId="58134" xr:uid="{00000000-0005-0000-0000-000013E30000}"/>
    <cellStyle name="Output 2 2 3 21" xfId="58135" xr:uid="{00000000-0005-0000-0000-000014E30000}"/>
    <cellStyle name="Output 2 2 3 3" xfId="58136" xr:uid="{00000000-0005-0000-0000-000015E30000}"/>
    <cellStyle name="Output 2 2 3 3 2" xfId="58137" xr:uid="{00000000-0005-0000-0000-000016E30000}"/>
    <cellStyle name="Output 2 2 3 3 2 2" xfId="58138" xr:uid="{00000000-0005-0000-0000-000017E30000}"/>
    <cellStyle name="Output 2 2 3 3 2 2 2" xfId="58139" xr:uid="{00000000-0005-0000-0000-000018E30000}"/>
    <cellStyle name="Output 2 2 3 3 2 2 3" xfId="58140" xr:uid="{00000000-0005-0000-0000-000019E30000}"/>
    <cellStyle name="Output 2 2 3 3 2 2 4" xfId="58141" xr:uid="{00000000-0005-0000-0000-00001AE30000}"/>
    <cellStyle name="Output 2 2 3 3 2 2 5" xfId="58142" xr:uid="{00000000-0005-0000-0000-00001BE30000}"/>
    <cellStyle name="Output 2 2 3 3 2 3" xfId="58143" xr:uid="{00000000-0005-0000-0000-00001CE30000}"/>
    <cellStyle name="Output 2 2 3 3 2 3 2" xfId="58144" xr:uid="{00000000-0005-0000-0000-00001DE30000}"/>
    <cellStyle name="Output 2 2 3 3 2 3 3" xfId="58145" xr:uid="{00000000-0005-0000-0000-00001EE30000}"/>
    <cellStyle name="Output 2 2 3 3 2 3 4" xfId="58146" xr:uid="{00000000-0005-0000-0000-00001FE30000}"/>
    <cellStyle name="Output 2 2 3 3 2 3 5" xfId="58147" xr:uid="{00000000-0005-0000-0000-000020E30000}"/>
    <cellStyle name="Output 2 2 3 3 2 4" xfId="58148" xr:uid="{00000000-0005-0000-0000-000021E30000}"/>
    <cellStyle name="Output 2 2 3 3 2 5" xfId="58149" xr:uid="{00000000-0005-0000-0000-000022E30000}"/>
    <cellStyle name="Output 2 2 3 3 2 6" xfId="58150" xr:uid="{00000000-0005-0000-0000-000023E30000}"/>
    <cellStyle name="Output 2 2 3 3 2 7" xfId="58151" xr:uid="{00000000-0005-0000-0000-000024E30000}"/>
    <cellStyle name="Output 2 2 3 3 3" xfId="58152" xr:uid="{00000000-0005-0000-0000-000025E30000}"/>
    <cellStyle name="Output 2 2 3 3 3 2" xfId="58153" xr:uid="{00000000-0005-0000-0000-000026E30000}"/>
    <cellStyle name="Output 2 2 3 3 3 3" xfId="58154" xr:uid="{00000000-0005-0000-0000-000027E30000}"/>
    <cellStyle name="Output 2 2 3 3 3 4" xfId="58155" xr:uid="{00000000-0005-0000-0000-000028E30000}"/>
    <cellStyle name="Output 2 2 3 3 3 5" xfId="58156" xr:uid="{00000000-0005-0000-0000-000029E30000}"/>
    <cellStyle name="Output 2 2 3 3 4" xfId="58157" xr:uid="{00000000-0005-0000-0000-00002AE30000}"/>
    <cellStyle name="Output 2 2 3 3 4 2" xfId="58158" xr:uid="{00000000-0005-0000-0000-00002BE30000}"/>
    <cellStyle name="Output 2 2 3 3 4 3" xfId="58159" xr:uid="{00000000-0005-0000-0000-00002CE30000}"/>
    <cellStyle name="Output 2 2 3 3 4 4" xfId="58160" xr:uid="{00000000-0005-0000-0000-00002DE30000}"/>
    <cellStyle name="Output 2 2 3 3 4 5" xfId="58161" xr:uid="{00000000-0005-0000-0000-00002EE30000}"/>
    <cellStyle name="Output 2 2 3 3 5" xfId="58162" xr:uid="{00000000-0005-0000-0000-00002FE30000}"/>
    <cellStyle name="Output 2 2 3 3 6" xfId="58163" xr:uid="{00000000-0005-0000-0000-000030E30000}"/>
    <cellStyle name="Output 2 2 3 3 7" xfId="58164" xr:uid="{00000000-0005-0000-0000-000031E30000}"/>
    <cellStyle name="Output 2 2 3 3 8" xfId="58165" xr:uid="{00000000-0005-0000-0000-000032E30000}"/>
    <cellStyle name="Output 2 2 3 4" xfId="58166" xr:uid="{00000000-0005-0000-0000-000033E30000}"/>
    <cellStyle name="Output 2 2 3 4 2" xfId="58167" xr:uid="{00000000-0005-0000-0000-000034E30000}"/>
    <cellStyle name="Output 2 2 3 4 2 2" xfId="58168" xr:uid="{00000000-0005-0000-0000-000035E30000}"/>
    <cellStyle name="Output 2 2 3 4 2 2 2" xfId="58169" xr:uid="{00000000-0005-0000-0000-000036E30000}"/>
    <cellStyle name="Output 2 2 3 4 2 2 3" xfId="58170" xr:uid="{00000000-0005-0000-0000-000037E30000}"/>
    <cellStyle name="Output 2 2 3 4 2 2 4" xfId="58171" xr:uid="{00000000-0005-0000-0000-000038E30000}"/>
    <cellStyle name="Output 2 2 3 4 2 2 5" xfId="58172" xr:uid="{00000000-0005-0000-0000-000039E30000}"/>
    <cellStyle name="Output 2 2 3 4 2 3" xfId="58173" xr:uid="{00000000-0005-0000-0000-00003AE30000}"/>
    <cellStyle name="Output 2 2 3 4 2 3 2" xfId="58174" xr:uid="{00000000-0005-0000-0000-00003BE30000}"/>
    <cellStyle name="Output 2 2 3 4 2 3 3" xfId="58175" xr:uid="{00000000-0005-0000-0000-00003CE30000}"/>
    <cellStyle name="Output 2 2 3 4 2 3 4" xfId="58176" xr:uid="{00000000-0005-0000-0000-00003DE30000}"/>
    <cellStyle name="Output 2 2 3 4 2 3 5" xfId="58177" xr:uid="{00000000-0005-0000-0000-00003EE30000}"/>
    <cellStyle name="Output 2 2 3 4 2 4" xfId="58178" xr:uid="{00000000-0005-0000-0000-00003FE30000}"/>
    <cellStyle name="Output 2 2 3 4 2 5" xfId="58179" xr:uid="{00000000-0005-0000-0000-000040E30000}"/>
    <cellStyle name="Output 2 2 3 4 2 6" xfId="58180" xr:uid="{00000000-0005-0000-0000-000041E30000}"/>
    <cellStyle name="Output 2 2 3 4 2 7" xfId="58181" xr:uid="{00000000-0005-0000-0000-000042E30000}"/>
    <cellStyle name="Output 2 2 3 4 3" xfId="58182" xr:uid="{00000000-0005-0000-0000-000043E30000}"/>
    <cellStyle name="Output 2 2 3 4 3 2" xfId="58183" xr:uid="{00000000-0005-0000-0000-000044E30000}"/>
    <cellStyle name="Output 2 2 3 4 3 3" xfId="58184" xr:uid="{00000000-0005-0000-0000-000045E30000}"/>
    <cellStyle name="Output 2 2 3 4 3 4" xfId="58185" xr:uid="{00000000-0005-0000-0000-000046E30000}"/>
    <cellStyle name="Output 2 2 3 4 3 5" xfId="58186" xr:uid="{00000000-0005-0000-0000-000047E30000}"/>
    <cellStyle name="Output 2 2 3 4 4" xfId="58187" xr:uid="{00000000-0005-0000-0000-000048E30000}"/>
    <cellStyle name="Output 2 2 3 4 4 2" xfId="58188" xr:uid="{00000000-0005-0000-0000-000049E30000}"/>
    <cellStyle name="Output 2 2 3 4 4 3" xfId="58189" xr:uid="{00000000-0005-0000-0000-00004AE30000}"/>
    <cellStyle name="Output 2 2 3 4 4 4" xfId="58190" xr:uid="{00000000-0005-0000-0000-00004BE30000}"/>
    <cellStyle name="Output 2 2 3 4 4 5" xfId="58191" xr:uid="{00000000-0005-0000-0000-00004CE30000}"/>
    <cellStyle name="Output 2 2 3 4 5" xfId="58192" xr:uid="{00000000-0005-0000-0000-00004DE30000}"/>
    <cellStyle name="Output 2 2 3 4 6" xfId="58193" xr:uid="{00000000-0005-0000-0000-00004EE30000}"/>
    <cellStyle name="Output 2 2 3 4 7" xfId="58194" xr:uid="{00000000-0005-0000-0000-00004FE30000}"/>
    <cellStyle name="Output 2 2 3 4 8" xfId="58195" xr:uid="{00000000-0005-0000-0000-000050E30000}"/>
    <cellStyle name="Output 2 2 3 5" xfId="58196" xr:uid="{00000000-0005-0000-0000-000051E30000}"/>
    <cellStyle name="Output 2 2 3 5 2" xfId="58197" xr:uid="{00000000-0005-0000-0000-000052E30000}"/>
    <cellStyle name="Output 2 2 3 5 2 2" xfId="58198" xr:uid="{00000000-0005-0000-0000-000053E30000}"/>
    <cellStyle name="Output 2 2 3 5 2 2 2" xfId="58199" xr:uid="{00000000-0005-0000-0000-000054E30000}"/>
    <cellStyle name="Output 2 2 3 5 2 2 3" xfId="58200" xr:uid="{00000000-0005-0000-0000-000055E30000}"/>
    <cellStyle name="Output 2 2 3 5 2 2 4" xfId="58201" xr:uid="{00000000-0005-0000-0000-000056E30000}"/>
    <cellStyle name="Output 2 2 3 5 2 2 5" xfId="58202" xr:uid="{00000000-0005-0000-0000-000057E30000}"/>
    <cellStyle name="Output 2 2 3 5 2 3" xfId="58203" xr:uid="{00000000-0005-0000-0000-000058E30000}"/>
    <cellStyle name="Output 2 2 3 5 2 3 2" xfId="58204" xr:uid="{00000000-0005-0000-0000-000059E30000}"/>
    <cellStyle name="Output 2 2 3 5 2 3 3" xfId="58205" xr:uid="{00000000-0005-0000-0000-00005AE30000}"/>
    <cellStyle name="Output 2 2 3 5 2 3 4" xfId="58206" xr:uid="{00000000-0005-0000-0000-00005BE30000}"/>
    <cellStyle name="Output 2 2 3 5 2 3 5" xfId="58207" xr:uid="{00000000-0005-0000-0000-00005CE30000}"/>
    <cellStyle name="Output 2 2 3 5 2 4" xfId="58208" xr:uid="{00000000-0005-0000-0000-00005DE30000}"/>
    <cellStyle name="Output 2 2 3 5 2 5" xfId="58209" xr:uid="{00000000-0005-0000-0000-00005EE30000}"/>
    <cellStyle name="Output 2 2 3 5 2 6" xfId="58210" xr:uid="{00000000-0005-0000-0000-00005FE30000}"/>
    <cellStyle name="Output 2 2 3 5 2 7" xfId="58211" xr:uid="{00000000-0005-0000-0000-000060E30000}"/>
    <cellStyle name="Output 2 2 3 5 3" xfId="58212" xr:uid="{00000000-0005-0000-0000-000061E30000}"/>
    <cellStyle name="Output 2 2 3 5 3 2" xfId="58213" xr:uid="{00000000-0005-0000-0000-000062E30000}"/>
    <cellStyle name="Output 2 2 3 5 3 3" xfId="58214" xr:uid="{00000000-0005-0000-0000-000063E30000}"/>
    <cellStyle name="Output 2 2 3 5 3 4" xfId="58215" xr:uid="{00000000-0005-0000-0000-000064E30000}"/>
    <cellStyle name="Output 2 2 3 5 3 5" xfId="58216" xr:uid="{00000000-0005-0000-0000-000065E30000}"/>
    <cellStyle name="Output 2 2 3 5 4" xfId="58217" xr:uid="{00000000-0005-0000-0000-000066E30000}"/>
    <cellStyle name="Output 2 2 3 5 4 2" xfId="58218" xr:uid="{00000000-0005-0000-0000-000067E30000}"/>
    <cellStyle name="Output 2 2 3 5 4 3" xfId="58219" xr:uid="{00000000-0005-0000-0000-000068E30000}"/>
    <cellStyle name="Output 2 2 3 5 4 4" xfId="58220" xr:uid="{00000000-0005-0000-0000-000069E30000}"/>
    <cellStyle name="Output 2 2 3 5 4 5" xfId="58221" xr:uid="{00000000-0005-0000-0000-00006AE30000}"/>
    <cellStyle name="Output 2 2 3 5 5" xfId="58222" xr:uid="{00000000-0005-0000-0000-00006BE30000}"/>
    <cellStyle name="Output 2 2 3 5 6" xfId="58223" xr:uid="{00000000-0005-0000-0000-00006CE30000}"/>
    <cellStyle name="Output 2 2 3 5 7" xfId="58224" xr:uid="{00000000-0005-0000-0000-00006DE30000}"/>
    <cellStyle name="Output 2 2 3 5 8" xfId="58225" xr:uid="{00000000-0005-0000-0000-00006EE30000}"/>
    <cellStyle name="Output 2 2 3 6" xfId="58226" xr:uid="{00000000-0005-0000-0000-00006FE30000}"/>
    <cellStyle name="Output 2 2 3 6 2" xfId="58227" xr:uid="{00000000-0005-0000-0000-000070E30000}"/>
    <cellStyle name="Output 2 2 3 6 2 2" xfId="58228" xr:uid="{00000000-0005-0000-0000-000071E30000}"/>
    <cellStyle name="Output 2 2 3 6 2 2 2" xfId="58229" xr:uid="{00000000-0005-0000-0000-000072E30000}"/>
    <cellStyle name="Output 2 2 3 6 2 2 3" xfId="58230" xr:uid="{00000000-0005-0000-0000-000073E30000}"/>
    <cellStyle name="Output 2 2 3 6 2 2 4" xfId="58231" xr:uid="{00000000-0005-0000-0000-000074E30000}"/>
    <cellStyle name="Output 2 2 3 6 2 2 5" xfId="58232" xr:uid="{00000000-0005-0000-0000-000075E30000}"/>
    <cellStyle name="Output 2 2 3 6 2 3" xfId="58233" xr:uid="{00000000-0005-0000-0000-000076E30000}"/>
    <cellStyle name="Output 2 2 3 6 2 3 2" xfId="58234" xr:uid="{00000000-0005-0000-0000-000077E30000}"/>
    <cellStyle name="Output 2 2 3 6 2 3 3" xfId="58235" xr:uid="{00000000-0005-0000-0000-000078E30000}"/>
    <cellStyle name="Output 2 2 3 6 2 3 4" xfId="58236" xr:uid="{00000000-0005-0000-0000-000079E30000}"/>
    <cellStyle name="Output 2 2 3 6 2 3 5" xfId="58237" xr:uid="{00000000-0005-0000-0000-00007AE30000}"/>
    <cellStyle name="Output 2 2 3 6 2 4" xfId="58238" xr:uid="{00000000-0005-0000-0000-00007BE30000}"/>
    <cellStyle name="Output 2 2 3 6 2 5" xfId="58239" xr:uid="{00000000-0005-0000-0000-00007CE30000}"/>
    <cellStyle name="Output 2 2 3 6 2 6" xfId="58240" xr:uid="{00000000-0005-0000-0000-00007DE30000}"/>
    <cellStyle name="Output 2 2 3 6 2 7" xfId="58241" xr:uid="{00000000-0005-0000-0000-00007EE30000}"/>
    <cellStyle name="Output 2 2 3 6 3" xfId="58242" xr:uid="{00000000-0005-0000-0000-00007FE30000}"/>
    <cellStyle name="Output 2 2 3 6 3 2" xfId="58243" xr:uid="{00000000-0005-0000-0000-000080E30000}"/>
    <cellStyle name="Output 2 2 3 6 3 3" xfId="58244" xr:uid="{00000000-0005-0000-0000-000081E30000}"/>
    <cellStyle name="Output 2 2 3 6 3 4" xfId="58245" xr:uid="{00000000-0005-0000-0000-000082E30000}"/>
    <cellStyle name="Output 2 2 3 6 3 5" xfId="58246" xr:uid="{00000000-0005-0000-0000-000083E30000}"/>
    <cellStyle name="Output 2 2 3 6 4" xfId="58247" xr:uid="{00000000-0005-0000-0000-000084E30000}"/>
    <cellStyle name="Output 2 2 3 6 4 2" xfId="58248" xr:uid="{00000000-0005-0000-0000-000085E30000}"/>
    <cellStyle name="Output 2 2 3 6 4 3" xfId="58249" xr:uid="{00000000-0005-0000-0000-000086E30000}"/>
    <cellStyle name="Output 2 2 3 6 4 4" xfId="58250" xr:uid="{00000000-0005-0000-0000-000087E30000}"/>
    <cellStyle name="Output 2 2 3 6 4 5" xfId="58251" xr:uid="{00000000-0005-0000-0000-000088E30000}"/>
    <cellStyle name="Output 2 2 3 6 5" xfId="58252" xr:uid="{00000000-0005-0000-0000-000089E30000}"/>
    <cellStyle name="Output 2 2 3 6 6" xfId="58253" xr:uid="{00000000-0005-0000-0000-00008AE30000}"/>
    <cellStyle name="Output 2 2 3 6 7" xfId="58254" xr:uid="{00000000-0005-0000-0000-00008BE30000}"/>
    <cellStyle name="Output 2 2 3 6 8" xfId="58255" xr:uid="{00000000-0005-0000-0000-00008CE30000}"/>
    <cellStyle name="Output 2 2 3 7" xfId="58256" xr:uid="{00000000-0005-0000-0000-00008DE30000}"/>
    <cellStyle name="Output 2 2 3 7 2" xfId="58257" xr:uid="{00000000-0005-0000-0000-00008EE30000}"/>
    <cellStyle name="Output 2 2 3 7 2 2" xfId="58258" xr:uid="{00000000-0005-0000-0000-00008FE30000}"/>
    <cellStyle name="Output 2 2 3 7 2 2 2" xfId="58259" xr:uid="{00000000-0005-0000-0000-000090E30000}"/>
    <cellStyle name="Output 2 2 3 7 2 2 3" xfId="58260" xr:uid="{00000000-0005-0000-0000-000091E30000}"/>
    <cellStyle name="Output 2 2 3 7 2 2 4" xfId="58261" xr:uid="{00000000-0005-0000-0000-000092E30000}"/>
    <cellStyle name="Output 2 2 3 7 2 2 5" xfId="58262" xr:uid="{00000000-0005-0000-0000-000093E30000}"/>
    <cellStyle name="Output 2 2 3 7 2 3" xfId="58263" xr:uid="{00000000-0005-0000-0000-000094E30000}"/>
    <cellStyle name="Output 2 2 3 7 2 3 2" xfId="58264" xr:uid="{00000000-0005-0000-0000-000095E30000}"/>
    <cellStyle name="Output 2 2 3 7 2 3 3" xfId="58265" xr:uid="{00000000-0005-0000-0000-000096E30000}"/>
    <cellStyle name="Output 2 2 3 7 2 3 4" xfId="58266" xr:uid="{00000000-0005-0000-0000-000097E30000}"/>
    <cellStyle name="Output 2 2 3 7 2 3 5" xfId="58267" xr:uid="{00000000-0005-0000-0000-000098E30000}"/>
    <cellStyle name="Output 2 2 3 7 2 4" xfId="58268" xr:uid="{00000000-0005-0000-0000-000099E30000}"/>
    <cellStyle name="Output 2 2 3 7 2 5" xfId="58269" xr:uid="{00000000-0005-0000-0000-00009AE30000}"/>
    <cellStyle name="Output 2 2 3 7 2 6" xfId="58270" xr:uid="{00000000-0005-0000-0000-00009BE30000}"/>
    <cellStyle name="Output 2 2 3 7 2 7" xfId="58271" xr:uid="{00000000-0005-0000-0000-00009CE30000}"/>
    <cellStyle name="Output 2 2 3 7 3" xfId="58272" xr:uid="{00000000-0005-0000-0000-00009DE30000}"/>
    <cellStyle name="Output 2 2 3 7 3 2" xfId="58273" xr:uid="{00000000-0005-0000-0000-00009EE30000}"/>
    <cellStyle name="Output 2 2 3 7 3 3" xfId="58274" xr:uid="{00000000-0005-0000-0000-00009FE30000}"/>
    <cellStyle name="Output 2 2 3 7 3 4" xfId="58275" xr:uid="{00000000-0005-0000-0000-0000A0E30000}"/>
    <cellStyle name="Output 2 2 3 7 3 5" xfId="58276" xr:uid="{00000000-0005-0000-0000-0000A1E30000}"/>
    <cellStyle name="Output 2 2 3 7 4" xfId="58277" xr:uid="{00000000-0005-0000-0000-0000A2E30000}"/>
    <cellStyle name="Output 2 2 3 7 4 2" xfId="58278" xr:uid="{00000000-0005-0000-0000-0000A3E30000}"/>
    <cellStyle name="Output 2 2 3 7 4 3" xfId="58279" xr:uid="{00000000-0005-0000-0000-0000A4E30000}"/>
    <cellStyle name="Output 2 2 3 7 4 4" xfId="58280" xr:uid="{00000000-0005-0000-0000-0000A5E30000}"/>
    <cellStyle name="Output 2 2 3 7 4 5" xfId="58281" xr:uid="{00000000-0005-0000-0000-0000A6E30000}"/>
    <cellStyle name="Output 2 2 3 7 5" xfId="58282" xr:uid="{00000000-0005-0000-0000-0000A7E30000}"/>
    <cellStyle name="Output 2 2 3 7 6" xfId="58283" xr:uid="{00000000-0005-0000-0000-0000A8E30000}"/>
    <cellStyle name="Output 2 2 3 7 7" xfId="58284" xr:uid="{00000000-0005-0000-0000-0000A9E30000}"/>
    <cellStyle name="Output 2 2 3 7 8" xfId="58285" xr:uid="{00000000-0005-0000-0000-0000AAE30000}"/>
    <cellStyle name="Output 2 2 3 8" xfId="58286" xr:uid="{00000000-0005-0000-0000-0000ABE30000}"/>
    <cellStyle name="Output 2 2 3 8 2" xfId="58287" xr:uid="{00000000-0005-0000-0000-0000ACE30000}"/>
    <cellStyle name="Output 2 2 3 8 2 2" xfId="58288" xr:uid="{00000000-0005-0000-0000-0000ADE30000}"/>
    <cellStyle name="Output 2 2 3 8 2 2 2" xfId="58289" xr:uid="{00000000-0005-0000-0000-0000AEE30000}"/>
    <cellStyle name="Output 2 2 3 8 2 2 3" xfId="58290" xr:uid="{00000000-0005-0000-0000-0000AFE30000}"/>
    <cellStyle name="Output 2 2 3 8 2 2 4" xfId="58291" xr:uid="{00000000-0005-0000-0000-0000B0E30000}"/>
    <cellStyle name="Output 2 2 3 8 2 2 5" xfId="58292" xr:uid="{00000000-0005-0000-0000-0000B1E30000}"/>
    <cellStyle name="Output 2 2 3 8 2 3" xfId="58293" xr:uid="{00000000-0005-0000-0000-0000B2E30000}"/>
    <cellStyle name="Output 2 2 3 8 2 3 2" xfId="58294" xr:uid="{00000000-0005-0000-0000-0000B3E30000}"/>
    <cellStyle name="Output 2 2 3 8 2 3 3" xfId="58295" xr:uid="{00000000-0005-0000-0000-0000B4E30000}"/>
    <cellStyle name="Output 2 2 3 8 2 3 4" xfId="58296" xr:uid="{00000000-0005-0000-0000-0000B5E30000}"/>
    <cellStyle name="Output 2 2 3 8 2 3 5" xfId="58297" xr:uid="{00000000-0005-0000-0000-0000B6E30000}"/>
    <cellStyle name="Output 2 2 3 8 2 4" xfId="58298" xr:uid="{00000000-0005-0000-0000-0000B7E30000}"/>
    <cellStyle name="Output 2 2 3 8 2 5" xfId="58299" xr:uid="{00000000-0005-0000-0000-0000B8E30000}"/>
    <cellStyle name="Output 2 2 3 8 2 6" xfId="58300" xr:uid="{00000000-0005-0000-0000-0000B9E30000}"/>
    <cellStyle name="Output 2 2 3 8 2 7" xfId="58301" xr:uid="{00000000-0005-0000-0000-0000BAE30000}"/>
    <cellStyle name="Output 2 2 3 8 3" xfId="58302" xr:uid="{00000000-0005-0000-0000-0000BBE30000}"/>
    <cellStyle name="Output 2 2 3 8 3 2" xfId="58303" xr:uid="{00000000-0005-0000-0000-0000BCE30000}"/>
    <cellStyle name="Output 2 2 3 8 3 3" xfId="58304" xr:uid="{00000000-0005-0000-0000-0000BDE30000}"/>
    <cellStyle name="Output 2 2 3 8 3 4" xfId="58305" xr:uid="{00000000-0005-0000-0000-0000BEE30000}"/>
    <cellStyle name="Output 2 2 3 8 3 5" xfId="58306" xr:uid="{00000000-0005-0000-0000-0000BFE30000}"/>
    <cellStyle name="Output 2 2 3 8 4" xfId="58307" xr:uid="{00000000-0005-0000-0000-0000C0E30000}"/>
    <cellStyle name="Output 2 2 3 8 4 2" xfId="58308" xr:uid="{00000000-0005-0000-0000-0000C1E30000}"/>
    <cellStyle name="Output 2 2 3 8 4 3" xfId="58309" xr:uid="{00000000-0005-0000-0000-0000C2E30000}"/>
    <cellStyle name="Output 2 2 3 8 4 4" xfId="58310" xr:uid="{00000000-0005-0000-0000-0000C3E30000}"/>
    <cellStyle name="Output 2 2 3 8 4 5" xfId="58311" xr:uid="{00000000-0005-0000-0000-0000C4E30000}"/>
    <cellStyle name="Output 2 2 3 8 5" xfId="58312" xr:uid="{00000000-0005-0000-0000-0000C5E30000}"/>
    <cellStyle name="Output 2 2 3 8 6" xfId="58313" xr:uid="{00000000-0005-0000-0000-0000C6E30000}"/>
    <cellStyle name="Output 2 2 3 8 7" xfId="58314" xr:uid="{00000000-0005-0000-0000-0000C7E30000}"/>
    <cellStyle name="Output 2 2 3 8 8" xfId="58315" xr:uid="{00000000-0005-0000-0000-0000C8E30000}"/>
    <cellStyle name="Output 2 2 3 9" xfId="58316" xr:uid="{00000000-0005-0000-0000-0000C9E30000}"/>
    <cellStyle name="Output 2 2 3 9 2" xfId="58317" xr:uid="{00000000-0005-0000-0000-0000CAE30000}"/>
    <cellStyle name="Output 2 2 3 9 2 2" xfId="58318" xr:uid="{00000000-0005-0000-0000-0000CBE30000}"/>
    <cellStyle name="Output 2 2 3 9 2 2 2" xfId="58319" xr:uid="{00000000-0005-0000-0000-0000CCE30000}"/>
    <cellStyle name="Output 2 2 3 9 2 2 3" xfId="58320" xr:uid="{00000000-0005-0000-0000-0000CDE30000}"/>
    <cellStyle name="Output 2 2 3 9 2 2 4" xfId="58321" xr:uid="{00000000-0005-0000-0000-0000CEE30000}"/>
    <cellStyle name="Output 2 2 3 9 2 2 5" xfId="58322" xr:uid="{00000000-0005-0000-0000-0000CFE30000}"/>
    <cellStyle name="Output 2 2 3 9 2 3" xfId="58323" xr:uid="{00000000-0005-0000-0000-0000D0E30000}"/>
    <cellStyle name="Output 2 2 3 9 2 3 2" xfId="58324" xr:uid="{00000000-0005-0000-0000-0000D1E30000}"/>
    <cellStyle name="Output 2 2 3 9 2 3 3" xfId="58325" xr:uid="{00000000-0005-0000-0000-0000D2E30000}"/>
    <cellStyle name="Output 2 2 3 9 2 3 4" xfId="58326" xr:uid="{00000000-0005-0000-0000-0000D3E30000}"/>
    <cellStyle name="Output 2 2 3 9 2 3 5" xfId="58327" xr:uid="{00000000-0005-0000-0000-0000D4E30000}"/>
    <cellStyle name="Output 2 2 3 9 2 4" xfId="58328" xr:uid="{00000000-0005-0000-0000-0000D5E30000}"/>
    <cellStyle name="Output 2 2 3 9 2 5" xfId="58329" xr:uid="{00000000-0005-0000-0000-0000D6E30000}"/>
    <cellStyle name="Output 2 2 3 9 2 6" xfId="58330" xr:uid="{00000000-0005-0000-0000-0000D7E30000}"/>
    <cellStyle name="Output 2 2 3 9 2 7" xfId="58331" xr:uid="{00000000-0005-0000-0000-0000D8E30000}"/>
    <cellStyle name="Output 2 2 3 9 3" xfId="58332" xr:uid="{00000000-0005-0000-0000-0000D9E30000}"/>
    <cellStyle name="Output 2 2 3 9 3 2" xfId="58333" xr:uid="{00000000-0005-0000-0000-0000DAE30000}"/>
    <cellStyle name="Output 2 2 3 9 3 3" xfId="58334" xr:uid="{00000000-0005-0000-0000-0000DBE30000}"/>
    <cellStyle name="Output 2 2 3 9 3 4" xfId="58335" xr:uid="{00000000-0005-0000-0000-0000DCE30000}"/>
    <cellStyle name="Output 2 2 3 9 3 5" xfId="58336" xr:uid="{00000000-0005-0000-0000-0000DDE30000}"/>
    <cellStyle name="Output 2 2 3 9 4" xfId="58337" xr:uid="{00000000-0005-0000-0000-0000DEE30000}"/>
    <cellStyle name="Output 2 2 3 9 4 2" xfId="58338" xr:uid="{00000000-0005-0000-0000-0000DFE30000}"/>
    <cellStyle name="Output 2 2 3 9 4 3" xfId="58339" xr:uid="{00000000-0005-0000-0000-0000E0E30000}"/>
    <cellStyle name="Output 2 2 3 9 4 4" xfId="58340" xr:uid="{00000000-0005-0000-0000-0000E1E30000}"/>
    <cellStyle name="Output 2 2 3 9 4 5" xfId="58341" xr:uid="{00000000-0005-0000-0000-0000E2E30000}"/>
    <cellStyle name="Output 2 2 3 9 5" xfId="58342" xr:uid="{00000000-0005-0000-0000-0000E3E30000}"/>
    <cellStyle name="Output 2 2 3 9 6" xfId="58343" xr:uid="{00000000-0005-0000-0000-0000E4E30000}"/>
    <cellStyle name="Output 2 2 3 9 7" xfId="58344" xr:uid="{00000000-0005-0000-0000-0000E5E30000}"/>
    <cellStyle name="Output 2 2 3 9 8" xfId="58345" xr:uid="{00000000-0005-0000-0000-0000E6E30000}"/>
    <cellStyle name="Output 2 2 4" xfId="58346" xr:uid="{00000000-0005-0000-0000-0000E7E30000}"/>
    <cellStyle name="Output 2 2 4 2" xfId="58347" xr:uid="{00000000-0005-0000-0000-0000E8E30000}"/>
    <cellStyle name="Output 2 2 4 2 2" xfId="58348" xr:uid="{00000000-0005-0000-0000-0000E9E30000}"/>
    <cellStyle name="Output 2 2 4 3" xfId="58349" xr:uid="{00000000-0005-0000-0000-0000EAE30000}"/>
    <cellStyle name="Output 2 2 4 4" xfId="58350" xr:uid="{00000000-0005-0000-0000-0000EBE30000}"/>
    <cellStyle name="Output 2 2 4 5" xfId="58351" xr:uid="{00000000-0005-0000-0000-0000ECE30000}"/>
    <cellStyle name="Output 2 2 5" xfId="58352" xr:uid="{00000000-0005-0000-0000-0000EDE30000}"/>
    <cellStyle name="Output 2 2 5 2" xfId="58353" xr:uid="{00000000-0005-0000-0000-0000EEE30000}"/>
    <cellStyle name="Output 2 2 5 2 2" xfId="58354" xr:uid="{00000000-0005-0000-0000-0000EFE30000}"/>
    <cellStyle name="Output 2 2 5 3" xfId="58355" xr:uid="{00000000-0005-0000-0000-0000F0E30000}"/>
    <cellStyle name="Output 2 2 5 4" xfId="58356" xr:uid="{00000000-0005-0000-0000-0000F1E30000}"/>
    <cellStyle name="Output 2 2 5 5" xfId="58357" xr:uid="{00000000-0005-0000-0000-0000F2E30000}"/>
    <cellStyle name="Output 2 2 6" xfId="58358" xr:uid="{00000000-0005-0000-0000-0000F3E30000}"/>
    <cellStyle name="Output 2 2 6 2" xfId="58359" xr:uid="{00000000-0005-0000-0000-0000F4E30000}"/>
    <cellStyle name="Output 2 2 7" xfId="58360" xr:uid="{00000000-0005-0000-0000-0000F5E30000}"/>
    <cellStyle name="Output 2 2 8" xfId="58361" xr:uid="{00000000-0005-0000-0000-0000F6E30000}"/>
    <cellStyle name="Output 2 2_T-straight with PEDs adjustor" xfId="58362" xr:uid="{00000000-0005-0000-0000-0000F7E30000}"/>
    <cellStyle name="Output 2 3" xfId="58363" xr:uid="{00000000-0005-0000-0000-0000F8E30000}"/>
    <cellStyle name="Output 2 3 2" xfId="58364" xr:uid="{00000000-0005-0000-0000-0000F9E30000}"/>
    <cellStyle name="Output 2 3 2 10" xfId="58365" xr:uid="{00000000-0005-0000-0000-0000FAE30000}"/>
    <cellStyle name="Output 2 3 2 10 2" xfId="58366" xr:uid="{00000000-0005-0000-0000-0000FBE30000}"/>
    <cellStyle name="Output 2 3 2 10 2 2" xfId="58367" xr:uid="{00000000-0005-0000-0000-0000FCE30000}"/>
    <cellStyle name="Output 2 3 2 10 2 2 2" xfId="58368" xr:uid="{00000000-0005-0000-0000-0000FDE30000}"/>
    <cellStyle name="Output 2 3 2 10 2 2 3" xfId="58369" xr:uid="{00000000-0005-0000-0000-0000FEE30000}"/>
    <cellStyle name="Output 2 3 2 10 2 2 4" xfId="58370" xr:uid="{00000000-0005-0000-0000-0000FFE30000}"/>
    <cellStyle name="Output 2 3 2 10 2 2 5" xfId="58371" xr:uid="{00000000-0005-0000-0000-000000E40000}"/>
    <cellStyle name="Output 2 3 2 10 2 3" xfId="58372" xr:uid="{00000000-0005-0000-0000-000001E40000}"/>
    <cellStyle name="Output 2 3 2 10 2 3 2" xfId="58373" xr:uid="{00000000-0005-0000-0000-000002E40000}"/>
    <cellStyle name="Output 2 3 2 10 2 3 3" xfId="58374" xr:uid="{00000000-0005-0000-0000-000003E40000}"/>
    <cellStyle name="Output 2 3 2 10 2 3 4" xfId="58375" xr:uid="{00000000-0005-0000-0000-000004E40000}"/>
    <cellStyle name="Output 2 3 2 10 2 3 5" xfId="58376" xr:uid="{00000000-0005-0000-0000-000005E40000}"/>
    <cellStyle name="Output 2 3 2 10 2 4" xfId="58377" xr:uid="{00000000-0005-0000-0000-000006E40000}"/>
    <cellStyle name="Output 2 3 2 10 2 5" xfId="58378" xr:uid="{00000000-0005-0000-0000-000007E40000}"/>
    <cellStyle name="Output 2 3 2 10 2 6" xfId="58379" xr:uid="{00000000-0005-0000-0000-000008E40000}"/>
    <cellStyle name="Output 2 3 2 10 2 7" xfId="58380" xr:uid="{00000000-0005-0000-0000-000009E40000}"/>
    <cellStyle name="Output 2 3 2 10 3" xfId="58381" xr:uid="{00000000-0005-0000-0000-00000AE40000}"/>
    <cellStyle name="Output 2 3 2 10 3 2" xfId="58382" xr:uid="{00000000-0005-0000-0000-00000BE40000}"/>
    <cellStyle name="Output 2 3 2 10 3 3" xfId="58383" xr:uid="{00000000-0005-0000-0000-00000CE40000}"/>
    <cellStyle name="Output 2 3 2 10 3 4" xfId="58384" xr:uid="{00000000-0005-0000-0000-00000DE40000}"/>
    <cellStyle name="Output 2 3 2 10 3 5" xfId="58385" xr:uid="{00000000-0005-0000-0000-00000EE40000}"/>
    <cellStyle name="Output 2 3 2 10 4" xfId="58386" xr:uid="{00000000-0005-0000-0000-00000FE40000}"/>
    <cellStyle name="Output 2 3 2 10 4 2" xfId="58387" xr:uid="{00000000-0005-0000-0000-000010E40000}"/>
    <cellStyle name="Output 2 3 2 10 4 3" xfId="58388" xr:uid="{00000000-0005-0000-0000-000011E40000}"/>
    <cellStyle name="Output 2 3 2 10 4 4" xfId="58389" xr:uid="{00000000-0005-0000-0000-000012E40000}"/>
    <cellStyle name="Output 2 3 2 10 4 5" xfId="58390" xr:uid="{00000000-0005-0000-0000-000013E40000}"/>
    <cellStyle name="Output 2 3 2 10 5" xfId="58391" xr:uid="{00000000-0005-0000-0000-000014E40000}"/>
    <cellStyle name="Output 2 3 2 10 6" xfId="58392" xr:uid="{00000000-0005-0000-0000-000015E40000}"/>
    <cellStyle name="Output 2 3 2 10 7" xfId="58393" xr:uid="{00000000-0005-0000-0000-000016E40000}"/>
    <cellStyle name="Output 2 3 2 10 8" xfId="58394" xr:uid="{00000000-0005-0000-0000-000017E40000}"/>
    <cellStyle name="Output 2 3 2 11" xfId="58395" xr:uid="{00000000-0005-0000-0000-000018E40000}"/>
    <cellStyle name="Output 2 3 2 11 2" xfId="58396" xr:uid="{00000000-0005-0000-0000-000019E40000}"/>
    <cellStyle name="Output 2 3 2 11 2 2" xfId="58397" xr:uid="{00000000-0005-0000-0000-00001AE40000}"/>
    <cellStyle name="Output 2 3 2 11 2 2 2" xfId="58398" xr:uid="{00000000-0005-0000-0000-00001BE40000}"/>
    <cellStyle name="Output 2 3 2 11 2 2 3" xfId="58399" xr:uid="{00000000-0005-0000-0000-00001CE40000}"/>
    <cellStyle name="Output 2 3 2 11 2 2 4" xfId="58400" xr:uid="{00000000-0005-0000-0000-00001DE40000}"/>
    <cellStyle name="Output 2 3 2 11 2 2 5" xfId="58401" xr:uid="{00000000-0005-0000-0000-00001EE40000}"/>
    <cellStyle name="Output 2 3 2 11 2 3" xfId="58402" xr:uid="{00000000-0005-0000-0000-00001FE40000}"/>
    <cellStyle name="Output 2 3 2 11 2 3 2" xfId="58403" xr:uid="{00000000-0005-0000-0000-000020E40000}"/>
    <cellStyle name="Output 2 3 2 11 2 3 3" xfId="58404" xr:uid="{00000000-0005-0000-0000-000021E40000}"/>
    <cellStyle name="Output 2 3 2 11 2 3 4" xfId="58405" xr:uid="{00000000-0005-0000-0000-000022E40000}"/>
    <cellStyle name="Output 2 3 2 11 2 3 5" xfId="58406" xr:uid="{00000000-0005-0000-0000-000023E40000}"/>
    <cellStyle name="Output 2 3 2 11 2 4" xfId="58407" xr:uid="{00000000-0005-0000-0000-000024E40000}"/>
    <cellStyle name="Output 2 3 2 11 2 5" xfId="58408" xr:uid="{00000000-0005-0000-0000-000025E40000}"/>
    <cellStyle name="Output 2 3 2 11 2 6" xfId="58409" xr:uid="{00000000-0005-0000-0000-000026E40000}"/>
    <cellStyle name="Output 2 3 2 11 2 7" xfId="58410" xr:uid="{00000000-0005-0000-0000-000027E40000}"/>
    <cellStyle name="Output 2 3 2 11 3" xfId="58411" xr:uid="{00000000-0005-0000-0000-000028E40000}"/>
    <cellStyle name="Output 2 3 2 11 3 2" xfId="58412" xr:uid="{00000000-0005-0000-0000-000029E40000}"/>
    <cellStyle name="Output 2 3 2 11 3 3" xfId="58413" xr:uid="{00000000-0005-0000-0000-00002AE40000}"/>
    <cellStyle name="Output 2 3 2 11 3 4" xfId="58414" xr:uid="{00000000-0005-0000-0000-00002BE40000}"/>
    <cellStyle name="Output 2 3 2 11 3 5" xfId="58415" xr:uid="{00000000-0005-0000-0000-00002CE40000}"/>
    <cellStyle name="Output 2 3 2 11 4" xfId="58416" xr:uid="{00000000-0005-0000-0000-00002DE40000}"/>
    <cellStyle name="Output 2 3 2 11 4 2" xfId="58417" xr:uid="{00000000-0005-0000-0000-00002EE40000}"/>
    <cellStyle name="Output 2 3 2 11 4 3" xfId="58418" xr:uid="{00000000-0005-0000-0000-00002FE40000}"/>
    <cellStyle name="Output 2 3 2 11 4 4" xfId="58419" xr:uid="{00000000-0005-0000-0000-000030E40000}"/>
    <cellStyle name="Output 2 3 2 11 4 5" xfId="58420" xr:uid="{00000000-0005-0000-0000-000031E40000}"/>
    <cellStyle name="Output 2 3 2 11 5" xfId="58421" xr:uid="{00000000-0005-0000-0000-000032E40000}"/>
    <cellStyle name="Output 2 3 2 11 6" xfId="58422" xr:uid="{00000000-0005-0000-0000-000033E40000}"/>
    <cellStyle name="Output 2 3 2 11 7" xfId="58423" xr:uid="{00000000-0005-0000-0000-000034E40000}"/>
    <cellStyle name="Output 2 3 2 11 8" xfId="58424" xr:uid="{00000000-0005-0000-0000-000035E40000}"/>
    <cellStyle name="Output 2 3 2 12" xfId="58425" xr:uid="{00000000-0005-0000-0000-000036E40000}"/>
    <cellStyle name="Output 2 3 2 12 2" xfId="58426" xr:uid="{00000000-0005-0000-0000-000037E40000}"/>
    <cellStyle name="Output 2 3 2 12 2 2" xfId="58427" xr:uid="{00000000-0005-0000-0000-000038E40000}"/>
    <cellStyle name="Output 2 3 2 12 2 2 2" xfId="58428" xr:uid="{00000000-0005-0000-0000-000039E40000}"/>
    <cellStyle name="Output 2 3 2 12 2 2 3" xfId="58429" xr:uid="{00000000-0005-0000-0000-00003AE40000}"/>
    <cellStyle name="Output 2 3 2 12 2 2 4" xfId="58430" xr:uid="{00000000-0005-0000-0000-00003BE40000}"/>
    <cellStyle name="Output 2 3 2 12 2 2 5" xfId="58431" xr:uid="{00000000-0005-0000-0000-00003CE40000}"/>
    <cellStyle name="Output 2 3 2 12 2 3" xfId="58432" xr:uid="{00000000-0005-0000-0000-00003DE40000}"/>
    <cellStyle name="Output 2 3 2 12 2 3 2" xfId="58433" xr:uid="{00000000-0005-0000-0000-00003EE40000}"/>
    <cellStyle name="Output 2 3 2 12 2 3 3" xfId="58434" xr:uid="{00000000-0005-0000-0000-00003FE40000}"/>
    <cellStyle name="Output 2 3 2 12 2 3 4" xfId="58435" xr:uid="{00000000-0005-0000-0000-000040E40000}"/>
    <cellStyle name="Output 2 3 2 12 2 3 5" xfId="58436" xr:uid="{00000000-0005-0000-0000-000041E40000}"/>
    <cellStyle name="Output 2 3 2 12 2 4" xfId="58437" xr:uid="{00000000-0005-0000-0000-000042E40000}"/>
    <cellStyle name="Output 2 3 2 12 2 5" xfId="58438" xr:uid="{00000000-0005-0000-0000-000043E40000}"/>
    <cellStyle name="Output 2 3 2 12 2 6" xfId="58439" xr:uid="{00000000-0005-0000-0000-000044E40000}"/>
    <cellStyle name="Output 2 3 2 12 2 7" xfId="58440" xr:uid="{00000000-0005-0000-0000-000045E40000}"/>
    <cellStyle name="Output 2 3 2 12 3" xfId="58441" xr:uid="{00000000-0005-0000-0000-000046E40000}"/>
    <cellStyle name="Output 2 3 2 12 3 2" xfId="58442" xr:uid="{00000000-0005-0000-0000-000047E40000}"/>
    <cellStyle name="Output 2 3 2 12 3 3" xfId="58443" xr:uid="{00000000-0005-0000-0000-000048E40000}"/>
    <cellStyle name="Output 2 3 2 12 3 4" xfId="58444" xr:uid="{00000000-0005-0000-0000-000049E40000}"/>
    <cellStyle name="Output 2 3 2 12 3 5" xfId="58445" xr:uid="{00000000-0005-0000-0000-00004AE40000}"/>
    <cellStyle name="Output 2 3 2 12 4" xfId="58446" xr:uid="{00000000-0005-0000-0000-00004BE40000}"/>
    <cellStyle name="Output 2 3 2 12 4 2" xfId="58447" xr:uid="{00000000-0005-0000-0000-00004CE40000}"/>
    <cellStyle name="Output 2 3 2 12 4 3" xfId="58448" xr:uid="{00000000-0005-0000-0000-00004DE40000}"/>
    <cellStyle name="Output 2 3 2 12 4 4" xfId="58449" xr:uid="{00000000-0005-0000-0000-00004EE40000}"/>
    <cellStyle name="Output 2 3 2 12 4 5" xfId="58450" xr:uid="{00000000-0005-0000-0000-00004FE40000}"/>
    <cellStyle name="Output 2 3 2 12 5" xfId="58451" xr:uid="{00000000-0005-0000-0000-000050E40000}"/>
    <cellStyle name="Output 2 3 2 12 6" xfId="58452" xr:uid="{00000000-0005-0000-0000-000051E40000}"/>
    <cellStyle name="Output 2 3 2 12 7" xfId="58453" xr:uid="{00000000-0005-0000-0000-000052E40000}"/>
    <cellStyle name="Output 2 3 2 12 8" xfId="58454" xr:uid="{00000000-0005-0000-0000-000053E40000}"/>
    <cellStyle name="Output 2 3 2 13" xfId="58455" xr:uid="{00000000-0005-0000-0000-000054E40000}"/>
    <cellStyle name="Output 2 3 2 13 2" xfId="58456" xr:uid="{00000000-0005-0000-0000-000055E40000}"/>
    <cellStyle name="Output 2 3 2 13 2 2" xfId="58457" xr:uid="{00000000-0005-0000-0000-000056E40000}"/>
    <cellStyle name="Output 2 3 2 13 2 2 2" xfId="58458" xr:uid="{00000000-0005-0000-0000-000057E40000}"/>
    <cellStyle name="Output 2 3 2 13 2 2 3" xfId="58459" xr:uid="{00000000-0005-0000-0000-000058E40000}"/>
    <cellStyle name="Output 2 3 2 13 2 2 4" xfId="58460" xr:uid="{00000000-0005-0000-0000-000059E40000}"/>
    <cellStyle name="Output 2 3 2 13 2 2 5" xfId="58461" xr:uid="{00000000-0005-0000-0000-00005AE40000}"/>
    <cellStyle name="Output 2 3 2 13 2 3" xfId="58462" xr:uid="{00000000-0005-0000-0000-00005BE40000}"/>
    <cellStyle name="Output 2 3 2 13 2 3 2" xfId="58463" xr:uid="{00000000-0005-0000-0000-00005CE40000}"/>
    <cellStyle name="Output 2 3 2 13 2 3 3" xfId="58464" xr:uid="{00000000-0005-0000-0000-00005DE40000}"/>
    <cellStyle name="Output 2 3 2 13 2 3 4" xfId="58465" xr:uid="{00000000-0005-0000-0000-00005EE40000}"/>
    <cellStyle name="Output 2 3 2 13 2 3 5" xfId="58466" xr:uid="{00000000-0005-0000-0000-00005FE40000}"/>
    <cellStyle name="Output 2 3 2 13 2 4" xfId="58467" xr:uid="{00000000-0005-0000-0000-000060E40000}"/>
    <cellStyle name="Output 2 3 2 13 2 5" xfId="58468" xr:uid="{00000000-0005-0000-0000-000061E40000}"/>
    <cellStyle name="Output 2 3 2 13 2 6" xfId="58469" xr:uid="{00000000-0005-0000-0000-000062E40000}"/>
    <cellStyle name="Output 2 3 2 13 2 7" xfId="58470" xr:uid="{00000000-0005-0000-0000-000063E40000}"/>
    <cellStyle name="Output 2 3 2 13 3" xfId="58471" xr:uid="{00000000-0005-0000-0000-000064E40000}"/>
    <cellStyle name="Output 2 3 2 13 3 2" xfId="58472" xr:uid="{00000000-0005-0000-0000-000065E40000}"/>
    <cellStyle name="Output 2 3 2 13 3 3" xfId="58473" xr:uid="{00000000-0005-0000-0000-000066E40000}"/>
    <cellStyle name="Output 2 3 2 13 3 4" xfId="58474" xr:uid="{00000000-0005-0000-0000-000067E40000}"/>
    <cellStyle name="Output 2 3 2 13 3 5" xfId="58475" xr:uid="{00000000-0005-0000-0000-000068E40000}"/>
    <cellStyle name="Output 2 3 2 13 4" xfId="58476" xr:uid="{00000000-0005-0000-0000-000069E40000}"/>
    <cellStyle name="Output 2 3 2 13 4 2" xfId="58477" xr:uid="{00000000-0005-0000-0000-00006AE40000}"/>
    <cellStyle name="Output 2 3 2 13 4 3" xfId="58478" xr:uid="{00000000-0005-0000-0000-00006BE40000}"/>
    <cellStyle name="Output 2 3 2 13 4 4" xfId="58479" xr:uid="{00000000-0005-0000-0000-00006CE40000}"/>
    <cellStyle name="Output 2 3 2 13 4 5" xfId="58480" xr:uid="{00000000-0005-0000-0000-00006DE40000}"/>
    <cellStyle name="Output 2 3 2 13 5" xfId="58481" xr:uid="{00000000-0005-0000-0000-00006EE40000}"/>
    <cellStyle name="Output 2 3 2 13 6" xfId="58482" xr:uid="{00000000-0005-0000-0000-00006FE40000}"/>
    <cellStyle name="Output 2 3 2 13 7" xfId="58483" xr:uid="{00000000-0005-0000-0000-000070E40000}"/>
    <cellStyle name="Output 2 3 2 13 8" xfId="58484" xr:uid="{00000000-0005-0000-0000-000071E40000}"/>
    <cellStyle name="Output 2 3 2 14" xfId="58485" xr:uid="{00000000-0005-0000-0000-000072E40000}"/>
    <cellStyle name="Output 2 3 2 14 2" xfId="58486" xr:uid="{00000000-0005-0000-0000-000073E40000}"/>
    <cellStyle name="Output 2 3 2 14 2 2" xfId="58487" xr:uid="{00000000-0005-0000-0000-000074E40000}"/>
    <cellStyle name="Output 2 3 2 14 2 2 2" xfId="58488" xr:uid="{00000000-0005-0000-0000-000075E40000}"/>
    <cellStyle name="Output 2 3 2 14 2 2 3" xfId="58489" xr:uid="{00000000-0005-0000-0000-000076E40000}"/>
    <cellStyle name="Output 2 3 2 14 2 2 4" xfId="58490" xr:uid="{00000000-0005-0000-0000-000077E40000}"/>
    <cellStyle name="Output 2 3 2 14 2 2 5" xfId="58491" xr:uid="{00000000-0005-0000-0000-000078E40000}"/>
    <cellStyle name="Output 2 3 2 14 2 3" xfId="58492" xr:uid="{00000000-0005-0000-0000-000079E40000}"/>
    <cellStyle name="Output 2 3 2 14 2 3 2" xfId="58493" xr:uid="{00000000-0005-0000-0000-00007AE40000}"/>
    <cellStyle name="Output 2 3 2 14 2 3 3" xfId="58494" xr:uid="{00000000-0005-0000-0000-00007BE40000}"/>
    <cellStyle name="Output 2 3 2 14 2 3 4" xfId="58495" xr:uid="{00000000-0005-0000-0000-00007CE40000}"/>
    <cellStyle name="Output 2 3 2 14 2 3 5" xfId="58496" xr:uid="{00000000-0005-0000-0000-00007DE40000}"/>
    <cellStyle name="Output 2 3 2 14 2 4" xfId="58497" xr:uid="{00000000-0005-0000-0000-00007EE40000}"/>
    <cellStyle name="Output 2 3 2 14 2 5" xfId="58498" xr:uid="{00000000-0005-0000-0000-00007FE40000}"/>
    <cellStyle name="Output 2 3 2 14 2 6" xfId="58499" xr:uid="{00000000-0005-0000-0000-000080E40000}"/>
    <cellStyle name="Output 2 3 2 14 2 7" xfId="58500" xr:uid="{00000000-0005-0000-0000-000081E40000}"/>
    <cellStyle name="Output 2 3 2 14 3" xfId="58501" xr:uid="{00000000-0005-0000-0000-000082E40000}"/>
    <cellStyle name="Output 2 3 2 14 3 2" xfId="58502" xr:uid="{00000000-0005-0000-0000-000083E40000}"/>
    <cellStyle name="Output 2 3 2 14 3 3" xfId="58503" xr:uid="{00000000-0005-0000-0000-000084E40000}"/>
    <cellStyle name="Output 2 3 2 14 3 4" xfId="58504" xr:uid="{00000000-0005-0000-0000-000085E40000}"/>
    <cellStyle name="Output 2 3 2 14 3 5" xfId="58505" xr:uid="{00000000-0005-0000-0000-000086E40000}"/>
    <cellStyle name="Output 2 3 2 14 4" xfId="58506" xr:uid="{00000000-0005-0000-0000-000087E40000}"/>
    <cellStyle name="Output 2 3 2 14 4 2" xfId="58507" xr:uid="{00000000-0005-0000-0000-000088E40000}"/>
    <cellStyle name="Output 2 3 2 14 4 3" xfId="58508" xr:uid="{00000000-0005-0000-0000-000089E40000}"/>
    <cellStyle name="Output 2 3 2 14 4 4" xfId="58509" xr:uid="{00000000-0005-0000-0000-00008AE40000}"/>
    <cellStyle name="Output 2 3 2 14 4 5" xfId="58510" xr:uid="{00000000-0005-0000-0000-00008BE40000}"/>
    <cellStyle name="Output 2 3 2 14 5" xfId="58511" xr:uid="{00000000-0005-0000-0000-00008CE40000}"/>
    <cellStyle name="Output 2 3 2 14 6" xfId="58512" xr:uid="{00000000-0005-0000-0000-00008DE40000}"/>
    <cellStyle name="Output 2 3 2 14 7" xfId="58513" xr:uid="{00000000-0005-0000-0000-00008EE40000}"/>
    <cellStyle name="Output 2 3 2 14 8" xfId="58514" xr:uid="{00000000-0005-0000-0000-00008FE40000}"/>
    <cellStyle name="Output 2 3 2 15" xfId="58515" xr:uid="{00000000-0005-0000-0000-000090E40000}"/>
    <cellStyle name="Output 2 3 2 15 2" xfId="58516" xr:uid="{00000000-0005-0000-0000-000091E40000}"/>
    <cellStyle name="Output 2 3 2 15 2 2" xfId="58517" xr:uid="{00000000-0005-0000-0000-000092E40000}"/>
    <cellStyle name="Output 2 3 2 15 2 3" xfId="58518" xr:uid="{00000000-0005-0000-0000-000093E40000}"/>
    <cellStyle name="Output 2 3 2 15 2 4" xfId="58519" xr:uid="{00000000-0005-0000-0000-000094E40000}"/>
    <cellStyle name="Output 2 3 2 15 2 5" xfId="58520" xr:uid="{00000000-0005-0000-0000-000095E40000}"/>
    <cellStyle name="Output 2 3 2 15 3" xfId="58521" xr:uid="{00000000-0005-0000-0000-000096E40000}"/>
    <cellStyle name="Output 2 3 2 15 3 2" xfId="58522" xr:uid="{00000000-0005-0000-0000-000097E40000}"/>
    <cellStyle name="Output 2 3 2 15 3 3" xfId="58523" xr:uid="{00000000-0005-0000-0000-000098E40000}"/>
    <cellStyle name="Output 2 3 2 15 3 4" xfId="58524" xr:uid="{00000000-0005-0000-0000-000099E40000}"/>
    <cellStyle name="Output 2 3 2 15 3 5" xfId="58525" xr:uid="{00000000-0005-0000-0000-00009AE40000}"/>
    <cellStyle name="Output 2 3 2 15 4" xfId="58526" xr:uid="{00000000-0005-0000-0000-00009BE40000}"/>
    <cellStyle name="Output 2 3 2 15 5" xfId="58527" xr:uid="{00000000-0005-0000-0000-00009CE40000}"/>
    <cellStyle name="Output 2 3 2 15 6" xfId="58528" xr:uid="{00000000-0005-0000-0000-00009DE40000}"/>
    <cellStyle name="Output 2 3 2 15 7" xfId="58529" xr:uid="{00000000-0005-0000-0000-00009EE40000}"/>
    <cellStyle name="Output 2 3 2 16" xfId="58530" xr:uid="{00000000-0005-0000-0000-00009FE40000}"/>
    <cellStyle name="Output 2 3 2 16 2" xfId="58531" xr:uid="{00000000-0005-0000-0000-0000A0E40000}"/>
    <cellStyle name="Output 2 3 2 16 3" xfId="58532" xr:uid="{00000000-0005-0000-0000-0000A1E40000}"/>
    <cellStyle name="Output 2 3 2 16 4" xfId="58533" xr:uid="{00000000-0005-0000-0000-0000A2E40000}"/>
    <cellStyle name="Output 2 3 2 16 5" xfId="58534" xr:uid="{00000000-0005-0000-0000-0000A3E40000}"/>
    <cellStyle name="Output 2 3 2 17" xfId="58535" xr:uid="{00000000-0005-0000-0000-0000A4E40000}"/>
    <cellStyle name="Output 2 3 2 17 2" xfId="58536" xr:uid="{00000000-0005-0000-0000-0000A5E40000}"/>
    <cellStyle name="Output 2 3 2 17 3" xfId="58537" xr:uid="{00000000-0005-0000-0000-0000A6E40000}"/>
    <cellStyle name="Output 2 3 2 17 4" xfId="58538" xr:uid="{00000000-0005-0000-0000-0000A7E40000}"/>
    <cellStyle name="Output 2 3 2 17 5" xfId="58539" xr:uid="{00000000-0005-0000-0000-0000A8E40000}"/>
    <cellStyle name="Output 2 3 2 18" xfId="58540" xr:uid="{00000000-0005-0000-0000-0000A9E40000}"/>
    <cellStyle name="Output 2 3 2 19" xfId="58541" xr:uid="{00000000-0005-0000-0000-0000AAE40000}"/>
    <cellStyle name="Output 2 3 2 2" xfId="58542" xr:uid="{00000000-0005-0000-0000-0000ABE40000}"/>
    <cellStyle name="Output 2 3 2 2 2" xfId="58543" xr:uid="{00000000-0005-0000-0000-0000ACE40000}"/>
    <cellStyle name="Output 2 3 2 2 2 2" xfId="58544" xr:uid="{00000000-0005-0000-0000-0000ADE40000}"/>
    <cellStyle name="Output 2 3 2 2 2 2 2" xfId="58545" xr:uid="{00000000-0005-0000-0000-0000AEE40000}"/>
    <cellStyle name="Output 2 3 2 2 2 2 3" xfId="58546" xr:uid="{00000000-0005-0000-0000-0000AFE40000}"/>
    <cellStyle name="Output 2 3 2 2 2 2 4" xfId="58547" xr:uid="{00000000-0005-0000-0000-0000B0E40000}"/>
    <cellStyle name="Output 2 3 2 2 2 2 5" xfId="58548" xr:uid="{00000000-0005-0000-0000-0000B1E40000}"/>
    <cellStyle name="Output 2 3 2 2 2 3" xfId="58549" xr:uid="{00000000-0005-0000-0000-0000B2E40000}"/>
    <cellStyle name="Output 2 3 2 2 2 3 2" xfId="58550" xr:uid="{00000000-0005-0000-0000-0000B3E40000}"/>
    <cellStyle name="Output 2 3 2 2 2 3 3" xfId="58551" xr:uid="{00000000-0005-0000-0000-0000B4E40000}"/>
    <cellStyle name="Output 2 3 2 2 2 3 4" xfId="58552" xr:uid="{00000000-0005-0000-0000-0000B5E40000}"/>
    <cellStyle name="Output 2 3 2 2 2 3 5" xfId="58553" xr:uid="{00000000-0005-0000-0000-0000B6E40000}"/>
    <cellStyle name="Output 2 3 2 2 2 4" xfId="58554" xr:uid="{00000000-0005-0000-0000-0000B7E40000}"/>
    <cellStyle name="Output 2 3 2 2 2 5" xfId="58555" xr:uid="{00000000-0005-0000-0000-0000B8E40000}"/>
    <cellStyle name="Output 2 3 2 2 2 6" xfId="58556" xr:uid="{00000000-0005-0000-0000-0000B9E40000}"/>
    <cellStyle name="Output 2 3 2 2 2 7" xfId="58557" xr:uid="{00000000-0005-0000-0000-0000BAE40000}"/>
    <cellStyle name="Output 2 3 2 2 3" xfId="58558" xr:uid="{00000000-0005-0000-0000-0000BBE40000}"/>
    <cellStyle name="Output 2 3 2 2 3 2" xfId="58559" xr:uid="{00000000-0005-0000-0000-0000BCE40000}"/>
    <cellStyle name="Output 2 3 2 2 3 3" xfId="58560" xr:uid="{00000000-0005-0000-0000-0000BDE40000}"/>
    <cellStyle name="Output 2 3 2 2 3 4" xfId="58561" xr:uid="{00000000-0005-0000-0000-0000BEE40000}"/>
    <cellStyle name="Output 2 3 2 2 3 5" xfId="58562" xr:uid="{00000000-0005-0000-0000-0000BFE40000}"/>
    <cellStyle name="Output 2 3 2 2 4" xfId="58563" xr:uid="{00000000-0005-0000-0000-0000C0E40000}"/>
    <cellStyle name="Output 2 3 2 2 4 2" xfId="58564" xr:uid="{00000000-0005-0000-0000-0000C1E40000}"/>
    <cellStyle name="Output 2 3 2 2 4 3" xfId="58565" xr:uid="{00000000-0005-0000-0000-0000C2E40000}"/>
    <cellStyle name="Output 2 3 2 2 4 4" xfId="58566" xr:uid="{00000000-0005-0000-0000-0000C3E40000}"/>
    <cellStyle name="Output 2 3 2 2 4 5" xfId="58567" xr:uid="{00000000-0005-0000-0000-0000C4E40000}"/>
    <cellStyle name="Output 2 3 2 2 5" xfId="58568" xr:uid="{00000000-0005-0000-0000-0000C5E40000}"/>
    <cellStyle name="Output 2 3 2 2 6" xfId="58569" xr:uid="{00000000-0005-0000-0000-0000C6E40000}"/>
    <cellStyle name="Output 2 3 2 2 7" xfId="58570" xr:uid="{00000000-0005-0000-0000-0000C7E40000}"/>
    <cellStyle name="Output 2 3 2 2 8" xfId="58571" xr:uid="{00000000-0005-0000-0000-0000C8E40000}"/>
    <cellStyle name="Output 2 3 2 20" xfId="58572" xr:uid="{00000000-0005-0000-0000-0000C9E40000}"/>
    <cellStyle name="Output 2 3 2 21" xfId="58573" xr:uid="{00000000-0005-0000-0000-0000CAE40000}"/>
    <cellStyle name="Output 2 3 2 3" xfId="58574" xr:uid="{00000000-0005-0000-0000-0000CBE40000}"/>
    <cellStyle name="Output 2 3 2 3 2" xfId="58575" xr:uid="{00000000-0005-0000-0000-0000CCE40000}"/>
    <cellStyle name="Output 2 3 2 3 2 2" xfId="58576" xr:uid="{00000000-0005-0000-0000-0000CDE40000}"/>
    <cellStyle name="Output 2 3 2 3 2 2 2" xfId="58577" xr:uid="{00000000-0005-0000-0000-0000CEE40000}"/>
    <cellStyle name="Output 2 3 2 3 2 2 3" xfId="58578" xr:uid="{00000000-0005-0000-0000-0000CFE40000}"/>
    <cellStyle name="Output 2 3 2 3 2 2 4" xfId="58579" xr:uid="{00000000-0005-0000-0000-0000D0E40000}"/>
    <cellStyle name="Output 2 3 2 3 2 2 5" xfId="58580" xr:uid="{00000000-0005-0000-0000-0000D1E40000}"/>
    <cellStyle name="Output 2 3 2 3 2 3" xfId="58581" xr:uid="{00000000-0005-0000-0000-0000D2E40000}"/>
    <cellStyle name="Output 2 3 2 3 2 3 2" xfId="58582" xr:uid="{00000000-0005-0000-0000-0000D3E40000}"/>
    <cellStyle name="Output 2 3 2 3 2 3 3" xfId="58583" xr:uid="{00000000-0005-0000-0000-0000D4E40000}"/>
    <cellStyle name="Output 2 3 2 3 2 3 4" xfId="58584" xr:uid="{00000000-0005-0000-0000-0000D5E40000}"/>
    <cellStyle name="Output 2 3 2 3 2 3 5" xfId="58585" xr:uid="{00000000-0005-0000-0000-0000D6E40000}"/>
    <cellStyle name="Output 2 3 2 3 2 4" xfId="58586" xr:uid="{00000000-0005-0000-0000-0000D7E40000}"/>
    <cellStyle name="Output 2 3 2 3 2 5" xfId="58587" xr:uid="{00000000-0005-0000-0000-0000D8E40000}"/>
    <cellStyle name="Output 2 3 2 3 2 6" xfId="58588" xr:uid="{00000000-0005-0000-0000-0000D9E40000}"/>
    <cellStyle name="Output 2 3 2 3 2 7" xfId="58589" xr:uid="{00000000-0005-0000-0000-0000DAE40000}"/>
    <cellStyle name="Output 2 3 2 3 3" xfId="58590" xr:uid="{00000000-0005-0000-0000-0000DBE40000}"/>
    <cellStyle name="Output 2 3 2 3 3 2" xfId="58591" xr:uid="{00000000-0005-0000-0000-0000DCE40000}"/>
    <cellStyle name="Output 2 3 2 3 3 3" xfId="58592" xr:uid="{00000000-0005-0000-0000-0000DDE40000}"/>
    <cellStyle name="Output 2 3 2 3 3 4" xfId="58593" xr:uid="{00000000-0005-0000-0000-0000DEE40000}"/>
    <cellStyle name="Output 2 3 2 3 3 5" xfId="58594" xr:uid="{00000000-0005-0000-0000-0000DFE40000}"/>
    <cellStyle name="Output 2 3 2 3 4" xfId="58595" xr:uid="{00000000-0005-0000-0000-0000E0E40000}"/>
    <cellStyle name="Output 2 3 2 3 4 2" xfId="58596" xr:uid="{00000000-0005-0000-0000-0000E1E40000}"/>
    <cellStyle name="Output 2 3 2 3 4 3" xfId="58597" xr:uid="{00000000-0005-0000-0000-0000E2E40000}"/>
    <cellStyle name="Output 2 3 2 3 4 4" xfId="58598" xr:uid="{00000000-0005-0000-0000-0000E3E40000}"/>
    <cellStyle name="Output 2 3 2 3 4 5" xfId="58599" xr:uid="{00000000-0005-0000-0000-0000E4E40000}"/>
    <cellStyle name="Output 2 3 2 3 5" xfId="58600" xr:uid="{00000000-0005-0000-0000-0000E5E40000}"/>
    <cellStyle name="Output 2 3 2 3 6" xfId="58601" xr:uid="{00000000-0005-0000-0000-0000E6E40000}"/>
    <cellStyle name="Output 2 3 2 3 7" xfId="58602" xr:uid="{00000000-0005-0000-0000-0000E7E40000}"/>
    <cellStyle name="Output 2 3 2 3 8" xfId="58603" xr:uid="{00000000-0005-0000-0000-0000E8E40000}"/>
    <cellStyle name="Output 2 3 2 4" xfId="58604" xr:uid="{00000000-0005-0000-0000-0000E9E40000}"/>
    <cellStyle name="Output 2 3 2 4 2" xfId="58605" xr:uid="{00000000-0005-0000-0000-0000EAE40000}"/>
    <cellStyle name="Output 2 3 2 4 2 2" xfId="58606" xr:uid="{00000000-0005-0000-0000-0000EBE40000}"/>
    <cellStyle name="Output 2 3 2 4 2 2 2" xfId="58607" xr:uid="{00000000-0005-0000-0000-0000ECE40000}"/>
    <cellStyle name="Output 2 3 2 4 2 2 3" xfId="58608" xr:uid="{00000000-0005-0000-0000-0000EDE40000}"/>
    <cellStyle name="Output 2 3 2 4 2 2 4" xfId="58609" xr:uid="{00000000-0005-0000-0000-0000EEE40000}"/>
    <cellStyle name="Output 2 3 2 4 2 2 5" xfId="58610" xr:uid="{00000000-0005-0000-0000-0000EFE40000}"/>
    <cellStyle name="Output 2 3 2 4 2 3" xfId="58611" xr:uid="{00000000-0005-0000-0000-0000F0E40000}"/>
    <cellStyle name="Output 2 3 2 4 2 3 2" xfId="58612" xr:uid="{00000000-0005-0000-0000-0000F1E40000}"/>
    <cellStyle name="Output 2 3 2 4 2 3 3" xfId="58613" xr:uid="{00000000-0005-0000-0000-0000F2E40000}"/>
    <cellStyle name="Output 2 3 2 4 2 3 4" xfId="58614" xr:uid="{00000000-0005-0000-0000-0000F3E40000}"/>
    <cellStyle name="Output 2 3 2 4 2 3 5" xfId="58615" xr:uid="{00000000-0005-0000-0000-0000F4E40000}"/>
    <cellStyle name="Output 2 3 2 4 2 4" xfId="58616" xr:uid="{00000000-0005-0000-0000-0000F5E40000}"/>
    <cellStyle name="Output 2 3 2 4 2 5" xfId="58617" xr:uid="{00000000-0005-0000-0000-0000F6E40000}"/>
    <cellStyle name="Output 2 3 2 4 2 6" xfId="58618" xr:uid="{00000000-0005-0000-0000-0000F7E40000}"/>
    <cellStyle name="Output 2 3 2 4 2 7" xfId="58619" xr:uid="{00000000-0005-0000-0000-0000F8E40000}"/>
    <cellStyle name="Output 2 3 2 4 3" xfId="58620" xr:uid="{00000000-0005-0000-0000-0000F9E40000}"/>
    <cellStyle name="Output 2 3 2 4 3 2" xfId="58621" xr:uid="{00000000-0005-0000-0000-0000FAE40000}"/>
    <cellStyle name="Output 2 3 2 4 3 3" xfId="58622" xr:uid="{00000000-0005-0000-0000-0000FBE40000}"/>
    <cellStyle name="Output 2 3 2 4 3 4" xfId="58623" xr:uid="{00000000-0005-0000-0000-0000FCE40000}"/>
    <cellStyle name="Output 2 3 2 4 3 5" xfId="58624" xr:uid="{00000000-0005-0000-0000-0000FDE40000}"/>
    <cellStyle name="Output 2 3 2 4 4" xfId="58625" xr:uid="{00000000-0005-0000-0000-0000FEE40000}"/>
    <cellStyle name="Output 2 3 2 4 4 2" xfId="58626" xr:uid="{00000000-0005-0000-0000-0000FFE40000}"/>
    <cellStyle name="Output 2 3 2 4 4 3" xfId="58627" xr:uid="{00000000-0005-0000-0000-000000E50000}"/>
    <cellStyle name="Output 2 3 2 4 4 4" xfId="58628" xr:uid="{00000000-0005-0000-0000-000001E50000}"/>
    <cellStyle name="Output 2 3 2 4 4 5" xfId="58629" xr:uid="{00000000-0005-0000-0000-000002E50000}"/>
    <cellStyle name="Output 2 3 2 4 5" xfId="58630" xr:uid="{00000000-0005-0000-0000-000003E50000}"/>
    <cellStyle name="Output 2 3 2 4 6" xfId="58631" xr:uid="{00000000-0005-0000-0000-000004E50000}"/>
    <cellStyle name="Output 2 3 2 4 7" xfId="58632" xr:uid="{00000000-0005-0000-0000-000005E50000}"/>
    <cellStyle name="Output 2 3 2 4 8" xfId="58633" xr:uid="{00000000-0005-0000-0000-000006E50000}"/>
    <cellStyle name="Output 2 3 2 5" xfId="58634" xr:uid="{00000000-0005-0000-0000-000007E50000}"/>
    <cellStyle name="Output 2 3 2 5 2" xfId="58635" xr:uid="{00000000-0005-0000-0000-000008E50000}"/>
    <cellStyle name="Output 2 3 2 5 2 2" xfId="58636" xr:uid="{00000000-0005-0000-0000-000009E50000}"/>
    <cellStyle name="Output 2 3 2 5 2 2 2" xfId="58637" xr:uid="{00000000-0005-0000-0000-00000AE50000}"/>
    <cellStyle name="Output 2 3 2 5 2 2 3" xfId="58638" xr:uid="{00000000-0005-0000-0000-00000BE50000}"/>
    <cellStyle name="Output 2 3 2 5 2 2 4" xfId="58639" xr:uid="{00000000-0005-0000-0000-00000CE50000}"/>
    <cellStyle name="Output 2 3 2 5 2 2 5" xfId="58640" xr:uid="{00000000-0005-0000-0000-00000DE50000}"/>
    <cellStyle name="Output 2 3 2 5 2 3" xfId="58641" xr:uid="{00000000-0005-0000-0000-00000EE50000}"/>
    <cellStyle name="Output 2 3 2 5 2 3 2" xfId="58642" xr:uid="{00000000-0005-0000-0000-00000FE50000}"/>
    <cellStyle name="Output 2 3 2 5 2 3 3" xfId="58643" xr:uid="{00000000-0005-0000-0000-000010E50000}"/>
    <cellStyle name="Output 2 3 2 5 2 3 4" xfId="58644" xr:uid="{00000000-0005-0000-0000-000011E50000}"/>
    <cellStyle name="Output 2 3 2 5 2 3 5" xfId="58645" xr:uid="{00000000-0005-0000-0000-000012E50000}"/>
    <cellStyle name="Output 2 3 2 5 2 4" xfId="58646" xr:uid="{00000000-0005-0000-0000-000013E50000}"/>
    <cellStyle name="Output 2 3 2 5 2 5" xfId="58647" xr:uid="{00000000-0005-0000-0000-000014E50000}"/>
    <cellStyle name="Output 2 3 2 5 2 6" xfId="58648" xr:uid="{00000000-0005-0000-0000-000015E50000}"/>
    <cellStyle name="Output 2 3 2 5 2 7" xfId="58649" xr:uid="{00000000-0005-0000-0000-000016E50000}"/>
    <cellStyle name="Output 2 3 2 5 3" xfId="58650" xr:uid="{00000000-0005-0000-0000-000017E50000}"/>
    <cellStyle name="Output 2 3 2 5 3 2" xfId="58651" xr:uid="{00000000-0005-0000-0000-000018E50000}"/>
    <cellStyle name="Output 2 3 2 5 3 3" xfId="58652" xr:uid="{00000000-0005-0000-0000-000019E50000}"/>
    <cellStyle name="Output 2 3 2 5 3 4" xfId="58653" xr:uid="{00000000-0005-0000-0000-00001AE50000}"/>
    <cellStyle name="Output 2 3 2 5 3 5" xfId="58654" xr:uid="{00000000-0005-0000-0000-00001BE50000}"/>
    <cellStyle name="Output 2 3 2 5 4" xfId="58655" xr:uid="{00000000-0005-0000-0000-00001CE50000}"/>
    <cellStyle name="Output 2 3 2 5 4 2" xfId="58656" xr:uid="{00000000-0005-0000-0000-00001DE50000}"/>
    <cellStyle name="Output 2 3 2 5 4 3" xfId="58657" xr:uid="{00000000-0005-0000-0000-00001EE50000}"/>
    <cellStyle name="Output 2 3 2 5 4 4" xfId="58658" xr:uid="{00000000-0005-0000-0000-00001FE50000}"/>
    <cellStyle name="Output 2 3 2 5 4 5" xfId="58659" xr:uid="{00000000-0005-0000-0000-000020E50000}"/>
    <cellStyle name="Output 2 3 2 5 5" xfId="58660" xr:uid="{00000000-0005-0000-0000-000021E50000}"/>
    <cellStyle name="Output 2 3 2 5 6" xfId="58661" xr:uid="{00000000-0005-0000-0000-000022E50000}"/>
    <cellStyle name="Output 2 3 2 5 7" xfId="58662" xr:uid="{00000000-0005-0000-0000-000023E50000}"/>
    <cellStyle name="Output 2 3 2 5 8" xfId="58663" xr:uid="{00000000-0005-0000-0000-000024E50000}"/>
    <cellStyle name="Output 2 3 2 6" xfId="58664" xr:uid="{00000000-0005-0000-0000-000025E50000}"/>
    <cellStyle name="Output 2 3 2 6 2" xfId="58665" xr:uid="{00000000-0005-0000-0000-000026E50000}"/>
    <cellStyle name="Output 2 3 2 6 2 2" xfId="58666" xr:uid="{00000000-0005-0000-0000-000027E50000}"/>
    <cellStyle name="Output 2 3 2 6 2 2 2" xfId="58667" xr:uid="{00000000-0005-0000-0000-000028E50000}"/>
    <cellStyle name="Output 2 3 2 6 2 2 3" xfId="58668" xr:uid="{00000000-0005-0000-0000-000029E50000}"/>
    <cellStyle name="Output 2 3 2 6 2 2 4" xfId="58669" xr:uid="{00000000-0005-0000-0000-00002AE50000}"/>
    <cellStyle name="Output 2 3 2 6 2 2 5" xfId="58670" xr:uid="{00000000-0005-0000-0000-00002BE50000}"/>
    <cellStyle name="Output 2 3 2 6 2 3" xfId="58671" xr:uid="{00000000-0005-0000-0000-00002CE50000}"/>
    <cellStyle name="Output 2 3 2 6 2 3 2" xfId="58672" xr:uid="{00000000-0005-0000-0000-00002DE50000}"/>
    <cellStyle name="Output 2 3 2 6 2 3 3" xfId="58673" xr:uid="{00000000-0005-0000-0000-00002EE50000}"/>
    <cellStyle name="Output 2 3 2 6 2 3 4" xfId="58674" xr:uid="{00000000-0005-0000-0000-00002FE50000}"/>
    <cellStyle name="Output 2 3 2 6 2 3 5" xfId="58675" xr:uid="{00000000-0005-0000-0000-000030E50000}"/>
    <cellStyle name="Output 2 3 2 6 2 4" xfId="58676" xr:uid="{00000000-0005-0000-0000-000031E50000}"/>
    <cellStyle name="Output 2 3 2 6 2 5" xfId="58677" xr:uid="{00000000-0005-0000-0000-000032E50000}"/>
    <cellStyle name="Output 2 3 2 6 2 6" xfId="58678" xr:uid="{00000000-0005-0000-0000-000033E50000}"/>
    <cellStyle name="Output 2 3 2 6 2 7" xfId="58679" xr:uid="{00000000-0005-0000-0000-000034E50000}"/>
    <cellStyle name="Output 2 3 2 6 3" xfId="58680" xr:uid="{00000000-0005-0000-0000-000035E50000}"/>
    <cellStyle name="Output 2 3 2 6 3 2" xfId="58681" xr:uid="{00000000-0005-0000-0000-000036E50000}"/>
    <cellStyle name="Output 2 3 2 6 3 3" xfId="58682" xr:uid="{00000000-0005-0000-0000-000037E50000}"/>
    <cellStyle name="Output 2 3 2 6 3 4" xfId="58683" xr:uid="{00000000-0005-0000-0000-000038E50000}"/>
    <cellStyle name="Output 2 3 2 6 3 5" xfId="58684" xr:uid="{00000000-0005-0000-0000-000039E50000}"/>
    <cellStyle name="Output 2 3 2 6 4" xfId="58685" xr:uid="{00000000-0005-0000-0000-00003AE50000}"/>
    <cellStyle name="Output 2 3 2 6 4 2" xfId="58686" xr:uid="{00000000-0005-0000-0000-00003BE50000}"/>
    <cellStyle name="Output 2 3 2 6 4 3" xfId="58687" xr:uid="{00000000-0005-0000-0000-00003CE50000}"/>
    <cellStyle name="Output 2 3 2 6 4 4" xfId="58688" xr:uid="{00000000-0005-0000-0000-00003DE50000}"/>
    <cellStyle name="Output 2 3 2 6 4 5" xfId="58689" xr:uid="{00000000-0005-0000-0000-00003EE50000}"/>
    <cellStyle name="Output 2 3 2 6 5" xfId="58690" xr:uid="{00000000-0005-0000-0000-00003FE50000}"/>
    <cellStyle name="Output 2 3 2 6 6" xfId="58691" xr:uid="{00000000-0005-0000-0000-000040E50000}"/>
    <cellStyle name="Output 2 3 2 6 7" xfId="58692" xr:uid="{00000000-0005-0000-0000-000041E50000}"/>
    <cellStyle name="Output 2 3 2 6 8" xfId="58693" xr:uid="{00000000-0005-0000-0000-000042E50000}"/>
    <cellStyle name="Output 2 3 2 7" xfId="58694" xr:uid="{00000000-0005-0000-0000-000043E50000}"/>
    <cellStyle name="Output 2 3 2 7 2" xfId="58695" xr:uid="{00000000-0005-0000-0000-000044E50000}"/>
    <cellStyle name="Output 2 3 2 7 2 2" xfId="58696" xr:uid="{00000000-0005-0000-0000-000045E50000}"/>
    <cellStyle name="Output 2 3 2 7 2 2 2" xfId="58697" xr:uid="{00000000-0005-0000-0000-000046E50000}"/>
    <cellStyle name="Output 2 3 2 7 2 2 3" xfId="58698" xr:uid="{00000000-0005-0000-0000-000047E50000}"/>
    <cellStyle name="Output 2 3 2 7 2 2 4" xfId="58699" xr:uid="{00000000-0005-0000-0000-000048E50000}"/>
    <cellStyle name="Output 2 3 2 7 2 2 5" xfId="58700" xr:uid="{00000000-0005-0000-0000-000049E50000}"/>
    <cellStyle name="Output 2 3 2 7 2 3" xfId="58701" xr:uid="{00000000-0005-0000-0000-00004AE50000}"/>
    <cellStyle name="Output 2 3 2 7 2 3 2" xfId="58702" xr:uid="{00000000-0005-0000-0000-00004BE50000}"/>
    <cellStyle name="Output 2 3 2 7 2 3 3" xfId="58703" xr:uid="{00000000-0005-0000-0000-00004CE50000}"/>
    <cellStyle name="Output 2 3 2 7 2 3 4" xfId="58704" xr:uid="{00000000-0005-0000-0000-00004DE50000}"/>
    <cellStyle name="Output 2 3 2 7 2 3 5" xfId="58705" xr:uid="{00000000-0005-0000-0000-00004EE50000}"/>
    <cellStyle name="Output 2 3 2 7 2 4" xfId="58706" xr:uid="{00000000-0005-0000-0000-00004FE50000}"/>
    <cellStyle name="Output 2 3 2 7 2 5" xfId="58707" xr:uid="{00000000-0005-0000-0000-000050E50000}"/>
    <cellStyle name="Output 2 3 2 7 2 6" xfId="58708" xr:uid="{00000000-0005-0000-0000-000051E50000}"/>
    <cellStyle name="Output 2 3 2 7 2 7" xfId="58709" xr:uid="{00000000-0005-0000-0000-000052E50000}"/>
    <cellStyle name="Output 2 3 2 7 3" xfId="58710" xr:uid="{00000000-0005-0000-0000-000053E50000}"/>
    <cellStyle name="Output 2 3 2 7 3 2" xfId="58711" xr:uid="{00000000-0005-0000-0000-000054E50000}"/>
    <cellStyle name="Output 2 3 2 7 3 3" xfId="58712" xr:uid="{00000000-0005-0000-0000-000055E50000}"/>
    <cellStyle name="Output 2 3 2 7 3 4" xfId="58713" xr:uid="{00000000-0005-0000-0000-000056E50000}"/>
    <cellStyle name="Output 2 3 2 7 3 5" xfId="58714" xr:uid="{00000000-0005-0000-0000-000057E50000}"/>
    <cellStyle name="Output 2 3 2 7 4" xfId="58715" xr:uid="{00000000-0005-0000-0000-000058E50000}"/>
    <cellStyle name="Output 2 3 2 7 4 2" xfId="58716" xr:uid="{00000000-0005-0000-0000-000059E50000}"/>
    <cellStyle name="Output 2 3 2 7 4 3" xfId="58717" xr:uid="{00000000-0005-0000-0000-00005AE50000}"/>
    <cellStyle name="Output 2 3 2 7 4 4" xfId="58718" xr:uid="{00000000-0005-0000-0000-00005BE50000}"/>
    <cellStyle name="Output 2 3 2 7 4 5" xfId="58719" xr:uid="{00000000-0005-0000-0000-00005CE50000}"/>
    <cellStyle name="Output 2 3 2 7 5" xfId="58720" xr:uid="{00000000-0005-0000-0000-00005DE50000}"/>
    <cellStyle name="Output 2 3 2 7 6" xfId="58721" xr:uid="{00000000-0005-0000-0000-00005EE50000}"/>
    <cellStyle name="Output 2 3 2 7 7" xfId="58722" xr:uid="{00000000-0005-0000-0000-00005FE50000}"/>
    <cellStyle name="Output 2 3 2 7 8" xfId="58723" xr:uid="{00000000-0005-0000-0000-000060E50000}"/>
    <cellStyle name="Output 2 3 2 8" xfId="58724" xr:uid="{00000000-0005-0000-0000-000061E50000}"/>
    <cellStyle name="Output 2 3 2 8 2" xfId="58725" xr:uid="{00000000-0005-0000-0000-000062E50000}"/>
    <cellStyle name="Output 2 3 2 8 2 2" xfId="58726" xr:uid="{00000000-0005-0000-0000-000063E50000}"/>
    <cellStyle name="Output 2 3 2 8 2 2 2" xfId="58727" xr:uid="{00000000-0005-0000-0000-000064E50000}"/>
    <cellStyle name="Output 2 3 2 8 2 2 3" xfId="58728" xr:uid="{00000000-0005-0000-0000-000065E50000}"/>
    <cellStyle name="Output 2 3 2 8 2 2 4" xfId="58729" xr:uid="{00000000-0005-0000-0000-000066E50000}"/>
    <cellStyle name="Output 2 3 2 8 2 2 5" xfId="58730" xr:uid="{00000000-0005-0000-0000-000067E50000}"/>
    <cellStyle name="Output 2 3 2 8 2 3" xfId="58731" xr:uid="{00000000-0005-0000-0000-000068E50000}"/>
    <cellStyle name="Output 2 3 2 8 2 3 2" xfId="58732" xr:uid="{00000000-0005-0000-0000-000069E50000}"/>
    <cellStyle name="Output 2 3 2 8 2 3 3" xfId="58733" xr:uid="{00000000-0005-0000-0000-00006AE50000}"/>
    <cellStyle name="Output 2 3 2 8 2 3 4" xfId="58734" xr:uid="{00000000-0005-0000-0000-00006BE50000}"/>
    <cellStyle name="Output 2 3 2 8 2 3 5" xfId="58735" xr:uid="{00000000-0005-0000-0000-00006CE50000}"/>
    <cellStyle name="Output 2 3 2 8 2 4" xfId="58736" xr:uid="{00000000-0005-0000-0000-00006DE50000}"/>
    <cellStyle name="Output 2 3 2 8 2 5" xfId="58737" xr:uid="{00000000-0005-0000-0000-00006EE50000}"/>
    <cellStyle name="Output 2 3 2 8 2 6" xfId="58738" xr:uid="{00000000-0005-0000-0000-00006FE50000}"/>
    <cellStyle name="Output 2 3 2 8 2 7" xfId="58739" xr:uid="{00000000-0005-0000-0000-000070E50000}"/>
    <cellStyle name="Output 2 3 2 8 3" xfId="58740" xr:uid="{00000000-0005-0000-0000-000071E50000}"/>
    <cellStyle name="Output 2 3 2 8 3 2" xfId="58741" xr:uid="{00000000-0005-0000-0000-000072E50000}"/>
    <cellStyle name="Output 2 3 2 8 3 3" xfId="58742" xr:uid="{00000000-0005-0000-0000-000073E50000}"/>
    <cellStyle name="Output 2 3 2 8 3 4" xfId="58743" xr:uid="{00000000-0005-0000-0000-000074E50000}"/>
    <cellStyle name="Output 2 3 2 8 3 5" xfId="58744" xr:uid="{00000000-0005-0000-0000-000075E50000}"/>
    <cellStyle name="Output 2 3 2 8 4" xfId="58745" xr:uid="{00000000-0005-0000-0000-000076E50000}"/>
    <cellStyle name="Output 2 3 2 8 4 2" xfId="58746" xr:uid="{00000000-0005-0000-0000-000077E50000}"/>
    <cellStyle name="Output 2 3 2 8 4 3" xfId="58747" xr:uid="{00000000-0005-0000-0000-000078E50000}"/>
    <cellStyle name="Output 2 3 2 8 4 4" xfId="58748" xr:uid="{00000000-0005-0000-0000-000079E50000}"/>
    <cellStyle name="Output 2 3 2 8 4 5" xfId="58749" xr:uid="{00000000-0005-0000-0000-00007AE50000}"/>
    <cellStyle name="Output 2 3 2 8 5" xfId="58750" xr:uid="{00000000-0005-0000-0000-00007BE50000}"/>
    <cellStyle name="Output 2 3 2 8 6" xfId="58751" xr:uid="{00000000-0005-0000-0000-00007CE50000}"/>
    <cellStyle name="Output 2 3 2 8 7" xfId="58752" xr:uid="{00000000-0005-0000-0000-00007DE50000}"/>
    <cellStyle name="Output 2 3 2 8 8" xfId="58753" xr:uid="{00000000-0005-0000-0000-00007EE50000}"/>
    <cellStyle name="Output 2 3 2 9" xfId="58754" xr:uid="{00000000-0005-0000-0000-00007FE50000}"/>
    <cellStyle name="Output 2 3 2 9 2" xfId="58755" xr:uid="{00000000-0005-0000-0000-000080E50000}"/>
    <cellStyle name="Output 2 3 2 9 2 2" xfId="58756" xr:uid="{00000000-0005-0000-0000-000081E50000}"/>
    <cellStyle name="Output 2 3 2 9 2 2 2" xfId="58757" xr:uid="{00000000-0005-0000-0000-000082E50000}"/>
    <cellStyle name="Output 2 3 2 9 2 2 3" xfId="58758" xr:uid="{00000000-0005-0000-0000-000083E50000}"/>
    <cellStyle name="Output 2 3 2 9 2 2 4" xfId="58759" xr:uid="{00000000-0005-0000-0000-000084E50000}"/>
    <cellStyle name="Output 2 3 2 9 2 2 5" xfId="58760" xr:uid="{00000000-0005-0000-0000-000085E50000}"/>
    <cellStyle name="Output 2 3 2 9 2 3" xfId="58761" xr:uid="{00000000-0005-0000-0000-000086E50000}"/>
    <cellStyle name="Output 2 3 2 9 2 3 2" xfId="58762" xr:uid="{00000000-0005-0000-0000-000087E50000}"/>
    <cellStyle name="Output 2 3 2 9 2 3 3" xfId="58763" xr:uid="{00000000-0005-0000-0000-000088E50000}"/>
    <cellStyle name="Output 2 3 2 9 2 3 4" xfId="58764" xr:uid="{00000000-0005-0000-0000-000089E50000}"/>
    <cellStyle name="Output 2 3 2 9 2 3 5" xfId="58765" xr:uid="{00000000-0005-0000-0000-00008AE50000}"/>
    <cellStyle name="Output 2 3 2 9 2 4" xfId="58766" xr:uid="{00000000-0005-0000-0000-00008BE50000}"/>
    <cellStyle name="Output 2 3 2 9 2 5" xfId="58767" xr:uid="{00000000-0005-0000-0000-00008CE50000}"/>
    <cellStyle name="Output 2 3 2 9 2 6" xfId="58768" xr:uid="{00000000-0005-0000-0000-00008DE50000}"/>
    <cellStyle name="Output 2 3 2 9 2 7" xfId="58769" xr:uid="{00000000-0005-0000-0000-00008EE50000}"/>
    <cellStyle name="Output 2 3 2 9 3" xfId="58770" xr:uid="{00000000-0005-0000-0000-00008FE50000}"/>
    <cellStyle name="Output 2 3 2 9 3 2" xfId="58771" xr:uid="{00000000-0005-0000-0000-000090E50000}"/>
    <cellStyle name="Output 2 3 2 9 3 3" xfId="58772" xr:uid="{00000000-0005-0000-0000-000091E50000}"/>
    <cellStyle name="Output 2 3 2 9 3 4" xfId="58773" xr:uid="{00000000-0005-0000-0000-000092E50000}"/>
    <cellStyle name="Output 2 3 2 9 3 5" xfId="58774" xr:uid="{00000000-0005-0000-0000-000093E50000}"/>
    <cellStyle name="Output 2 3 2 9 4" xfId="58775" xr:uid="{00000000-0005-0000-0000-000094E50000}"/>
    <cellStyle name="Output 2 3 2 9 4 2" xfId="58776" xr:uid="{00000000-0005-0000-0000-000095E50000}"/>
    <cellStyle name="Output 2 3 2 9 4 3" xfId="58777" xr:uid="{00000000-0005-0000-0000-000096E50000}"/>
    <cellStyle name="Output 2 3 2 9 4 4" xfId="58778" xr:uid="{00000000-0005-0000-0000-000097E50000}"/>
    <cellStyle name="Output 2 3 2 9 4 5" xfId="58779" xr:uid="{00000000-0005-0000-0000-000098E50000}"/>
    <cellStyle name="Output 2 3 2 9 5" xfId="58780" xr:uid="{00000000-0005-0000-0000-000099E50000}"/>
    <cellStyle name="Output 2 3 2 9 6" xfId="58781" xr:uid="{00000000-0005-0000-0000-00009AE50000}"/>
    <cellStyle name="Output 2 3 2 9 7" xfId="58782" xr:uid="{00000000-0005-0000-0000-00009BE50000}"/>
    <cellStyle name="Output 2 3 2 9 8" xfId="58783" xr:uid="{00000000-0005-0000-0000-00009CE50000}"/>
    <cellStyle name="Output 2 3 3" xfId="58784" xr:uid="{00000000-0005-0000-0000-00009DE50000}"/>
    <cellStyle name="Output 2 3 3 2" xfId="58785" xr:uid="{00000000-0005-0000-0000-00009EE50000}"/>
    <cellStyle name="Output 2 3 3 2 2" xfId="58786" xr:uid="{00000000-0005-0000-0000-00009FE50000}"/>
    <cellStyle name="Output 2 3 3 3" xfId="58787" xr:uid="{00000000-0005-0000-0000-0000A0E50000}"/>
    <cellStyle name="Output 2 3 3 4" xfId="58788" xr:uid="{00000000-0005-0000-0000-0000A1E50000}"/>
    <cellStyle name="Output 2 3 3 5" xfId="58789" xr:uid="{00000000-0005-0000-0000-0000A2E50000}"/>
    <cellStyle name="Output 2 3 4" xfId="58790" xr:uid="{00000000-0005-0000-0000-0000A3E50000}"/>
    <cellStyle name="Output 2 3 4 2" xfId="58791" xr:uid="{00000000-0005-0000-0000-0000A4E50000}"/>
    <cellStyle name="Output 2 3 4 2 2" xfId="58792" xr:uid="{00000000-0005-0000-0000-0000A5E50000}"/>
    <cellStyle name="Output 2 3 4 3" xfId="58793" xr:uid="{00000000-0005-0000-0000-0000A6E50000}"/>
    <cellStyle name="Output 2 3 4 4" xfId="58794" xr:uid="{00000000-0005-0000-0000-0000A7E50000}"/>
    <cellStyle name="Output 2 3 4 5" xfId="58795" xr:uid="{00000000-0005-0000-0000-0000A8E50000}"/>
    <cellStyle name="Output 2 3 5" xfId="58796" xr:uid="{00000000-0005-0000-0000-0000A9E50000}"/>
    <cellStyle name="Output 2 3 5 2" xfId="58797" xr:uid="{00000000-0005-0000-0000-0000AAE50000}"/>
    <cellStyle name="Output 2 3 6" xfId="58798" xr:uid="{00000000-0005-0000-0000-0000ABE50000}"/>
    <cellStyle name="Output 2 3 7" xfId="58799" xr:uid="{00000000-0005-0000-0000-0000ACE50000}"/>
    <cellStyle name="Output 2 3_T-straight with PEDs adjustor" xfId="58800" xr:uid="{00000000-0005-0000-0000-0000ADE50000}"/>
    <cellStyle name="Output 2 4" xfId="58801" xr:uid="{00000000-0005-0000-0000-0000AEE50000}"/>
    <cellStyle name="Output 2 4 2" xfId="58802" xr:uid="{00000000-0005-0000-0000-0000AFE50000}"/>
    <cellStyle name="Output 2 4 3" xfId="58803" xr:uid="{00000000-0005-0000-0000-0000B0E50000}"/>
    <cellStyle name="Output 2 4_T-straight with PEDs adjustor" xfId="58804" xr:uid="{00000000-0005-0000-0000-0000B1E50000}"/>
    <cellStyle name="Output 2 5" xfId="58805" xr:uid="{00000000-0005-0000-0000-0000B2E50000}"/>
    <cellStyle name="Output 2 5 10" xfId="58806" xr:uid="{00000000-0005-0000-0000-0000B3E50000}"/>
    <cellStyle name="Output 2 5 10 2" xfId="58807" xr:uid="{00000000-0005-0000-0000-0000B4E50000}"/>
    <cellStyle name="Output 2 5 10 2 2" xfId="58808" xr:uid="{00000000-0005-0000-0000-0000B5E50000}"/>
    <cellStyle name="Output 2 5 10 2 2 2" xfId="58809" xr:uid="{00000000-0005-0000-0000-0000B6E50000}"/>
    <cellStyle name="Output 2 5 10 2 2 3" xfId="58810" xr:uid="{00000000-0005-0000-0000-0000B7E50000}"/>
    <cellStyle name="Output 2 5 10 2 2 4" xfId="58811" xr:uid="{00000000-0005-0000-0000-0000B8E50000}"/>
    <cellStyle name="Output 2 5 10 2 2 5" xfId="58812" xr:uid="{00000000-0005-0000-0000-0000B9E50000}"/>
    <cellStyle name="Output 2 5 10 2 3" xfId="58813" xr:uid="{00000000-0005-0000-0000-0000BAE50000}"/>
    <cellStyle name="Output 2 5 10 2 3 2" xfId="58814" xr:uid="{00000000-0005-0000-0000-0000BBE50000}"/>
    <cellStyle name="Output 2 5 10 2 3 3" xfId="58815" xr:uid="{00000000-0005-0000-0000-0000BCE50000}"/>
    <cellStyle name="Output 2 5 10 2 3 4" xfId="58816" xr:uid="{00000000-0005-0000-0000-0000BDE50000}"/>
    <cellStyle name="Output 2 5 10 2 3 5" xfId="58817" xr:uid="{00000000-0005-0000-0000-0000BEE50000}"/>
    <cellStyle name="Output 2 5 10 2 4" xfId="58818" xr:uid="{00000000-0005-0000-0000-0000BFE50000}"/>
    <cellStyle name="Output 2 5 10 2 5" xfId="58819" xr:uid="{00000000-0005-0000-0000-0000C0E50000}"/>
    <cellStyle name="Output 2 5 10 2 6" xfId="58820" xr:uid="{00000000-0005-0000-0000-0000C1E50000}"/>
    <cellStyle name="Output 2 5 10 2 7" xfId="58821" xr:uid="{00000000-0005-0000-0000-0000C2E50000}"/>
    <cellStyle name="Output 2 5 10 3" xfId="58822" xr:uid="{00000000-0005-0000-0000-0000C3E50000}"/>
    <cellStyle name="Output 2 5 10 3 2" xfId="58823" xr:uid="{00000000-0005-0000-0000-0000C4E50000}"/>
    <cellStyle name="Output 2 5 10 3 3" xfId="58824" xr:uid="{00000000-0005-0000-0000-0000C5E50000}"/>
    <cellStyle name="Output 2 5 10 3 4" xfId="58825" xr:uid="{00000000-0005-0000-0000-0000C6E50000}"/>
    <cellStyle name="Output 2 5 10 3 5" xfId="58826" xr:uid="{00000000-0005-0000-0000-0000C7E50000}"/>
    <cellStyle name="Output 2 5 10 4" xfId="58827" xr:uid="{00000000-0005-0000-0000-0000C8E50000}"/>
    <cellStyle name="Output 2 5 10 4 2" xfId="58828" xr:uid="{00000000-0005-0000-0000-0000C9E50000}"/>
    <cellStyle name="Output 2 5 10 4 3" xfId="58829" xr:uid="{00000000-0005-0000-0000-0000CAE50000}"/>
    <cellStyle name="Output 2 5 10 4 4" xfId="58830" xr:uid="{00000000-0005-0000-0000-0000CBE50000}"/>
    <cellStyle name="Output 2 5 10 4 5" xfId="58831" xr:uid="{00000000-0005-0000-0000-0000CCE50000}"/>
    <cellStyle name="Output 2 5 10 5" xfId="58832" xr:uid="{00000000-0005-0000-0000-0000CDE50000}"/>
    <cellStyle name="Output 2 5 10 6" xfId="58833" xr:uid="{00000000-0005-0000-0000-0000CEE50000}"/>
    <cellStyle name="Output 2 5 10 7" xfId="58834" xr:uid="{00000000-0005-0000-0000-0000CFE50000}"/>
    <cellStyle name="Output 2 5 10 8" xfId="58835" xr:uid="{00000000-0005-0000-0000-0000D0E50000}"/>
    <cellStyle name="Output 2 5 11" xfId="58836" xr:uid="{00000000-0005-0000-0000-0000D1E50000}"/>
    <cellStyle name="Output 2 5 11 2" xfId="58837" xr:uid="{00000000-0005-0000-0000-0000D2E50000}"/>
    <cellStyle name="Output 2 5 11 2 2" xfId="58838" xr:uid="{00000000-0005-0000-0000-0000D3E50000}"/>
    <cellStyle name="Output 2 5 11 2 2 2" xfId="58839" xr:uid="{00000000-0005-0000-0000-0000D4E50000}"/>
    <cellStyle name="Output 2 5 11 2 2 3" xfId="58840" xr:uid="{00000000-0005-0000-0000-0000D5E50000}"/>
    <cellStyle name="Output 2 5 11 2 2 4" xfId="58841" xr:uid="{00000000-0005-0000-0000-0000D6E50000}"/>
    <cellStyle name="Output 2 5 11 2 2 5" xfId="58842" xr:uid="{00000000-0005-0000-0000-0000D7E50000}"/>
    <cellStyle name="Output 2 5 11 2 3" xfId="58843" xr:uid="{00000000-0005-0000-0000-0000D8E50000}"/>
    <cellStyle name="Output 2 5 11 2 3 2" xfId="58844" xr:uid="{00000000-0005-0000-0000-0000D9E50000}"/>
    <cellStyle name="Output 2 5 11 2 3 3" xfId="58845" xr:uid="{00000000-0005-0000-0000-0000DAE50000}"/>
    <cellStyle name="Output 2 5 11 2 3 4" xfId="58846" xr:uid="{00000000-0005-0000-0000-0000DBE50000}"/>
    <cellStyle name="Output 2 5 11 2 3 5" xfId="58847" xr:uid="{00000000-0005-0000-0000-0000DCE50000}"/>
    <cellStyle name="Output 2 5 11 2 4" xfId="58848" xr:uid="{00000000-0005-0000-0000-0000DDE50000}"/>
    <cellStyle name="Output 2 5 11 2 5" xfId="58849" xr:uid="{00000000-0005-0000-0000-0000DEE50000}"/>
    <cellStyle name="Output 2 5 11 2 6" xfId="58850" xr:uid="{00000000-0005-0000-0000-0000DFE50000}"/>
    <cellStyle name="Output 2 5 11 2 7" xfId="58851" xr:uid="{00000000-0005-0000-0000-0000E0E50000}"/>
    <cellStyle name="Output 2 5 11 3" xfId="58852" xr:uid="{00000000-0005-0000-0000-0000E1E50000}"/>
    <cellStyle name="Output 2 5 11 3 2" xfId="58853" xr:uid="{00000000-0005-0000-0000-0000E2E50000}"/>
    <cellStyle name="Output 2 5 11 3 3" xfId="58854" xr:uid="{00000000-0005-0000-0000-0000E3E50000}"/>
    <cellStyle name="Output 2 5 11 3 4" xfId="58855" xr:uid="{00000000-0005-0000-0000-0000E4E50000}"/>
    <cellStyle name="Output 2 5 11 3 5" xfId="58856" xr:uid="{00000000-0005-0000-0000-0000E5E50000}"/>
    <cellStyle name="Output 2 5 11 4" xfId="58857" xr:uid="{00000000-0005-0000-0000-0000E6E50000}"/>
    <cellStyle name="Output 2 5 11 4 2" xfId="58858" xr:uid="{00000000-0005-0000-0000-0000E7E50000}"/>
    <cellStyle name="Output 2 5 11 4 3" xfId="58859" xr:uid="{00000000-0005-0000-0000-0000E8E50000}"/>
    <cellStyle name="Output 2 5 11 4 4" xfId="58860" xr:uid="{00000000-0005-0000-0000-0000E9E50000}"/>
    <cellStyle name="Output 2 5 11 4 5" xfId="58861" xr:uid="{00000000-0005-0000-0000-0000EAE50000}"/>
    <cellStyle name="Output 2 5 11 5" xfId="58862" xr:uid="{00000000-0005-0000-0000-0000EBE50000}"/>
    <cellStyle name="Output 2 5 11 6" xfId="58863" xr:uid="{00000000-0005-0000-0000-0000ECE50000}"/>
    <cellStyle name="Output 2 5 11 7" xfId="58864" xr:uid="{00000000-0005-0000-0000-0000EDE50000}"/>
    <cellStyle name="Output 2 5 11 8" xfId="58865" xr:uid="{00000000-0005-0000-0000-0000EEE50000}"/>
    <cellStyle name="Output 2 5 12" xfId="58866" xr:uid="{00000000-0005-0000-0000-0000EFE50000}"/>
    <cellStyle name="Output 2 5 12 2" xfId="58867" xr:uid="{00000000-0005-0000-0000-0000F0E50000}"/>
    <cellStyle name="Output 2 5 12 2 2" xfId="58868" xr:uid="{00000000-0005-0000-0000-0000F1E50000}"/>
    <cellStyle name="Output 2 5 12 2 2 2" xfId="58869" xr:uid="{00000000-0005-0000-0000-0000F2E50000}"/>
    <cellStyle name="Output 2 5 12 2 2 3" xfId="58870" xr:uid="{00000000-0005-0000-0000-0000F3E50000}"/>
    <cellStyle name="Output 2 5 12 2 2 4" xfId="58871" xr:uid="{00000000-0005-0000-0000-0000F4E50000}"/>
    <cellStyle name="Output 2 5 12 2 2 5" xfId="58872" xr:uid="{00000000-0005-0000-0000-0000F5E50000}"/>
    <cellStyle name="Output 2 5 12 2 3" xfId="58873" xr:uid="{00000000-0005-0000-0000-0000F6E50000}"/>
    <cellStyle name="Output 2 5 12 2 3 2" xfId="58874" xr:uid="{00000000-0005-0000-0000-0000F7E50000}"/>
    <cellStyle name="Output 2 5 12 2 3 3" xfId="58875" xr:uid="{00000000-0005-0000-0000-0000F8E50000}"/>
    <cellStyle name="Output 2 5 12 2 3 4" xfId="58876" xr:uid="{00000000-0005-0000-0000-0000F9E50000}"/>
    <cellStyle name="Output 2 5 12 2 3 5" xfId="58877" xr:uid="{00000000-0005-0000-0000-0000FAE50000}"/>
    <cellStyle name="Output 2 5 12 2 4" xfId="58878" xr:uid="{00000000-0005-0000-0000-0000FBE50000}"/>
    <cellStyle name="Output 2 5 12 2 5" xfId="58879" xr:uid="{00000000-0005-0000-0000-0000FCE50000}"/>
    <cellStyle name="Output 2 5 12 2 6" xfId="58880" xr:uid="{00000000-0005-0000-0000-0000FDE50000}"/>
    <cellStyle name="Output 2 5 12 2 7" xfId="58881" xr:uid="{00000000-0005-0000-0000-0000FEE50000}"/>
    <cellStyle name="Output 2 5 12 3" xfId="58882" xr:uid="{00000000-0005-0000-0000-0000FFE50000}"/>
    <cellStyle name="Output 2 5 12 3 2" xfId="58883" xr:uid="{00000000-0005-0000-0000-000000E60000}"/>
    <cellStyle name="Output 2 5 12 3 3" xfId="58884" xr:uid="{00000000-0005-0000-0000-000001E60000}"/>
    <cellStyle name="Output 2 5 12 3 4" xfId="58885" xr:uid="{00000000-0005-0000-0000-000002E60000}"/>
    <cellStyle name="Output 2 5 12 3 5" xfId="58886" xr:uid="{00000000-0005-0000-0000-000003E60000}"/>
    <cellStyle name="Output 2 5 12 4" xfId="58887" xr:uid="{00000000-0005-0000-0000-000004E60000}"/>
    <cellStyle name="Output 2 5 12 4 2" xfId="58888" xr:uid="{00000000-0005-0000-0000-000005E60000}"/>
    <cellStyle name="Output 2 5 12 4 3" xfId="58889" xr:uid="{00000000-0005-0000-0000-000006E60000}"/>
    <cellStyle name="Output 2 5 12 4 4" xfId="58890" xr:uid="{00000000-0005-0000-0000-000007E60000}"/>
    <cellStyle name="Output 2 5 12 4 5" xfId="58891" xr:uid="{00000000-0005-0000-0000-000008E60000}"/>
    <cellStyle name="Output 2 5 12 5" xfId="58892" xr:uid="{00000000-0005-0000-0000-000009E60000}"/>
    <cellStyle name="Output 2 5 12 6" xfId="58893" xr:uid="{00000000-0005-0000-0000-00000AE60000}"/>
    <cellStyle name="Output 2 5 12 7" xfId="58894" xr:uid="{00000000-0005-0000-0000-00000BE60000}"/>
    <cellStyle name="Output 2 5 12 8" xfId="58895" xr:uid="{00000000-0005-0000-0000-00000CE60000}"/>
    <cellStyle name="Output 2 5 13" xfId="58896" xr:uid="{00000000-0005-0000-0000-00000DE60000}"/>
    <cellStyle name="Output 2 5 13 2" xfId="58897" xr:uid="{00000000-0005-0000-0000-00000EE60000}"/>
    <cellStyle name="Output 2 5 13 2 2" xfId="58898" xr:uid="{00000000-0005-0000-0000-00000FE60000}"/>
    <cellStyle name="Output 2 5 13 2 2 2" xfId="58899" xr:uid="{00000000-0005-0000-0000-000010E60000}"/>
    <cellStyle name="Output 2 5 13 2 2 3" xfId="58900" xr:uid="{00000000-0005-0000-0000-000011E60000}"/>
    <cellStyle name="Output 2 5 13 2 2 4" xfId="58901" xr:uid="{00000000-0005-0000-0000-000012E60000}"/>
    <cellStyle name="Output 2 5 13 2 2 5" xfId="58902" xr:uid="{00000000-0005-0000-0000-000013E60000}"/>
    <cellStyle name="Output 2 5 13 2 3" xfId="58903" xr:uid="{00000000-0005-0000-0000-000014E60000}"/>
    <cellStyle name="Output 2 5 13 2 3 2" xfId="58904" xr:uid="{00000000-0005-0000-0000-000015E60000}"/>
    <cellStyle name="Output 2 5 13 2 3 3" xfId="58905" xr:uid="{00000000-0005-0000-0000-000016E60000}"/>
    <cellStyle name="Output 2 5 13 2 3 4" xfId="58906" xr:uid="{00000000-0005-0000-0000-000017E60000}"/>
    <cellStyle name="Output 2 5 13 2 3 5" xfId="58907" xr:uid="{00000000-0005-0000-0000-000018E60000}"/>
    <cellStyle name="Output 2 5 13 2 4" xfId="58908" xr:uid="{00000000-0005-0000-0000-000019E60000}"/>
    <cellStyle name="Output 2 5 13 2 5" xfId="58909" xr:uid="{00000000-0005-0000-0000-00001AE60000}"/>
    <cellStyle name="Output 2 5 13 2 6" xfId="58910" xr:uid="{00000000-0005-0000-0000-00001BE60000}"/>
    <cellStyle name="Output 2 5 13 2 7" xfId="58911" xr:uid="{00000000-0005-0000-0000-00001CE60000}"/>
    <cellStyle name="Output 2 5 13 3" xfId="58912" xr:uid="{00000000-0005-0000-0000-00001DE60000}"/>
    <cellStyle name="Output 2 5 13 3 2" xfId="58913" xr:uid="{00000000-0005-0000-0000-00001EE60000}"/>
    <cellStyle name="Output 2 5 13 3 3" xfId="58914" xr:uid="{00000000-0005-0000-0000-00001FE60000}"/>
    <cellStyle name="Output 2 5 13 3 4" xfId="58915" xr:uid="{00000000-0005-0000-0000-000020E60000}"/>
    <cellStyle name="Output 2 5 13 3 5" xfId="58916" xr:uid="{00000000-0005-0000-0000-000021E60000}"/>
    <cellStyle name="Output 2 5 13 4" xfId="58917" xr:uid="{00000000-0005-0000-0000-000022E60000}"/>
    <cellStyle name="Output 2 5 13 4 2" xfId="58918" xr:uid="{00000000-0005-0000-0000-000023E60000}"/>
    <cellStyle name="Output 2 5 13 4 3" xfId="58919" xr:uid="{00000000-0005-0000-0000-000024E60000}"/>
    <cellStyle name="Output 2 5 13 4 4" xfId="58920" xr:uid="{00000000-0005-0000-0000-000025E60000}"/>
    <cellStyle name="Output 2 5 13 4 5" xfId="58921" xr:uid="{00000000-0005-0000-0000-000026E60000}"/>
    <cellStyle name="Output 2 5 13 5" xfId="58922" xr:uid="{00000000-0005-0000-0000-000027E60000}"/>
    <cellStyle name="Output 2 5 13 6" xfId="58923" xr:uid="{00000000-0005-0000-0000-000028E60000}"/>
    <cellStyle name="Output 2 5 13 7" xfId="58924" xr:uid="{00000000-0005-0000-0000-000029E60000}"/>
    <cellStyle name="Output 2 5 13 8" xfId="58925" xr:uid="{00000000-0005-0000-0000-00002AE60000}"/>
    <cellStyle name="Output 2 5 14" xfId="58926" xr:uid="{00000000-0005-0000-0000-00002BE60000}"/>
    <cellStyle name="Output 2 5 14 2" xfId="58927" xr:uid="{00000000-0005-0000-0000-00002CE60000}"/>
    <cellStyle name="Output 2 5 14 2 2" xfId="58928" xr:uid="{00000000-0005-0000-0000-00002DE60000}"/>
    <cellStyle name="Output 2 5 14 2 2 2" xfId="58929" xr:uid="{00000000-0005-0000-0000-00002EE60000}"/>
    <cellStyle name="Output 2 5 14 2 2 3" xfId="58930" xr:uid="{00000000-0005-0000-0000-00002FE60000}"/>
    <cellStyle name="Output 2 5 14 2 2 4" xfId="58931" xr:uid="{00000000-0005-0000-0000-000030E60000}"/>
    <cellStyle name="Output 2 5 14 2 2 5" xfId="58932" xr:uid="{00000000-0005-0000-0000-000031E60000}"/>
    <cellStyle name="Output 2 5 14 2 3" xfId="58933" xr:uid="{00000000-0005-0000-0000-000032E60000}"/>
    <cellStyle name="Output 2 5 14 2 3 2" xfId="58934" xr:uid="{00000000-0005-0000-0000-000033E60000}"/>
    <cellStyle name="Output 2 5 14 2 3 3" xfId="58935" xr:uid="{00000000-0005-0000-0000-000034E60000}"/>
    <cellStyle name="Output 2 5 14 2 3 4" xfId="58936" xr:uid="{00000000-0005-0000-0000-000035E60000}"/>
    <cellStyle name="Output 2 5 14 2 3 5" xfId="58937" xr:uid="{00000000-0005-0000-0000-000036E60000}"/>
    <cellStyle name="Output 2 5 14 2 4" xfId="58938" xr:uid="{00000000-0005-0000-0000-000037E60000}"/>
    <cellStyle name="Output 2 5 14 2 5" xfId="58939" xr:uid="{00000000-0005-0000-0000-000038E60000}"/>
    <cellStyle name="Output 2 5 14 2 6" xfId="58940" xr:uid="{00000000-0005-0000-0000-000039E60000}"/>
    <cellStyle name="Output 2 5 14 2 7" xfId="58941" xr:uid="{00000000-0005-0000-0000-00003AE60000}"/>
    <cellStyle name="Output 2 5 14 3" xfId="58942" xr:uid="{00000000-0005-0000-0000-00003BE60000}"/>
    <cellStyle name="Output 2 5 14 3 2" xfId="58943" xr:uid="{00000000-0005-0000-0000-00003CE60000}"/>
    <cellStyle name="Output 2 5 14 3 3" xfId="58944" xr:uid="{00000000-0005-0000-0000-00003DE60000}"/>
    <cellStyle name="Output 2 5 14 3 4" xfId="58945" xr:uid="{00000000-0005-0000-0000-00003EE60000}"/>
    <cellStyle name="Output 2 5 14 3 5" xfId="58946" xr:uid="{00000000-0005-0000-0000-00003FE60000}"/>
    <cellStyle name="Output 2 5 14 4" xfId="58947" xr:uid="{00000000-0005-0000-0000-000040E60000}"/>
    <cellStyle name="Output 2 5 14 4 2" xfId="58948" xr:uid="{00000000-0005-0000-0000-000041E60000}"/>
    <cellStyle name="Output 2 5 14 4 3" xfId="58949" xr:uid="{00000000-0005-0000-0000-000042E60000}"/>
    <cellStyle name="Output 2 5 14 4 4" xfId="58950" xr:uid="{00000000-0005-0000-0000-000043E60000}"/>
    <cellStyle name="Output 2 5 14 4 5" xfId="58951" xr:uid="{00000000-0005-0000-0000-000044E60000}"/>
    <cellStyle name="Output 2 5 14 5" xfId="58952" xr:uid="{00000000-0005-0000-0000-000045E60000}"/>
    <cellStyle name="Output 2 5 14 6" xfId="58953" xr:uid="{00000000-0005-0000-0000-000046E60000}"/>
    <cellStyle name="Output 2 5 14 7" xfId="58954" xr:uid="{00000000-0005-0000-0000-000047E60000}"/>
    <cellStyle name="Output 2 5 14 8" xfId="58955" xr:uid="{00000000-0005-0000-0000-000048E60000}"/>
    <cellStyle name="Output 2 5 15" xfId="58956" xr:uid="{00000000-0005-0000-0000-000049E60000}"/>
    <cellStyle name="Output 2 5 15 2" xfId="58957" xr:uid="{00000000-0005-0000-0000-00004AE60000}"/>
    <cellStyle name="Output 2 5 15 2 2" xfId="58958" xr:uid="{00000000-0005-0000-0000-00004BE60000}"/>
    <cellStyle name="Output 2 5 15 2 3" xfId="58959" xr:uid="{00000000-0005-0000-0000-00004CE60000}"/>
    <cellStyle name="Output 2 5 15 2 4" xfId="58960" xr:uid="{00000000-0005-0000-0000-00004DE60000}"/>
    <cellStyle name="Output 2 5 15 2 5" xfId="58961" xr:uid="{00000000-0005-0000-0000-00004EE60000}"/>
    <cellStyle name="Output 2 5 15 3" xfId="58962" xr:uid="{00000000-0005-0000-0000-00004FE60000}"/>
    <cellStyle name="Output 2 5 15 3 2" xfId="58963" xr:uid="{00000000-0005-0000-0000-000050E60000}"/>
    <cellStyle name="Output 2 5 15 3 3" xfId="58964" xr:uid="{00000000-0005-0000-0000-000051E60000}"/>
    <cellStyle name="Output 2 5 15 3 4" xfId="58965" xr:uid="{00000000-0005-0000-0000-000052E60000}"/>
    <cellStyle name="Output 2 5 15 3 5" xfId="58966" xr:uid="{00000000-0005-0000-0000-000053E60000}"/>
    <cellStyle name="Output 2 5 15 4" xfId="58967" xr:uid="{00000000-0005-0000-0000-000054E60000}"/>
    <cellStyle name="Output 2 5 15 5" xfId="58968" xr:uid="{00000000-0005-0000-0000-000055E60000}"/>
    <cellStyle name="Output 2 5 15 6" xfId="58969" xr:uid="{00000000-0005-0000-0000-000056E60000}"/>
    <cellStyle name="Output 2 5 15 7" xfId="58970" xr:uid="{00000000-0005-0000-0000-000057E60000}"/>
    <cellStyle name="Output 2 5 16" xfId="58971" xr:uid="{00000000-0005-0000-0000-000058E60000}"/>
    <cellStyle name="Output 2 5 16 2" xfId="58972" xr:uid="{00000000-0005-0000-0000-000059E60000}"/>
    <cellStyle name="Output 2 5 16 3" xfId="58973" xr:uid="{00000000-0005-0000-0000-00005AE60000}"/>
    <cellStyle name="Output 2 5 16 4" xfId="58974" xr:uid="{00000000-0005-0000-0000-00005BE60000}"/>
    <cellStyle name="Output 2 5 16 5" xfId="58975" xr:uid="{00000000-0005-0000-0000-00005CE60000}"/>
    <cellStyle name="Output 2 5 17" xfId="58976" xr:uid="{00000000-0005-0000-0000-00005DE60000}"/>
    <cellStyle name="Output 2 5 17 2" xfId="58977" xr:uid="{00000000-0005-0000-0000-00005EE60000}"/>
    <cellStyle name="Output 2 5 17 3" xfId="58978" xr:uid="{00000000-0005-0000-0000-00005FE60000}"/>
    <cellStyle name="Output 2 5 17 4" xfId="58979" xr:uid="{00000000-0005-0000-0000-000060E60000}"/>
    <cellStyle name="Output 2 5 17 5" xfId="58980" xr:uid="{00000000-0005-0000-0000-000061E60000}"/>
    <cellStyle name="Output 2 5 18" xfId="58981" xr:uid="{00000000-0005-0000-0000-000062E60000}"/>
    <cellStyle name="Output 2 5 19" xfId="58982" xr:uid="{00000000-0005-0000-0000-000063E60000}"/>
    <cellStyle name="Output 2 5 2" xfId="58983" xr:uid="{00000000-0005-0000-0000-000064E60000}"/>
    <cellStyle name="Output 2 5 2 2" xfId="58984" xr:uid="{00000000-0005-0000-0000-000065E60000}"/>
    <cellStyle name="Output 2 5 2 2 2" xfId="58985" xr:uid="{00000000-0005-0000-0000-000066E60000}"/>
    <cellStyle name="Output 2 5 2 2 2 2" xfId="58986" xr:uid="{00000000-0005-0000-0000-000067E60000}"/>
    <cellStyle name="Output 2 5 2 2 2 3" xfId="58987" xr:uid="{00000000-0005-0000-0000-000068E60000}"/>
    <cellStyle name="Output 2 5 2 2 2 4" xfId="58988" xr:uid="{00000000-0005-0000-0000-000069E60000}"/>
    <cellStyle name="Output 2 5 2 2 2 5" xfId="58989" xr:uid="{00000000-0005-0000-0000-00006AE60000}"/>
    <cellStyle name="Output 2 5 2 2 3" xfId="58990" xr:uid="{00000000-0005-0000-0000-00006BE60000}"/>
    <cellStyle name="Output 2 5 2 2 3 2" xfId="58991" xr:uid="{00000000-0005-0000-0000-00006CE60000}"/>
    <cellStyle name="Output 2 5 2 2 3 3" xfId="58992" xr:uid="{00000000-0005-0000-0000-00006DE60000}"/>
    <cellStyle name="Output 2 5 2 2 3 4" xfId="58993" xr:uid="{00000000-0005-0000-0000-00006EE60000}"/>
    <cellStyle name="Output 2 5 2 2 3 5" xfId="58994" xr:uid="{00000000-0005-0000-0000-00006FE60000}"/>
    <cellStyle name="Output 2 5 2 2 4" xfId="58995" xr:uid="{00000000-0005-0000-0000-000070E60000}"/>
    <cellStyle name="Output 2 5 2 2 5" xfId="58996" xr:uid="{00000000-0005-0000-0000-000071E60000}"/>
    <cellStyle name="Output 2 5 2 2 6" xfId="58997" xr:uid="{00000000-0005-0000-0000-000072E60000}"/>
    <cellStyle name="Output 2 5 2 2 7" xfId="58998" xr:uid="{00000000-0005-0000-0000-000073E60000}"/>
    <cellStyle name="Output 2 5 2 3" xfId="58999" xr:uid="{00000000-0005-0000-0000-000074E60000}"/>
    <cellStyle name="Output 2 5 2 3 2" xfId="59000" xr:uid="{00000000-0005-0000-0000-000075E60000}"/>
    <cellStyle name="Output 2 5 2 3 3" xfId="59001" xr:uid="{00000000-0005-0000-0000-000076E60000}"/>
    <cellStyle name="Output 2 5 2 3 4" xfId="59002" xr:uid="{00000000-0005-0000-0000-000077E60000}"/>
    <cellStyle name="Output 2 5 2 3 5" xfId="59003" xr:uid="{00000000-0005-0000-0000-000078E60000}"/>
    <cellStyle name="Output 2 5 2 4" xfId="59004" xr:uid="{00000000-0005-0000-0000-000079E60000}"/>
    <cellStyle name="Output 2 5 2 4 2" xfId="59005" xr:uid="{00000000-0005-0000-0000-00007AE60000}"/>
    <cellStyle name="Output 2 5 2 4 3" xfId="59006" xr:uid="{00000000-0005-0000-0000-00007BE60000}"/>
    <cellStyle name="Output 2 5 2 4 4" xfId="59007" xr:uid="{00000000-0005-0000-0000-00007CE60000}"/>
    <cellStyle name="Output 2 5 2 4 5" xfId="59008" xr:uid="{00000000-0005-0000-0000-00007DE60000}"/>
    <cellStyle name="Output 2 5 2 5" xfId="59009" xr:uid="{00000000-0005-0000-0000-00007EE60000}"/>
    <cellStyle name="Output 2 5 2 6" xfId="59010" xr:uid="{00000000-0005-0000-0000-00007FE60000}"/>
    <cellStyle name="Output 2 5 2 7" xfId="59011" xr:uid="{00000000-0005-0000-0000-000080E60000}"/>
    <cellStyle name="Output 2 5 2 8" xfId="59012" xr:uid="{00000000-0005-0000-0000-000081E60000}"/>
    <cellStyle name="Output 2 5 20" xfId="59013" xr:uid="{00000000-0005-0000-0000-000082E60000}"/>
    <cellStyle name="Output 2 5 21" xfId="59014" xr:uid="{00000000-0005-0000-0000-000083E60000}"/>
    <cellStyle name="Output 2 5 3" xfId="59015" xr:uid="{00000000-0005-0000-0000-000084E60000}"/>
    <cellStyle name="Output 2 5 3 2" xfId="59016" xr:uid="{00000000-0005-0000-0000-000085E60000}"/>
    <cellStyle name="Output 2 5 3 2 2" xfId="59017" xr:uid="{00000000-0005-0000-0000-000086E60000}"/>
    <cellStyle name="Output 2 5 3 2 2 2" xfId="59018" xr:uid="{00000000-0005-0000-0000-000087E60000}"/>
    <cellStyle name="Output 2 5 3 2 2 3" xfId="59019" xr:uid="{00000000-0005-0000-0000-000088E60000}"/>
    <cellStyle name="Output 2 5 3 2 2 4" xfId="59020" xr:uid="{00000000-0005-0000-0000-000089E60000}"/>
    <cellStyle name="Output 2 5 3 2 2 5" xfId="59021" xr:uid="{00000000-0005-0000-0000-00008AE60000}"/>
    <cellStyle name="Output 2 5 3 2 3" xfId="59022" xr:uid="{00000000-0005-0000-0000-00008BE60000}"/>
    <cellStyle name="Output 2 5 3 2 3 2" xfId="59023" xr:uid="{00000000-0005-0000-0000-00008CE60000}"/>
    <cellStyle name="Output 2 5 3 2 3 3" xfId="59024" xr:uid="{00000000-0005-0000-0000-00008DE60000}"/>
    <cellStyle name="Output 2 5 3 2 3 4" xfId="59025" xr:uid="{00000000-0005-0000-0000-00008EE60000}"/>
    <cellStyle name="Output 2 5 3 2 3 5" xfId="59026" xr:uid="{00000000-0005-0000-0000-00008FE60000}"/>
    <cellStyle name="Output 2 5 3 2 4" xfId="59027" xr:uid="{00000000-0005-0000-0000-000090E60000}"/>
    <cellStyle name="Output 2 5 3 2 5" xfId="59028" xr:uid="{00000000-0005-0000-0000-000091E60000}"/>
    <cellStyle name="Output 2 5 3 2 6" xfId="59029" xr:uid="{00000000-0005-0000-0000-000092E60000}"/>
    <cellStyle name="Output 2 5 3 2 7" xfId="59030" xr:uid="{00000000-0005-0000-0000-000093E60000}"/>
    <cellStyle name="Output 2 5 3 3" xfId="59031" xr:uid="{00000000-0005-0000-0000-000094E60000}"/>
    <cellStyle name="Output 2 5 3 3 2" xfId="59032" xr:uid="{00000000-0005-0000-0000-000095E60000}"/>
    <cellStyle name="Output 2 5 3 3 3" xfId="59033" xr:uid="{00000000-0005-0000-0000-000096E60000}"/>
    <cellStyle name="Output 2 5 3 3 4" xfId="59034" xr:uid="{00000000-0005-0000-0000-000097E60000}"/>
    <cellStyle name="Output 2 5 3 3 5" xfId="59035" xr:uid="{00000000-0005-0000-0000-000098E60000}"/>
    <cellStyle name="Output 2 5 3 4" xfId="59036" xr:uid="{00000000-0005-0000-0000-000099E60000}"/>
    <cellStyle name="Output 2 5 3 4 2" xfId="59037" xr:uid="{00000000-0005-0000-0000-00009AE60000}"/>
    <cellStyle name="Output 2 5 3 4 3" xfId="59038" xr:uid="{00000000-0005-0000-0000-00009BE60000}"/>
    <cellStyle name="Output 2 5 3 4 4" xfId="59039" xr:uid="{00000000-0005-0000-0000-00009CE60000}"/>
    <cellStyle name="Output 2 5 3 4 5" xfId="59040" xr:uid="{00000000-0005-0000-0000-00009DE60000}"/>
    <cellStyle name="Output 2 5 3 5" xfId="59041" xr:uid="{00000000-0005-0000-0000-00009EE60000}"/>
    <cellStyle name="Output 2 5 3 6" xfId="59042" xr:uid="{00000000-0005-0000-0000-00009FE60000}"/>
    <cellStyle name="Output 2 5 3 7" xfId="59043" xr:uid="{00000000-0005-0000-0000-0000A0E60000}"/>
    <cellStyle name="Output 2 5 3 8" xfId="59044" xr:uid="{00000000-0005-0000-0000-0000A1E60000}"/>
    <cellStyle name="Output 2 5 4" xfId="59045" xr:uid="{00000000-0005-0000-0000-0000A2E60000}"/>
    <cellStyle name="Output 2 5 4 2" xfId="59046" xr:uid="{00000000-0005-0000-0000-0000A3E60000}"/>
    <cellStyle name="Output 2 5 4 2 2" xfId="59047" xr:uid="{00000000-0005-0000-0000-0000A4E60000}"/>
    <cellStyle name="Output 2 5 4 2 2 2" xfId="59048" xr:uid="{00000000-0005-0000-0000-0000A5E60000}"/>
    <cellStyle name="Output 2 5 4 2 2 3" xfId="59049" xr:uid="{00000000-0005-0000-0000-0000A6E60000}"/>
    <cellStyle name="Output 2 5 4 2 2 4" xfId="59050" xr:uid="{00000000-0005-0000-0000-0000A7E60000}"/>
    <cellStyle name="Output 2 5 4 2 2 5" xfId="59051" xr:uid="{00000000-0005-0000-0000-0000A8E60000}"/>
    <cellStyle name="Output 2 5 4 2 3" xfId="59052" xr:uid="{00000000-0005-0000-0000-0000A9E60000}"/>
    <cellStyle name="Output 2 5 4 2 3 2" xfId="59053" xr:uid="{00000000-0005-0000-0000-0000AAE60000}"/>
    <cellStyle name="Output 2 5 4 2 3 3" xfId="59054" xr:uid="{00000000-0005-0000-0000-0000ABE60000}"/>
    <cellStyle name="Output 2 5 4 2 3 4" xfId="59055" xr:uid="{00000000-0005-0000-0000-0000ACE60000}"/>
    <cellStyle name="Output 2 5 4 2 3 5" xfId="59056" xr:uid="{00000000-0005-0000-0000-0000ADE60000}"/>
    <cellStyle name="Output 2 5 4 2 4" xfId="59057" xr:uid="{00000000-0005-0000-0000-0000AEE60000}"/>
    <cellStyle name="Output 2 5 4 2 5" xfId="59058" xr:uid="{00000000-0005-0000-0000-0000AFE60000}"/>
    <cellStyle name="Output 2 5 4 2 6" xfId="59059" xr:uid="{00000000-0005-0000-0000-0000B0E60000}"/>
    <cellStyle name="Output 2 5 4 2 7" xfId="59060" xr:uid="{00000000-0005-0000-0000-0000B1E60000}"/>
    <cellStyle name="Output 2 5 4 3" xfId="59061" xr:uid="{00000000-0005-0000-0000-0000B2E60000}"/>
    <cellStyle name="Output 2 5 4 3 2" xfId="59062" xr:uid="{00000000-0005-0000-0000-0000B3E60000}"/>
    <cellStyle name="Output 2 5 4 3 3" xfId="59063" xr:uid="{00000000-0005-0000-0000-0000B4E60000}"/>
    <cellStyle name="Output 2 5 4 3 4" xfId="59064" xr:uid="{00000000-0005-0000-0000-0000B5E60000}"/>
    <cellStyle name="Output 2 5 4 3 5" xfId="59065" xr:uid="{00000000-0005-0000-0000-0000B6E60000}"/>
    <cellStyle name="Output 2 5 4 4" xfId="59066" xr:uid="{00000000-0005-0000-0000-0000B7E60000}"/>
    <cellStyle name="Output 2 5 4 4 2" xfId="59067" xr:uid="{00000000-0005-0000-0000-0000B8E60000}"/>
    <cellStyle name="Output 2 5 4 4 3" xfId="59068" xr:uid="{00000000-0005-0000-0000-0000B9E60000}"/>
    <cellStyle name="Output 2 5 4 4 4" xfId="59069" xr:uid="{00000000-0005-0000-0000-0000BAE60000}"/>
    <cellStyle name="Output 2 5 4 4 5" xfId="59070" xr:uid="{00000000-0005-0000-0000-0000BBE60000}"/>
    <cellStyle name="Output 2 5 4 5" xfId="59071" xr:uid="{00000000-0005-0000-0000-0000BCE60000}"/>
    <cellStyle name="Output 2 5 4 6" xfId="59072" xr:uid="{00000000-0005-0000-0000-0000BDE60000}"/>
    <cellStyle name="Output 2 5 4 7" xfId="59073" xr:uid="{00000000-0005-0000-0000-0000BEE60000}"/>
    <cellStyle name="Output 2 5 4 8" xfId="59074" xr:uid="{00000000-0005-0000-0000-0000BFE60000}"/>
    <cellStyle name="Output 2 5 5" xfId="59075" xr:uid="{00000000-0005-0000-0000-0000C0E60000}"/>
    <cellStyle name="Output 2 5 5 2" xfId="59076" xr:uid="{00000000-0005-0000-0000-0000C1E60000}"/>
    <cellStyle name="Output 2 5 5 2 2" xfId="59077" xr:uid="{00000000-0005-0000-0000-0000C2E60000}"/>
    <cellStyle name="Output 2 5 5 2 2 2" xfId="59078" xr:uid="{00000000-0005-0000-0000-0000C3E60000}"/>
    <cellStyle name="Output 2 5 5 2 2 3" xfId="59079" xr:uid="{00000000-0005-0000-0000-0000C4E60000}"/>
    <cellStyle name="Output 2 5 5 2 2 4" xfId="59080" xr:uid="{00000000-0005-0000-0000-0000C5E60000}"/>
    <cellStyle name="Output 2 5 5 2 2 5" xfId="59081" xr:uid="{00000000-0005-0000-0000-0000C6E60000}"/>
    <cellStyle name="Output 2 5 5 2 3" xfId="59082" xr:uid="{00000000-0005-0000-0000-0000C7E60000}"/>
    <cellStyle name="Output 2 5 5 2 3 2" xfId="59083" xr:uid="{00000000-0005-0000-0000-0000C8E60000}"/>
    <cellStyle name="Output 2 5 5 2 3 3" xfId="59084" xr:uid="{00000000-0005-0000-0000-0000C9E60000}"/>
    <cellStyle name="Output 2 5 5 2 3 4" xfId="59085" xr:uid="{00000000-0005-0000-0000-0000CAE60000}"/>
    <cellStyle name="Output 2 5 5 2 3 5" xfId="59086" xr:uid="{00000000-0005-0000-0000-0000CBE60000}"/>
    <cellStyle name="Output 2 5 5 2 4" xfId="59087" xr:uid="{00000000-0005-0000-0000-0000CCE60000}"/>
    <cellStyle name="Output 2 5 5 2 5" xfId="59088" xr:uid="{00000000-0005-0000-0000-0000CDE60000}"/>
    <cellStyle name="Output 2 5 5 2 6" xfId="59089" xr:uid="{00000000-0005-0000-0000-0000CEE60000}"/>
    <cellStyle name="Output 2 5 5 2 7" xfId="59090" xr:uid="{00000000-0005-0000-0000-0000CFE60000}"/>
    <cellStyle name="Output 2 5 5 3" xfId="59091" xr:uid="{00000000-0005-0000-0000-0000D0E60000}"/>
    <cellStyle name="Output 2 5 5 3 2" xfId="59092" xr:uid="{00000000-0005-0000-0000-0000D1E60000}"/>
    <cellStyle name="Output 2 5 5 3 3" xfId="59093" xr:uid="{00000000-0005-0000-0000-0000D2E60000}"/>
    <cellStyle name="Output 2 5 5 3 4" xfId="59094" xr:uid="{00000000-0005-0000-0000-0000D3E60000}"/>
    <cellStyle name="Output 2 5 5 3 5" xfId="59095" xr:uid="{00000000-0005-0000-0000-0000D4E60000}"/>
    <cellStyle name="Output 2 5 5 4" xfId="59096" xr:uid="{00000000-0005-0000-0000-0000D5E60000}"/>
    <cellStyle name="Output 2 5 5 4 2" xfId="59097" xr:uid="{00000000-0005-0000-0000-0000D6E60000}"/>
    <cellStyle name="Output 2 5 5 4 3" xfId="59098" xr:uid="{00000000-0005-0000-0000-0000D7E60000}"/>
    <cellStyle name="Output 2 5 5 4 4" xfId="59099" xr:uid="{00000000-0005-0000-0000-0000D8E60000}"/>
    <cellStyle name="Output 2 5 5 4 5" xfId="59100" xr:uid="{00000000-0005-0000-0000-0000D9E60000}"/>
    <cellStyle name="Output 2 5 5 5" xfId="59101" xr:uid="{00000000-0005-0000-0000-0000DAE60000}"/>
    <cellStyle name="Output 2 5 5 6" xfId="59102" xr:uid="{00000000-0005-0000-0000-0000DBE60000}"/>
    <cellStyle name="Output 2 5 5 7" xfId="59103" xr:uid="{00000000-0005-0000-0000-0000DCE60000}"/>
    <cellStyle name="Output 2 5 5 8" xfId="59104" xr:uid="{00000000-0005-0000-0000-0000DDE60000}"/>
    <cellStyle name="Output 2 5 6" xfId="59105" xr:uid="{00000000-0005-0000-0000-0000DEE60000}"/>
    <cellStyle name="Output 2 5 6 2" xfId="59106" xr:uid="{00000000-0005-0000-0000-0000DFE60000}"/>
    <cellStyle name="Output 2 5 6 2 2" xfId="59107" xr:uid="{00000000-0005-0000-0000-0000E0E60000}"/>
    <cellStyle name="Output 2 5 6 2 2 2" xfId="59108" xr:uid="{00000000-0005-0000-0000-0000E1E60000}"/>
    <cellStyle name="Output 2 5 6 2 2 3" xfId="59109" xr:uid="{00000000-0005-0000-0000-0000E2E60000}"/>
    <cellStyle name="Output 2 5 6 2 2 4" xfId="59110" xr:uid="{00000000-0005-0000-0000-0000E3E60000}"/>
    <cellStyle name="Output 2 5 6 2 2 5" xfId="59111" xr:uid="{00000000-0005-0000-0000-0000E4E60000}"/>
    <cellStyle name="Output 2 5 6 2 3" xfId="59112" xr:uid="{00000000-0005-0000-0000-0000E5E60000}"/>
    <cellStyle name="Output 2 5 6 2 3 2" xfId="59113" xr:uid="{00000000-0005-0000-0000-0000E6E60000}"/>
    <cellStyle name="Output 2 5 6 2 3 3" xfId="59114" xr:uid="{00000000-0005-0000-0000-0000E7E60000}"/>
    <cellStyle name="Output 2 5 6 2 3 4" xfId="59115" xr:uid="{00000000-0005-0000-0000-0000E8E60000}"/>
    <cellStyle name="Output 2 5 6 2 3 5" xfId="59116" xr:uid="{00000000-0005-0000-0000-0000E9E60000}"/>
    <cellStyle name="Output 2 5 6 2 4" xfId="59117" xr:uid="{00000000-0005-0000-0000-0000EAE60000}"/>
    <cellStyle name="Output 2 5 6 2 5" xfId="59118" xr:uid="{00000000-0005-0000-0000-0000EBE60000}"/>
    <cellStyle name="Output 2 5 6 2 6" xfId="59119" xr:uid="{00000000-0005-0000-0000-0000ECE60000}"/>
    <cellStyle name="Output 2 5 6 2 7" xfId="59120" xr:uid="{00000000-0005-0000-0000-0000EDE60000}"/>
    <cellStyle name="Output 2 5 6 3" xfId="59121" xr:uid="{00000000-0005-0000-0000-0000EEE60000}"/>
    <cellStyle name="Output 2 5 6 3 2" xfId="59122" xr:uid="{00000000-0005-0000-0000-0000EFE60000}"/>
    <cellStyle name="Output 2 5 6 3 3" xfId="59123" xr:uid="{00000000-0005-0000-0000-0000F0E60000}"/>
    <cellStyle name="Output 2 5 6 3 4" xfId="59124" xr:uid="{00000000-0005-0000-0000-0000F1E60000}"/>
    <cellStyle name="Output 2 5 6 3 5" xfId="59125" xr:uid="{00000000-0005-0000-0000-0000F2E60000}"/>
    <cellStyle name="Output 2 5 6 4" xfId="59126" xr:uid="{00000000-0005-0000-0000-0000F3E60000}"/>
    <cellStyle name="Output 2 5 6 4 2" xfId="59127" xr:uid="{00000000-0005-0000-0000-0000F4E60000}"/>
    <cellStyle name="Output 2 5 6 4 3" xfId="59128" xr:uid="{00000000-0005-0000-0000-0000F5E60000}"/>
    <cellStyle name="Output 2 5 6 4 4" xfId="59129" xr:uid="{00000000-0005-0000-0000-0000F6E60000}"/>
    <cellStyle name="Output 2 5 6 4 5" xfId="59130" xr:uid="{00000000-0005-0000-0000-0000F7E60000}"/>
    <cellStyle name="Output 2 5 6 5" xfId="59131" xr:uid="{00000000-0005-0000-0000-0000F8E60000}"/>
    <cellStyle name="Output 2 5 6 6" xfId="59132" xr:uid="{00000000-0005-0000-0000-0000F9E60000}"/>
    <cellStyle name="Output 2 5 6 7" xfId="59133" xr:uid="{00000000-0005-0000-0000-0000FAE60000}"/>
    <cellStyle name="Output 2 5 6 8" xfId="59134" xr:uid="{00000000-0005-0000-0000-0000FBE60000}"/>
    <cellStyle name="Output 2 5 7" xfId="59135" xr:uid="{00000000-0005-0000-0000-0000FCE60000}"/>
    <cellStyle name="Output 2 5 7 2" xfId="59136" xr:uid="{00000000-0005-0000-0000-0000FDE60000}"/>
    <cellStyle name="Output 2 5 7 2 2" xfId="59137" xr:uid="{00000000-0005-0000-0000-0000FEE60000}"/>
    <cellStyle name="Output 2 5 7 2 2 2" xfId="59138" xr:uid="{00000000-0005-0000-0000-0000FFE60000}"/>
    <cellStyle name="Output 2 5 7 2 2 3" xfId="59139" xr:uid="{00000000-0005-0000-0000-000000E70000}"/>
    <cellStyle name="Output 2 5 7 2 2 4" xfId="59140" xr:uid="{00000000-0005-0000-0000-000001E70000}"/>
    <cellStyle name="Output 2 5 7 2 2 5" xfId="59141" xr:uid="{00000000-0005-0000-0000-000002E70000}"/>
    <cellStyle name="Output 2 5 7 2 3" xfId="59142" xr:uid="{00000000-0005-0000-0000-000003E70000}"/>
    <cellStyle name="Output 2 5 7 2 3 2" xfId="59143" xr:uid="{00000000-0005-0000-0000-000004E70000}"/>
    <cellStyle name="Output 2 5 7 2 3 3" xfId="59144" xr:uid="{00000000-0005-0000-0000-000005E70000}"/>
    <cellStyle name="Output 2 5 7 2 3 4" xfId="59145" xr:uid="{00000000-0005-0000-0000-000006E70000}"/>
    <cellStyle name="Output 2 5 7 2 3 5" xfId="59146" xr:uid="{00000000-0005-0000-0000-000007E70000}"/>
    <cellStyle name="Output 2 5 7 2 4" xfId="59147" xr:uid="{00000000-0005-0000-0000-000008E70000}"/>
    <cellStyle name="Output 2 5 7 2 5" xfId="59148" xr:uid="{00000000-0005-0000-0000-000009E70000}"/>
    <cellStyle name="Output 2 5 7 2 6" xfId="59149" xr:uid="{00000000-0005-0000-0000-00000AE70000}"/>
    <cellStyle name="Output 2 5 7 2 7" xfId="59150" xr:uid="{00000000-0005-0000-0000-00000BE70000}"/>
    <cellStyle name="Output 2 5 7 3" xfId="59151" xr:uid="{00000000-0005-0000-0000-00000CE70000}"/>
    <cellStyle name="Output 2 5 7 3 2" xfId="59152" xr:uid="{00000000-0005-0000-0000-00000DE70000}"/>
    <cellStyle name="Output 2 5 7 3 3" xfId="59153" xr:uid="{00000000-0005-0000-0000-00000EE70000}"/>
    <cellStyle name="Output 2 5 7 3 4" xfId="59154" xr:uid="{00000000-0005-0000-0000-00000FE70000}"/>
    <cellStyle name="Output 2 5 7 3 5" xfId="59155" xr:uid="{00000000-0005-0000-0000-000010E70000}"/>
    <cellStyle name="Output 2 5 7 4" xfId="59156" xr:uid="{00000000-0005-0000-0000-000011E70000}"/>
    <cellStyle name="Output 2 5 7 4 2" xfId="59157" xr:uid="{00000000-0005-0000-0000-000012E70000}"/>
    <cellStyle name="Output 2 5 7 4 3" xfId="59158" xr:uid="{00000000-0005-0000-0000-000013E70000}"/>
    <cellStyle name="Output 2 5 7 4 4" xfId="59159" xr:uid="{00000000-0005-0000-0000-000014E70000}"/>
    <cellStyle name="Output 2 5 7 4 5" xfId="59160" xr:uid="{00000000-0005-0000-0000-000015E70000}"/>
    <cellStyle name="Output 2 5 7 5" xfId="59161" xr:uid="{00000000-0005-0000-0000-000016E70000}"/>
    <cellStyle name="Output 2 5 7 6" xfId="59162" xr:uid="{00000000-0005-0000-0000-000017E70000}"/>
    <cellStyle name="Output 2 5 7 7" xfId="59163" xr:uid="{00000000-0005-0000-0000-000018E70000}"/>
    <cellStyle name="Output 2 5 7 8" xfId="59164" xr:uid="{00000000-0005-0000-0000-000019E70000}"/>
    <cellStyle name="Output 2 5 8" xfId="59165" xr:uid="{00000000-0005-0000-0000-00001AE70000}"/>
    <cellStyle name="Output 2 5 8 2" xfId="59166" xr:uid="{00000000-0005-0000-0000-00001BE70000}"/>
    <cellStyle name="Output 2 5 8 2 2" xfId="59167" xr:uid="{00000000-0005-0000-0000-00001CE70000}"/>
    <cellStyle name="Output 2 5 8 2 2 2" xfId="59168" xr:uid="{00000000-0005-0000-0000-00001DE70000}"/>
    <cellStyle name="Output 2 5 8 2 2 3" xfId="59169" xr:uid="{00000000-0005-0000-0000-00001EE70000}"/>
    <cellStyle name="Output 2 5 8 2 2 4" xfId="59170" xr:uid="{00000000-0005-0000-0000-00001FE70000}"/>
    <cellStyle name="Output 2 5 8 2 2 5" xfId="59171" xr:uid="{00000000-0005-0000-0000-000020E70000}"/>
    <cellStyle name="Output 2 5 8 2 3" xfId="59172" xr:uid="{00000000-0005-0000-0000-000021E70000}"/>
    <cellStyle name="Output 2 5 8 2 3 2" xfId="59173" xr:uid="{00000000-0005-0000-0000-000022E70000}"/>
    <cellStyle name="Output 2 5 8 2 3 3" xfId="59174" xr:uid="{00000000-0005-0000-0000-000023E70000}"/>
    <cellStyle name="Output 2 5 8 2 3 4" xfId="59175" xr:uid="{00000000-0005-0000-0000-000024E70000}"/>
    <cellStyle name="Output 2 5 8 2 3 5" xfId="59176" xr:uid="{00000000-0005-0000-0000-000025E70000}"/>
    <cellStyle name="Output 2 5 8 2 4" xfId="59177" xr:uid="{00000000-0005-0000-0000-000026E70000}"/>
    <cellStyle name="Output 2 5 8 2 5" xfId="59178" xr:uid="{00000000-0005-0000-0000-000027E70000}"/>
    <cellStyle name="Output 2 5 8 2 6" xfId="59179" xr:uid="{00000000-0005-0000-0000-000028E70000}"/>
    <cellStyle name="Output 2 5 8 2 7" xfId="59180" xr:uid="{00000000-0005-0000-0000-000029E70000}"/>
    <cellStyle name="Output 2 5 8 3" xfId="59181" xr:uid="{00000000-0005-0000-0000-00002AE70000}"/>
    <cellStyle name="Output 2 5 8 3 2" xfId="59182" xr:uid="{00000000-0005-0000-0000-00002BE70000}"/>
    <cellStyle name="Output 2 5 8 3 3" xfId="59183" xr:uid="{00000000-0005-0000-0000-00002CE70000}"/>
    <cellStyle name="Output 2 5 8 3 4" xfId="59184" xr:uid="{00000000-0005-0000-0000-00002DE70000}"/>
    <cellStyle name="Output 2 5 8 3 5" xfId="59185" xr:uid="{00000000-0005-0000-0000-00002EE70000}"/>
    <cellStyle name="Output 2 5 8 4" xfId="59186" xr:uid="{00000000-0005-0000-0000-00002FE70000}"/>
    <cellStyle name="Output 2 5 8 4 2" xfId="59187" xr:uid="{00000000-0005-0000-0000-000030E70000}"/>
    <cellStyle name="Output 2 5 8 4 3" xfId="59188" xr:uid="{00000000-0005-0000-0000-000031E70000}"/>
    <cellStyle name="Output 2 5 8 4 4" xfId="59189" xr:uid="{00000000-0005-0000-0000-000032E70000}"/>
    <cellStyle name="Output 2 5 8 4 5" xfId="59190" xr:uid="{00000000-0005-0000-0000-000033E70000}"/>
    <cellStyle name="Output 2 5 8 5" xfId="59191" xr:uid="{00000000-0005-0000-0000-000034E70000}"/>
    <cellStyle name="Output 2 5 8 6" xfId="59192" xr:uid="{00000000-0005-0000-0000-000035E70000}"/>
    <cellStyle name="Output 2 5 8 7" xfId="59193" xr:uid="{00000000-0005-0000-0000-000036E70000}"/>
    <cellStyle name="Output 2 5 8 8" xfId="59194" xr:uid="{00000000-0005-0000-0000-000037E70000}"/>
    <cellStyle name="Output 2 5 9" xfId="59195" xr:uid="{00000000-0005-0000-0000-000038E70000}"/>
    <cellStyle name="Output 2 5 9 2" xfId="59196" xr:uid="{00000000-0005-0000-0000-000039E70000}"/>
    <cellStyle name="Output 2 5 9 2 2" xfId="59197" xr:uid="{00000000-0005-0000-0000-00003AE70000}"/>
    <cellStyle name="Output 2 5 9 2 2 2" xfId="59198" xr:uid="{00000000-0005-0000-0000-00003BE70000}"/>
    <cellStyle name="Output 2 5 9 2 2 3" xfId="59199" xr:uid="{00000000-0005-0000-0000-00003CE70000}"/>
    <cellStyle name="Output 2 5 9 2 2 4" xfId="59200" xr:uid="{00000000-0005-0000-0000-00003DE70000}"/>
    <cellStyle name="Output 2 5 9 2 2 5" xfId="59201" xr:uid="{00000000-0005-0000-0000-00003EE70000}"/>
    <cellStyle name="Output 2 5 9 2 3" xfId="59202" xr:uid="{00000000-0005-0000-0000-00003FE70000}"/>
    <cellStyle name="Output 2 5 9 2 3 2" xfId="59203" xr:uid="{00000000-0005-0000-0000-000040E70000}"/>
    <cellStyle name="Output 2 5 9 2 3 3" xfId="59204" xr:uid="{00000000-0005-0000-0000-000041E70000}"/>
    <cellStyle name="Output 2 5 9 2 3 4" xfId="59205" xr:uid="{00000000-0005-0000-0000-000042E70000}"/>
    <cellStyle name="Output 2 5 9 2 3 5" xfId="59206" xr:uid="{00000000-0005-0000-0000-000043E70000}"/>
    <cellStyle name="Output 2 5 9 2 4" xfId="59207" xr:uid="{00000000-0005-0000-0000-000044E70000}"/>
    <cellStyle name="Output 2 5 9 2 5" xfId="59208" xr:uid="{00000000-0005-0000-0000-000045E70000}"/>
    <cellStyle name="Output 2 5 9 2 6" xfId="59209" xr:uid="{00000000-0005-0000-0000-000046E70000}"/>
    <cellStyle name="Output 2 5 9 2 7" xfId="59210" xr:uid="{00000000-0005-0000-0000-000047E70000}"/>
    <cellStyle name="Output 2 5 9 3" xfId="59211" xr:uid="{00000000-0005-0000-0000-000048E70000}"/>
    <cellStyle name="Output 2 5 9 3 2" xfId="59212" xr:uid="{00000000-0005-0000-0000-000049E70000}"/>
    <cellStyle name="Output 2 5 9 3 3" xfId="59213" xr:uid="{00000000-0005-0000-0000-00004AE70000}"/>
    <cellStyle name="Output 2 5 9 3 4" xfId="59214" xr:uid="{00000000-0005-0000-0000-00004BE70000}"/>
    <cellStyle name="Output 2 5 9 3 5" xfId="59215" xr:uid="{00000000-0005-0000-0000-00004CE70000}"/>
    <cellStyle name="Output 2 5 9 4" xfId="59216" xr:uid="{00000000-0005-0000-0000-00004DE70000}"/>
    <cellStyle name="Output 2 5 9 4 2" xfId="59217" xr:uid="{00000000-0005-0000-0000-00004EE70000}"/>
    <cellStyle name="Output 2 5 9 4 3" xfId="59218" xr:uid="{00000000-0005-0000-0000-00004FE70000}"/>
    <cellStyle name="Output 2 5 9 4 4" xfId="59219" xr:uid="{00000000-0005-0000-0000-000050E70000}"/>
    <cellStyle name="Output 2 5 9 4 5" xfId="59220" xr:uid="{00000000-0005-0000-0000-000051E70000}"/>
    <cellStyle name="Output 2 5 9 5" xfId="59221" xr:uid="{00000000-0005-0000-0000-000052E70000}"/>
    <cellStyle name="Output 2 5 9 6" xfId="59222" xr:uid="{00000000-0005-0000-0000-000053E70000}"/>
    <cellStyle name="Output 2 5 9 7" xfId="59223" xr:uid="{00000000-0005-0000-0000-000054E70000}"/>
    <cellStyle name="Output 2 5 9 8" xfId="59224" xr:uid="{00000000-0005-0000-0000-000055E70000}"/>
    <cellStyle name="Output 2 6" xfId="59225" xr:uid="{00000000-0005-0000-0000-000056E70000}"/>
    <cellStyle name="Output 2 6 2" xfId="59226" xr:uid="{00000000-0005-0000-0000-000057E70000}"/>
    <cellStyle name="Output 2 6 2 2" xfId="59227" xr:uid="{00000000-0005-0000-0000-000058E70000}"/>
    <cellStyle name="Output 2 6 3" xfId="59228" xr:uid="{00000000-0005-0000-0000-000059E70000}"/>
    <cellStyle name="Output 2 6 4" xfId="59229" xr:uid="{00000000-0005-0000-0000-00005AE70000}"/>
    <cellStyle name="Output 2 6 5" xfId="59230" xr:uid="{00000000-0005-0000-0000-00005BE70000}"/>
    <cellStyle name="Output 2 7" xfId="59231" xr:uid="{00000000-0005-0000-0000-00005CE70000}"/>
    <cellStyle name="Output 2 7 2" xfId="59232" xr:uid="{00000000-0005-0000-0000-00005DE70000}"/>
    <cellStyle name="Output 2 7 2 2" xfId="59233" xr:uid="{00000000-0005-0000-0000-00005EE70000}"/>
    <cellStyle name="Output 2 7 3" xfId="59234" xr:uid="{00000000-0005-0000-0000-00005FE70000}"/>
    <cellStyle name="Output 2 7 4" xfId="59235" xr:uid="{00000000-0005-0000-0000-000060E70000}"/>
    <cellStyle name="Output 2 7 5" xfId="59236" xr:uid="{00000000-0005-0000-0000-000061E70000}"/>
    <cellStyle name="Output 2 8" xfId="59237" xr:uid="{00000000-0005-0000-0000-000062E70000}"/>
    <cellStyle name="Output 2 8 2" xfId="59238" xr:uid="{00000000-0005-0000-0000-000063E70000}"/>
    <cellStyle name="Output 2 9" xfId="59239" xr:uid="{00000000-0005-0000-0000-000064E70000}"/>
    <cellStyle name="Output 2_T-straight with PEDs adjustor" xfId="59240" xr:uid="{00000000-0005-0000-0000-000065E70000}"/>
    <cellStyle name="Output 3" xfId="59241" xr:uid="{00000000-0005-0000-0000-000066E70000}"/>
    <cellStyle name="Output 3 2" xfId="59242" xr:uid="{00000000-0005-0000-0000-000067E70000}"/>
    <cellStyle name="Output 3 2 2" xfId="59243" xr:uid="{00000000-0005-0000-0000-000068E70000}"/>
    <cellStyle name="Output 3 2 2 10" xfId="59244" xr:uid="{00000000-0005-0000-0000-000069E70000}"/>
    <cellStyle name="Output 3 2 2 10 2" xfId="59245" xr:uid="{00000000-0005-0000-0000-00006AE70000}"/>
    <cellStyle name="Output 3 2 2 10 2 2" xfId="59246" xr:uid="{00000000-0005-0000-0000-00006BE70000}"/>
    <cellStyle name="Output 3 2 2 10 2 2 2" xfId="59247" xr:uid="{00000000-0005-0000-0000-00006CE70000}"/>
    <cellStyle name="Output 3 2 2 10 2 2 3" xfId="59248" xr:uid="{00000000-0005-0000-0000-00006DE70000}"/>
    <cellStyle name="Output 3 2 2 10 2 2 4" xfId="59249" xr:uid="{00000000-0005-0000-0000-00006EE70000}"/>
    <cellStyle name="Output 3 2 2 10 2 2 5" xfId="59250" xr:uid="{00000000-0005-0000-0000-00006FE70000}"/>
    <cellStyle name="Output 3 2 2 10 2 3" xfId="59251" xr:uid="{00000000-0005-0000-0000-000070E70000}"/>
    <cellStyle name="Output 3 2 2 10 2 3 2" xfId="59252" xr:uid="{00000000-0005-0000-0000-000071E70000}"/>
    <cellStyle name="Output 3 2 2 10 2 3 3" xfId="59253" xr:uid="{00000000-0005-0000-0000-000072E70000}"/>
    <cellStyle name="Output 3 2 2 10 2 3 4" xfId="59254" xr:uid="{00000000-0005-0000-0000-000073E70000}"/>
    <cellStyle name="Output 3 2 2 10 2 3 5" xfId="59255" xr:uid="{00000000-0005-0000-0000-000074E70000}"/>
    <cellStyle name="Output 3 2 2 10 2 4" xfId="59256" xr:uid="{00000000-0005-0000-0000-000075E70000}"/>
    <cellStyle name="Output 3 2 2 10 2 5" xfId="59257" xr:uid="{00000000-0005-0000-0000-000076E70000}"/>
    <cellStyle name="Output 3 2 2 10 2 6" xfId="59258" xr:uid="{00000000-0005-0000-0000-000077E70000}"/>
    <cellStyle name="Output 3 2 2 10 2 7" xfId="59259" xr:uid="{00000000-0005-0000-0000-000078E70000}"/>
    <cellStyle name="Output 3 2 2 10 3" xfId="59260" xr:uid="{00000000-0005-0000-0000-000079E70000}"/>
    <cellStyle name="Output 3 2 2 10 3 2" xfId="59261" xr:uid="{00000000-0005-0000-0000-00007AE70000}"/>
    <cellStyle name="Output 3 2 2 10 3 3" xfId="59262" xr:uid="{00000000-0005-0000-0000-00007BE70000}"/>
    <cellStyle name="Output 3 2 2 10 3 4" xfId="59263" xr:uid="{00000000-0005-0000-0000-00007CE70000}"/>
    <cellStyle name="Output 3 2 2 10 3 5" xfId="59264" xr:uid="{00000000-0005-0000-0000-00007DE70000}"/>
    <cellStyle name="Output 3 2 2 10 4" xfId="59265" xr:uid="{00000000-0005-0000-0000-00007EE70000}"/>
    <cellStyle name="Output 3 2 2 10 4 2" xfId="59266" xr:uid="{00000000-0005-0000-0000-00007FE70000}"/>
    <cellStyle name="Output 3 2 2 10 4 3" xfId="59267" xr:uid="{00000000-0005-0000-0000-000080E70000}"/>
    <cellStyle name="Output 3 2 2 10 4 4" xfId="59268" xr:uid="{00000000-0005-0000-0000-000081E70000}"/>
    <cellStyle name="Output 3 2 2 10 4 5" xfId="59269" xr:uid="{00000000-0005-0000-0000-000082E70000}"/>
    <cellStyle name="Output 3 2 2 10 5" xfId="59270" xr:uid="{00000000-0005-0000-0000-000083E70000}"/>
    <cellStyle name="Output 3 2 2 10 6" xfId="59271" xr:uid="{00000000-0005-0000-0000-000084E70000}"/>
    <cellStyle name="Output 3 2 2 10 7" xfId="59272" xr:uid="{00000000-0005-0000-0000-000085E70000}"/>
    <cellStyle name="Output 3 2 2 10 8" xfId="59273" xr:uid="{00000000-0005-0000-0000-000086E70000}"/>
    <cellStyle name="Output 3 2 2 11" xfId="59274" xr:uid="{00000000-0005-0000-0000-000087E70000}"/>
    <cellStyle name="Output 3 2 2 11 2" xfId="59275" xr:uid="{00000000-0005-0000-0000-000088E70000}"/>
    <cellStyle name="Output 3 2 2 11 2 2" xfId="59276" xr:uid="{00000000-0005-0000-0000-000089E70000}"/>
    <cellStyle name="Output 3 2 2 11 2 2 2" xfId="59277" xr:uid="{00000000-0005-0000-0000-00008AE70000}"/>
    <cellStyle name="Output 3 2 2 11 2 2 3" xfId="59278" xr:uid="{00000000-0005-0000-0000-00008BE70000}"/>
    <cellStyle name="Output 3 2 2 11 2 2 4" xfId="59279" xr:uid="{00000000-0005-0000-0000-00008CE70000}"/>
    <cellStyle name="Output 3 2 2 11 2 2 5" xfId="59280" xr:uid="{00000000-0005-0000-0000-00008DE70000}"/>
    <cellStyle name="Output 3 2 2 11 2 3" xfId="59281" xr:uid="{00000000-0005-0000-0000-00008EE70000}"/>
    <cellStyle name="Output 3 2 2 11 2 3 2" xfId="59282" xr:uid="{00000000-0005-0000-0000-00008FE70000}"/>
    <cellStyle name="Output 3 2 2 11 2 3 3" xfId="59283" xr:uid="{00000000-0005-0000-0000-000090E70000}"/>
    <cellStyle name="Output 3 2 2 11 2 3 4" xfId="59284" xr:uid="{00000000-0005-0000-0000-000091E70000}"/>
    <cellStyle name="Output 3 2 2 11 2 3 5" xfId="59285" xr:uid="{00000000-0005-0000-0000-000092E70000}"/>
    <cellStyle name="Output 3 2 2 11 2 4" xfId="59286" xr:uid="{00000000-0005-0000-0000-000093E70000}"/>
    <cellStyle name="Output 3 2 2 11 2 5" xfId="59287" xr:uid="{00000000-0005-0000-0000-000094E70000}"/>
    <cellStyle name="Output 3 2 2 11 2 6" xfId="59288" xr:uid="{00000000-0005-0000-0000-000095E70000}"/>
    <cellStyle name="Output 3 2 2 11 2 7" xfId="59289" xr:uid="{00000000-0005-0000-0000-000096E70000}"/>
    <cellStyle name="Output 3 2 2 11 3" xfId="59290" xr:uid="{00000000-0005-0000-0000-000097E70000}"/>
    <cellStyle name="Output 3 2 2 11 3 2" xfId="59291" xr:uid="{00000000-0005-0000-0000-000098E70000}"/>
    <cellStyle name="Output 3 2 2 11 3 3" xfId="59292" xr:uid="{00000000-0005-0000-0000-000099E70000}"/>
    <cellStyle name="Output 3 2 2 11 3 4" xfId="59293" xr:uid="{00000000-0005-0000-0000-00009AE70000}"/>
    <cellStyle name="Output 3 2 2 11 3 5" xfId="59294" xr:uid="{00000000-0005-0000-0000-00009BE70000}"/>
    <cellStyle name="Output 3 2 2 11 4" xfId="59295" xr:uid="{00000000-0005-0000-0000-00009CE70000}"/>
    <cellStyle name="Output 3 2 2 11 4 2" xfId="59296" xr:uid="{00000000-0005-0000-0000-00009DE70000}"/>
    <cellStyle name="Output 3 2 2 11 4 3" xfId="59297" xr:uid="{00000000-0005-0000-0000-00009EE70000}"/>
    <cellStyle name="Output 3 2 2 11 4 4" xfId="59298" xr:uid="{00000000-0005-0000-0000-00009FE70000}"/>
    <cellStyle name="Output 3 2 2 11 4 5" xfId="59299" xr:uid="{00000000-0005-0000-0000-0000A0E70000}"/>
    <cellStyle name="Output 3 2 2 11 5" xfId="59300" xr:uid="{00000000-0005-0000-0000-0000A1E70000}"/>
    <cellStyle name="Output 3 2 2 11 6" xfId="59301" xr:uid="{00000000-0005-0000-0000-0000A2E70000}"/>
    <cellStyle name="Output 3 2 2 11 7" xfId="59302" xr:uid="{00000000-0005-0000-0000-0000A3E70000}"/>
    <cellStyle name="Output 3 2 2 11 8" xfId="59303" xr:uid="{00000000-0005-0000-0000-0000A4E70000}"/>
    <cellStyle name="Output 3 2 2 12" xfId="59304" xr:uid="{00000000-0005-0000-0000-0000A5E70000}"/>
    <cellStyle name="Output 3 2 2 12 2" xfId="59305" xr:uid="{00000000-0005-0000-0000-0000A6E70000}"/>
    <cellStyle name="Output 3 2 2 12 2 2" xfId="59306" xr:uid="{00000000-0005-0000-0000-0000A7E70000}"/>
    <cellStyle name="Output 3 2 2 12 2 2 2" xfId="59307" xr:uid="{00000000-0005-0000-0000-0000A8E70000}"/>
    <cellStyle name="Output 3 2 2 12 2 2 3" xfId="59308" xr:uid="{00000000-0005-0000-0000-0000A9E70000}"/>
    <cellStyle name="Output 3 2 2 12 2 2 4" xfId="59309" xr:uid="{00000000-0005-0000-0000-0000AAE70000}"/>
    <cellStyle name="Output 3 2 2 12 2 2 5" xfId="59310" xr:uid="{00000000-0005-0000-0000-0000ABE70000}"/>
    <cellStyle name="Output 3 2 2 12 2 3" xfId="59311" xr:uid="{00000000-0005-0000-0000-0000ACE70000}"/>
    <cellStyle name="Output 3 2 2 12 2 3 2" xfId="59312" xr:uid="{00000000-0005-0000-0000-0000ADE70000}"/>
    <cellStyle name="Output 3 2 2 12 2 3 3" xfId="59313" xr:uid="{00000000-0005-0000-0000-0000AEE70000}"/>
    <cellStyle name="Output 3 2 2 12 2 3 4" xfId="59314" xr:uid="{00000000-0005-0000-0000-0000AFE70000}"/>
    <cellStyle name="Output 3 2 2 12 2 3 5" xfId="59315" xr:uid="{00000000-0005-0000-0000-0000B0E70000}"/>
    <cellStyle name="Output 3 2 2 12 2 4" xfId="59316" xr:uid="{00000000-0005-0000-0000-0000B1E70000}"/>
    <cellStyle name="Output 3 2 2 12 2 5" xfId="59317" xr:uid="{00000000-0005-0000-0000-0000B2E70000}"/>
    <cellStyle name="Output 3 2 2 12 2 6" xfId="59318" xr:uid="{00000000-0005-0000-0000-0000B3E70000}"/>
    <cellStyle name="Output 3 2 2 12 2 7" xfId="59319" xr:uid="{00000000-0005-0000-0000-0000B4E70000}"/>
    <cellStyle name="Output 3 2 2 12 3" xfId="59320" xr:uid="{00000000-0005-0000-0000-0000B5E70000}"/>
    <cellStyle name="Output 3 2 2 12 3 2" xfId="59321" xr:uid="{00000000-0005-0000-0000-0000B6E70000}"/>
    <cellStyle name="Output 3 2 2 12 3 3" xfId="59322" xr:uid="{00000000-0005-0000-0000-0000B7E70000}"/>
    <cellStyle name="Output 3 2 2 12 3 4" xfId="59323" xr:uid="{00000000-0005-0000-0000-0000B8E70000}"/>
    <cellStyle name="Output 3 2 2 12 3 5" xfId="59324" xr:uid="{00000000-0005-0000-0000-0000B9E70000}"/>
    <cellStyle name="Output 3 2 2 12 4" xfId="59325" xr:uid="{00000000-0005-0000-0000-0000BAE70000}"/>
    <cellStyle name="Output 3 2 2 12 4 2" xfId="59326" xr:uid="{00000000-0005-0000-0000-0000BBE70000}"/>
    <cellStyle name="Output 3 2 2 12 4 3" xfId="59327" xr:uid="{00000000-0005-0000-0000-0000BCE70000}"/>
    <cellStyle name="Output 3 2 2 12 4 4" xfId="59328" xr:uid="{00000000-0005-0000-0000-0000BDE70000}"/>
    <cellStyle name="Output 3 2 2 12 4 5" xfId="59329" xr:uid="{00000000-0005-0000-0000-0000BEE70000}"/>
    <cellStyle name="Output 3 2 2 12 5" xfId="59330" xr:uid="{00000000-0005-0000-0000-0000BFE70000}"/>
    <cellStyle name="Output 3 2 2 12 6" xfId="59331" xr:uid="{00000000-0005-0000-0000-0000C0E70000}"/>
    <cellStyle name="Output 3 2 2 12 7" xfId="59332" xr:uid="{00000000-0005-0000-0000-0000C1E70000}"/>
    <cellStyle name="Output 3 2 2 12 8" xfId="59333" xr:uid="{00000000-0005-0000-0000-0000C2E70000}"/>
    <cellStyle name="Output 3 2 2 13" xfId="59334" xr:uid="{00000000-0005-0000-0000-0000C3E70000}"/>
    <cellStyle name="Output 3 2 2 13 2" xfId="59335" xr:uid="{00000000-0005-0000-0000-0000C4E70000}"/>
    <cellStyle name="Output 3 2 2 13 2 2" xfId="59336" xr:uid="{00000000-0005-0000-0000-0000C5E70000}"/>
    <cellStyle name="Output 3 2 2 13 2 2 2" xfId="59337" xr:uid="{00000000-0005-0000-0000-0000C6E70000}"/>
    <cellStyle name="Output 3 2 2 13 2 2 3" xfId="59338" xr:uid="{00000000-0005-0000-0000-0000C7E70000}"/>
    <cellStyle name="Output 3 2 2 13 2 2 4" xfId="59339" xr:uid="{00000000-0005-0000-0000-0000C8E70000}"/>
    <cellStyle name="Output 3 2 2 13 2 2 5" xfId="59340" xr:uid="{00000000-0005-0000-0000-0000C9E70000}"/>
    <cellStyle name="Output 3 2 2 13 2 3" xfId="59341" xr:uid="{00000000-0005-0000-0000-0000CAE70000}"/>
    <cellStyle name="Output 3 2 2 13 2 3 2" xfId="59342" xr:uid="{00000000-0005-0000-0000-0000CBE70000}"/>
    <cellStyle name="Output 3 2 2 13 2 3 3" xfId="59343" xr:uid="{00000000-0005-0000-0000-0000CCE70000}"/>
    <cellStyle name="Output 3 2 2 13 2 3 4" xfId="59344" xr:uid="{00000000-0005-0000-0000-0000CDE70000}"/>
    <cellStyle name="Output 3 2 2 13 2 3 5" xfId="59345" xr:uid="{00000000-0005-0000-0000-0000CEE70000}"/>
    <cellStyle name="Output 3 2 2 13 2 4" xfId="59346" xr:uid="{00000000-0005-0000-0000-0000CFE70000}"/>
    <cellStyle name="Output 3 2 2 13 2 5" xfId="59347" xr:uid="{00000000-0005-0000-0000-0000D0E70000}"/>
    <cellStyle name="Output 3 2 2 13 2 6" xfId="59348" xr:uid="{00000000-0005-0000-0000-0000D1E70000}"/>
    <cellStyle name="Output 3 2 2 13 2 7" xfId="59349" xr:uid="{00000000-0005-0000-0000-0000D2E70000}"/>
    <cellStyle name="Output 3 2 2 13 3" xfId="59350" xr:uid="{00000000-0005-0000-0000-0000D3E70000}"/>
    <cellStyle name="Output 3 2 2 13 3 2" xfId="59351" xr:uid="{00000000-0005-0000-0000-0000D4E70000}"/>
    <cellStyle name="Output 3 2 2 13 3 3" xfId="59352" xr:uid="{00000000-0005-0000-0000-0000D5E70000}"/>
    <cellStyle name="Output 3 2 2 13 3 4" xfId="59353" xr:uid="{00000000-0005-0000-0000-0000D6E70000}"/>
    <cellStyle name="Output 3 2 2 13 3 5" xfId="59354" xr:uid="{00000000-0005-0000-0000-0000D7E70000}"/>
    <cellStyle name="Output 3 2 2 13 4" xfId="59355" xr:uid="{00000000-0005-0000-0000-0000D8E70000}"/>
    <cellStyle name="Output 3 2 2 13 4 2" xfId="59356" xr:uid="{00000000-0005-0000-0000-0000D9E70000}"/>
    <cellStyle name="Output 3 2 2 13 4 3" xfId="59357" xr:uid="{00000000-0005-0000-0000-0000DAE70000}"/>
    <cellStyle name="Output 3 2 2 13 4 4" xfId="59358" xr:uid="{00000000-0005-0000-0000-0000DBE70000}"/>
    <cellStyle name="Output 3 2 2 13 4 5" xfId="59359" xr:uid="{00000000-0005-0000-0000-0000DCE70000}"/>
    <cellStyle name="Output 3 2 2 13 5" xfId="59360" xr:uid="{00000000-0005-0000-0000-0000DDE70000}"/>
    <cellStyle name="Output 3 2 2 13 6" xfId="59361" xr:uid="{00000000-0005-0000-0000-0000DEE70000}"/>
    <cellStyle name="Output 3 2 2 13 7" xfId="59362" xr:uid="{00000000-0005-0000-0000-0000DFE70000}"/>
    <cellStyle name="Output 3 2 2 13 8" xfId="59363" xr:uid="{00000000-0005-0000-0000-0000E0E70000}"/>
    <cellStyle name="Output 3 2 2 14" xfId="59364" xr:uid="{00000000-0005-0000-0000-0000E1E70000}"/>
    <cellStyle name="Output 3 2 2 14 2" xfId="59365" xr:uid="{00000000-0005-0000-0000-0000E2E70000}"/>
    <cellStyle name="Output 3 2 2 14 2 2" xfId="59366" xr:uid="{00000000-0005-0000-0000-0000E3E70000}"/>
    <cellStyle name="Output 3 2 2 14 2 2 2" xfId="59367" xr:uid="{00000000-0005-0000-0000-0000E4E70000}"/>
    <cellStyle name="Output 3 2 2 14 2 2 3" xfId="59368" xr:uid="{00000000-0005-0000-0000-0000E5E70000}"/>
    <cellStyle name="Output 3 2 2 14 2 2 4" xfId="59369" xr:uid="{00000000-0005-0000-0000-0000E6E70000}"/>
    <cellStyle name="Output 3 2 2 14 2 2 5" xfId="59370" xr:uid="{00000000-0005-0000-0000-0000E7E70000}"/>
    <cellStyle name="Output 3 2 2 14 2 3" xfId="59371" xr:uid="{00000000-0005-0000-0000-0000E8E70000}"/>
    <cellStyle name="Output 3 2 2 14 2 3 2" xfId="59372" xr:uid="{00000000-0005-0000-0000-0000E9E70000}"/>
    <cellStyle name="Output 3 2 2 14 2 3 3" xfId="59373" xr:uid="{00000000-0005-0000-0000-0000EAE70000}"/>
    <cellStyle name="Output 3 2 2 14 2 3 4" xfId="59374" xr:uid="{00000000-0005-0000-0000-0000EBE70000}"/>
    <cellStyle name="Output 3 2 2 14 2 3 5" xfId="59375" xr:uid="{00000000-0005-0000-0000-0000ECE70000}"/>
    <cellStyle name="Output 3 2 2 14 2 4" xfId="59376" xr:uid="{00000000-0005-0000-0000-0000EDE70000}"/>
    <cellStyle name="Output 3 2 2 14 2 5" xfId="59377" xr:uid="{00000000-0005-0000-0000-0000EEE70000}"/>
    <cellStyle name="Output 3 2 2 14 2 6" xfId="59378" xr:uid="{00000000-0005-0000-0000-0000EFE70000}"/>
    <cellStyle name="Output 3 2 2 14 2 7" xfId="59379" xr:uid="{00000000-0005-0000-0000-0000F0E70000}"/>
    <cellStyle name="Output 3 2 2 14 3" xfId="59380" xr:uid="{00000000-0005-0000-0000-0000F1E70000}"/>
    <cellStyle name="Output 3 2 2 14 3 2" xfId="59381" xr:uid="{00000000-0005-0000-0000-0000F2E70000}"/>
    <cellStyle name="Output 3 2 2 14 3 3" xfId="59382" xr:uid="{00000000-0005-0000-0000-0000F3E70000}"/>
    <cellStyle name="Output 3 2 2 14 3 4" xfId="59383" xr:uid="{00000000-0005-0000-0000-0000F4E70000}"/>
    <cellStyle name="Output 3 2 2 14 3 5" xfId="59384" xr:uid="{00000000-0005-0000-0000-0000F5E70000}"/>
    <cellStyle name="Output 3 2 2 14 4" xfId="59385" xr:uid="{00000000-0005-0000-0000-0000F6E70000}"/>
    <cellStyle name="Output 3 2 2 14 4 2" xfId="59386" xr:uid="{00000000-0005-0000-0000-0000F7E70000}"/>
    <cellStyle name="Output 3 2 2 14 4 3" xfId="59387" xr:uid="{00000000-0005-0000-0000-0000F8E70000}"/>
    <cellStyle name="Output 3 2 2 14 4 4" xfId="59388" xr:uid="{00000000-0005-0000-0000-0000F9E70000}"/>
    <cellStyle name="Output 3 2 2 14 4 5" xfId="59389" xr:uid="{00000000-0005-0000-0000-0000FAE70000}"/>
    <cellStyle name="Output 3 2 2 14 5" xfId="59390" xr:uid="{00000000-0005-0000-0000-0000FBE70000}"/>
    <cellStyle name="Output 3 2 2 14 6" xfId="59391" xr:uid="{00000000-0005-0000-0000-0000FCE70000}"/>
    <cellStyle name="Output 3 2 2 14 7" xfId="59392" xr:uid="{00000000-0005-0000-0000-0000FDE70000}"/>
    <cellStyle name="Output 3 2 2 14 8" xfId="59393" xr:uid="{00000000-0005-0000-0000-0000FEE70000}"/>
    <cellStyle name="Output 3 2 2 15" xfId="59394" xr:uid="{00000000-0005-0000-0000-0000FFE70000}"/>
    <cellStyle name="Output 3 2 2 15 2" xfId="59395" xr:uid="{00000000-0005-0000-0000-000000E80000}"/>
    <cellStyle name="Output 3 2 2 15 2 2" xfId="59396" xr:uid="{00000000-0005-0000-0000-000001E80000}"/>
    <cellStyle name="Output 3 2 2 15 2 3" xfId="59397" xr:uid="{00000000-0005-0000-0000-000002E80000}"/>
    <cellStyle name="Output 3 2 2 15 2 4" xfId="59398" xr:uid="{00000000-0005-0000-0000-000003E80000}"/>
    <cellStyle name="Output 3 2 2 15 2 5" xfId="59399" xr:uid="{00000000-0005-0000-0000-000004E80000}"/>
    <cellStyle name="Output 3 2 2 15 3" xfId="59400" xr:uid="{00000000-0005-0000-0000-000005E80000}"/>
    <cellStyle name="Output 3 2 2 15 3 2" xfId="59401" xr:uid="{00000000-0005-0000-0000-000006E80000}"/>
    <cellStyle name="Output 3 2 2 15 3 3" xfId="59402" xr:uid="{00000000-0005-0000-0000-000007E80000}"/>
    <cellStyle name="Output 3 2 2 15 3 4" xfId="59403" xr:uid="{00000000-0005-0000-0000-000008E80000}"/>
    <cellStyle name="Output 3 2 2 15 3 5" xfId="59404" xr:uid="{00000000-0005-0000-0000-000009E80000}"/>
    <cellStyle name="Output 3 2 2 15 4" xfId="59405" xr:uid="{00000000-0005-0000-0000-00000AE80000}"/>
    <cellStyle name="Output 3 2 2 15 5" xfId="59406" xr:uid="{00000000-0005-0000-0000-00000BE80000}"/>
    <cellStyle name="Output 3 2 2 15 6" xfId="59407" xr:uid="{00000000-0005-0000-0000-00000CE80000}"/>
    <cellStyle name="Output 3 2 2 15 7" xfId="59408" xr:uid="{00000000-0005-0000-0000-00000DE80000}"/>
    <cellStyle name="Output 3 2 2 16" xfId="59409" xr:uid="{00000000-0005-0000-0000-00000EE80000}"/>
    <cellStyle name="Output 3 2 2 16 2" xfId="59410" xr:uid="{00000000-0005-0000-0000-00000FE80000}"/>
    <cellStyle name="Output 3 2 2 16 3" xfId="59411" xr:uid="{00000000-0005-0000-0000-000010E80000}"/>
    <cellStyle name="Output 3 2 2 16 4" xfId="59412" xr:uid="{00000000-0005-0000-0000-000011E80000}"/>
    <cellStyle name="Output 3 2 2 16 5" xfId="59413" xr:uid="{00000000-0005-0000-0000-000012E80000}"/>
    <cellStyle name="Output 3 2 2 17" xfId="59414" xr:uid="{00000000-0005-0000-0000-000013E80000}"/>
    <cellStyle name="Output 3 2 2 17 2" xfId="59415" xr:uid="{00000000-0005-0000-0000-000014E80000}"/>
    <cellStyle name="Output 3 2 2 17 3" xfId="59416" xr:uid="{00000000-0005-0000-0000-000015E80000}"/>
    <cellStyle name="Output 3 2 2 17 4" xfId="59417" xr:uid="{00000000-0005-0000-0000-000016E80000}"/>
    <cellStyle name="Output 3 2 2 17 5" xfId="59418" xr:uid="{00000000-0005-0000-0000-000017E80000}"/>
    <cellStyle name="Output 3 2 2 18" xfId="59419" xr:uid="{00000000-0005-0000-0000-000018E80000}"/>
    <cellStyle name="Output 3 2 2 18 2" xfId="59420" xr:uid="{00000000-0005-0000-0000-000019E80000}"/>
    <cellStyle name="Output 3 2 2 19" xfId="59421" xr:uid="{00000000-0005-0000-0000-00001AE80000}"/>
    <cellStyle name="Output 3 2 2 2" xfId="59422" xr:uid="{00000000-0005-0000-0000-00001BE80000}"/>
    <cellStyle name="Output 3 2 2 2 2" xfId="59423" xr:uid="{00000000-0005-0000-0000-00001CE80000}"/>
    <cellStyle name="Output 3 2 2 2 2 2" xfId="59424" xr:uid="{00000000-0005-0000-0000-00001DE80000}"/>
    <cellStyle name="Output 3 2 2 2 2 2 2" xfId="59425" xr:uid="{00000000-0005-0000-0000-00001EE80000}"/>
    <cellStyle name="Output 3 2 2 2 2 2 3" xfId="59426" xr:uid="{00000000-0005-0000-0000-00001FE80000}"/>
    <cellStyle name="Output 3 2 2 2 2 2 4" xfId="59427" xr:uid="{00000000-0005-0000-0000-000020E80000}"/>
    <cellStyle name="Output 3 2 2 2 2 2 5" xfId="59428" xr:uid="{00000000-0005-0000-0000-000021E80000}"/>
    <cellStyle name="Output 3 2 2 2 2 3" xfId="59429" xr:uid="{00000000-0005-0000-0000-000022E80000}"/>
    <cellStyle name="Output 3 2 2 2 2 3 2" xfId="59430" xr:uid="{00000000-0005-0000-0000-000023E80000}"/>
    <cellStyle name="Output 3 2 2 2 2 3 3" xfId="59431" xr:uid="{00000000-0005-0000-0000-000024E80000}"/>
    <cellStyle name="Output 3 2 2 2 2 3 4" xfId="59432" xr:uid="{00000000-0005-0000-0000-000025E80000}"/>
    <cellStyle name="Output 3 2 2 2 2 3 5" xfId="59433" xr:uid="{00000000-0005-0000-0000-000026E80000}"/>
    <cellStyle name="Output 3 2 2 2 2 4" xfId="59434" xr:uid="{00000000-0005-0000-0000-000027E80000}"/>
    <cellStyle name="Output 3 2 2 2 2 5" xfId="59435" xr:uid="{00000000-0005-0000-0000-000028E80000}"/>
    <cellStyle name="Output 3 2 2 2 2 6" xfId="59436" xr:uid="{00000000-0005-0000-0000-000029E80000}"/>
    <cellStyle name="Output 3 2 2 2 2 7" xfId="59437" xr:uid="{00000000-0005-0000-0000-00002AE80000}"/>
    <cellStyle name="Output 3 2 2 2 3" xfId="59438" xr:uid="{00000000-0005-0000-0000-00002BE80000}"/>
    <cellStyle name="Output 3 2 2 2 3 2" xfId="59439" xr:uid="{00000000-0005-0000-0000-00002CE80000}"/>
    <cellStyle name="Output 3 2 2 2 3 3" xfId="59440" xr:uid="{00000000-0005-0000-0000-00002DE80000}"/>
    <cellStyle name="Output 3 2 2 2 3 4" xfId="59441" xr:uid="{00000000-0005-0000-0000-00002EE80000}"/>
    <cellStyle name="Output 3 2 2 2 3 5" xfId="59442" xr:uid="{00000000-0005-0000-0000-00002FE80000}"/>
    <cellStyle name="Output 3 2 2 2 4" xfId="59443" xr:uid="{00000000-0005-0000-0000-000030E80000}"/>
    <cellStyle name="Output 3 2 2 2 4 2" xfId="59444" xr:uid="{00000000-0005-0000-0000-000031E80000}"/>
    <cellStyle name="Output 3 2 2 2 4 3" xfId="59445" xr:uid="{00000000-0005-0000-0000-000032E80000}"/>
    <cellStyle name="Output 3 2 2 2 4 4" xfId="59446" xr:uid="{00000000-0005-0000-0000-000033E80000}"/>
    <cellStyle name="Output 3 2 2 2 4 5" xfId="59447" xr:uid="{00000000-0005-0000-0000-000034E80000}"/>
    <cellStyle name="Output 3 2 2 2 5" xfId="59448" xr:uid="{00000000-0005-0000-0000-000035E80000}"/>
    <cellStyle name="Output 3 2 2 2 6" xfId="59449" xr:uid="{00000000-0005-0000-0000-000036E80000}"/>
    <cellStyle name="Output 3 2 2 2 7" xfId="59450" xr:uid="{00000000-0005-0000-0000-000037E80000}"/>
    <cellStyle name="Output 3 2 2 2 8" xfId="59451" xr:uid="{00000000-0005-0000-0000-000038E80000}"/>
    <cellStyle name="Output 3 2 2 20" xfId="59452" xr:uid="{00000000-0005-0000-0000-000039E80000}"/>
    <cellStyle name="Output 3 2 2 21" xfId="59453" xr:uid="{00000000-0005-0000-0000-00003AE80000}"/>
    <cellStyle name="Output 3 2 2 3" xfId="59454" xr:uid="{00000000-0005-0000-0000-00003BE80000}"/>
    <cellStyle name="Output 3 2 2 3 2" xfId="59455" xr:uid="{00000000-0005-0000-0000-00003CE80000}"/>
    <cellStyle name="Output 3 2 2 3 2 2" xfId="59456" xr:uid="{00000000-0005-0000-0000-00003DE80000}"/>
    <cellStyle name="Output 3 2 2 3 2 2 2" xfId="59457" xr:uid="{00000000-0005-0000-0000-00003EE80000}"/>
    <cellStyle name="Output 3 2 2 3 2 2 3" xfId="59458" xr:uid="{00000000-0005-0000-0000-00003FE80000}"/>
    <cellStyle name="Output 3 2 2 3 2 2 4" xfId="59459" xr:uid="{00000000-0005-0000-0000-000040E80000}"/>
    <cellStyle name="Output 3 2 2 3 2 2 5" xfId="59460" xr:uid="{00000000-0005-0000-0000-000041E80000}"/>
    <cellStyle name="Output 3 2 2 3 2 3" xfId="59461" xr:uid="{00000000-0005-0000-0000-000042E80000}"/>
    <cellStyle name="Output 3 2 2 3 2 3 2" xfId="59462" xr:uid="{00000000-0005-0000-0000-000043E80000}"/>
    <cellStyle name="Output 3 2 2 3 2 3 3" xfId="59463" xr:uid="{00000000-0005-0000-0000-000044E80000}"/>
    <cellStyle name="Output 3 2 2 3 2 3 4" xfId="59464" xr:uid="{00000000-0005-0000-0000-000045E80000}"/>
    <cellStyle name="Output 3 2 2 3 2 3 5" xfId="59465" xr:uid="{00000000-0005-0000-0000-000046E80000}"/>
    <cellStyle name="Output 3 2 2 3 2 4" xfId="59466" xr:uid="{00000000-0005-0000-0000-000047E80000}"/>
    <cellStyle name="Output 3 2 2 3 2 5" xfId="59467" xr:uid="{00000000-0005-0000-0000-000048E80000}"/>
    <cellStyle name="Output 3 2 2 3 2 6" xfId="59468" xr:uid="{00000000-0005-0000-0000-000049E80000}"/>
    <cellStyle name="Output 3 2 2 3 2 7" xfId="59469" xr:uid="{00000000-0005-0000-0000-00004AE80000}"/>
    <cellStyle name="Output 3 2 2 3 3" xfId="59470" xr:uid="{00000000-0005-0000-0000-00004BE80000}"/>
    <cellStyle name="Output 3 2 2 3 3 2" xfId="59471" xr:uid="{00000000-0005-0000-0000-00004CE80000}"/>
    <cellStyle name="Output 3 2 2 3 3 3" xfId="59472" xr:uid="{00000000-0005-0000-0000-00004DE80000}"/>
    <cellStyle name="Output 3 2 2 3 3 4" xfId="59473" xr:uid="{00000000-0005-0000-0000-00004EE80000}"/>
    <cellStyle name="Output 3 2 2 3 3 5" xfId="59474" xr:uid="{00000000-0005-0000-0000-00004FE80000}"/>
    <cellStyle name="Output 3 2 2 3 4" xfId="59475" xr:uid="{00000000-0005-0000-0000-000050E80000}"/>
    <cellStyle name="Output 3 2 2 3 4 2" xfId="59476" xr:uid="{00000000-0005-0000-0000-000051E80000}"/>
    <cellStyle name="Output 3 2 2 3 4 3" xfId="59477" xr:uid="{00000000-0005-0000-0000-000052E80000}"/>
    <cellStyle name="Output 3 2 2 3 4 4" xfId="59478" xr:uid="{00000000-0005-0000-0000-000053E80000}"/>
    <cellStyle name="Output 3 2 2 3 4 5" xfId="59479" xr:uid="{00000000-0005-0000-0000-000054E80000}"/>
    <cellStyle name="Output 3 2 2 3 5" xfId="59480" xr:uid="{00000000-0005-0000-0000-000055E80000}"/>
    <cellStyle name="Output 3 2 2 3 6" xfId="59481" xr:uid="{00000000-0005-0000-0000-000056E80000}"/>
    <cellStyle name="Output 3 2 2 3 7" xfId="59482" xr:uid="{00000000-0005-0000-0000-000057E80000}"/>
    <cellStyle name="Output 3 2 2 3 8" xfId="59483" xr:uid="{00000000-0005-0000-0000-000058E80000}"/>
    <cellStyle name="Output 3 2 2 4" xfId="59484" xr:uid="{00000000-0005-0000-0000-000059E80000}"/>
    <cellStyle name="Output 3 2 2 4 2" xfId="59485" xr:uid="{00000000-0005-0000-0000-00005AE80000}"/>
    <cellStyle name="Output 3 2 2 4 2 2" xfId="59486" xr:uid="{00000000-0005-0000-0000-00005BE80000}"/>
    <cellStyle name="Output 3 2 2 4 2 2 2" xfId="59487" xr:uid="{00000000-0005-0000-0000-00005CE80000}"/>
    <cellStyle name="Output 3 2 2 4 2 2 3" xfId="59488" xr:uid="{00000000-0005-0000-0000-00005DE80000}"/>
    <cellStyle name="Output 3 2 2 4 2 2 4" xfId="59489" xr:uid="{00000000-0005-0000-0000-00005EE80000}"/>
    <cellStyle name="Output 3 2 2 4 2 2 5" xfId="59490" xr:uid="{00000000-0005-0000-0000-00005FE80000}"/>
    <cellStyle name="Output 3 2 2 4 2 3" xfId="59491" xr:uid="{00000000-0005-0000-0000-000060E80000}"/>
    <cellStyle name="Output 3 2 2 4 2 3 2" xfId="59492" xr:uid="{00000000-0005-0000-0000-000061E80000}"/>
    <cellStyle name="Output 3 2 2 4 2 3 3" xfId="59493" xr:uid="{00000000-0005-0000-0000-000062E80000}"/>
    <cellStyle name="Output 3 2 2 4 2 3 4" xfId="59494" xr:uid="{00000000-0005-0000-0000-000063E80000}"/>
    <cellStyle name="Output 3 2 2 4 2 3 5" xfId="59495" xr:uid="{00000000-0005-0000-0000-000064E80000}"/>
    <cellStyle name="Output 3 2 2 4 2 4" xfId="59496" xr:uid="{00000000-0005-0000-0000-000065E80000}"/>
    <cellStyle name="Output 3 2 2 4 2 5" xfId="59497" xr:uid="{00000000-0005-0000-0000-000066E80000}"/>
    <cellStyle name="Output 3 2 2 4 2 6" xfId="59498" xr:uid="{00000000-0005-0000-0000-000067E80000}"/>
    <cellStyle name="Output 3 2 2 4 2 7" xfId="59499" xr:uid="{00000000-0005-0000-0000-000068E80000}"/>
    <cellStyle name="Output 3 2 2 4 3" xfId="59500" xr:uid="{00000000-0005-0000-0000-000069E80000}"/>
    <cellStyle name="Output 3 2 2 4 3 2" xfId="59501" xr:uid="{00000000-0005-0000-0000-00006AE80000}"/>
    <cellStyle name="Output 3 2 2 4 3 3" xfId="59502" xr:uid="{00000000-0005-0000-0000-00006BE80000}"/>
    <cellStyle name="Output 3 2 2 4 3 4" xfId="59503" xr:uid="{00000000-0005-0000-0000-00006CE80000}"/>
    <cellStyle name="Output 3 2 2 4 3 5" xfId="59504" xr:uid="{00000000-0005-0000-0000-00006DE80000}"/>
    <cellStyle name="Output 3 2 2 4 4" xfId="59505" xr:uid="{00000000-0005-0000-0000-00006EE80000}"/>
    <cellStyle name="Output 3 2 2 4 4 2" xfId="59506" xr:uid="{00000000-0005-0000-0000-00006FE80000}"/>
    <cellStyle name="Output 3 2 2 4 4 3" xfId="59507" xr:uid="{00000000-0005-0000-0000-000070E80000}"/>
    <cellStyle name="Output 3 2 2 4 4 4" xfId="59508" xr:uid="{00000000-0005-0000-0000-000071E80000}"/>
    <cellStyle name="Output 3 2 2 4 4 5" xfId="59509" xr:uid="{00000000-0005-0000-0000-000072E80000}"/>
    <cellStyle name="Output 3 2 2 4 5" xfId="59510" xr:uid="{00000000-0005-0000-0000-000073E80000}"/>
    <cellStyle name="Output 3 2 2 4 6" xfId="59511" xr:uid="{00000000-0005-0000-0000-000074E80000}"/>
    <cellStyle name="Output 3 2 2 4 7" xfId="59512" xr:uid="{00000000-0005-0000-0000-000075E80000}"/>
    <cellStyle name="Output 3 2 2 4 8" xfId="59513" xr:uid="{00000000-0005-0000-0000-000076E80000}"/>
    <cellStyle name="Output 3 2 2 5" xfId="59514" xr:uid="{00000000-0005-0000-0000-000077E80000}"/>
    <cellStyle name="Output 3 2 2 5 2" xfId="59515" xr:uid="{00000000-0005-0000-0000-000078E80000}"/>
    <cellStyle name="Output 3 2 2 5 2 2" xfId="59516" xr:uid="{00000000-0005-0000-0000-000079E80000}"/>
    <cellStyle name="Output 3 2 2 5 2 2 2" xfId="59517" xr:uid="{00000000-0005-0000-0000-00007AE80000}"/>
    <cellStyle name="Output 3 2 2 5 2 2 3" xfId="59518" xr:uid="{00000000-0005-0000-0000-00007BE80000}"/>
    <cellStyle name="Output 3 2 2 5 2 2 4" xfId="59519" xr:uid="{00000000-0005-0000-0000-00007CE80000}"/>
    <cellStyle name="Output 3 2 2 5 2 2 5" xfId="59520" xr:uid="{00000000-0005-0000-0000-00007DE80000}"/>
    <cellStyle name="Output 3 2 2 5 2 3" xfId="59521" xr:uid="{00000000-0005-0000-0000-00007EE80000}"/>
    <cellStyle name="Output 3 2 2 5 2 3 2" xfId="59522" xr:uid="{00000000-0005-0000-0000-00007FE80000}"/>
    <cellStyle name="Output 3 2 2 5 2 3 3" xfId="59523" xr:uid="{00000000-0005-0000-0000-000080E80000}"/>
    <cellStyle name="Output 3 2 2 5 2 3 4" xfId="59524" xr:uid="{00000000-0005-0000-0000-000081E80000}"/>
    <cellStyle name="Output 3 2 2 5 2 3 5" xfId="59525" xr:uid="{00000000-0005-0000-0000-000082E80000}"/>
    <cellStyle name="Output 3 2 2 5 2 4" xfId="59526" xr:uid="{00000000-0005-0000-0000-000083E80000}"/>
    <cellStyle name="Output 3 2 2 5 2 5" xfId="59527" xr:uid="{00000000-0005-0000-0000-000084E80000}"/>
    <cellStyle name="Output 3 2 2 5 2 6" xfId="59528" xr:uid="{00000000-0005-0000-0000-000085E80000}"/>
    <cellStyle name="Output 3 2 2 5 2 7" xfId="59529" xr:uid="{00000000-0005-0000-0000-000086E80000}"/>
    <cellStyle name="Output 3 2 2 5 3" xfId="59530" xr:uid="{00000000-0005-0000-0000-000087E80000}"/>
    <cellStyle name="Output 3 2 2 5 3 2" xfId="59531" xr:uid="{00000000-0005-0000-0000-000088E80000}"/>
    <cellStyle name="Output 3 2 2 5 3 3" xfId="59532" xr:uid="{00000000-0005-0000-0000-000089E80000}"/>
    <cellStyle name="Output 3 2 2 5 3 4" xfId="59533" xr:uid="{00000000-0005-0000-0000-00008AE80000}"/>
    <cellStyle name="Output 3 2 2 5 3 5" xfId="59534" xr:uid="{00000000-0005-0000-0000-00008BE80000}"/>
    <cellStyle name="Output 3 2 2 5 4" xfId="59535" xr:uid="{00000000-0005-0000-0000-00008CE80000}"/>
    <cellStyle name="Output 3 2 2 5 4 2" xfId="59536" xr:uid="{00000000-0005-0000-0000-00008DE80000}"/>
    <cellStyle name="Output 3 2 2 5 4 3" xfId="59537" xr:uid="{00000000-0005-0000-0000-00008EE80000}"/>
    <cellStyle name="Output 3 2 2 5 4 4" xfId="59538" xr:uid="{00000000-0005-0000-0000-00008FE80000}"/>
    <cellStyle name="Output 3 2 2 5 4 5" xfId="59539" xr:uid="{00000000-0005-0000-0000-000090E80000}"/>
    <cellStyle name="Output 3 2 2 5 5" xfId="59540" xr:uid="{00000000-0005-0000-0000-000091E80000}"/>
    <cellStyle name="Output 3 2 2 5 6" xfId="59541" xr:uid="{00000000-0005-0000-0000-000092E80000}"/>
    <cellStyle name="Output 3 2 2 5 7" xfId="59542" xr:uid="{00000000-0005-0000-0000-000093E80000}"/>
    <cellStyle name="Output 3 2 2 5 8" xfId="59543" xr:uid="{00000000-0005-0000-0000-000094E80000}"/>
    <cellStyle name="Output 3 2 2 6" xfId="59544" xr:uid="{00000000-0005-0000-0000-000095E80000}"/>
    <cellStyle name="Output 3 2 2 6 2" xfId="59545" xr:uid="{00000000-0005-0000-0000-000096E80000}"/>
    <cellStyle name="Output 3 2 2 6 2 2" xfId="59546" xr:uid="{00000000-0005-0000-0000-000097E80000}"/>
    <cellStyle name="Output 3 2 2 6 2 2 2" xfId="59547" xr:uid="{00000000-0005-0000-0000-000098E80000}"/>
    <cellStyle name="Output 3 2 2 6 2 2 3" xfId="59548" xr:uid="{00000000-0005-0000-0000-000099E80000}"/>
    <cellStyle name="Output 3 2 2 6 2 2 4" xfId="59549" xr:uid="{00000000-0005-0000-0000-00009AE80000}"/>
    <cellStyle name="Output 3 2 2 6 2 2 5" xfId="59550" xr:uid="{00000000-0005-0000-0000-00009BE80000}"/>
    <cellStyle name="Output 3 2 2 6 2 3" xfId="59551" xr:uid="{00000000-0005-0000-0000-00009CE80000}"/>
    <cellStyle name="Output 3 2 2 6 2 3 2" xfId="59552" xr:uid="{00000000-0005-0000-0000-00009DE80000}"/>
    <cellStyle name="Output 3 2 2 6 2 3 3" xfId="59553" xr:uid="{00000000-0005-0000-0000-00009EE80000}"/>
    <cellStyle name="Output 3 2 2 6 2 3 4" xfId="59554" xr:uid="{00000000-0005-0000-0000-00009FE80000}"/>
    <cellStyle name="Output 3 2 2 6 2 3 5" xfId="59555" xr:uid="{00000000-0005-0000-0000-0000A0E80000}"/>
    <cellStyle name="Output 3 2 2 6 2 4" xfId="59556" xr:uid="{00000000-0005-0000-0000-0000A1E80000}"/>
    <cellStyle name="Output 3 2 2 6 2 5" xfId="59557" xr:uid="{00000000-0005-0000-0000-0000A2E80000}"/>
    <cellStyle name="Output 3 2 2 6 2 6" xfId="59558" xr:uid="{00000000-0005-0000-0000-0000A3E80000}"/>
    <cellStyle name="Output 3 2 2 6 2 7" xfId="59559" xr:uid="{00000000-0005-0000-0000-0000A4E80000}"/>
    <cellStyle name="Output 3 2 2 6 3" xfId="59560" xr:uid="{00000000-0005-0000-0000-0000A5E80000}"/>
    <cellStyle name="Output 3 2 2 6 3 2" xfId="59561" xr:uid="{00000000-0005-0000-0000-0000A6E80000}"/>
    <cellStyle name="Output 3 2 2 6 3 3" xfId="59562" xr:uid="{00000000-0005-0000-0000-0000A7E80000}"/>
    <cellStyle name="Output 3 2 2 6 3 4" xfId="59563" xr:uid="{00000000-0005-0000-0000-0000A8E80000}"/>
    <cellStyle name="Output 3 2 2 6 3 5" xfId="59564" xr:uid="{00000000-0005-0000-0000-0000A9E80000}"/>
    <cellStyle name="Output 3 2 2 6 4" xfId="59565" xr:uid="{00000000-0005-0000-0000-0000AAE80000}"/>
    <cellStyle name="Output 3 2 2 6 4 2" xfId="59566" xr:uid="{00000000-0005-0000-0000-0000ABE80000}"/>
    <cellStyle name="Output 3 2 2 6 4 3" xfId="59567" xr:uid="{00000000-0005-0000-0000-0000ACE80000}"/>
    <cellStyle name="Output 3 2 2 6 4 4" xfId="59568" xr:uid="{00000000-0005-0000-0000-0000ADE80000}"/>
    <cellStyle name="Output 3 2 2 6 4 5" xfId="59569" xr:uid="{00000000-0005-0000-0000-0000AEE80000}"/>
    <cellStyle name="Output 3 2 2 6 5" xfId="59570" xr:uid="{00000000-0005-0000-0000-0000AFE80000}"/>
    <cellStyle name="Output 3 2 2 6 6" xfId="59571" xr:uid="{00000000-0005-0000-0000-0000B0E80000}"/>
    <cellStyle name="Output 3 2 2 6 7" xfId="59572" xr:uid="{00000000-0005-0000-0000-0000B1E80000}"/>
    <cellStyle name="Output 3 2 2 6 8" xfId="59573" xr:uid="{00000000-0005-0000-0000-0000B2E80000}"/>
    <cellStyle name="Output 3 2 2 7" xfId="59574" xr:uid="{00000000-0005-0000-0000-0000B3E80000}"/>
    <cellStyle name="Output 3 2 2 7 2" xfId="59575" xr:uid="{00000000-0005-0000-0000-0000B4E80000}"/>
    <cellStyle name="Output 3 2 2 7 2 2" xfId="59576" xr:uid="{00000000-0005-0000-0000-0000B5E80000}"/>
    <cellStyle name="Output 3 2 2 7 2 2 2" xfId="59577" xr:uid="{00000000-0005-0000-0000-0000B6E80000}"/>
    <cellStyle name="Output 3 2 2 7 2 2 3" xfId="59578" xr:uid="{00000000-0005-0000-0000-0000B7E80000}"/>
    <cellStyle name="Output 3 2 2 7 2 2 4" xfId="59579" xr:uid="{00000000-0005-0000-0000-0000B8E80000}"/>
    <cellStyle name="Output 3 2 2 7 2 2 5" xfId="59580" xr:uid="{00000000-0005-0000-0000-0000B9E80000}"/>
    <cellStyle name="Output 3 2 2 7 2 3" xfId="59581" xr:uid="{00000000-0005-0000-0000-0000BAE80000}"/>
    <cellStyle name="Output 3 2 2 7 2 3 2" xfId="59582" xr:uid="{00000000-0005-0000-0000-0000BBE80000}"/>
    <cellStyle name="Output 3 2 2 7 2 3 3" xfId="59583" xr:uid="{00000000-0005-0000-0000-0000BCE80000}"/>
    <cellStyle name="Output 3 2 2 7 2 3 4" xfId="59584" xr:uid="{00000000-0005-0000-0000-0000BDE80000}"/>
    <cellStyle name="Output 3 2 2 7 2 3 5" xfId="59585" xr:uid="{00000000-0005-0000-0000-0000BEE80000}"/>
    <cellStyle name="Output 3 2 2 7 2 4" xfId="59586" xr:uid="{00000000-0005-0000-0000-0000BFE80000}"/>
    <cellStyle name="Output 3 2 2 7 2 5" xfId="59587" xr:uid="{00000000-0005-0000-0000-0000C0E80000}"/>
    <cellStyle name="Output 3 2 2 7 2 6" xfId="59588" xr:uid="{00000000-0005-0000-0000-0000C1E80000}"/>
    <cellStyle name="Output 3 2 2 7 2 7" xfId="59589" xr:uid="{00000000-0005-0000-0000-0000C2E80000}"/>
    <cellStyle name="Output 3 2 2 7 3" xfId="59590" xr:uid="{00000000-0005-0000-0000-0000C3E80000}"/>
    <cellStyle name="Output 3 2 2 7 3 2" xfId="59591" xr:uid="{00000000-0005-0000-0000-0000C4E80000}"/>
    <cellStyle name="Output 3 2 2 7 3 3" xfId="59592" xr:uid="{00000000-0005-0000-0000-0000C5E80000}"/>
    <cellStyle name="Output 3 2 2 7 3 4" xfId="59593" xr:uid="{00000000-0005-0000-0000-0000C6E80000}"/>
    <cellStyle name="Output 3 2 2 7 3 5" xfId="59594" xr:uid="{00000000-0005-0000-0000-0000C7E80000}"/>
    <cellStyle name="Output 3 2 2 7 4" xfId="59595" xr:uid="{00000000-0005-0000-0000-0000C8E80000}"/>
    <cellStyle name="Output 3 2 2 7 4 2" xfId="59596" xr:uid="{00000000-0005-0000-0000-0000C9E80000}"/>
    <cellStyle name="Output 3 2 2 7 4 3" xfId="59597" xr:uid="{00000000-0005-0000-0000-0000CAE80000}"/>
    <cellStyle name="Output 3 2 2 7 4 4" xfId="59598" xr:uid="{00000000-0005-0000-0000-0000CBE80000}"/>
    <cellStyle name="Output 3 2 2 7 4 5" xfId="59599" xr:uid="{00000000-0005-0000-0000-0000CCE80000}"/>
    <cellStyle name="Output 3 2 2 7 5" xfId="59600" xr:uid="{00000000-0005-0000-0000-0000CDE80000}"/>
    <cellStyle name="Output 3 2 2 7 6" xfId="59601" xr:uid="{00000000-0005-0000-0000-0000CEE80000}"/>
    <cellStyle name="Output 3 2 2 7 7" xfId="59602" xr:uid="{00000000-0005-0000-0000-0000CFE80000}"/>
    <cellStyle name="Output 3 2 2 7 8" xfId="59603" xr:uid="{00000000-0005-0000-0000-0000D0E80000}"/>
    <cellStyle name="Output 3 2 2 8" xfId="59604" xr:uid="{00000000-0005-0000-0000-0000D1E80000}"/>
    <cellStyle name="Output 3 2 2 8 2" xfId="59605" xr:uid="{00000000-0005-0000-0000-0000D2E80000}"/>
    <cellStyle name="Output 3 2 2 8 2 2" xfId="59606" xr:uid="{00000000-0005-0000-0000-0000D3E80000}"/>
    <cellStyle name="Output 3 2 2 8 2 2 2" xfId="59607" xr:uid="{00000000-0005-0000-0000-0000D4E80000}"/>
    <cellStyle name="Output 3 2 2 8 2 2 3" xfId="59608" xr:uid="{00000000-0005-0000-0000-0000D5E80000}"/>
    <cellStyle name="Output 3 2 2 8 2 2 4" xfId="59609" xr:uid="{00000000-0005-0000-0000-0000D6E80000}"/>
    <cellStyle name="Output 3 2 2 8 2 2 5" xfId="59610" xr:uid="{00000000-0005-0000-0000-0000D7E80000}"/>
    <cellStyle name="Output 3 2 2 8 2 3" xfId="59611" xr:uid="{00000000-0005-0000-0000-0000D8E80000}"/>
    <cellStyle name="Output 3 2 2 8 2 3 2" xfId="59612" xr:uid="{00000000-0005-0000-0000-0000D9E80000}"/>
    <cellStyle name="Output 3 2 2 8 2 3 3" xfId="59613" xr:uid="{00000000-0005-0000-0000-0000DAE80000}"/>
    <cellStyle name="Output 3 2 2 8 2 3 4" xfId="59614" xr:uid="{00000000-0005-0000-0000-0000DBE80000}"/>
    <cellStyle name="Output 3 2 2 8 2 3 5" xfId="59615" xr:uid="{00000000-0005-0000-0000-0000DCE80000}"/>
    <cellStyle name="Output 3 2 2 8 2 4" xfId="59616" xr:uid="{00000000-0005-0000-0000-0000DDE80000}"/>
    <cellStyle name="Output 3 2 2 8 2 5" xfId="59617" xr:uid="{00000000-0005-0000-0000-0000DEE80000}"/>
    <cellStyle name="Output 3 2 2 8 2 6" xfId="59618" xr:uid="{00000000-0005-0000-0000-0000DFE80000}"/>
    <cellStyle name="Output 3 2 2 8 2 7" xfId="59619" xr:uid="{00000000-0005-0000-0000-0000E0E80000}"/>
    <cellStyle name="Output 3 2 2 8 3" xfId="59620" xr:uid="{00000000-0005-0000-0000-0000E1E80000}"/>
    <cellStyle name="Output 3 2 2 8 3 2" xfId="59621" xr:uid="{00000000-0005-0000-0000-0000E2E80000}"/>
    <cellStyle name="Output 3 2 2 8 3 3" xfId="59622" xr:uid="{00000000-0005-0000-0000-0000E3E80000}"/>
    <cellStyle name="Output 3 2 2 8 3 4" xfId="59623" xr:uid="{00000000-0005-0000-0000-0000E4E80000}"/>
    <cellStyle name="Output 3 2 2 8 3 5" xfId="59624" xr:uid="{00000000-0005-0000-0000-0000E5E80000}"/>
    <cellStyle name="Output 3 2 2 8 4" xfId="59625" xr:uid="{00000000-0005-0000-0000-0000E6E80000}"/>
    <cellStyle name="Output 3 2 2 8 4 2" xfId="59626" xr:uid="{00000000-0005-0000-0000-0000E7E80000}"/>
    <cellStyle name="Output 3 2 2 8 4 3" xfId="59627" xr:uid="{00000000-0005-0000-0000-0000E8E80000}"/>
    <cellStyle name="Output 3 2 2 8 4 4" xfId="59628" xr:uid="{00000000-0005-0000-0000-0000E9E80000}"/>
    <cellStyle name="Output 3 2 2 8 4 5" xfId="59629" xr:uid="{00000000-0005-0000-0000-0000EAE80000}"/>
    <cellStyle name="Output 3 2 2 8 5" xfId="59630" xr:uid="{00000000-0005-0000-0000-0000EBE80000}"/>
    <cellStyle name="Output 3 2 2 8 6" xfId="59631" xr:uid="{00000000-0005-0000-0000-0000ECE80000}"/>
    <cellStyle name="Output 3 2 2 8 7" xfId="59632" xr:uid="{00000000-0005-0000-0000-0000EDE80000}"/>
    <cellStyle name="Output 3 2 2 8 8" xfId="59633" xr:uid="{00000000-0005-0000-0000-0000EEE80000}"/>
    <cellStyle name="Output 3 2 2 9" xfId="59634" xr:uid="{00000000-0005-0000-0000-0000EFE80000}"/>
    <cellStyle name="Output 3 2 2 9 2" xfId="59635" xr:uid="{00000000-0005-0000-0000-0000F0E80000}"/>
    <cellStyle name="Output 3 2 2 9 2 2" xfId="59636" xr:uid="{00000000-0005-0000-0000-0000F1E80000}"/>
    <cellStyle name="Output 3 2 2 9 2 2 2" xfId="59637" xr:uid="{00000000-0005-0000-0000-0000F2E80000}"/>
    <cellStyle name="Output 3 2 2 9 2 2 3" xfId="59638" xr:uid="{00000000-0005-0000-0000-0000F3E80000}"/>
    <cellStyle name="Output 3 2 2 9 2 2 4" xfId="59639" xr:uid="{00000000-0005-0000-0000-0000F4E80000}"/>
    <cellStyle name="Output 3 2 2 9 2 2 5" xfId="59640" xr:uid="{00000000-0005-0000-0000-0000F5E80000}"/>
    <cellStyle name="Output 3 2 2 9 2 3" xfId="59641" xr:uid="{00000000-0005-0000-0000-0000F6E80000}"/>
    <cellStyle name="Output 3 2 2 9 2 3 2" xfId="59642" xr:uid="{00000000-0005-0000-0000-0000F7E80000}"/>
    <cellStyle name="Output 3 2 2 9 2 3 3" xfId="59643" xr:uid="{00000000-0005-0000-0000-0000F8E80000}"/>
    <cellStyle name="Output 3 2 2 9 2 3 4" xfId="59644" xr:uid="{00000000-0005-0000-0000-0000F9E80000}"/>
    <cellStyle name="Output 3 2 2 9 2 3 5" xfId="59645" xr:uid="{00000000-0005-0000-0000-0000FAE80000}"/>
    <cellStyle name="Output 3 2 2 9 2 4" xfId="59646" xr:uid="{00000000-0005-0000-0000-0000FBE80000}"/>
    <cellStyle name="Output 3 2 2 9 2 5" xfId="59647" xr:uid="{00000000-0005-0000-0000-0000FCE80000}"/>
    <cellStyle name="Output 3 2 2 9 2 6" xfId="59648" xr:uid="{00000000-0005-0000-0000-0000FDE80000}"/>
    <cellStyle name="Output 3 2 2 9 2 7" xfId="59649" xr:uid="{00000000-0005-0000-0000-0000FEE80000}"/>
    <cellStyle name="Output 3 2 2 9 3" xfId="59650" xr:uid="{00000000-0005-0000-0000-0000FFE80000}"/>
    <cellStyle name="Output 3 2 2 9 3 2" xfId="59651" xr:uid="{00000000-0005-0000-0000-000000E90000}"/>
    <cellStyle name="Output 3 2 2 9 3 3" xfId="59652" xr:uid="{00000000-0005-0000-0000-000001E90000}"/>
    <cellStyle name="Output 3 2 2 9 3 4" xfId="59653" xr:uid="{00000000-0005-0000-0000-000002E90000}"/>
    <cellStyle name="Output 3 2 2 9 3 5" xfId="59654" xr:uid="{00000000-0005-0000-0000-000003E90000}"/>
    <cellStyle name="Output 3 2 2 9 4" xfId="59655" xr:uid="{00000000-0005-0000-0000-000004E90000}"/>
    <cellStyle name="Output 3 2 2 9 4 2" xfId="59656" xr:uid="{00000000-0005-0000-0000-000005E90000}"/>
    <cellStyle name="Output 3 2 2 9 4 3" xfId="59657" xr:uid="{00000000-0005-0000-0000-000006E90000}"/>
    <cellStyle name="Output 3 2 2 9 4 4" xfId="59658" xr:uid="{00000000-0005-0000-0000-000007E90000}"/>
    <cellStyle name="Output 3 2 2 9 4 5" xfId="59659" xr:uid="{00000000-0005-0000-0000-000008E90000}"/>
    <cellStyle name="Output 3 2 2 9 5" xfId="59660" xr:uid="{00000000-0005-0000-0000-000009E90000}"/>
    <cellStyle name="Output 3 2 2 9 6" xfId="59661" xr:uid="{00000000-0005-0000-0000-00000AE90000}"/>
    <cellStyle name="Output 3 2 2 9 7" xfId="59662" xr:uid="{00000000-0005-0000-0000-00000BE90000}"/>
    <cellStyle name="Output 3 2 2 9 8" xfId="59663" xr:uid="{00000000-0005-0000-0000-00000CE90000}"/>
    <cellStyle name="Output 3 2 3" xfId="59664" xr:uid="{00000000-0005-0000-0000-00000DE90000}"/>
    <cellStyle name="Output 3 2 3 2" xfId="59665" xr:uid="{00000000-0005-0000-0000-00000EE90000}"/>
    <cellStyle name="Output 3 2 3 2 2" xfId="59666" xr:uid="{00000000-0005-0000-0000-00000FE90000}"/>
    <cellStyle name="Output 3 2 3 3" xfId="59667" xr:uid="{00000000-0005-0000-0000-000010E90000}"/>
    <cellStyle name="Output 3 2 3 4" xfId="59668" xr:uid="{00000000-0005-0000-0000-000011E90000}"/>
    <cellStyle name="Output 3 2 3 5" xfId="59669" xr:uid="{00000000-0005-0000-0000-000012E90000}"/>
    <cellStyle name="Output 3 2 4" xfId="59670" xr:uid="{00000000-0005-0000-0000-000013E90000}"/>
    <cellStyle name="Output 3 2 4 2" xfId="59671" xr:uid="{00000000-0005-0000-0000-000014E90000}"/>
    <cellStyle name="Output 3 2 4 2 2" xfId="59672" xr:uid="{00000000-0005-0000-0000-000015E90000}"/>
    <cellStyle name="Output 3 2 4 3" xfId="59673" xr:uid="{00000000-0005-0000-0000-000016E90000}"/>
    <cellStyle name="Output 3 2 4 4" xfId="59674" xr:uid="{00000000-0005-0000-0000-000017E90000}"/>
    <cellStyle name="Output 3 2 4 5" xfId="59675" xr:uid="{00000000-0005-0000-0000-000018E90000}"/>
    <cellStyle name="Output 3 2 5" xfId="59676" xr:uid="{00000000-0005-0000-0000-000019E90000}"/>
    <cellStyle name="Output 3 2 5 2" xfId="59677" xr:uid="{00000000-0005-0000-0000-00001AE90000}"/>
    <cellStyle name="Output 3 2 6" xfId="59678" xr:uid="{00000000-0005-0000-0000-00001BE90000}"/>
    <cellStyle name="Output 3 2 7" xfId="59679" xr:uid="{00000000-0005-0000-0000-00001CE90000}"/>
    <cellStyle name="Output 3 2_T-straight with PEDs adjustor" xfId="59680" xr:uid="{00000000-0005-0000-0000-00001DE90000}"/>
    <cellStyle name="Output 3 3" xfId="59681" xr:uid="{00000000-0005-0000-0000-00001EE90000}"/>
    <cellStyle name="Output 3 3 10" xfId="59682" xr:uid="{00000000-0005-0000-0000-00001FE90000}"/>
    <cellStyle name="Output 3 3 10 2" xfId="59683" xr:uid="{00000000-0005-0000-0000-000020E90000}"/>
    <cellStyle name="Output 3 3 10 2 2" xfId="59684" xr:uid="{00000000-0005-0000-0000-000021E90000}"/>
    <cellStyle name="Output 3 3 10 2 2 2" xfId="59685" xr:uid="{00000000-0005-0000-0000-000022E90000}"/>
    <cellStyle name="Output 3 3 10 2 2 3" xfId="59686" xr:uid="{00000000-0005-0000-0000-000023E90000}"/>
    <cellStyle name="Output 3 3 10 2 2 4" xfId="59687" xr:uid="{00000000-0005-0000-0000-000024E90000}"/>
    <cellStyle name="Output 3 3 10 2 2 5" xfId="59688" xr:uid="{00000000-0005-0000-0000-000025E90000}"/>
    <cellStyle name="Output 3 3 10 2 3" xfId="59689" xr:uid="{00000000-0005-0000-0000-000026E90000}"/>
    <cellStyle name="Output 3 3 10 2 3 2" xfId="59690" xr:uid="{00000000-0005-0000-0000-000027E90000}"/>
    <cellStyle name="Output 3 3 10 2 3 3" xfId="59691" xr:uid="{00000000-0005-0000-0000-000028E90000}"/>
    <cellStyle name="Output 3 3 10 2 3 4" xfId="59692" xr:uid="{00000000-0005-0000-0000-000029E90000}"/>
    <cellStyle name="Output 3 3 10 2 3 5" xfId="59693" xr:uid="{00000000-0005-0000-0000-00002AE90000}"/>
    <cellStyle name="Output 3 3 10 2 4" xfId="59694" xr:uid="{00000000-0005-0000-0000-00002BE90000}"/>
    <cellStyle name="Output 3 3 10 2 5" xfId="59695" xr:uid="{00000000-0005-0000-0000-00002CE90000}"/>
    <cellStyle name="Output 3 3 10 2 6" xfId="59696" xr:uid="{00000000-0005-0000-0000-00002DE90000}"/>
    <cellStyle name="Output 3 3 10 2 7" xfId="59697" xr:uid="{00000000-0005-0000-0000-00002EE90000}"/>
    <cellStyle name="Output 3 3 10 3" xfId="59698" xr:uid="{00000000-0005-0000-0000-00002FE90000}"/>
    <cellStyle name="Output 3 3 10 3 2" xfId="59699" xr:uid="{00000000-0005-0000-0000-000030E90000}"/>
    <cellStyle name="Output 3 3 10 3 3" xfId="59700" xr:uid="{00000000-0005-0000-0000-000031E90000}"/>
    <cellStyle name="Output 3 3 10 3 4" xfId="59701" xr:uid="{00000000-0005-0000-0000-000032E90000}"/>
    <cellStyle name="Output 3 3 10 3 5" xfId="59702" xr:uid="{00000000-0005-0000-0000-000033E90000}"/>
    <cellStyle name="Output 3 3 10 4" xfId="59703" xr:uid="{00000000-0005-0000-0000-000034E90000}"/>
    <cellStyle name="Output 3 3 10 4 2" xfId="59704" xr:uid="{00000000-0005-0000-0000-000035E90000}"/>
    <cellStyle name="Output 3 3 10 4 3" xfId="59705" xr:uid="{00000000-0005-0000-0000-000036E90000}"/>
    <cellStyle name="Output 3 3 10 4 4" xfId="59706" xr:uid="{00000000-0005-0000-0000-000037E90000}"/>
    <cellStyle name="Output 3 3 10 4 5" xfId="59707" xr:uid="{00000000-0005-0000-0000-000038E90000}"/>
    <cellStyle name="Output 3 3 10 5" xfId="59708" xr:uid="{00000000-0005-0000-0000-000039E90000}"/>
    <cellStyle name="Output 3 3 10 6" xfId="59709" xr:uid="{00000000-0005-0000-0000-00003AE90000}"/>
    <cellStyle name="Output 3 3 10 7" xfId="59710" xr:uid="{00000000-0005-0000-0000-00003BE90000}"/>
    <cellStyle name="Output 3 3 10 8" xfId="59711" xr:uid="{00000000-0005-0000-0000-00003CE90000}"/>
    <cellStyle name="Output 3 3 11" xfId="59712" xr:uid="{00000000-0005-0000-0000-00003DE90000}"/>
    <cellStyle name="Output 3 3 11 2" xfId="59713" xr:uid="{00000000-0005-0000-0000-00003EE90000}"/>
    <cellStyle name="Output 3 3 11 2 2" xfId="59714" xr:uid="{00000000-0005-0000-0000-00003FE90000}"/>
    <cellStyle name="Output 3 3 11 2 2 2" xfId="59715" xr:uid="{00000000-0005-0000-0000-000040E90000}"/>
    <cellStyle name="Output 3 3 11 2 2 3" xfId="59716" xr:uid="{00000000-0005-0000-0000-000041E90000}"/>
    <cellStyle name="Output 3 3 11 2 2 4" xfId="59717" xr:uid="{00000000-0005-0000-0000-000042E90000}"/>
    <cellStyle name="Output 3 3 11 2 2 5" xfId="59718" xr:uid="{00000000-0005-0000-0000-000043E90000}"/>
    <cellStyle name="Output 3 3 11 2 3" xfId="59719" xr:uid="{00000000-0005-0000-0000-000044E90000}"/>
    <cellStyle name="Output 3 3 11 2 3 2" xfId="59720" xr:uid="{00000000-0005-0000-0000-000045E90000}"/>
    <cellStyle name="Output 3 3 11 2 3 3" xfId="59721" xr:uid="{00000000-0005-0000-0000-000046E90000}"/>
    <cellStyle name="Output 3 3 11 2 3 4" xfId="59722" xr:uid="{00000000-0005-0000-0000-000047E90000}"/>
    <cellStyle name="Output 3 3 11 2 3 5" xfId="59723" xr:uid="{00000000-0005-0000-0000-000048E90000}"/>
    <cellStyle name="Output 3 3 11 2 4" xfId="59724" xr:uid="{00000000-0005-0000-0000-000049E90000}"/>
    <cellStyle name="Output 3 3 11 2 5" xfId="59725" xr:uid="{00000000-0005-0000-0000-00004AE90000}"/>
    <cellStyle name="Output 3 3 11 2 6" xfId="59726" xr:uid="{00000000-0005-0000-0000-00004BE90000}"/>
    <cellStyle name="Output 3 3 11 2 7" xfId="59727" xr:uid="{00000000-0005-0000-0000-00004CE90000}"/>
    <cellStyle name="Output 3 3 11 3" xfId="59728" xr:uid="{00000000-0005-0000-0000-00004DE90000}"/>
    <cellStyle name="Output 3 3 11 3 2" xfId="59729" xr:uid="{00000000-0005-0000-0000-00004EE90000}"/>
    <cellStyle name="Output 3 3 11 3 3" xfId="59730" xr:uid="{00000000-0005-0000-0000-00004FE90000}"/>
    <cellStyle name="Output 3 3 11 3 4" xfId="59731" xr:uid="{00000000-0005-0000-0000-000050E90000}"/>
    <cellStyle name="Output 3 3 11 3 5" xfId="59732" xr:uid="{00000000-0005-0000-0000-000051E90000}"/>
    <cellStyle name="Output 3 3 11 4" xfId="59733" xr:uid="{00000000-0005-0000-0000-000052E90000}"/>
    <cellStyle name="Output 3 3 11 4 2" xfId="59734" xr:uid="{00000000-0005-0000-0000-000053E90000}"/>
    <cellStyle name="Output 3 3 11 4 3" xfId="59735" xr:uid="{00000000-0005-0000-0000-000054E90000}"/>
    <cellStyle name="Output 3 3 11 4 4" xfId="59736" xr:uid="{00000000-0005-0000-0000-000055E90000}"/>
    <cellStyle name="Output 3 3 11 4 5" xfId="59737" xr:uid="{00000000-0005-0000-0000-000056E90000}"/>
    <cellStyle name="Output 3 3 11 5" xfId="59738" xr:uid="{00000000-0005-0000-0000-000057E90000}"/>
    <cellStyle name="Output 3 3 11 6" xfId="59739" xr:uid="{00000000-0005-0000-0000-000058E90000}"/>
    <cellStyle name="Output 3 3 11 7" xfId="59740" xr:uid="{00000000-0005-0000-0000-000059E90000}"/>
    <cellStyle name="Output 3 3 11 8" xfId="59741" xr:uid="{00000000-0005-0000-0000-00005AE90000}"/>
    <cellStyle name="Output 3 3 12" xfId="59742" xr:uid="{00000000-0005-0000-0000-00005BE90000}"/>
    <cellStyle name="Output 3 3 12 2" xfId="59743" xr:uid="{00000000-0005-0000-0000-00005CE90000}"/>
    <cellStyle name="Output 3 3 12 2 2" xfId="59744" xr:uid="{00000000-0005-0000-0000-00005DE90000}"/>
    <cellStyle name="Output 3 3 12 2 2 2" xfId="59745" xr:uid="{00000000-0005-0000-0000-00005EE90000}"/>
    <cellStyle name="Output 3 3 12 2 2 3" xfId="59746" xr:uid="{00000000-0005-0000-0000-00005FE90000}"/>
    <cellStyle name="Output 3 3 12 2 2 4" xfId="59747" xr:uid="{00000000-0005-0000-0000-000060E90000}"/>
    <cellStyle name="Output 3 3 12 2 2 5" xfId="59748" xr:uid="{00000000-0005-0000-0000-000061E90000}"/>
    <cellStyle name="Output 3 3 12 2 3" xfId="59749" xr:uid="{00000000-0005-0000-0000-000062E90000}"/>
    <cellStyle name="Output 3 3 12 2 3 2" xfId="59750" xr:uid="{00000000-0005-0000-0000-000063E90000}"/>
    <cellStyle name="Output 3 3 12 2 3 3" xfId="59751" xr:uid="{00000000-0005-0000-0000-000064E90000}"/>
    <cellStyle name="Output 3 3 12 2 3 4" xfId="59752" xr:uid="{00000000-0005-0000-0000-000065E90000}"/>
    <cellStyle name="Output 3 3 12 2 3 5" xfId="59753" xr:uid="{00000000-0005-0000-0000-000066E90000}"/>
    <cellStyle name="Output 3 3 12 2 4" xfId="59754" xr:uid="{00000000-0005-0000-0000-000067E90000}"/>
    <cellStyle name="Output 3 3 12 2 5" xfId="59755" xr:uid="{00000000-0005-0000-0000-000068E90000}"/>
    <cellStyle name="Output 3 3 12 2 6" xfId="59756" xr:uid="{00000000-0005-0000-0000-000069E90000}"/>
    <cellStyle name="Output 3 3 12 2 7" xfId="59757" xr:uid="{00000000-0005-0000-0000-00006AE90000}"/>
    <cellStyle name="Output 3 3 12 3" xfId="59758" xr:uid="{00000000-0005-0000-0000-00006BE90000}"/>
    <cellStyle name="Output 3 3 12 3 2" xfId="59759" xr:uid="{00000000-0005-0000-0000-00006CE90000}"/>
    <cellStyle name="Output 3 3 12 3 3" xfId="59760" xr:uid="{00000000-0005-0000-0000-00006DE90000}"/>
    <cellStyle name="Output 3 3 12 3 4" xfId="59761" xr:uid="{00000000-0005-0000-0000-00006EE90000}"/>
    <cellStyle name="Output 3 3 12 3 5" xfId="59762" xr:uid="{00000000-0005-0000-0000-00006FE90000}"/>
    <cellStyle name="Output 3 3 12 4" xfId="59763" xr:uid="{00000000-0005-0000-0000-000070E90000}"/>
    <cellStyle name="Output 3 3 12 4 2" xfId="59764" xr:uid="{00000000-0005-0000-0000-000071E90000}"/>
    <cellStyle name="Output 3 3 12 4 3" xfId="59765" xr:uid="{00000000-0005-0000-0000-000072E90000}"/>
    <cellStyle name="Output 3 3 12 4 4" xfId="59766" xr:uid="{00000000-0005-0000-0000-000073E90000}"/>
    <cellStyle name="Output 3 3 12 4 5" xfId="59767" xr:uid="{00000000-0005-0000-0000-000074E90000}"/>
    <cellStyle name="Output 3 3 12 5" xfId="59768" xr:uid="{00000000-0005-0000-0000-000075E90000}"/>
    <cellStyle name="Output 3 3 12 6" xfId="59769" xr:uid="{00000000-0005-0000-0000-000076E90000}"/>
    <cellStyle name="Output 3 3 12 7" xfId="59770" xr:uid="{00000000-0005-0000-0000-000077E90000}"/>
    <cellStyle name="Output 3 3 12 8" xfId="59771" xr:uid="{00000000-0005-0000-0000-000078E90000}"/>
    <cellStyle name="Output 3 3 13" xfId="59772" xr:uid="{00000000-0005-0000-0000-000079E90000}"/>
    <cellStyle name="Output 3 3 13 2" xfId="59773" xr:uid="{00000000-0005-0000-0000-00007AE90000}"/>
    <cellStyle name="Output 3 3 13 2 2" xfId="59774" xr:uid="{00000000-0005-0000-0000-00007BE90000}"/>
    <cellStyle name="Output 3 3 13 2 2 2" xfId="59775" xr:uid="{00000000-0005-0000-0000-00007CE90000}"/>
    <cellStyle name="Output 3 3 13 2 2 3" xfId="59776" xr:uid="{00000000-0005-0000-0000-00007DE90000}"/>
    <cellStyle name="Output 3 3 13 2 2 4" xfId="59777" xr:uid="{00000000-0005-0000-0000-00007EE90000}"/>
    <cellStyle name="Output 3 3 13 2 2 5" xfId="59778" xr:uid="{00000000-0005-0000-0000-00007FE90000}"/>
    <cellStyle name="Output 3 3 13 2 3" xfId="59779" xr:uid="{00000000-0005-0000-0000-000080E90000}"/>
    <cellStyle name="Output 3 3 13 2 3 2" xfId="59780" xr:uid="{00000000-0005-0000-0000-000081E90000}"/>
    <cellStyle name="Output 3 3 13 2 3 3" xfId="59781" xr:uid="{00000000-0005-0000-0000-000082E90000}"/>
    <cellStyle name="Output 3 3 13 2 3 4" xfId="59782" xr:uid="{00000000-0005-0000-0000-000083E90000}"/>
    <cellStyle name="Output 3 3 13 2 3 5" xfId="59783" xr:uid="{00000000-0005-0000-0000-000084E90000}"/>
    <cellStyle name="Output 3 3 13 2 4" xfId="59784" xr:uid="{00000000-0005-0000-0000-000085E90000}"/>
    <cellStyle name="Output 3 3 13 2 5" xfId="59785" xr:uid="{00000000-0005-0000-0000-000086E90000}"/>
    <cellStyle name="Output 3 3 13 2 6" xfId="59786" xr:uid="{00000000-0005-0000-0000-000087E90000}"/>
    <cellStyle name="Output 3 3 13 2 7" xfId="59787" xr:uid="{00000000-0005-0000-0000-000088E90000}"/>
    <cellStyle name="Output 3 3 13 3" xfId="59788" xr:uid="{00000000-0005-0000-0000-000089E90000}"/>
    <cellStyle name="Output 3 3 13 3 2" xfId="59789" xr:uid="{00000000-0005-0000-0000-00008AE90000}"/>
    <cellStyle name="Output 3 3 13 3 3" xfId="59790" xr:uid="{00000000-0005-0000-0000-00008BE90000}"/>
    <cellStyle name="Output 3 3 13 3 4" xfId="59791" xr:uid="{00000000-0005-0000-0000-00008CE90000}"/>
    <cellStyle name="Output 3 3 13 3 5" xfId="59792" xr:uid="{00000000-0005-0000-0000-00008DE90000}"/>
    <cellStyle name="Output 3 3 13 4" xfId="59793" xr:uid="{00000000-0005-0000-0000-00008EE90000}"/>
    <cellStyle name="Output 3 3 13 4 2" xfId="59794" xr:uid="{00000000-0005-0000-0000-00008FE90000}"/>
    <cellStyle name="Output 3 3 13 4 3" xfId="59795" xr:uid="{00000000-0005-0000-0000-000090E90000}"/>
    <cellStyle name="Output 3 3 13 4 4" xfId="59796" xr:uid="{00000000-0005-0000-0000-000091E90000}"/>
    <cellStyle name="Output 3 3 13 4 5" xfId="59797" xr:uid="{00000000-0005-0000-0000-000092E90000}"/>
    <cellStyle name="Output 3 3 13 5" xfId="59798" xr:uid="{00000000-0005-0000-0000-000093E90000}"/>
    <cellStyle name="Output 3 3 13 6" xfId="59799" xr:uid="{00000000-0005-0000-0000-000094E90000}"/>
    <cellStyle name="Output 3 3 13 7" xfId="59800" xr:uid="{00000000-0005-0000-0000-000095E90000}"/>
    <cellStyle name="Output 3 3 13 8" xfId="59801" xr:uid="{00000000-0005-0000-0000-000096E90000}"/>
    <cellStyle name="Output 3 3 14" xfId="59802" xr:uid="{00000000-0005-0000-0000-000097E90000}"/>
    <cellStyle name="Output 3 3 14 2" xfId="59803" xr:uid="{00000000-0005-0000-0000-000098E90000}"/>
    <cellStyle name="Output 3 3 14 2 2" xfId="59804" xr:uid="{00000000-0005-0000-0000-000099E90000}"/>
    <cellStyle name="Output 3 3 14 2 2 2" xfId="59805" xr:uid="{00000000-0005-0000-0000-00009AE90000}"/>
    <cellStyle name="Output 3 3 14 2 2 3" xfId="59806" xr:uid="{00000000-0005-0000-0000-00009BE90000}"/>
    <cellStyle name="Output 3 3 14 2 2 4" xfId="59807" xr:uid="{00000000-0005-0000-0000-00009CE90000}"/>
    <cellStyle name="Output 3 3 14 2 2 5" xfId="59808" xr:uid="{00000000-0005-0000-0000-00009DE90000}"/>
    <cellStyle name="Output 3 3 14 2 3" xfId="59809" xr:uid="{00000000-0005-0000-0000-00009EE90000}"/>
    <cellStyle name="Output 3 3 14 2 3 2" xfId="59810" xr:uid="{00000000-0005-0000-0000-00009FE90000}"/>
    <cellStyle name="Output 3 3 14 2 3 3" xfId="59811" xr:uid="{00000000-0005-0000-0000-0000A0E90000}"/>
    <cellStyle name="Output 3 3 14 2 3 4" xfId="59812" xr:uid="{00000000-0005-0000-0000-0000A1E90000}"/>
    <cellStyle name="Output 3 3 14 2 3 5" xfId="59813" xr:uid="{00000000-0005-0000-0000-0000A2E90000}"/>
    <cellStyle name="Output 3 3 14 2 4" xfId="59814" xr:uid="{00000000-0005-0000-0000-0000A3E90000}"/>
    <cellStyle name="Output 3 3 14 2 5" xfId="59815" xr:uid="{00000000-0005-0000-0000-0000A4E90000}"/>
    <cellStyle name="Output 3 3 14 2 6" xfId="59816" xr:uid="{00000000-0005-0000-0000-0000A5E90000}"/>
    <cellStyle name="Output 3 3 14 2 7" xfId="59817" xr:uid="{00000000-0005-0000-0000-0000A6E90000}"/>
    <cellStyle name="Output 3 3 14 3" xfId="59818" xr:uid="{00000000-0005-0000-0000-0000A7E90000}"/>
    <cellStyle name="Output 3 3 14 3 2" xfId="59819" xr:uid="{00000000-0005-0000-0000-0000A8E90000}"/>
    <cellStyle name="Output 3 3 14 3 3" xfId="59820" xr:uid="{00000000-0005-0000-0000-0000A9E90000}"/>
    <cellStyle name="Output 3 3 14 3 4" xfId="59821" xr:uid="{00000000-0005-0000-0000-0000AAE90000}"/>
    <cellStyle name="Output 3 3 14 3 5" xfId="59822" xr:uid="{00000000-0005-0000-0000-0000ABE90000}"/>
    <cellStyle name="Output 3 3 14 4" xfId="59823" xr:uid="{00000000-0005-0000-0000-0000ACE90000}"/>
    <cellStyle name="Output 3 3 14 4 2" xfId="59824" xr:uid="{00000000-0005-0000-0000-0000ADE90000}"/>
    <cellStyle name="Output 3 3 14 4 3" xfId="59825" xr:uid="{00000000-0005-0000-0000-0000AEE90000}"/>
    <cellStyle name="Output 3 3 14 4 4" xfId="59826" xr:uid="{00000000-0005-0000-0000-0000AFE90000}"/>
    <cellStyle name="Output 3 3 14 4 5" xfId="59827" xr:uid="{00000000-0005-0000-0000-0000B0E90000}"/>
    <cellStyle name="Output 3 3 14 5" xfId="59828" xr:uid="{00000000-0005-0000-0000-0000B1E90000}"/>
    <cellStyle name="Output 3 3 14 6" xfId="59829" xr:uid="{00000000-0005-0000-0000-0000B2E90000}"/>
    <cellStyle name="Output 3 3 14 7" xfId="59830" xr:uid="{00000000-0005-0000-0000-0000B3E90000}"/>
    <cellStyle name="Output 3 3 14 8" xfId="59831" xr:uid="{00000000-0005-0000-0000-0000B4E90000}"/>
    <cellStyle name="Output 3 3 15" xfId="59832" xr:uid="{00000000-0005-0000-0000-0000B5E90000}"/>
    <cellStyle name="Output 3 3 15 2" xfId="59833" xr:uid="{00000000-0005-0000-0000-0000B6E90000}"/>
    <cellStyle name="Output 3 3 15 2 2" xfId="59834" xr:uid="{00000000-0005-0000-0000-0000B7E90000}"/>
    <cellStyle name="Output 3 3 15 2 3" xfId="59835" xr:uid="{00000000-0005-0000-0000-0000B8E90000}"/>
    <cellStyle name="Output 3 3 15 2 4" xfId="59836" xr:uid="{00000000-0005-0000-0000-0000B9E90000}"/>
    <cellStyle name="Output 3 3 15 2 5" xfId="59837" xr:uid="{00000000-0005-0000-0000-0000BAE90000}"/>
    <cellStyle name="Output 3 3 15 3" xfId="59838" xr:uid="{00000000-0005-0000-0000-0000BBE90000}"/>
    <cellStyle name="Output 3 3 15 3 2" xfId="59839" xr:uid="{00000000-0005-0000-0000-0000BCE90000}"/>
    <cellStyle name="Output 3 3 15 3 3" xfId="59840" xr:uid="{00000000-0005-0000-0000-0000BDE90000}"/>
    <cellStyle name="Output 3 3 15 3 4" xfId="59841" xr:uid="{00000000-0005-0000-0000-0000BEE90000}"/>
    <cellStyle name="Output 3 3 15 3 5" xfId="59842" xr:uid="{00000000-0005-0000-0000-0000BFE90000}"/>
    <cellStyle name="Output 3 3 15 4" xfId="59843" xr:uid="{00000000-0005-0000-0000-0000C0E90000}"/>
    <cellStyle name="Output 3 3 15 5" xfId="59844" xr:uid="{00000000-0005-0000-0000-0000C1E90000}"/>
    <cellStyle name="Output 3 3 15 6" xfId="59845" xr:uid="{00000000-0005-0000-0000-0000C2E90000}"/>
    <cellStyle name="Output 3 3 15 7" xfId="59846" xr:uid="{00000000-0005-0000-0000-0000C3E90000}"/>
    <cellStyle name="Output 3 3 16" xfId="59847" xr:uid="{00000000-0005-0000-0000-0000C4E90000}"/>
    <cellStyle name="Output 3 3 16 2" xfId="59848" xr:uid="{00000000-0005-0000-0000-0000C5E90000}"/>
    <cellStyle name="Output 3 3 16 3" xfId="59849" xr:uid="{00000000-0005-0000-0000-0000C6E90000}"/>
    <cellStyle name="Output 3 3 16 4" xfId="59850" xr:uid="{00000000-0005-0000-0000-0000C7E90000}"/>
    <cellStyle name="Output 3 3 16 5" xfId="59851" xr:uid="{00000000-0005-0000-0000-0000C8E90000}"/>
    <cellStyle name="Output 3 3 17" xfId="59852" xr:uid="{00000000-0005-0000-0000-0000C9E90000}"/>
    <cellStyle name="Output 3 3 17 2" xfId="59853" xr:uid="{00000000-0005-0000-0000-0000CAE90000}"/>
    <cellStyle name="Output 3 3 17 3" xfId="59854" xr:uid="{00000000-0005-0000-0000-0000CBE90000}"/>
    <cellStyle name="Output 3 3 17 4" xfId="59855" xr:uid="{00000000-0005-0000-0000-0000CCE90000}"/>
    <cellStyle name="Output 3 3 17 5" xfId="59856" xr:uid="{00000000-0005-0000-0000-0000CDE90000}"/>
    <cellStyle name="Output 3 3 18" xfId="59857" xr:uid="{00000000-0005-0000-0000-0000CEE90000}"/>
    <cellStyle name="Output 3 3 18 2" xfId="59858" xr:uid="{00000000-0005-0000-0000-0000CFE90000}"/>
    <cellStyle name="Output 3 3 19" xfId="59859" xr:uid="{00000000-0005-0000-0000-0000D0E90000}"/>
    <cellStyle name="Output 3 3 2" xfId="59860" xr:uid="{00000000-0005-0000-0000-0000D1E90000}"/>
    <cellStyle name="Output 3 3 2 2" xfId="59861" xr:uid="{00000000-0005-0000-0000-0000D2E90000}"/>
    <cellStyle name="Output 3 3 2 2 2" xfId="59862" xr:uid="{00000000-0005-0000-0000-0000D3E90000}"/>
    <cellStyle name="Output 3 3 2 2 2 2" xfId="59863" xr:uid="{00000000-0005-0000-0000-0000D4E90000}"/>
    <cellStyle name="Output 3 3 2 2 2 3" xfId="59864" xr:uid="{00000000-0005-0000-0000-0000D5E90000}"/>
    <cellStyle name="Output 3 3 2 2 2 4" xfId="59865" xr:uid="{00000000-0005-0000-0000-0000D6E90000}"/>
    <cellStyle name="Output 3 3 2 2 2 5" xfId="59866" xr:uid="{00000000-0005-0000-0000-0000D7E90000}"/>
    <cellStyle name="Output 3 3 2 2 3" xfId="59867" xr:uid="{00000000-0005-0000-0000-0000D8E90000}"/>
    <cellStyle name="Output 3 3 2 2 3 2" xfId="59868" xr:uid="{00000000-0005-0000-0000-0000D9E90000}"/>
    <cellStyle name="Output 3 3 2 2 3 3" xfId="59869" xr:uid="{00000000-0005-0000-0000-0000DAE90000}"/>
    <cellStyle name="Output 3 3 2 2 3 4" xfId="59870" xr:uid="{00000000-0005-0000-0000-0000DBE90000}"/>
    <cellStyle name="Output 3 3 2 2 3 5" xfId="59871" xr:uid="{00000000-0005-0000-0000-0000DCE90000}"/>
    <cellStyle name="Output 3 3 2 2 4" xfId="59872" xr:uid="{00000000-0005-0000-0000-0000DDE90000}"/>
    <cellStyle name="Output 3 3 2 2 5" xfId="59873" xr:uid="{00000000-0005-0000-0000-0000DEE90000}"/>
    <cellStyle name="Output 3 3 2 2 6" xfId="59874" xr:uid="{00000000-0005-0000-0000-0000DFE90000}"/>
    <cellStyle name="Output 3 3 2 2 7" xfId="59875" xr:uid="{00000000-0005-0000-0000-0000E0E90000}"/>
    <cellStyle name="Output 3 3 2 3" xfId="59876" xr:uid="{00000000-0005-0000-0000-0000E1E90000}"/>
    <cellStyle name="Output 3 3 2 3 2" xfId="59877" xr:uid="{00000000-0005-0000-0000-0000E2E90000}"/>
    <cellStyle name="Output 3 3 2 3 3" xfId="59878" xr:uid="{00000000-0005-0000-0000-0000E3E90000}"/>
    <cellStyle name="Output 3 3 2 3 4" xfId="59879" xr:uid="{00000000-0005-0000-0000-0000E4E90000}"/>
    <cellStyle name="Output 3 3 2 3 5" xfId="59880" xr:uid="{00000000-0005-0000-0000-0000E5E90000}"/>
    <cellStyle name="Output 3 3 2 4" xfId="59881" xr:uid="{00000000-0005-0000-0000-0000E6E90000}"/>
    <cellStyle name="Output 3 3 2 4 2" xfId="59882" xr:uid="{00000000-0005-0000-0000-0000E7E90000}"/>
    <cellStyle name="Output 3 3 2 4 3" xfId="59883" xr:uid="{00000000-0005-0000-0000-0000E8E90000}"/>
    <cellStyle name="Output 3 3 2 4 4" xfId="59884" xr:uid="{00000000-0005-0000-0000-0000E9E90000}"/>
    <cellStyle name="Output 3 3 2 4 5" xfId="59885" xr:uid="{00000000-0005-0000-0000-0000EAE90000}"/>
    <cellStyle name="Output 3 3 2 5" xfId="59886" xr:uid="{00000000-0005-0000-0000-0000EBE90000}"/>
    <cellStyle name="Output 3 3 2 6" xfId="59887" xr:uid="{00000000-0005-0000-0000-0000ECE90000}"/>
    <cellStyle name="Output 3 3 2 7" xfId="59888" xr:uid="{00000000-0005-0000-0000-0000EDE90000}"/>
    <cellStyle name="Output 3 3 2 8" xfId="59889" xr:uid="{00000000-0005-0000-0000-0000EEE90000}"/>
    <cellStyle name="Output 3 3 20" xfId="59890" xr:uid="{00000000-0005-0000-0000-0000EFE90000}"/>
    <cellStyle name="Output 3 3 3" xfId="59891" xr:uid="{00000000-0005-0000-0000-0000F0E90000}"/>
    <cellStyle name="Output 3 3 3 2" xfId="59892" xr:uid="{00000000-0005-0000-0000-0000F1E90000}"/>
    <cellStyle name="Output 3 3 3 2 2" xfId="59893" xr:uid="{00000000-0005-0000-0000-0000F2E90000}"/>
    <cellStyle name="Output 3 3 3 2 2 2" xfId="59894" xr:uid="{00000000-0005-0000-0000-0000F3E90000}"/>
    <cellStyle name="Output 3 3 3 2 2 3" xfId="59895" xr:uid="{00000000-0005-0000-0000-0000F4E90000}"/>
    <cellStyle name="Output 3 3 3 2 2 4" xfId="59896" xr:uid="{00000000-0005-0000-0000-0000F5E90000}"/>
    <cellStyle name="Output 3 3 3 2 2 5" xfId="59897" xr:uid="{00000000-0005-0000-0000-0000F6E90000}"/>
    <cellStyle name="Output 3 3 3 2 3" xfId="59898" xr:uid="{00000000-0005-0000-0000-0000F7E90000}"/>
    <cellStyle name="Output 3 3 3 2 3 2" xfId="59899" xr:uid="{00000000-0005-0000-0000-0000F8E90000}"/>
    <cellStyle name="Output 3 3 3 2 3 3" xfId="59900" xr:uid="{00000000-0005-0000-0000-0000F9E90000}"/>
    <cellStyle name="Output 3 3 3 2 3 4" xfId="59901" xr:uid="{00000000-0005-0000-0000-0000FAE90000}"/>
    <cellStyle name="Output 3 3 3 2 3 5" xfId="59902" xr:uid="{00000000-0005-0000-0000-0000FBE90000}"/>
    <cellStyle name="Output 3 3 3 2 4" xfId="59903" xr:uid="{00000000-0005-0000-0000-0000FCE90000}"/>
    <cellStyle name="Output 3 3 3 2 5" xfId="59904" xr:uid="{00000000-0005-0000-0000-0000FDE90000}"/>
    <cellStyle name="Output 3 3 3 2 6" xfId="59905" xr:uid="{00000000-0005-0000-0000-0000FEE90000}"/>
    <cellStyle name="Output 3 3 3 2 7" xfId="59906" xr:uid="{00000000-0005-0000-0000-0000FFE90000}"/>
    <cellStyle name="Output 3 3 3 3" xfId="59907" xr:uid="{00000000-0005-0000-0000-000000EA0000}"/>
    <cellStyle name="Output 3 3 3 3 2" xfId="59908" xr:uid="{00000000-0005-0000-0000-000001EA0000}"/>
    <cellStyle name="Output 3 3 3 3 3" xfId="59909" xr:uid="{00000000-0005-0000-0000-000002EA0000}"/>
    <cellStyle name="Output 3 3 3 3 4" xfId="59910" xr:uid="{00000000-0005-0000-0000-000003EA0000}"/>
    <cellStyle name="Output 3 3 3 3 5" xfId="59911" xr:uid="{00000000-0005-0000-0000-000004EA0000}"/>
    <cellStyle name="Output 3 3 3 4" xfId="59912" xr:uid="{00000000-0005-0000-0000-000005EA0000}"/>
    <cellStyle name="Output 3 3 3 4 2" xfId="59913" xr:uid="{00000000-0005-0000-0000-000006EA0000}"/>
    <cellStyle name="Output 3 3 3 4 3" xfId="59914" xr:uid="{00000000-0005-0000-0000-000007EA0000}"/>
    <cellStyle name="Output 3 3 3 4 4" xfId="59915" xr:uid="{00000000-0005-0000-0000-000008EA0000}"/>
    <cellStyle name="Output 3 3 3 4 5" xfId="59916" xr:uid="{00000000-0005-0000-0000-000009EA0000}"/>
    <cellStyle name="Output 3 3 3 5" xfId="59917" xr:uid="{00000000-0005-0000-0000-00000AEA0000}"/>
    <cellStyle name="Output 3 3 3 6" xfId="59918" xr:uid="{00000000-0005-0000-0000-00000BEA0000}"/>
    <cellStyle name="Output 3 3 3 7" xfId="59919" xr:uid="{00000000-0005-0000-0000-00000CEA0000}"/>
    <cellStyle name="Output 3 3 3 8" xfId="59920" xr:uid="{00000000-0005-0000-0000-00000DEA0000}"/>
    <cellStyle name="Output 3 3 4" xfId="59921" xr:uid="{00000000-0005-0000-0000-00000EEA0000}"/>
    <cellStyle name="Output 3 3 4 2" xfId="59922" xr:uid="{00000000-0005-0000-0000-00000FEA0000}"/>
    <cellStyle name="Output 3 3 4 2 2" xfId="59923" xr:uid="{00000000-0005-0000-0000-000010EA0000}"/>
    <cellStyle name="Output 3 3 4 2 2 2" xfId="59924" xr:uid="{00000000-0005-0000-0000-000011EA0000}"/>
    <cellStyle name="Output 3 3 4 2 2 3" xfId="59925" xr:uid="{00000000-0005-0000-0000-000012EA0000}"/>
    <cellStyle name="Output 3 3 4 2 2 4" xfId="59926" xr:uid="{00000000-0005-0000-0000-000013EA0000}"/>
    <cellStyle name="Output 3 3 4 2 2 5" xfId="59927" xr:uid="{00000000-0005-0000-0000-000014EA0000}"/>
    <cellStyle name="Output 3 3 4 2 3" xfId="59928" xr:uid="{00000000-0005-0000-0000-000015EA0000}"/>
    <cellStyle name="Output 3 3 4 2 3 2" xfId="59929" xr:uid="{00000000-0005-0000-0000-000016EA0000}"/>
    <cellStyle name="Output 3 3 4 2 3 3" xfId="59930" xr:uid="{00000000-0005-0000-0000-000017EA0000}"/>
    <cellStyle name="Output 3 3 4 2 3 4" xfId="59931" xr:uid="{00000000-0005-0000-0000-000018EA0000}"/>
    <cellStyle name="Output 3 3 4 2 3 5" xfId="59932" xr:uid="{00000000-0005-0000-0000-000019EA0000}"/>
    <cellStyle name="Output 3 3 4 2 4" xfId="59933" xr:uid="{00000000-0005-0000-0000-00001AEA0000}"/>
    <cellStyle name="Output 3 3 4 2 5" xfId="59934" xr:uid="{00000000-0005-0000-0000-00001BEA0000}"/>
    <cellStyle name="Output 3 3 4 2 6" xfId="59935" xr:uid="{00000000-0005-0000-0000-00001CEA0000}"/>
    <cellStyle name="Output 3 3 4 2 7" xfId="59936" xr:uid="{00000000-0005-0000-0000-00001DEA0000}"/>
    <cellStyle name="Output 3 3 4 3" xfId="59937" xr:uid="{00000000-0005-0000-0000-00001EEA0000}"/>
    <cellStyle name="Output 3 3 4 3 2" xfId="59938" xr:uid="{00000000-0005-0000-0000-00001FEA0000}"/>
    <cellStyle name="Output 3 3 4 3 3" xfId="59939" xr:uid="{00000000-0005-0000-0000-000020EA0000}"/>
    <cellStyle name="Output 3 3 4 3 4" xfId="59940" xr:uid="{00000000-0005-0000-0000-000021EA0000}"/>
    <cellStyle name="Output 3 3 4 3 5" xfId="59941" xr:uid="{00000000-0005-0000-0000-000022EA0000}"/>
    <cellStyle name="Output 3 3 4 4" xfId="59942" xr:uid="{00000000-0005-0000-0000-000023EA0000}"/>
    <cellStyle name="Output 3 3 4 4 2" xfId="59943" xr:uid="{00000000-0005-0000-0000-000024EA0000}"/>
    <cellStyle name="Output 3 3 4 4 3" xfId="59944" xr:uid="{00000000-0005-0000-0000-000025EA0000}"/>
    <cellStyle name="Output 3 3 4 4 4" xfId="59945" xr:uid="{00000000-0005-0000-0000-000026EA0000}"/>
    <cellStyle name="Output 3 3 4 4 5" xfId="59946" xr:uid="{00000000-0005-0000-0000-000027EA0000}"/>
    <cellStyle name="Output 3 3 4 5" xfId="59947" xr:uid="{00000000-0005-0000-0000-000028EA0000}"/>
    <cellStyle name="Output 3 3 4 6" xfId="59948" xr:uid="{00000000-0005-0000-0000-000029EA0000}"/>
    <cellStyle name="Output 3 3 4 7" xfId="59949" xr:uid="{00000000-0005-0000-0000-00002AEA0000}"/>
    <cellStyle name="Output 3 3 4 8" xfId="59950" xr:uid="{00000000-0005-0000-0000-00002BEA0000}"/>
    <cellStyle name="Output 3 3 5" xfId="59951" xr:uid="{00000000-0005-0000-0000-00002CEA0000}"/>
    <cellStyle name="Output 3 3 5 2" xfId="59952" xr:uid="{00000000-0005-0000-0000-00002DEA0000}"/>
    <cellStyle name="Output 3 3 5 2 2" xfId="59953" xr:uid="{00000000-0005-0000-0000-00002EEA0000}"/>
    <cellStyle name="Output 3 3 5 2 2 2" xfId="59954" xr:uid="{00000000-0005-0000-0000-00002FEA0000}"/>
    <cellStyle name="Output 3 3 5 2 2 3" xfId="59955" xr:uid="{00000000-0005-0000-0000-000030EA0000}"/>
    <cellStyle name="Output 3 3 5 2 2 4" xfId="59956" xr:uid="{00000000-0005-0000-0000-000031EA0000}"/>
    <cellStyle name="Output 3 3 5 2 2 5" xfId="59957" xr:uid="{00000000-0005-0000-0000-000032EA0000}"/>
    <cellStyle name="Output 3 3 5 2 3" xfId="59958" xr:uid="{00000000-0005-0000-0000-000033EA0000}"/>
    <cellStyle name="Output 3 3 5 2 3 2" xfId="59959" xr:uid="{00000000-0005-0000-0000-000034EA0000}"/>
    <cellStyle name="Output 3 3 5 2 3 3" xfId="59960" xr:uid="{00000000-0005-0000-0000-000035EA0000}"/>
    <cellStyle name="Output 3 3 5 2 3 4" xfId="59961" xr:uid="{00000000-0005-0000-0000-000036EA0000}"/>
    <cellStyle name="Output 3 3 5 2 3 5" xfId="59962" xr:uid="{00000000-0005-0000-0000-000037EA0000}"/>
    <cellStyle name="Output 3 3 5 2 4" xfId="59963" xr:uid="{00000000-0005-0000-0000-000038EA0000}"/>
    <cellStyle name="Output 3 3 5 2 5" xfId="59964" xr:uid="{00000000-0005-0000-0000-000039EA0000}"/>
    <cellStyle name="Output 3 3 5 2 6" xfId="59965" xr:uid="{00000000-0005-0000-0000-00003AEA0000}"/>
    <cellStyle name="Output 3 3 5 2 7" xfId="59966" xr:uid="{00000000-0005-0000-0000-00003BEA0000}"/>
    <cellStyle name="Output 3 3 5 3" xfId="59967" xr:uid="{00000000-0005-0000-0000-00003CEA0000}"/>
    <cellStyle name="Output 3 3 5 3 2" xfId="59968" xr:uid="{00000000-0005-0000-0000-00003DEA0000}"/>
    <cellStyle name="Output 3 3 5 3 3" xfId="59969" xr:uid="{00000000-0005-0000-0000-00003EEA0000}"/>
    <cellStyle name="Output 3 3 5 3 4" xfId="59970" xr:uid="{00000000-0005-0000-0000-00003FEA0000}"/>
    <cellStyle name="Output 3 3 5 3 5" xfId="59971" xr:uid="{00000000-0005-0000-0000-000040EA0000}"/>
    <cellStyle name="Output 3 3 5 4" xfId="59972" xr:uid="{00000000-0005-0000-0000-000041EA0000}"/>
    <cellStyle name="Output 3 3 5 4 2" xfId="59973" xr:uid="{00000000-0005-0000-0000-000042EA0000}"/>
    <cellStyle name="Output 3 3 5 4 3" xfId="59974" xr:uid="{00000000-0005-0000-0000-000043EA0000}"/>
    <cellStyle name="Output 3 3 5 4 4" xfId="59975" xr:uid="{00000000-0005-0000-0000-000044EA0000}"/>
    <cellStyle name="Output 3 3 5 4 5" xfId="59976" xr:uid="{00000000-0005-0000-0000-000045EA0000}"/>
    <cellStyle name="Output 3 3 5 5" xfId="59977" xr:uid="{00000000-0005-0000-0000-000046EA0000}"/>
    <cellStyle name="Output 3 3 5 6" xfId="59978" xr:uid="{00000000-0005-0000-0000-000047EA0000}"/>
    <cellStyle name="Output 3 3 5 7" xfId="59979" xr:uid="{00000000-0005-0000-0000-000048EA0000}"/>
    <cellStyle name="Output 3 3 5 8" xfId="59980" xr:uid="{00000000-0005-0000-0000-000049EA0000}"/>
    <cellStyle name="Output 3 3 6" xfId="59981" xr:uid="{00000000-0005-0000-0000-00004AEA0000}"/>
    <cellStyle name="Output 3 3 6 2" xfId="59982" xr:uid="{00000000-0005-0000-0000-00004BEA0000}"/>
    <cellStyle name="Output 3 3 6 2 2" xfId="59983" xr:uid="{00000000-0005-0000-0000-00004CEA0000}"/>
    <cellStyle name="Output 3 3 6 2 2 2" xfId="59984" xr:uid="{00000000-0005-0000-0000-00004DEA0000}"/>
    <cellStyle name="Output 3 3 6 2 2 3" xfId="59985" xr:uid="{00000000-0005-0000-0000-00004EEA0000}"/>
    <cellStyle name="Output 3 3 6 2 2 4" xfId="59986" xr:uid="{00000000-0005-0000-0000-00004FEA0000}"/>
    <cellStyle name="Output 3 3 6 2 2 5" xfId="59987" xr:uid="{00000000-0005-0000-0000-000050EA0000}"/>
    <cellStyle name="Output 3 3 6 2 3" xfId="59988" xr:uid="{00000000-0005-0000-0000-000051EA0000}"/>
    <cellStyle name="Output 3 3 6 2 3 2" xfId="59989" xr:uid="{00000000-0005-0000-0000-000052EA0000}"/>
    <cellStyle name="Output 3 3 6 2 3 3" xfId="59990" xr:uid="{00000000-0005-0000-0000-000053EA0000}"/>
    <cellStyle name="Output 3 3 6 2 3 4" xfId="59991" xr:uid="{00000000-0005-0000-0000-000054EA0000}"/>
    <cellStyle name="Output 3 3 6 2 3 5" xfId="59992" xr:uid="{00000000-0005-0000-0000-000055EA0000}"/>
    <cellStyle name="Output 3 3 6 2 4" xfId="59993" xr:uid="{00000000-0005-0000-0000-000056EA0000}"/>
    <cellStyle name="Output 3 3 6 2 5" xfId="59994" xr:uid="{00000000-0005-0000-0000-000057EA0000}"/>
    <cellStyle name="Output 3 3 6 2 6" xfId="59995" xr:uid="{00000000-0005-0000-0000-000058EA0000}"/>
    <cellStyle name="Output 3 3 6 2 7" xfId="59996" xr:uid="{00000000-0005-0000-0000-000059EA0000}"/>
    <cellStyle name="Output 3 3 6 3" xfId="59997" xr:uid="{00000000-0005-0000-0000-00005AEA0000}"/>
    <cellStyle name="Output 3 3 6 3 2" xfId="59998" xr:uid="{00000000-0005-0000-0000-00005BEA0000}"/>
    <cellStyle name="Output 3 3 6 3 3" xfId="59999" xr:uid="{00000000-0005-0000-0000-00005CEA0000}"/>
    <cellStyle name="Output 3 3 6 3 4" xfId="60000" xr:uid="{00000000-0005-0000-0000-00005DEA0000}"/>
    <cellStyle name="Output 3 3 6 3 5" xfId="60001" xr:uid="{00000000-0005-0000-0000-00005EEA0000}"/>
    <cellStyle name="Output 3 3 6 4" xfId="60002" xr:uid="{00000000-0005-0000-0000-00005FEA0000}"/>
    <cellStyle name="Output 3 3 6 4 2" xfId="60003" xr:uid="{00000000-0005-0000-0000-000060EA0000}"/>
    <cellStyle name="Output 3 3 6 4 3" xfId="60004" xr:uid="{00000000-0005-0000-0000-000061EA0000}"/>
    <cellStyle name="Output 3 3 6 4 4" xfId="60005" xr:uid="{00000000-0005-0000-0000-000062EA0000}"/>
    <cellStyle name="Output 3 3 6 4 5" xfId="60006" xr:uid="{00000000-0005-0000-0000-000063EA0000}"/>
    <cellStyle name="Output 3 3 6 5" xfId="60007" xr:uid="{00000000-0005-0000-0000-000064EA0000}"/>
    <cellStyle name="Output 3 3 6 6" xfId="60008" xr:uid="{00000000-0005-0000-0000-000065EA0000}"/>
    <cellStyle name="Output 3 3 6 7" xfId="60009" xr:uid="{00000000-0005-0000-0000-000066EA0000}"/>
    <cellStyle name="Output 3 3 6 8" xfId="60010" xr:uid="{00000000-0005-0000-0000-000067EA0000}"/>
    <cellStyle name="Output 3 3 7" xfId="60011" xr:uid="{00000000-0005-0000-0000-000068EA0000}"/>
    <cellStyle name="Output 3 3 7 2" xfId="60012" xr:uid="{00000000-0005-0000-0000-000069EA0000}"/>
    <cellStyle name="Output 3 3 7 2 2" xfId="60013" xr:uid="{00000000-0005-0000-0000-00006AEA0000}"/>
    <cellStyle name="Output 3 3 7 2 2 2" xfId="60014" xr:uid="{00000000-0005-0000-0000-00006BEA0000}"/>
    <cellStyle name="Output 3 3 7 2 2 3" xfId="60015" xr:uid="{00000000-0005-0000-0000-00006CEA0000}"/>
    <cellStyle name="Output 3 3 7 2 2 4" xfId="60016" xr:uid="{00000000-0005-0000-0000-00006DEA0000}"/>
    <cellStyle name="Output 3 3 7 2 2 5" xfId="60017" xr:uid="{00000000-0005-0000-0000-00006EEA0000}"/>
    <cellStyle name="Output 3 3 7 2 3" xfId="60018" xr:uid="{00000000-0005-0000-0000-00006FEA0000}"/>
    <cellStyle name="Output 3 3 7 2 3 2" xfId="60019" xr:uid="{00000000-0005-0000-0000-000070EA0000}"/>
    <cellStyle name="Output 3 3 7 2 3 3" xfId="60020" xr:uid="{00000000-0005-0000-0000-000071EA0000}"/>
    <cellStyle name="Output 3 3 7 2 3 4" xfId="60021" xr:uid="{00000000-0005-0000-0000-000072EA0000}"/>
    <cellStyle name="Output 3 3 7 2 3 5" xfId="60022" xr:uid="{00000000-0005-0000-0000-000073EA0000}"/>
    <cellStyle name="Output 3 3 7 2 4" xfId="60023" xr:uid="{00000000-0005-0000-0000-000074EA0000}"/>
    <cellStyle name="Output 3 3 7 2 5" xfId="60024" xr:uid="{00000000-0005-0000-0000-000075EA0000}"/>
    <cellStyle name="Output 3 3 7 2 6" xfId="60025" xr:uid="{00000000-0005-0000-0000-000076EA0000}"/>
    <cellStyle name="Output 3 3 7 2 7" xfId="60026" xr:uid="{00000000-0005-0000-0000-000077EA0000}"/>
    <cellStyle name="Output 3 3 7 3" xfId="60027" xr:uid="{00000000-0005-0000-0000-000078EA0000}"/>
    <cellStyle name="Output 3 3 7 3 2" xfId="60028" xr:uid="{00000000-0005-0000-0000-000079EA0000}"/>
    <cellStyle name="Output 3 3 7 3 3" xfId="60029" xr:uid="{00000000-0005-0000-0000-00007AEA0000}"/>
    <cellStyle name="Output 3 3 7 3 4" xfId="60030" xr:uid="{00000000-0005-0000-0000-00007BEA0000}"/>
    <cellStyle name="Output 3 3 7 3 5" xfId="60031" xr:uid="{00000000-0005-0000-0000-00007CEA0000}"/>
    <cellStyle name="Output 3 3 7 4" xfId="60032" xr:uid="{00000000-0005-0000-0000-00007DEA0000}"/>
    <cellStyle name="Output 3 3 7 4 2" xfId="60033" xr:uid="{00000000-0005-0000-0000-00007EEA0000}"/>
    <cellStyle name="Output 3 3 7 4 3" xfId="60034" xr:uid="{00000000-0005-0000-0000-00007FEA0000}"/>
    <cellStyle name="Output 3 3 7 4 4" xfId="60035" xr:uid="{00000000-0005-0000-0000-000080EA0000}"/>
    <cellStyle name="Output 3 3 7 4 5" xfId="60036" xr:uid="{00000000-0005-0000-0000-000081EA0000}"/>
    <cellStyle name="Output 3 3 7 5" xfId="60037" xr:uid="{00000000-0005-0000-0000-000082EA0000}"/>
    <cellStyle name="Output 3 3 7 6" xfId="60038" xr:uid="{00000000-0005-0000-0000-000083EA0000}"/>
    <cellStyle name="Output 3 3 7 7" xfId="60039" xr:uid="{00000000-0005-0000-0000-000084EA0000}"/>
    <cellStyle name="Output 3 3 7 8" xfId="60040" xr:uid="{00000000-0005-0000-0000-000085EA0000}"/>
    <cellStyle name="Output 3 3 8" xfId="60041" xr:uid="{00000000-0005-0000-0000-000086EA0000}"/>
    <cellStyle name="Output 3 3 8 2" xfId="60042" xr:uid="{00000000-0005-0000-0000-000087EA0000}"/>
    <cellStyle name="Output 3 3 8 2 2" xfId="60043" xr:uid="{00000000-0005-0000-0000-000088EA0000}"/>
    <cellStyle name="Output 3 3 8 2 2 2" xfId="60044" xr:uid="{00000000-0005-0000-0000-000089EA0000}"/>
    <cellStyle name="Output 3 3 8 2 2 3" xfId="60045" xr:uid="{00000000-0005-0000-0000-00008AEA0000}"/>
    <cellStyle name="Output 3 3 8 2 2 4" xfId="60046" xr:uid="{00000000-0005-0000-0000-00008BEA0000}"/>
    <cellStyle name="Output 3 3 8 2 2 5" xfId="60047" xr:uid="{00000000-0005-0000-0000-00008CEA0000}"/>
    <cellStyle name="Output 3 3 8 2 3" xfId="60048" xr:uid="{00000000-0005-0000-0000-00008DEA0000}"/>
    <cellStyle name="Output 3 3 8 2 3 2" xfId="60049" xr:uid="{00000000-0005-0000-0000-00008EEA0000}"/>
    <cellStyle name="Output 3 3 8 2 3 3" xfId="60050" xr:uid="{00000000-0005-0000-0000-00008FEA0000}"/>
    <cellStyle name="Output 3 3 8 2 3 4" xfId="60051" xr:uid="{00000000-0005-0000-0000-000090EA0000}"/>
    <cellStyle name="Output 3 3 8 2 3 5" xfId="60052" xr:uid="{00000000-0005-0000-0000-000091EA0000}"/>
    <cellStyle name="Output 3 3 8 2 4" xfId="60053" xr:uid="{00000000-0005-0000-0000-000092EA0000}"/>
    <cellStyle name="Output 3 3 8 2 5" xfId="60054" xr:uid="{00000000-0005-0000-0000-000093EA0000}"/>
    <cellStyle name="Output 3 3 8 2 6" xfId="60055" xr:uid="{00000000-0005-0000-0000-000094EA0000}"/>
    <cellStyle name="Output 3 3 8 2 7" xfId="60056" xr:uid="{00000000-0005-0000-0000-000095EA0000}"/>
    <cellStyle name="Output 3 3 8 3" xfId="60057" xr:uid="{00000000-0005-0000-0000-000096EA0000}"/>
    <cellStyle name="Output 3 3 8 3 2" xfId="60058" xr:uid="{00000000-0005-0000-0000-000097EA0000}"/>
    <cellStyle name="Output 3 3 8 3 3" xfId="60059" xr:uid="{00000000-0005-0000-0000-000098EA0000}"/>
    <cellStyle name="Output 3 3 8 3 4" xfId="60060" xr:uid="{00000000-0005-0000-0000-000099EA0000}"/>
    <cellStyle name="Output 3 3 8 3 5" xfId="60061" xr:uid="{00000000-0005-0000-0000-00009AEA0000}"/>
    <cellStyle name="Output 3 3 8 4" xfId="60062" xr:uid="{00000000-0005-0000-0000-00009BEA0000}"/>
    <cellStyle name="Output 3 3 8 4 2" xfId="60063" xr:uid="{00000000-0005-0000-0000-00009CEA0000}"/>
    <cellStyle name="Output 3 3 8 4 3" xfId="60064" xr:uid="{00000000-0005-0000-0000-00009DEA0000}"/>
    <cellStyle name="Output 3 3 8 4 4" xfId="60065" xr:uid="{00000000-0005-0000-0000-00009EEA0000}"/>
    <cellStyle name="Output 3 3 8 4 5" xfId="60066" xr:uid="{00000000-0005-0000-0000-00009FEA0000}"/>
    <cellStyle name="Output 3 3 8 5" xfId="60067" xr:uid="{00000000-0005-0000-0000-0000A0EA0000}"/>
    <cellStyle name="Output 3 3 8 6" xfId="60068" xr:uid="{00000000-0005-0000-0000-0000A1EA0000}"/>
    <cellStyle name="Output 3 3 8 7" xfId="60069" xr:uid="{00000000-0005-0000-0000-0000A2EA0000}"/>
    <cellStyle name="Output 3 3 8 8" xfId="60070" xr:uid="{00000000-0005-0000-0000-0000A3EA0000}"/>
    <cellStyle name="Output 3 3 9" xfId="60071" xr:uid="{00000000-0005-0000-0000-0000A4EA0000}"/>
    <cellStyle name="Output 3 3 9 2" xfId="60072" xr:uid="{00000000-0005-0000-0000-0000A5EA0000}"/>
    <cellStyle name="Output 3 3 9 2 2" xfId="60073" xr:uid="{00000000-0005-0000-0000-0000A6EA0000}"/>
    <cellStyle name="Output 3 3 9 2 2 2" xfId="60074" xr:uid="{00000000-0005-0000-0000-0000A7EA0000}"/>
    <cellStyle name="Output 3 3 9 2 2 3" xfId="60075" xr:uid="{00000000-0005-0000-0000-0000A8EA0000}"/>
    <cellStyle name="Output 3 3 9 2 2 4" xfId="60076" xr:uid="{00000000-0005-0000-0000-0000A9EA0000}"/>
    <cellStyle name="Output 3 3 9 2 2 5" xfId="60077" xr:uid="{00000000-0005-0000-0000-0000AAEA0000}"/>
    <cellStyle name="Output 3 3 9 2 3" xfId="60078" xr:uid="{00000000-0005-0000-0000-0000ABEA0000}"/>
    <cellStyle name="Output 3 3 9 2 3 2" xfId="60079" xr:uid="{00000000-0005-0000-0000-0000ACEA0000}"/>
    <cellStyle name="Output 3 3 9 2 3 3" xfId="60080" xr:uid="{00000000-0005-0000-0000-0000ADEA0000}"/>
    <cellStyle name="Output 3 3 9 2 3 4" xfId="60081" xr:uid="{00000000-0005-0000-0000-0000AEEA0000}"/>
    <cellStyle name="Output 3 3 9 2 3 5" xfId="60082" xr:uid="{00000000-0005-0000-0000-0000AFEA0000}"/>
    <cellStyle name="Output 3 3 9 2 4" xfId="60083" xr:uid="{00000000-0005-0000-0000-0000B0EA0000}"/>
    <cellStyle name="Output 3 3 9 2 5" xfId="60084" xr:uid="{00000000-0005-0000-0000-0000B1EA0000}"/>
    <cellStyle name="Output 3 3 9 2 6" xfId="60085" xr:uid="{00000000-0005-0000-0000-0000B2EA0000}"/>
    <cellStyle name="Output 3 3 9 2 7" xfId="60086" xr:uid="{00000000-0005-0000-0000-0000B3EA0000}"/>
    <cellStyle name="Output 3 3 9 3" xfId="60087" xr:uid="{00000000-0005-0000-0000-0000B4EA0000}"/>
    <cellStyle name="Output 3 3 9 3 2" xfId="60088" xr:uid="{00000000-0005-0000-0000-0000B5EA0000}"/>
    <cellStyle name="Output 3 3 9 3 3" xfId="60089" xr:uid="{00000000-0005-0000-0000-0000B6EA0000}"/>
    <cellStyle name="Output 3 3 9 3 4" xfId="60090" xr:uid="{00000000-0005-0000-0000-0000B7EA0000}"/>
    <cellStyle name="Output 3 3 9 3 5" xfId="60091" xr:uid="{00000000-0005-0000-0000-0000B8EA0000}"/>
    <cellStyle name="Output 3 3 9 4" xfId="60092" xr:uid="{00000000-0005-0000-0000-0000B9EA0000}"/>
    <cellStyle name="Output 3 3 9 4 2" xfId="60093" xr:uid="{00000000-0005-0000-0000-0000BAEA0000}"/>
    <cellStyle name="Output 3 3 9 4 3" xfId="60094" xr:uid="{00000000-0005-0000-0000-0000BBEA0000}"/>
    <cellStyle name="Output 3 3 9 4 4" xfId="60095" xr:uid="{00000000-0005-0000-0000-0000BCEA0000}"/>
    <cellStyle name="Output 3 3 9 4 5" xfId="60096" xr:uid="{00000000-0005-0000-0000-0000BDEA0000}"/>
    <cellStyle name="Output 3 3 9 5" xfId="60097" xr:uid="{00000000-0005-0000-0000-0000BEEA0000}"/>
    <cellStyle name="Output 3 3 9 6" xfId="60098" xr:uid="{00000000-0005-0000-0000-0000BFEA0000}"/>
    <cellStyle name="Output 3 3 9 7" xfId="60099" xr:uid="{00000000-0005-0000-0000-0000C0EA0000}"/>
    <cellStyle name="Output 3 3 9 8" xfId="60100" xr:uid="{00000000-0005-0000-0000-0000C1EA0000}"/>
    <cellStyle name="Output 3 4" xfId="60101" xr:uid="{00000000-0005-0000-0000-0000C2EA0000}"/>
    <cellStyle name="Output 3 4 2" xfId="60102" xr:uid="{00000000-0005-0000-0000-0000C3EA0000}"/>
    <cellStyle name="Output 3 4 2 2" xfId="60103" xr:uid="{00000000-0005-0000-0000-0000C4EA0000}"/>
    <cellStyle name="Output 3 4 3" xfId="60104" xr:uid="{00000000-0005-0000-0000-0000C5EA0000}"/>
    <cellStyle name="Output 3 4 4" xfId="60105" xr:uid="{00000000-0005-0000-0000-0000C6EA0000}"/>
    <cellStyle name="Output 3 4 5" xfId="60106" xr:uid="{00000000-0005-0000-0000-0000C7EA0000}"/>
    <cellStyle name="Output 3 5" xfId="60107" xr:uid="{00000000-0005-0000-0000-0000C8EA0000}"/>
    <cellStyle name="Output 3 5 2" xfId="60108" xr:uid="{00000000-0005-0000-0000-0000C9EA0000}"/>
    <cellStyle name="Output 3 5 2 2" xfId="60109" xr:uid="{00000000-0005-0000-0000-0000CAEA0000}"/>
    <cellStyle name="Output 3 5 3" xfId="60110" xr:uid="{00000000-0005-0000-0000-0000CBEA0000}"/>
    <cellStyle name="Output 3 5 4" xfId="60111" xr:uid="{00000000-0005-0000-0000-0000CCEA0000}"/>
    <cellStyle name="Output 3 5 5" xfId="60112" xr:uid="{00000000-0005-0000-0000-0000CDEA0000}"/>
    <cellStyle name="Output 3 6" xfId="60113" xr:uid="{00000000-0005-0000-0000-0000CEEA0000}"/>
    <cellStyle name="Output 3 6 2" xfId="60114" xr:uid="{00000000-0005-0000-0000-0000CFEA0000}"/>
    <cellStyle name="Output 3 7" xfId="60115" xr:uid="{00000000-0005-0000-0000-0000D0EA0000}"/>
    <cellStyle name="Output 3 8" xfId="60116" xr:uid="{00000000-0005-0000-0000-0000D1EA0000}"/>
    <cellStyle name="Output 3_T-straight with PEDs adjustor" xfId="60117" xr:uid="{00000000-0005-0000-0000-0000D2EA0000}"/>
    <cellStyle name="Output 4" xfId="60118" xr:uid="{00000000-0005-0000-0000-0000D3EA0000}"/>
    <cellStyle name="Output 4 2" xfId="60119" xr:uid="{00000000-0005-0000-0000-0000D4EA0000}"/>
    <cellStyle name="Output 4 2 10" xfId="60120" xr:uid="{00000000-0005-0000-0000-0000D5EA0000}"/>
    <cellStyle name="Output 4 2 10 2" xfId="60121" xr:uid="{00000000-0005-0000-0000-0000D6EA0000}"/>
    <cellStyle name="Output 4 2 10 2 2" xfId="60122" xr:uid="{00000000-0005-0000-0000-0000D7EA0000}"/>
    <cellStyle name="Output 4 2 10 2 2 2" xfId="60123" xr:uid="{00000000-0005-0000-0000-0000D8EA0000}"/>
    <cellStyle name="Output 4 2 10 2 2 3" xfId="60124" xr:uid="{00000000-0005-0000-0000-0000D9EA0000}"/>
    <cellStyle name="Output 4 2 10 2 2 4" xfId="60125" xr:uid="{00000000-0005-0000-0000-0000DAEA0000}"/>
    <cellStyle name="Output 4 2 10 2 2 5" xfId="60126" xr:uid="{00000000-0005-0000-0000-0000DBEA0000}"/>
    <cellStyle name="Output 4 2 10 2 3" xfId="60127" xr:uid="{00000000-0005-0000-0000-0000DCEA0000}"/>
    <cellStyle name="Output 4 2 10 2 3 2" xfId="60128" xr:uid="{00000000-0005-0000-0000-0000DDEA0000}"/>
    <cellStyle name="Output 4 2 10 2 3 3" xfId="60129" xr:uid="{00000000-0005-0000-0000-0000DEEA0000}"/>
    <cellStyle name="Output 4 2 10 2 3 4" xfId="60130" xr:uid="{00000000-0005-0000-0000-0000DFEA0000}"/>
    <cellStyle name="Output 4 2 10 2 3 5" xfId="60131" xr:uid="{00000000-0005-0000-0000-0000E0EA0000}"/>
    <cellStyle name="Output 4 2 10 2 4" xfId="60132" xr:uid="{00000000-0005-0000-0000-0000E1EA0000}"/>
    <cellStyle name="Output 4 2 10 2 5" xfId="60133" xr:uid="{00000000-0005-0000-0000-0000E2EA0000}"/>
    <cellStyle name="Output 4 2 10 2 6" xfId="60134" xr:uid="{00000000-0005-0000-0000-0000E3EA0000}"/>
    <cellStyle name="Output 4 2 10 2 7" xfId="60135" xr:uid="{00000000-0005-0000-0000-0000E4EA0000}"/>
    <cellStyle name="Output 4 2 10 3" xfId="60136" xr:uid="{00000000-0005-0000-0000-0000E5EA0000}"/>
    <cellStyle name="Output 4 2 10 3 2" xfId="60137" xr:uid="{00000000-0005-0000-0000-0000E6EA0000}"/>
    <cellStyle name="Output 4 2 10 3 3" xfId="60138" xr:uid="{00000000-0005-0000-0000-0000E7EA0000}"/>
    <cellStyle name="Output 4 2 10 3 4" xfId="60139" xr:uid="{00000000-0005-0000-0000-0000E8EA0000}"/>
    <cellStyle name="Output 4 2 10 3 5" xfId="60140" xr:uid="{00000000-0005-0000-0000-0000E9EA0000}"/>
    <cellStyle name="Output 4 2 10 4" xfId="60141" xr:uid="{00000000-0005-0000-0000-0000EAEA0000}"/>
    <cellStyle name="Output 4 2 10 4 2" xfId="60142" xr:uid="{00000000-0005-0000-0000-0000EBEA0000}"/>
    <cellStyle name="Output 4 2 10 4 3" xfId="60143" xr:uid="{00000000-0005-0000-0000-0000ECEA0000}"/>
    <cellStyle name="Output 4 2 10 4 4" xfId="60144" xr:uid="{00000000-0005-0000-0000-0000EDEA0000}"/>
    <cellStyle name="Output 4 2 10 4 5" xfId="60145" xr:uid="{00000000-0005-0000-0000-0000EEEA0000}"/>
    <cellStyle name="Output 4 2 10 5" xfId="60146" xr:uid="{00000000-0005-0000-0000-0000EFEA0000}"/>
    <cellStyle name="Output 4 2 10 6" xfId="60147" xr:uid="{00000000-0005-0000-0000-0000F0EA0000}"/>
    <cellStyle name="Output 4 2 10 7" xfId="60148" xr:uid="{00000000-0005-0000-0000-0000F1EA0000}"/>
    <cellStyle name="Output 4 2 10 8" xfId="60149" xr:uid="{00000000-0005-0000-0000-0000F2EA0000}"/>
    <cellStyle name="Output 4 2 11" xfId="60150" xr:uid="{00000000-0005-0000-0000-0000F3EA0000}"/>
    <cellStyle name="Output 4 2 11 2" xfId="60151" xr:uid="{00000000-0005-0000-0000-0000F4EA0000}"/>
    <cellStyle name="Output 4 2 11 2 2" xfId="60152" xr:uid="{00000000-0005-0000-0000-0000F5EA0000}"/>
    <cellStyle name="Output 4 2 11 2 2 2" xfId="60153" xr:uid="{00000000-0005-0000-0000-0000F6EA0000}"/>
    <cellStyle name="Output 4 2 11 2 2 3" xfId="60154" xr:uid="{00000000-0005-0000-0000-0000F7EA0000}"/>
    <cellStyle name="Output 4 2 11 2 2 4" xfId="60155" xr:uid="{00000000-0005-0000-0000-0000F8EA0000}"/>
    <cellStyle name="Output 4 2 11 2 2 5" xfId="60156" xr:uid="{00000000-0005-0000-0000-0000F9EA0000}"/>
    <cellStyle name="Output 4 2 11 2 3" xfId="60157" xr:uid="{00000000-0005-0000-0000-0000FAEA0000}"/>
    <cellStyle name="Output 4 2 11 2 3 2" xfId="60158" xr:uid="{00000000-0005-0000-0000-0000FBEA0000}"/>
    <cellStyle name="Output 4 2 11 2 3 3" xfId="60159" xr:uid="{00000000-0005-0000-0000-0000FCEA0000}"/>
    <cellStyle name="Output 4 2 11 2 3 4" xfId="60160" xr:uid="{00000000-0005-0000-0000-0000FDEA0000}"/>
    <cellStyle name="Output 4 2 11 2 3 5" xfId="60161" xr:uid="{00000000-0005-0000-0000-0000FEEA0000}"/>
    <cellStyle name="Output 4 2 11 2 4" xfId="60162" xr:uid="{00000000-0005-0000-0000-0000FFEA0000}"/>
    <cellStyle name="Output 4 2 11 2 5" xfId="60163" xr:uid="{00000000-0005-0000-0000-000000EB0000}"/>
    <cellStyle name="Output 4 2 11 2 6" xfId="60164" xr:uid="{00000000-0005-0000-0000-000001EB0000}"/>
    <cellStyle name="Output 4 2 11 2 7" xfId="60165" xr:uid="{00000000-0005-0000-0000-000002EB0000}"/>
    <cellStyle name="Output 4 2 11 3" xfId="60166" xr:uid="{00000000-0005-0000-0000-000003EB0000}"/>
    <cellStyle name="Output 4 2 11 3 2" xfId="60167" xr:uid="{00000000-0005-0000-0000-000004EB0000}"/>
    <cellStyle name="Output 4 2 11 3 3" xfId="60168" xr:uid="{00000000-0005-0000-0000-000005EB0000}"/>
    <cellStyle name="Output 4 2 11 3 4" xfId="60169" xr:uid="{00000000-0005-0000-0000-000006EB0000}"/>
    <cellStyle name="Output 4 2 11 3 5" xfId="60170" xr:uid="{00000000-0005-0000-0000-000007EB0000}"/>
    <cellStyle name="Output 4 2 11 4" xfId="60171" xr:uid="{00000000-0005-0000-0000-000008EB0000}"/>
    <cellStyle name="Output 4 2 11 4 2" xfId="60172" xr:uid="{00000000-0005-0000-0000-000009EB0000}"/>
    <cellStyle name="Output 4 2 11 4 3" xfId="60173" xr:uid="{00000000-0005-0000-0000-00000AEB0000}"/>
    <cellStyle name="Output 4 2 11 4 4" xfId="60174" xr:uid="{00000000-0005-0000-0000-00000BEB0000}"/>
    <cellStyle name="Output 4 2 11 4 5" xfId="60175" xr:uid="{00000000-0005-0000-0000-00000CEB0000}"/>
    <cellStyle name="Output 4 2 11 5" xfId="60176" xr:uid="{00000000-0005-0000-0000-00000DEB0000}"/>
    <cellStyle name="Output 4 2 11 6" xfId="60177" xr:uid="{00000000-0005-0000-0000-00000EEB0000}"/>
    <cellStyle name="Output 4 2 11 7" xfId="60178" xr:uid="{00000000-0005-0000-0000-00000FEB0000}"/>
    <cellStyle name="Output 4 2 11 8" xfId="60179" xr:uid="{00000000-0005-0000-0000-000010EB0000}"/>
    <cellStyle name="Output 4 2 12" xfId="60180" xr:uid="{00000000-0005-0000-0000-000011EB0000}"/>
    <cellStyle name="Output 4 2 12 2" xfId="60181" xr:uid="{00000000-0005-0000-0000-000012EB0000}"/>
    <cellStyle name="Output 4 2 12 2 2" xfId="60182" xr:uid="{00000000-0005-0000-0000-000013EB0000}"/>
    <cellStyle name="Output 4 2 12 2 2 2" xfId="60183" xr:uid="{00000000-0005-0000-0000-000014EB0000}"/>
    <cellStyle name="Output 4 2 12 2 2 3" xfId="60184" xr:uid="{00000000-0005-0000-0000-000015EB0000}"/>
    <cellStyle name="Output 4 2 12 2 2 4" xfId="60185" xr:uid="{00000000-0005-0000-0000-000016EB0000}"/>
    <cellStyle name="Output 4 2 12 2 2 5" xfId="60186" xr:uid="{00000000-0005-0000-0000-000017EB0000}"/>
    <cellStyle name="Output 4 2 12 2 3" xfId="60187" xr:uid="{00000000-0005-0000-0000-000018EB0000}"/>
    <cellStyle name="Output 4 2 12 2 3 2" xfId="60188" xr:uid="{00000000-0005-0000-0000-000019EB0000}"/>
    <cellStyle name="Output 4 2 12 2 3 3" xfId="60189" xr:uid="{00000000-0005-0000-0000-00001AEB0000}"/>
    <cellStyle name="Output 4 2 12 2 3 4" xfId="60190" xr:uid="{00000000-0005-0000-0000-00001BEB0000}"/>
    <cellStyle name="Output 4 2 12 2 3 5" xfId="60191" xr:uid="{00000000-0005-0000-0000-00001CEB0000}"/>
    <cellStyle name="Output 4 2 12 2 4" xfId="60192" xr:uid="{00000000-0005-0000-0000-00001DEB0000}"/>
    <cellStyle name="Output 4 2 12 2 5" xfId="60193" xr:uid="{00000000-0005-0000-0000-00001EEB0000}"/>
    <cellStyle name="Output 4 2 12 2 6" xfId="60194" xr:uid="{00000000-0005-0000-0000-00001FEB0000}"/>
    <cellStyle name="Output 4 2 12 2 7" xfId="60195" xr:uid="{00000000-0005-0000-0000-000020EB0000}"/>
    <cellStyle name="Output 4 2 12 3" xfId="60196" xr:uid="{00000000-0005-0000-0000-000021EB0000}"/>
    <cellStyle name="Output 4 2 12 3 2" xfId="60197" xr:uid="{00000000-0005-0000-0000-000022EB0000}"/>
    <cellStyle name="Output 4 2 12 3 3" xfId="60198" xr:uid="{00000000-0005-0000-0000-000023EB0000}"/>
    <cellStyle name="Output 4 2 12 3 4" xfId="60199" xr:uid="{00000000-0005-0000-0000-000024EB0000}"/>
    <cellStyle name="Output 4 2 12 3 5" xfId="60200" xr:uid="{00000000-0005-0000-0000-000025EB0000}"/>
    <cellStyle name="Output 4 2 12 4" xfId="60201" xr:uid="{00000000-0005-0000-0000-000026EB0000}"/>
    <cellStyle name="Output 4 2 12 4 2" xfId="60202" xr:uid="{00000000-0005-0000-0000-000027EB0000}"/>
    <cellStyle name="Output 4 2 12 4 3" xfId="60203" xr:uid="{00000000-0005-0000-0000-000028EB0000}"/>
    <cellStyle name="Output 4 2 12 4 4" xfId="60204" xr:uid="{00000000-0005-0000-0000-000029EB0000}"/>
    <cellStyle name="Output 4 2 12 4 5" xfId="60205" xr:uid="{00000000-0005-0000-0000-00002AEB0000}"/>
    <cellStyle name="Output 4 2 12 5" xfId="60206" xr:uid="{00000000-0005-0000-0000-00002BEB0000}"/>
    <cellStyle name="Output 4 2 12 6" xfId="60207" xr:uid="{00000000-0005-0000-0000-00002CEB0000}"/>
    <cellStyle name="Output 4 2 12 7" xfId="60208" xr:uid="{00000000-0005-0000-0000-00002DEB0000}"/>
    <cellStyle name="Output 4 2 12 8" xfId="60209" xr:uid="{00000000-0005-0000-0000-00002EEB0000}"/>
    <cellStyle name="Output 4 2 13" xfId="60210" xr:uid="{00000000-0005-0000-0000-00002FEB0000}"/>
    <cellStyle name="Output 4 2 13 2" xfId="60211" xr:uid="{00000000-0005-0000-0000-000030EB0000}"/>
    <cellStyle name="Output 4 2 13 2 2" xfId="60212" xr:uid="{00000000-0005-0000-0000-000031EB0000}"/>
    <cellStyle name="Output 4 2 13 2 2 2" xfId="60213" xr:uid="{00000000-0005-0000-0000-000032EB0000}"/>
    <cellStyle name="Output 4 2 13 2 2 3" xfId="60214" xr:uid="{00000000-0005-0000-0000-000033EB0000}"/>
    <cellStyle name="Output 4 2 13 2 2 4" xfId="60215" xr:uid="{00000000-0005-0000-0000-000034EB0000}"/>
    <cellStyle name="Output 4 2 13 2 2 5" xfId="60216" xr:uid="{00000000-0005-0000-0000-000035EB0000}"/>
    <cellStyle name="Output 4 2 13 2 3" xfId="60217" xr:uid="{00000000-0005-0000-0000-000036EB0000}"/>
    <cellStyle name="Output 4 2 13 2 3 2" xfId="60218" xr:uid="{00000000-0005-0000-0000-000037EB0000}"/>
    <cellStyle name="Output 4 2 13 2 3 3" xfId="60219" xr:uid="{00000000-0005-0000-0000-000038EB0000}"/>
    <cellStyle name="Output 4 2 13 2 3 4" xfId="60220" xr:uid="{00000000-0005-0000-0000-000039EB0000}"/>
    <cellStyle name="Output 4 2 13 2 3 5" xfId="60221" xr:uid="{00000000-0005-0000-0000-00003AEB0000}"/>
    <cellStyle name="Output 4 2 13 2 4" xfId="60222" xr:uid="{00000000-0005-0000-0000-00003BEB0000}"/>
    <cellStyle name="Output 4 2 13 2 5" xfId="60223" xr:uid="{00000000-0005-0000-0000-00003CEB0000}"/>
    <cellStyle name="Output 4 2 13 2 6" xfId="60224" xr:uid="{00000000-0005-0000-0000-00003DEB0000}"/>
    <cellStyle name="Output 4 2 13 2 7" xfId="60225" xr:uid="{00000000-0005-0000-0000-00003EEB0000}"/>
    <cellStyle name="Output 4 2 13 3" xfId="60226" xr:uid="{00000000-0005-0000-0000-00003FEB0000}"/>
    <cellStyle name="Output 4 2 13 3 2" xfId="60227" xr:uid="{00000000-0005-0000-0000-000040EB0000}"/>
    <cellStyle name="Output 4 2 13 3 3" xfId="60228" xr:uid="{00000000-0005-0000-0000-000041EB0000}"/>
    <cellStyle name="Output 4 2 13 3 4" xfId="60229" xr:uid="{00000000-0005-0000-0000-000042EB0000}"/>
    <cellStyle name="Output 4 2 13 3 5" xfId="60230" xr:uid="{00000000-0005-0000-0000-000043EB0000}"/>
    <cellStyle name="Output 4 2 13 4" xfId="60231" xr:uid="{00000000-0005-0000-0000-000044EB0000}"/>
    <cellStyle name="Output 4 2 13 4 2" xfId="60232" xr:uid="{00000000-0005-0000-0000-000045EB0000}"/>
    <cellStyle name="Output 4 2 13 4 3" xfId="60233" xr:uid="{00000000-0005-0000-0000-000046EB0000}"/>
    <cellStyle name="Output 4 2 13 4 4" xfId="60234" xr:uid="{00000000-0005-0000-0000-000047EB0000}"/>
    <cellStyle name="Output 4 2 13 4 5" xfId="60235" xr:uid="{00000000-0005-0000-0000-000048EB0000}"/>
    <cellStyle name="Output 4 2 13 5" xfId="60236" xr:uid="{00000000-0005-0000-0000-000049EB0000}"/>
    <cellStyle name="Output 4 2 13 6" xfId="60237" xr:uid="{00000000-0005-0000-0000-00004AEB0000}"/>
    <cellStyle name="Output 4 2 13 7" xfId="60238" xr:uid="{00000000-0005-0000-0000-00004BEB0000}"/>
    <cellStyle name="Output 4 2 13 8" xfId="60239" xr:uid="{00000000-0005-0000-0000-00004CEB0000}"/>
    <cellStyle name="Output 4 2 14" xfId="60240" xr:uid="{00000000-0005-0000-0000-00004DEB0000}"/>
    <cellStyle name="Output 4 2 14 2" xfId="60241" xr:uid="{00000000-0005-0000-0000-00004EEB0000}"/>
    <cellStyle name="Output 4 2 14 2 2" xfId="60242" xr:uid="{00000000-0005-0000-0000-00004FEB0000}"/>
    <cellStyle name="Output 4 2 14 2 2 2" xfId="60243" xr:uid="{00000000-0005-0000-0000-000050EB0000}"/>
    <cellStyle name="Output 4 2 14 2 2 3" xfId="60244" xr:uid="{00000000-0005-0000-0000-000051EB0000}"/>
    <cellStyle name="Output 4 2 14 2 2 4" xfId="60245" xr:uid="{00000000-0005-0000-0000-000052EB0000}"/>
    <cellStyle name="Output 4 2 14 2 2 5" xfId="60246" xr:uid="{00000000-0005-0000-0000-000053EB0000}"/>
    <cellStyle name="Output 4 2 14 2 3" xfId="60247" xr:uid="{00000000-0005-0000-0000-000054EB0000}"/>
    <cellStyle name="Output 4 2 14 2 3 2" xfId="60248" xr:uid="{00000000-0005-0000-0000-000055EB0000}"/>
    <cellStyle name="Output 4 2 14 2 3 3" xfId="60249" xr:uid="{00000000-0005-0000-0000-000056EB0000}"/>
    <cellStyle name="Output 4 2 14 2 3 4" xfId="60250" xr:uid="{00000000-0005-0000-0000-000057EB0000}"/>
    <cellStyle name="Output 4 2 14 2 3 5" xfId="60251" xr:uid="{00000000-0005-0000-0000-000058EB0000}"/>
    <cellStyle name="Output 4 2 14 2 4" xfId="60252" xr:uid="{00000000-0005-0000-0000-000059EB0000}"/>
    <cellStyle name="Output 4 2 14 2 5" xfId="60253" xr:uid="{00000000-0005-0000-0000-00005AEB0000}"/>
    <cellStyle name="Output 4 2 14 2 6" xfId="60254" xr:uid="{00000000-0005-0000-0000-00005BEB0000}"/>
    <cellStyle name="Output 4 2 14 2 7" xfId="60255" xr:uid="{00000000-0005-0000-0000-00005CEB0000}"/>
    <cellStyle name="Output 4 2 14 3" xfId="60256" xr:uid="{00000000-0005-0000-0000-00005DEB0000}"/>
    <cellStyle name="Output 4 2 14 3 2" xfId="60257" xr:uid="{00000000-0005-0000-0000-00005EEB0000}"/>
    <cellStyle name="Output 4 2 14 3 3" xfId="60258" xr:uid="{00000000-0005-0000-0000-00005FEB0000}"/>
    <cellStyle name="Output 4 2 14 3 4" xfId="60259" xr:uid="{00000000-0005-0000-0000-000060EB0000}"/>
    <cellStyle name="Output 4 2 14 3 5" xfId="60260" xr:uid="{00000000-0005-0000-0000-000061EB0000}"/>
    <cellStyle name="Output 4 2 14 4" xfId="60261" xr:uid="{00000000-0005-0000-0000-000062EB0000}"/>
    <cellStyle name="Output 4 2 14 4 2" xfId="60262" xr:uid="{00000000-0005-0000-0000-000063EB0000}"/>
    <cellStyle name="Output 4 2 14 4 3" xfId="60263" xr:uid="{00000000-0005-0000-0000-000064EB0000}"/>
    <cellStyle name="Output 4 2 14 4 4" xfId="60264" xr:uid="{00000000-0005-0000-0000-000065EB0000}"/>
    <cellStyle name="Output 4 2 14 4 5" xfId="60265" xr:uid="{00000000-0005-0000-0000-000066EB0000}"/>
    <cellStyle name="Output 4 2 14 5" xfId="60266" xr:uid="{00000000-0005-0000-0000-000067EB0000}"/>
    <cellStyle name="Output 4 2 14 6" xfId="60267" xr:uid="{00000000-0005-0000-0000-000068EB0000}"/>
    <cellStyle name="Output 4 2 14 7" xfId="60268" xr:uid="{00000000-0005-0000-0000-000069EB0000}"/>
    <cellStyle name="Output 4 2 14 8" xfId="60269" xr:uid="{00000000-0005-0000-0000-00006AEB0000}"/>
    <cellStyle name="Output 4 2 15" xfId="60270" xr:uid="{00000000-0005-0000-0000-00006BEB0000}"/>
    <cellStyle name="Output 4 2 15 2" xfId="60271" xr:uid="{00000000-0005-0000-0000-00006CEB0000}"/>
    <cellStyle name="Output 4 2 15 2 2" xfId="60272" xr:uid="{00000000-0005-0000-0000-00006DEB0000}"/>
    <cellStyle name="Output 4 2 15 2 3" xfId="60273" xr:uid="{00000000-0005-0000-0000-00006EEB0000}"/>
    <cellStyle name="Output 4 2 15 2 4" xfId="60274" xr:uid="{00000000-0005-0000-0000-00006FEB0000}"/>
    <cellStyle name="Output 4 2 15 2 5" xfId="60275" xr:uid="{00000000-0005-0000-0000-000070EB0000}"/>
    <cellStyle name="Output 4 2 15 3" xfId="60276" xr:uid="{00000000-0005-0000-0000-000071EB0000}"/>
    <cellStyle name="Output 4 2 15 3 2" xfId="60277" xr:uid="{00000000-0005-0000-0000-000072EB0000}"/>
    <cellStyle name="Output 4 2 15 3 3" xfId="60278" xr:uid="{00000000-0005-0000-0000-000073EB0000}"/>
    <cellStyle name="Output 4 2 15 3 4" xfId="60279" xr:uid="{00000000-0005-0000-0000-000074EB0000}"/>
    <cellStyle name="Output 4 2 15 3 5" xfId="60280" xr:uid="{00000000-0005-0000-0000-000075EB0000}"/>
    <cellStyle name="Output 4 2 15 4" xfId="60281" xr:uid="{00000000-0005-0000-0000-000076EB0000}"/>
    <cellStyle name="Output 4 2 15 5" xfId="60282" xr:uid="{00000000-0005-0000-0000-000077EB0000}"/>
    <cellStyle name="Output 4 2 15 6" xfId="60283" xr:uid="{00000000-0005-0000-0000-000078EB0000}"/>
    <cellStyle name="Output 4 2 15 7" xfId="60284" xr:uid="{00000000-0005-0000-0000-000079EB0000}"/>
    <cellStyle name="Output 4 2 16" xfId="60285" xr:uid="{00000000-0005-0000-0000-00007AEB0000}"/>
    <cellStyle name="Output 4 2 16 2" xfId="60286" xr:uid="{00000000-0005-0000-0000-00007BEB0000}"/>
    <cellStyle name="Output 4 2 16 3" xfId="60287" xr:uid="{00000000-0005-0000-0000-00007CEB0000}"/>
    <cellStyle name="Output 4 2 16 4" xfId="60288" xr:uid="{00000000-0005-0000-0000-00007DEB0000}"/>
    <cellStyle name="Output 4 2 16 5" xfId="60289" xr:uid="{00000000-0005-0000-0000-00007EEB0000}"/>
    <cellStyle name="Output 4 2 17" xfId="60290" xr:uid="{00000000-0005-0000-0000-00007FEB0000}"/>
    <cellStyle name="Output 4 2 17 2" xfId="60291" xr:uid="{00000000-0005-0000-0000-000080EB0000}"/>
    <cellStyle name="Output 4 2 17 3" xfId="60292" xr:uid="{00000000-0005-0000-0000-000081EB0000}"/>
    <cellStyle name="Output 4 2 17 4" xfId="60293" xr:uid="{00000000-0005-0000-0000-000082EB0000}"/>
    <cellStyle name="Output 4 2 17 5" xfId="60294" xr:uid="{00000000-0005-0000-0000-000083EB0000}"/>
    <cellStyle name="Output 4 2 18" xfId="60295" xr:uid="{00000000-0005-0000-0000-000084EB0000}"/>
    <cellStyle name="Output 4 2 18 2" xfId="60296" xr:uid="{00000000-0005-0000-0000-000085EB0000}"/>
    <cellStyle name="Output 4 2 19" xfId="60297" xr:uid="{00000000-0005-0000-0000-000086EB0000}"/>
    <cellStyle name="Output 4 2 2" xfId="60298" xr:uid="{00000000-0005-0000-0000-000087EB0000}"/>
    <cellStyle name="Output 4 2 2 2" xfId="60299" xr:uid="{00000000-0005-0000-0000-000088EB0000}"/>
    <cellStyle name="Output 4 2 2 2 2" xfId="60300" xr:uid="{00000000-0005-0000-0000-000089EB0000}"/>
    <cellStyle name="Output 4 2 2 2 2 2" xfId="60301" xr:uid="{00000000-0005-0000-0000-00008AEB0000}"/>
    <cellStyle name="Output 4 2 2 2 2 3" xfId="60302" xr:uid="{00000000-0005-0000-0000-00008BEB0000}"/>
    <cellStyle name="Output 4 2 2 2 2 4" xfId="60303" xr:uid="{00000000-0005-0000-0000-00008CEB0000}"/>
    <cellStyle name="Output 4 2 2 2 2 5" xfId="60304" xr:uid="{00000000-0005-0000-0000-00008DEB0000}"/>
    <cellStyle name="Output 4 2 2 2 3" xfId="60305" xr:uid="{00000000-0005-0000-0000-00008EEB0000}"/>
    <cellStyle name="Output 4 2 2 2 3 2" xfId="60306" xr:uid="{00000000-0005-0000-0000-00008FEB0000}"/>
    <cellStyle name="Output 4 2 2 2 3 3" xfId="60307" xr:uid="{00000000-0005-0000-0000-000090EB0000}"/>
    <cellStyle name="Output 4 2 2 2 3 4" xfId="60308" xr:uid="{00000000-0005-0000-0000-000091EB0000}"/>
    <cellStyle name="Output 4 2 2 2 3 5" xfId="60309" xr:uid="{00000000-0005-0000-0000-000092EB0000}"/>
    <cellStyle name="Output 4 2 2 2 4" xfId="60310" xr:uid="{00000000-0005-0000-0000-000093EB0000}"/>
    <cellStyle name="Output 4 2 2 2 5" xfId="60311" xr:uid="{00000000-0005-0000-0000-000094EB0000}"/>
    <cellStyle name="Output 4 2 2 2 6" xfId="60312" xr:uid="{00000000-0005-0000-0000-000095EB0000}"/>
    <cellStyle name="Output 4 2 2 2 7" xfId="60313" xr:uid="{00000000-0005-0000-0000-000096EB0000}"/>
    <cellStyle name="Output 4 2 2 3" xfId="60314" xr:uid="{00000000-0005-0000-0000-000097EB0000}"/>
    <cellStyle name="Output 4 2 2 3 2" xfId="60315" xr:uid="{00000000-0005-0000-0000-000098EB0000}"/>
    <cellStyle name="Output 4 2 2 3 3" xfId="60316" xr:uid="{00000000-0005-0000-0000-000099EB0000}"/>
    <cellStyle name="Output 4 2 2 3 4" xfId="60317" xr:uid="{00000000-0005-0000-0000-00009AEB0000}"/>
    <cellStyle name="Output 4 2 2 3 5" xfId="60318" xr:uid="{00000000-0005-0000-0000-00009BEB0000}"/>
    <cellStyle name="Output 4 2 2 4" xfId="60319" xr:uid="{00000000-0005-0000-0000-00009CEB0000}"/>
    <cellStyle name="Output 4 2 2 4 2" xfId="60320" xr:uid="{00000000-0005-0000-0000-00009DEB0000}"/>
    <cellStyle name="Output 4 2 2 4 3" xfId="60321" xr:uid="{00000000-0005-0000-0000-00009EEB0000}"/>
    <cellStyle name="Output 4 2 2 4 4" xfId="60322" xr:uid="{00000000-0005-0000-0000-00009FEB0000}"/>
    <cellStyle name="Output 4 2 2 4 5" xfId="60323" xr:uid="{00000000-0005-0000-0000-0000A0EB0000}"/>
    <cellStyle name="Output 4 2 2 5" xfId="60324" xr:uid="{00000000-0005-0000-0000-0000A1EB0000}"/>
    <cellStyle name="Output 4 2 2 5 2" xfId="60325" xr:uid="{00000000-0005-0000-0000-0000A2EB0000}"/>
    <cellStyle name="Output 4 2 2 6" xfId="60326" xr:uid="{00000000-0005-0000-0000-0000A3EB0000}"/>
    <cellStyle name="Output 4 2 2 7" xfId="60327" xr:uid="{00000000-0005-0000-0000-0000A4EB0000}"/>
    <cellStyle name="Output 4 2 2 8" xfId="60328" xr:uid="{00000000-0005-0000-0000-0000A5EB0000}"/>
    <cellStyle name="Output 4 2 20" xfId="60329" xr:uid="{00000000-0005-0000-0000-0000A6EB0000}"/>
    <cellStyle name="Output 4 2 21" xfId="60330" xr:uid="{00000000-0005-0000-0000-0000A7EB0000}"/>
    <cellStyle name="Output 4 2 3" xfId="60331" xr:uid="{00000000-0005-0000-0000-0000A8EB0000}"/>
    <cellStyle name="Output 4 2 3 2" xfId="60332" xr:uid="{00000000-0005-0000-0000-0000A9EB0000}"/>
    <cellStyle name="Output 4 2 3 2 2" xfId="60333" xr:uid="{00000000-0005-0000-0000-0000AAEB0000}"/>
    <cellStyle name="Output 4 2 3 2 2 2" xfId="60334" xr:uid="{00000000-0005-0000-0000-0000ABEB0000}"/>
    <cellStyle name="Output 4 2 3 2 2 3" xfId="60335" xr:uid="{00000000-0005-0000-0000-0000ACEB0000}"/>
    <cellStyle name="Output 4 2 3 2 2 4" xfId="60336" xr:uid="{00000000-0005-0000-0000-0000ADEB0000}"/>
    <cellStyle name="Output 4 2 3 2 2 5" xfId="60337" xr:uid="{00000000-0005-0000-0000-0000AEEB0000}"/>
    <cellStyle name="Output 4 2 3 2 3" xfId="60338" xr:uid="{00000000-0005-0000-0000-0000AFEB0000}"/>
    <cellStyle name="Output 4 2 3 2 3 2" xfId="60339" xr:uid="{00000000-0005-0000-0000-0000B0EB0000}"/>
    <cellStyle name="Output 4 2 3 2 3 3" xfId="60340" xr:uid="{00000000-0005-0000-0000-0000B1EB0000}"/>
    <cellStyle name="Output 4 2 3 2 3 4" xfId="60341" xr:uid="{00000000-0005-0000-0000-0000B2EB0000}"/>
    <cellStyle name="Output 4 2 3 2 3 5" xfId="60342" xr:uid="{00000000-0005-0000-0000-0000B3EB0000}"/>
    <cellStyle name="Output 4 2 3 2 4" xfId="60343" xr:uid="{00000000-0005-0000-0000-0000B4EB0000}"/>
    <cellStyle name="Output 4 2 3 2 5" xfId="60344" xr:uid="{00000000-0005-0000-0000-0000B5EB0000}"/>
    <cellStyle name="Output 4 2 3 2 6" xfId="60345" xr:uid="{00000000-0005-0000-0000-0000B6EB0000}"/>
    <cellStyle name="Output 4 2 3 2 7" xfId="60346" xr:uid="{00000000-0005-0000-0000-0000B7EB0000}"/>
    <cellStyle name="Output 4 2 3 3" xfId="60347" xr:uid="{00000000-0005-0000-0000-0000B8EB0000}"/>
    <cellStyle name="Output 4 2 3 3 2" xfId="60348" xr:uid="{00000000-0005-0000-0000-0000B9EB0000}"/>
    <cellStyle name="Output 4 2 3 3 3" xfId="60349" xr:uid="{00000000-0005-0000-0000-0000BAEB0000}"/>
    <cellStyle name="Output 4 2 3 3 4" xfId="60350" xr:uid="{00000000-0005-0000-0000-0000BBEB0000}"/>
    <cellStyle name="Output 4 2 3 3 5" xfId="60351" xr:uid="{00000000-0005-0000-0000-0000BCEB0000}"/>
    <cellStyle name="Output 4 2 3 4" xfId="60352" xr:uid="{00000000-0005-0000-0000-0000BDEB0000}"/>
    <cellStyle name="Output 4 2 3 4 2" xfId="60353" xr:uid="{00000000-0005-0000-0000-0000BEEB0000}"/>
    <cellStyle name="Output 4 2 3 4 3" xfId="60354" xr:uid="{00000000-0005-0000-0000-0000BFEB0000}"/>
    <cellStyle name="Output 4 2 3 4 4" xfId="60355" xr:uid="{00000000-0005-0000-0000-0000C0EB0000}"/>
    <cellStyle name="Output 4 2 3 4 5" xfId="60356" xr:uid="{00000000-0005-0000-0000-0000C1EB0000}"/>
    <cellStyle name="Output 4 2 3 5" xfId="60357" xr:uid="{00000000-0005-0000-0000-0000C2EB0000}"/>
    <cellStyle name="Output 4 2 3 6" xfId="60358" xr:uid="{00000000-0005-0000-0000-0000C3EB0000}"/>
    <cellStyle name="Output 4 2 3 7" xfId="60359" xr:uid="{00000000-0005-0000-0000-0000C4EB0000}"/>
    <cellStyle name="Output 4 2 3 8" xfId="60360" xr:uid="{00000000-0005-0000-0000-0000C5EB0000}"/>
    <cellStyle name="Output 4 2 4" xfId="60361" xr:uid="{00000000-0005-0000-0000-0000C6EB0000}"/>
    <cellStyle name="Output 4 2 4 2" xfId="60362" xr:uid="{00000000-0005-0000-0000-0000C7EB0000}"/>
    <cellStyle name="Output 4 2 4 2 2" xfId="60363" xr:uid="{00000000-0005-0000-0000-0000C8EB0000}"/>
    <cellStyle name="Output 4 2 4 2 2 2" xfId="60364" xr:uid="{00000000-0005-0000-0000-0000C9EB0000}"/>
    <cellStyle name="Output 4 2 4 2 2 3" xfId="60365" xr:uid="{00000000-0005-0000-0000-0000CAEB0000}"/>
    <cellStyle name="Output 4 2 4 2 2 4" xfId="60366" xr:uid="{00000000-0005-0000-0000-0000CBEB0000}"/>
    <cellStyle name="Output 4 2 4 2 2 5" xfId="60367" xr:uid="{00000000-0005-0000-0000-0000CCEB0000}"/>
    <cellStyle name="Output 4 2 4 2 3" xfId="60368" xr:uid="{00000000-0005-0000-0000-0000CDEB0000}"/>
    <cellStyle name="Output 4 2 4 2 3 2" xfId="60369" xr:uid="{00000000-0005-0000-0000-0000CEEB0000}"/>
    <cellStyle name="Output 4 2 4 2 3 3" xfId="60370" xr:uid="{00000000-0005-0000-0000-0000CFEB0000}"/>
    <cellStyle name="Output 4 2 4 2 3 4" xfId="60371" xr:uid="{00000000-0005-0000-0000-0000D0EB0000}"/>
    <cellStyle name="Output 4 2 4 2 3 5" xfId="60372" xr:uid="{00000000-0005-0000-0000-0000D1EB0000}"/>
    <cellStyle name="Output 4 2 4 2 4" xfId="60373" xr:uid="{00000000-0005-0000-0000-0000D2EB0000}"/>
    <cellStyle name="Output 4 2 4 2 5" xfId="60374" xr:uid="{00000000-0005-0000-0000-0000D3EB0000}"/>
    <cellStyle name="Output 4 2 4 2 6" xfId="60375" xr:uid="{00000000-0005-0000-0000-0000D4EB0000}"/>
    <cellStyle name="Output 4 2 4 2 7" xfId="60376" xr:uid="{00000000-0005-0000-0000-0000D5EB0000}"/>
    <cellStyle name="Output 4 2 4 3" xfId="60377" xr:uid="{00000000-0005-0000-0000-0000D6EB0000}"/>
    <cellStyle name="Output 4 2 4 3 2" xfId="60378" xr:uid="{00000000-0005-0000-0000-0000D7EB0000}"/>
    <cellStyle name="Output 4 2 4 3 3" xfId="60379" xr:uid="{00000000-0005-0000-0000-0000D8EB0000}"/>
    <cellStyle name="Output 4 2 4 3 4" xfId="60380" xr:uid="{00000000-0005-0000-0000-0000D9EB0000}"/>
    <cellStyle name="Output 4 2 4 3 5" xfId="60381" xr:uid="{00000000-0005-0000-0000-0000DAEB0000}"/>
    <cellStyle name="Output 4 2 4 4" xfId="60382" xr:uid="{00000000-0005-0000-0000-0000DBEB0000}"/>
    <cellStyle name="Output 4 2 4 4 2" xfId="60383" xr:uid="{00000000-0005-0000-0000-0000DCEB0000}"/>
    <cellStyle name="Output 4 2 4 4 3" xfId="60384" xr:uid="{00000000-0005-0000-0000-0000DDEB0000}"/>
    <cellStyle name="Output 4 2 4 4 4" xfId="60385" xr:uid="{00000000-0005-0000-0000-0000DEEB0000}"/>
    <cellStyle name="Output 4 2 4 4 5" xfId="60386" xr:uid="{00000000-0005-0000-0000-0000DFEB0000}"/>
    <cellStyle name="Output 4 2 4 5" xfId="60387" xr:uid="{00000000-0005-0000-0000-0000E0EB0000}"/>
    <cellStyle name="Output 4 2 4 6" xfId="60388" xr:uid="{00000000-0005-0000-0000-0000E1EB0000}"/>
    <cellStyle name="Output 4 2 4 7" xfId="60389" xr:uid="{00000000-0005-0000-0000-0000E2EB0000}"/>
    <cellStyle name="Output 4 2 4 8" xfId="60390" xr:uid="{00000000-0005-0000-0000-0000E3EB0000}"/>
    <cellStyle name="Output 4 2 5" xfId="60391" xr:uid="{00000000-0005-0000-0000-0000E4EB0000}"/>
    <cellStyle name="Output 4 2 5 2" xfId="60392" xr:uid="{00000000-0005-0000-0000-0000E5EB0000}"/>
    <cellStyle name="Output 4 2 5 2 2" xfId="60393" xr:uid="{00000000-0005-0000-0000-0000E6EB0000}"/>
    <cellStyle name="Output 4 2 5 2 2 2" xfId="60394" xr:uid="{00000000-0005-0000-0000-0000E7EB0000}"/>
    <cellStyle name="Output 4 2 5 2 2 3" xfId="60395" xr:uid="{00000000-0005-0000-0000-0000E8EB0000}"/>
    <cellStyle name="Output 4 2 5 2 2 4" xfId="60396" xr:uid="{00000000-0005-0000-0000-0000E9EB0000}"/>
    <cellStyle name="Output 4 2 5 2 2 5" xfId="60397" xr:uid="{00000000-0005-0000-0000-0000EAEB0000}"/>
    <cellStyle name="Output 4 2 5 2 3" xfId="60398" xr:uid="{00000000-0005-0000-0000-0000EBEB0000}"/>
    <cellStyle name="Output 4 2 5 2 3 2" xfId="60399" xr:uid="{00000000-0005-0000-0000-0000ECEB0000}"/>
    <cellStyle name="Output 4 2 5 2 3 3" xfId="60400" xr:uid="{00000000-0005-0000-0000-0000EDEB0000}"/>
    <cellStyle name="Output 4 2 5 2 3 4" xfId="60401" xr:uid="{00000000-0005-0000-0000-0000EEEB0000}"/>
    <cellStyle name="Output 4 2 5 2 3 5" xfId="60402" xr:uid="{00000000-0005-0000-0000-0000EFEB0000}"/>
    <cellStyle name="Output 4 2 5 2 4" xfId="60403" xr:uid="{00000000-0005-0000-0000-0000F0EB0000}"/>
    <cellStyle name="Output 4 2 5 2 5" xfId="60404" xr:uid="{00000000-0005-0000-0000-0000F1EB0000}"/>
    <cellStyle name="Output 4 2 5 2 6" xfId="60405" xr:uid="{00000000-0005-0000-0000-0000F2EB0000}"/>
    <cellStyle name="Output 4 2 5 2 7" xfId="60406" xr:uid="{00000000-0005-0000-0000-0000F3EB0000}"/>
    <cellStyle name="Output 4 2 5 3" xfId="60407" xr:uid="{00000000-0005-0000-0000-0000F4EB0000}"/>
    <cellStyle name="Output 4 2 5 3 2" xfId="60408" xr:uid="{00000000-0005-0000-0000-0000F5EB0000}"/>
    <cellStyle name="Output 4 2 5 3 3" xfId="60409" xr:uid="{00000000-0005-0000-0000-0000F6EB0000}"/>
    <cellStyle name="Output 4 2 5 3 4" xfId="60410" xr:uid="{00000000-0005-0000-0000-0000F7EB0000}"/>
    <cellStyle name="Output 4 2 5 3 5" xfId="60411" xr:uid="{00000000-0005-0000-0000-0000F8EB0000}"/>
    <cellStyle name="Output 4 2 5 4" xfId="60412" xr:uid="{00000000-0005-0000-0000-0000F9EB0000}"/>
    <cellStyle name="Output 4 2 5 4 2" xfId="60413" xr:uid="{00000000-0005-0000-0000-0000FAEB0000}"/>
    <cellStyle name="Output 4 2 5 4 3" xfId="60414" xr:uid="{00000000-0005-0000-0000-0000FBEB0000}"/>
    <cellStyle name="Output 4 2 5 4 4" xfId="60415" xr:uid="{00000000-0005-0000-0000-0000FCEB0000}"/>
    <cellStyle name="Output 4 2 5 4 5" xfId="60416" xr:uid="{00000000-0005-0000-0000-0000FDEB0000}"/>
    <cellStyle name="Output 4 2 5 5" xfId="60417" xr:uid="{00000000-0005-0000-0000-0000FEEB0000}"/>
    <cellStyle name="Output 4 2 5 6" xfId="60418" xr:uid="{00000000-0005-0000-0000-0000FFEB0000}"/>
    <cellStyle name="Output 4 2 5 7" xfId="60419" xr:uid="{00000000-0005-0000-0000-000000EC0000}"/>
    <cellStyle name="Output 4 2 5 8" xfId="60420" xr:uid="{00000000-0005-0000-0000-000001EC0000}"/>
    <cellStyle name="Output 4 2 6" xfId="60421" xr:uid="{00000000-0005-0000-0000-000002EC0000}"/>
    <cellStyle name="Output 4 2 6 2" xfId="60422" xr:uid="{00000000-0005-0000-0000-000003EC0000}"/>
    <cellStyle name="Output 4 2 6 2 2" xfId="60423" xr:uid="{00000000-0005-0000-0000-000004EC0000}"/>
    <cellStyle name="Output 4 2 6 2 2 2" xfId="60424" xr:uid="{00000000-0005-0000-0000-000005EC0000}"/>
    <cellStyle name="Output 4 2 6 2 2 3" xfId="60425" xr:uid="{00000000-0005-0000-0000-000006EC0000}"/>
    <cellStyle name="Output 4 2 6 2 2 4" xfId="60426" xr:uid="{00000000-0005-0000-0000-000007EC0000}"/>
    <cellStyle name="Output 4 2 6 2 2 5" xfId="60427" xr:uid="{00000000-0005-0000-0000-000008EC0000}"/>
    <cellStyle name="Output 4 2 6 2 3" xfId="60428" xr:uid="{00000000-0005-0000-0000-000009EC0000}"/>
    <cellStyle name="Output 4 2 6 2 3 2" xfId="60429" xr:uid="{00000000-0005-0000-0000-00000AEC0000}"/>
    <cellStyle name="Output 4 2 6 2 3 3" xfId="60430" xr:uid="{00000000-0005-0000-0000-00000BEC0000}"/>
    <cellStyle name="Output 4 2 6 2 3 4" xfId="60431" xr:uid="{00000000-0005-0000-0000-00000CEC0000}"/>
    <cellStyle name="Output 4 2 6 2 3 5" xfId="60432" xr:uid="{00000000-0005-0000-0000-00000DEC0000}"/>
    <cellStyle name="Output 4 2 6 2 4" xfId="60433" xr:uid="{00000000-0005-0000-0000-00000EEC0000}"/>
    <cellStyle name="Output 4 2 6 2 5" xfId="60434" xr:uid="{00000000-0005-0000-0000-00000FEC0000}"/>
    <cellStyle name="Output 4 2 6 2 6" xfId="60435" xr:uid="{00000000-0005-0000-0000-000010EC0000}"/>
    <cellStyle name="Output 4 2 6 2 7" xfId="60436" xr:uid="{00000000-0005-0000-0000-000011EC0000}"/>
    <cellStyle name="Output 4 2 6 3" xfId="60437" xr:uid="{00000000-0005-0000-0000-000012EC0000}"/>
    <cellStyle name="Output 4 2 6 3 2" xfId="60438" xr:uid="{00000000-0005-0000-0000-000013EC0000}"/>
    <cellStyle name="Output 4 2 6 3 3" xfId="60439" xr:uid="{00000000-0005-0000-0000-000014EC0000}"/>
    <cellStyle name="Output 4 2 6 3 4" xfId="60440" xr:uid="{00000000-0005-0000-0000-000015EC0000}"/>
    <cellStyle name="Output 4 2 6 3 5" xfId="60441" xr:uid="{00000000-0005-0000-0000-000016EC0000}"/>
    <cellStyle name="Output 4 2 6 4" xfId="60442" xr:uid="{00000000-0005-0000-0000-000017EC0000}"/>
    <cellStyle name="Output 4 2 6 4 2" xfId="60443" xr:uid="{00000000-0005-0000-0000-000018EC0000}"/>
    <cellStyle name="Output 4 2 6 4 3" xfId="60444" xr:uid="{00000000-0005-0000-0000-000019EC0000}"/>
    <cellStyle name="Output 4 2 6 4 4" xfId="60445" xr:uid="{00000000-0005-0000-0000-00001AEC0000}"/>
    <cellStyle name="Output 4 2 6 4 5" xfId="60446" xr:uid="{00000000-0005-0000-0000-00001BEC0000}"/>
    <cellStyle name="Output 4 2 6 5" xfId="60447" xr:uid="{00000000-0005-0000-0000-00001CEC0000}"/>
    <cellStyle name="Output 4 2 6 6" xfId="60448" xr:uid="{00000000-0005-0000-0000-00001DEC0000}"/>
    <cellStyle name="Output 4 2 6 7" xfId="60449" xr:uid="{00000000-0005-0000-0000-00001EEC0000}"/>
    <cellStyle name="Output 4 2 6 8" xfId="60450" xr:uid="{00000000-0005-0000-0000-00001FEC0000}"/>
    <cellStyle name="Output 4 2 7" xfId="60451" xr:uid="{00000000-0005-0000-0000-000020EC0000}"/>
    <cellStyle name="Output 4 2 7 2" xfId="60452" xr:uid="{00000000-0005-0000-0000-000021EC0000}"/>
    <cellStyle name="Output 4 2 7 2 2" xfId="60453" xr:uid="{00000000-0005-0000-0000-000022EC0000}"/>
    <cellStyle name="Output 4 2 7 2 2 2" xfId="60454" xr:uid="{00000000-0005-0000-0000-000023EC0000}"/>
    <cellStyle name="Output 4 2 7 2 2 3" xfId="60455" xr:uid="{00000000-0005-0000-0000-000024EC0000}"/>
    <cellStyle name="Output 4 2 7 2 2 4" xfId="60456" xr:uid="{00000000-0005-0000-0000-000025EC0000}"/>
    <cellStyle name="Output 4 2 7 2 2 5" xfId="60457" xr:uid="{00000000-0005-0000-0000-000026EC0000}"/>
    <cellStyle name="Output 4 2 7 2 3" xfId="60458" xr:uid="{00000000-0005-0000-0000-000027EC0000}"/>
    <cellStyle name="Output 4 2 7 2 3 2" xfId="60459" xr:uid="{00000000-0005-0000-0000-000028EC0000}"/>
    <cellStyle name="Output 4 2 7 2 3 3" xfId="60460" xr:uid="{00000000-0005-0000-0000-000029EC0000}"/>
    <cellStyle name="Output 4 2 7 2 3 4" xfId="60461" xr:uid="{00000000-0005-0000-0000-00002AEC0000}"/>
    <cellStyle name="Output 4 2 7 2 3 5" xfId="60462" xr:uid="{00000000-0005-0000-0000-00002BEC0000}"/>
    <cellStyle name="Output 4 2 7 2 4" xfId="60463" xr:uid="{00000000-0005-0000-0000-00002CEC0000}"/>
    <cellStyle name="Output 4 2 7 2 5" xfId="60464" xr:uid="{00000000-0005-0000-0000-00002DEC0000}"/>
    <cellStyle name="Output 4 2 7 2 6" xfId="60465" xr:uid="{00000000-0005-0000-0000-00002EEC0000}"/>
    <cellStyle name="Output 4 2 7 2 7" xfId="60466" xr:uid="{00000000-0005-0000-0000-00002FEC0000}"/>
    <cellStyle name="Output 4 2 7 3" xfId="60467" xr:uid="{00000000-0005-0000-0000-000030EC0000}"/>
    <cellStyle name="Output 4 2 7 3 2" xfId="60468" xr:uid="{00000000-0005-0000-0000-000031EC0000}"/>
    <cellStyle name="Output 4 2 7 3 3" xfId="60469" xr:uid="{00000000-0005-0000-0000-000032EC0000}"/>
    <cellStyle name="Output 4 2 7 3 4" xfId="60470" xr:uid="{00000000-0005-0000-0000-000033EC0000}"/>
    <cellStyle name="Output 4 2 7 3 5" xfId="60471" xr:uid="{00000000-0005-0000-0000-000034EC0000}"/>
    <cellStyle name="Output 4 2 7 4" xfId="60472" xr:uid="{00000000-0005-0000-0000-000035EC0000}"/>
    <cellStyle name="Output 4 2 7 4 2" xfId="60473" xr:uid="{00000000-0005-0000-0000-000036EC0000}"/>
    <cellStyle name="Output 4 2 7 4 3" xfId="60474" xr:uid="{00000000-0005-0000-0000-000037EC0000}"/>
    <cellStyle name="Output 4 2 7 4 4" xfId="60475" xr:uid="{00000000-0005-0000-0000-000038EC0000}"/>
    <cellStyle name="Output 4 2 7 4 5" xfId="60476" xr:uid="{00000000-0005-0000-0000-000039EC0000}"/>
    <cellStyle name="Output 4 2 7 5" xfId="60477" xr:uid="{00000000-0005-0000-0000-00003AEC0000}"/>
    <cellStyle name="Output 4 2 7 6" xfId="60478" xr:uid="{00000000-0005-0000-0000-00003BEC0000}"/>
    <cellStyle name="Output 4 2 7 7" xfId="60479" xr:uid="{00000000-0005-0000-0000-00003CEC0000}"/>
    <cellStyle name="Output 4 2 7 8" xfId="60480" xr:uid="{00000000-0005-0000-0000-00003DEC0000}"/>
    <cellStyle name="Output 4 2 8" xfId="60481" xr:uid="{00000000-0005-0000-0000-00003EEC0000}"/>
    <cellStyle name="Output 4 2 8 2" xfId="60482" xr:uid="{00000000-0005-0000-0000-00003FEC0000}"/>
    <cellStyle name="Output 4 2 8 2 2" xfId="60483" xr:uid="{00000000-0005-0000-0000-000040EC0000}"/>
    <cellStyle name="Output 4 2 8 2 2 2" xfId="60484" xr:uid="{00000000-0005-0000-0000-000041EC0000}"/>
    <cellStyle name="Output 4 2 8 2 2 3" xfId="60485" xr:uid="{00000000-0005-0000-0000-000042EC0000}"/>
    <cellStyle name="Output 4 2 8 2 2 4" xfId="60486" xr:uid="{00000000-0005-0000-0000-000043EC0000}"/>
    <cellStyle name="Output 4 2 8 2 2 5" xfId="60487" xr:uid="{00000000-0005-0000-0000-000044EC0000}"/>
    <cellStyle name="Output 4 2 8 2 3" xfId="60488" xr:uid="{00000000-0005-0000-0000-000045EC0000}"/>
    <cellStyle name="Output 4 2 8 2 3 2" xfId="60489" xr:uid="{00000000-0005-0000-0000-000046EC0000}"/>
    <cellStyle name="Output 4 2 8 2 3 3" xfId="60490" xr:uid="{00000000-0005-0000-0000-000047EC0000}"/>
    <cellStyle name="Output 4 2 8 2 3 4" xfId="60491" xr:uid="{00000000-0005-0000-0000-000048EC0000}"/>
    <cellStyle name="Output 4 2 8 2 3 5" xfId="60492" xr:uid="{00000000-0005-0000-0000-000049EC0000}"/>
    <cellStyle name="Output 4 2 8 2 4" xfId="60493" xr:uid="{00000000-0005-0000-0000-00004AEC0000}"/>
    <cellStyle name="Output 4 2 8 2 5" xfId="60494" xr:uid="{00000000-0005-0000-0000-00004BEC0000}"/>
    <cellStyle name="Output 4 2 8 2 6" xfId="60495" xr:uid="{00000000-0005-0000-0000-00004CEC0000}"/>
    <cellStyle name="Output 4 2 8 2 7" xfId="60496" xr:uid="{00000000-0005-0000-0000-00004DEC0000}"/>
    <cellStyle name="Output 4 2 8 3" xfId="60497" xr:uid="{00000000-0005-0000-0000-00004EEC0000}"/>
    <cellStyle name="Output 4 2 8 3 2" xfId="60498" xr:uid="{00000000-0005-0000-0000-00004FEC0000}"/>
    <cellStyle name="Output 4 2 8 3 3" xfId="60499" xr:uid="{00000000-0005-0000-0000-000050EC0000}"/>
    <cellStyle name="Output 4 2 8 3 4" xfId="60500" xr:uid="{00000000-0005-0000-0000-000051EC0000}"/>
    <cellStyle name="Output 4 2 8 3 5" xfId="60501" xr:uid="{00000000-0005-0000-0000-000052EC0000}"/>
    <cellStyle name="Output 4 2 8 4" xfId="60502" xr:uid="{00000000-0005-0000-0000-000053EC0000}"/>
    <cellStyle name="Output 4 2 8 4 2" xfId="60503" xr:uid="{00000000-0005-0000-0000-000054EC0000}"/>
    <cellStyle name="Output 4 2 8 4 3" xfId="60504" xr:uid="{00000000-0005-0000-0000-000055EC0000}"/>
    <cellStyle name="Output 4 2 8 4 4" xfId="60505" xr:uid="{00000000-0005-0000-0000-000056EC0000}"/>
    <cellStyle name="Output 4 2 8 4 5" xfId="60506" xr:uid="{00000000-0005-0000-0000-000057EC0000}"/>
    <cellStyle name="Output 4 2 8 5" xfId="60507" xr:uid="{00000000-0005-0000-0000-000058EC0000}"/>
    <cellStyle name="Output 4 2 8 6" xfId="60508" xr:uid="{00000000-0005-0000-0000-000059EC0000}"/>
    <cellStyle name="Output 4 2 8 7" xfId="60509" xr:uid="{00000000-0005-0000-0000-00005AEC0000}"/>
    <cellStyle name="Output 4 2 8 8" xfId="60510" xr:uid="{00000000-0005-0000-0000-00005BEC0000}"/>
    <cellStyle name="Output 4 2 9" xfId="60511" xr:uid="{00000000-0005-0000-0000-00005CEC0000}"/>
    <cellStyle name="Output 4 2 9 2" xfId="60512" xr:uid="{00000000-0005-0000-0000-00005DEC0000}"/>
    <cellStyle name="Output 4 2 9 2 2" xfId="60513" xr:uid="{00000000-0005-0000-0000-00005EEC0000}"/>
    <cellStyle name="Output 4 2 9 2 2 2" xfId="60514" xr:uid="{00000000-0005-0000-0000-00005FEC0000}"/>
    <cellStyle name="Output 4 2 9 2 2 3" xfId="60515" xr:uid="{00000000-0005-0000-0000-000060EC0000}"/>
    <cellStyle name="Output 4 2 9 2 2 4" xfId="60516" xr:uid="{00000000-0005-0000-0000-000061EC0000}"/>
    <cellStyle name="Output 4 2 9 2 2 5" xfId="60517" xr:uid="{00000000-0005-0000-0000-000062EC0000}"/>
    <cellStyle name="Output 4 2 9 2 3" xfId="60518" xr:uid="{00000000-0005-0000-0000-000063EC0000}"/>
    <cellStyle name="Output 4 2 9 2 3 2" xfId="60519" xr:uid="{00000000-0005-0000-0000-000064EC0000}"/>
    <cellStyle name="Output 4 2 9 2 3 3" xfId="60520" xr:uid="{00000000-0005-0000-0000-000065EC0000}"/>
    <cellStyle name="Output 4 2 9 2 3 4" xfId="60521" xr:uid="{00000000-0005-0000-0000-000066EC0000}"/>
    <cellStyle name="Output 4 2 9 2 3 5" xfId="60522" xr:uid="{00000000-0005-0000-0000-000067EC0000}"/>
    <cellStyle name="Output 4 2 9 2 4" xfId="60523" xr:uid="{00000000-0005-0000-0000-000068EC0000}"/>
    <cellStyle name="Output 4 2 9 2 5" xfId="60524" xr:uid="{00000000-0005-0000-0000-000069EC0000}"/>
    <cellStyle name="Output 4 2 9 2 6" xfId="60525" xr:uid="{00000000-0005-0000-0000-00006AEC0000}"/>
    <cellStyle name="Output 4 2 9 2 7" xfId="60526" xr:uid="{00000000-0005-0000-0000-00006BEC0000}"/>
    <cellStyle name="Output 4 2 9 3" xfId="60527" xr:uid="{00000000-0005-0000-0000-00006CEC0000}"/>
    <cellStyle name="Output 4 2 9 3 2" xfId="60528" xr:uid="{00000000-0005-0000-0000-00006DEC0000}"/>
    <cellStyle name="Output 4 2 9 3 3" xfId="60529" xr:uid="{00000000-0005-0000-0000-00006EEC0000}"/>
    <cellStyle name="Output 4 2 9 3 4" xfId="60530" xr:uid="{00000000-0005-0000-0000-00006FEC0000}"/>
    <cellStyle name="Output 4 2 9 3 5" xfId="60531" xr:uid="{00000000-0005-0000-0000-000070EC0000}"/>
    <cellStyle name="Output 4 2 9 4" xfId="60532" xr:uid="{00000000-0005-0000-0000-000071EC0000}"/>
    <cellStyle name="Output 4 2 9 4 2" xfId="60533" xr:uid="{00000000-0005-0000-0000-000072EC0000}"/>
    <cellStyle name="Output 4 2 9 4 3" xfId="60534" xr:uid="{00000000-0005-0000-0000-000073EC0000}"/>
    <cellStyle name="Output 4 2 9 4 4" xfId="60535" xr:uid="{00000000-0005-0000-0000-000074EC0000}"/>
    <cellStyle name="Output 4 2 9 4 5" xfId="60536" xr:uid="{00000000-0005-0000-0000-000075EC0000}"/>
    <cellStyle name="Output 4 2 9 5" xfId="60537" xr:uid="{00000000-0005-0000-0000-000076EC0000}"/>
    <cellStyle name="Output 4 2 9 6" xfId="60538" xr:uid="{00000000-0005-0000-0000-000077EC0000}"/>
    <cellStyle name="Output 4 2 9 7" xfId="60539" xr:uid="{00000000-0005-0000-0000-000078EC0000}"/>
    <cellStyle name="Output 4 2 9 8" xfId="60540" xr:uid="{00000000-0005-0000-0000-000079EC0000}"/>
    <cellStyle name="Output 4 3" xfId="60541" xr:uid="{00000000-0005-0000-0000-00007AEC0000}"/>
    <cellStyle name="Output 4 3 2" xfId="60542" xr:uid="{00000000-0005-0000-0000-00007BEC0000}"/>
    <cellStyle name="Output 4 3 2 2" xfId="60543" xr:uid="{00000000-0005-0000-0000-00007CEC0000}"/>
    <cellStyle name="Output 4 3 3" xfId="60544" xr:uid="{00000000-0005-0000-0000-00007DEC0000}"/>
    <cellStyle name="Output 4 3 4" xfId="60545" xr:uid="{00000000-0005-0000-0000-00007EEC0000}"/>
    <cellStyle name="Output 4 4" xfId="60546" xr:uid="{00000000-0005-0000-0000-00007FEC0000}"/>
    <cellStyle name="Output 4 4 2" xfId="60547" xr:uid="{00000000-0005-0000-0000-000080EC0000}"/>
    <cellStyle name="Output 4 4 2 2" xfId="60548" xr:uid="{00000000-0005-0000-0000-000081EC0000}"/>
    <cellStyle name="Output 4 4 3" xfId="60549" xr:uid="{00000000-0005-0000-0000-000082EC0000}"/>
    <cellStyle name="Output 4 4 4" xfId="60550" xr:uid="{00000000-0005-0000-0000-000083EC0000}"/>
    <cellStyle name="Output 4 4 5" xfId="60551" xr:uid="{00000000-0005-0000-0000-000084EC0000}"/>
    <cellStyle name="Output 4 5" xfId="60552" xr:uid="{00000000-0005-0000-0000-000085EC0000}"/>
    <cellStyle name="Output 4 5 2" xfId="60553" xr:uid="{00000000-0005-0000-0000-000086EC0000}"/>
    <cellStyle name="Output 4 6" xfId="60554" xr:uid="{00000000-0005-0000-0000-000087EC0000}"/>
    <cellStyle name="Output 4 7" xfId="60555" xr:uid="{00000000-0005-0000-0000-000088EC0000}"/>
    <cellStyle name="Output 4_T-straight with PEDs adjustor" xfId="60556" xr:uid="{00000000-0005-0000-0000-000089EC0000}"/>
    <cellStyle name="Output 5" xfId="60557" xr:uid="{00000000-0005-0000-0000-00008AEC0000}"/>
    <cellStyle name="Output 5 2" xfId="60558" xr:uid="{00000000-0005-0000-0000-00008BEC0000}"/>
    <cellStyle name="Output 5 2 2" xfId="60559" xr:uid="{00000000-0005-0000-0000-00008CEC0000}"/>
    <cellStyle name="Output 5 3" xfId="60560" xr:uid="{00000000-0005-0000-0000-00008DEC0000}"/>
    <cellStyle name="Output 5 3 2" xfId="60561" xr:uid="{00000000-0005-0000-0000-00008EEC0000}"/>
    <cellStyle name="Output 5 4" xfId="60562" xr:uid="{00000000-0005-0000-0000-00008FEC0000}"/>
    <cellStyle name="Output 6" xfId="60563" xr:uid="{00000000-0005-0000-0000-000090EC0000}"/>
    <cellStyle name="Output 6 2" xfId="60564" xr:uid="{00000000-0005-0000-0000-000091EC0000}"/>
    <cellStyle name="Output 6 2 2" xfId="60565" xr:uid="{00000000-0005-0000-0000-000092EC0000}"/>
    <cellStyle name="Output 6 3" xfId="60566" xr:uid="{00000000-0005-0000-0000-000093EC0000}"/>
    <cellStyle name="Output 6 3 2" xfId="60567" xr:uid="{00000000-0005-0000-0000-000094EC0000}"/>
    <cellStyle name="Output 6 4" xfId="60568" xr:uid="{00000000-0005-0000-0000-000095EC0000}"/>
    <cellStyle name="Output 7" xfId="60569" xr:uid="{00000000-0005-0000-0000-000096EC0000}"/>
    <cellStyle name="Output 7 2" xfId="60570" xr:uid="{00000000-0005-0000-0000-000097EC0000}"/>
    <cellStyle name="Output 7 2 2" xfId="60571" xr:uid="{00000000-0005-0000-0000-000098EC0000}"/>
    <cellStyle name="Output 7 3" xfId="60572" xr:uid="{00000000-0005-0000-0000-000099EC0000}"/>
    <cellStyle name="Output 7 3 2" xfId="60573" xr:uid="{00000000-0005-0000-0000-00009AEC0000}"/>
    <cellStyle name="Output 7 4" xfId="60574" xr:uid="{00000000-0005-0000-0000-00009BEC0000}"/>
    <cellStyle name="Output 8" xfId="60575" xr:uid="{00000000-0005-0000-0000-00009CEC0000}"/>
    <cellStyle name="Output 8 2" xfId="60576" xr:uid="{00000000-0005-0000-0000-00009DEC0000}"/>
    <cellStyle name="Output 8 2 2" xfId="60577" xr:uid="{00000000-0005-0000-0000-00009EEC0000}"/>
    <cellStyle name="Output 8 3" xfId="60578" xr:uid="{00000000-0005-0000-0000-00009FEC0000}"/>
    <cellStyle name="Output 8 3 2" xfId="60579" xr:uid="{00000000-0005-0000-0000-0000A0EC0000}"/>
    <cellStyle name="Output 8 4" xfId="60580" xr:uid="{00000000-0005-0000-0000-0000A1EC0000}"/>
    <cellStyle name="Output 9" xfId="60581" xr:uid="{00000000-0005-0000-0000-0000A2EC0000}"/>
    <cellStyle name="Output 9 2" xfId="60582" xr:uid="{00000000-0005-0000-0000-0000A3EC0000}"/>
    <cellStyle name="Output 9 2 2" xfId="60583" xr:uid="{00000000-0005-0000-0000-0000A4EC0000}"/>
    <cellStyle name="Output 9 3" xfId="60584" xr:uid="{00000000-0005-0000-0000-0000A5EC0000}"/>
    <cellStyle name="Output 9 3 2" xfId="60585" xr:uid="{00000000-0005-0000-0000-0000A6EC0000}"/>
    <cellStyle name="Output 9 4" xfId="60586" xr:uid="{00000000-0005-0000-0000-0000A7EC0000}"/>
    <cellStyle name="Percent" xfId="3" builtinId="5"/>
    <cellStyle name="Percent 10" xfId="69" xr:uid="{00000000-0005-0000-0000-0000A9EC0000}"/>
    <cellStyle name="Percent 10 2" xfId="60587" xr:uid="{00000000-0005-0000-0000-0000AAEC0000}"/>
    <cellStyle name="Percent 10 2 2" xfId="60588" xr:uid="{00000000-0005-0000-0000-0000ABEC0000}"/>
    <cellStyle name="Percent 10 2 3" xfId="60589" xr:uid="{00000000-0005-0000-0000-0000ACEC0000}"/>
    <cellStyle name="Percent 10 2 4" xfId="60590" xr:uid="{00000000-0005-0000-0000-0000ADEC0000}"/>
    <cellStyle name="Percent 10 3" xfId="60591" xr:uid="{00000000-0005-0000-0000-0000AEEC0000}"/>
    <cellStyle name="Percent 10 4" xfId="60592" xr:uid="{00000000-0005-0000-0000-0000AFEC0000}"/>
    <cellStyle name="Percent 10 5" xfId="60593" xr:uid="{00000000-0005-0000-0000-0000B0EC0000}"/>
    <cellStyle name="Percent 11" xfId="60594" xr:uid="{00000000-0005-0000-0000-0000B1EC0000}"/>
    <cellStyle name="Percent 11 2" xfId="60595" xr:uid="{00000000-0005-0000-0000-0000B2EC0000}"/>
    <cellStyle name="Percent 11 2 2" xfId="60596" xr:uid="{00000000-0005-0000-0000-0000B3EC0000}"/>
    <cellStyle name="Percent 11 3" xfId="60597" xr:uid="{00000000-0005-0000-0000-0000B4EC0000}"/>
    <cellStyle name="Percent 11 3 2" xfId="60598" xr:uid="{00000000-0005-0000-0000-0000B5EC0000}"/>
    <cellStyle name="Percent 11 4" xfId="60599" xr:uid="{00000000-0005-0000-0000-0000B6EC0000}"/>
    <cellStyle name="Percent 11 5" xfId="60600" xr:uid="{00000000-0005-0000-0000-0000B7EC0000}"/>
    <cellStyle name="Percent 11 6" xfId="60601" xr:uid="{00000000-0005-0000-0000-0000B8EC0000}"/>
    <cellStyle name="Percent 12" xfId="60602" xr:uid="{00000000-0005-0000-0000-0000B9EC0000}"/>
    <cellStyle name="Percent 12 2" xfId="60603" xr:uid="{00000000-0005-0000-0000-0000BAEC0000}"/>
    <cellStyle name="Percent 12 2 2" xfId="60604" xr:uid="{00000000-0005-0000-0000-0000BBEC0000}"/>
    <cellStyle name="Percent 12 2 2 2" xfId="60605" xr:uid="{00000000-0005-0000-0000-0000BCEC0000}"/>
    <cellStyle name="Percent 12 2 3" xfId="60606" xr:uid="{00000000-0005-0000-0000-0000BDEC0000}"/>
    <cellStyle name="Percent 12 2 3 2" xfId="60607" xr:uid="{00000000-0005-0000-0000-0000BEEC0000}"/>
    <cellStyle name="Percent 12 2 3 2 2" xfId="60608" xr:uid="{00000000-0005-0000-0000-0000BFEC0000}"/>
    <cellStyle name="Percent 12 2 3 3" xfId="60609" xr:uid="{00000000-0005-0000-0000-0000C0EC0000}"/>
    <cellStyle name="Percent 12 2 4" xfId="60610" xr:uid="{00000000-0005-0000-0000-0000C1EC0000}"/>
    <cellStyle name="Percent 12 3" xfId="60611" xr:uid="{00000000-0005-0000-0000-0000C2EC0000}"/>
    <cellStyle name="Percent 12 3 2" xfId="60612" xr:uid="{00000000-0005-0000-0000-0000C3EC0000}"/>
    <cellStyle name="Percent 12 4" xfId="60613" xr:uid="{00000000-0005-0000-0000-0000C4EC0000}"/>
    <cellStyle name="Percent 12 4 2" xfId="60614" xr:uid="{00000000-0005-0000-0000-0000C5EC0000}"/>
    <cellStyle name="Percent 12 4 2 2" xfId="60615" xr:uid="{00000000-0005-0000-0000-0000C6EC0000}"/>
    <cellStyle name="Percent 12 4 3" xfId="60616" xr:uid="{00000000-0005-0000-0000-0000C7EC0000}"/>
    <cellStyle name="Percent 12 5" xfId="60617" xr:uid="{00000000-0005-0000-0000-0000C8EC0000}"/>
    <cellStyle name="Percent 13" xfId="60618" xr:uid="{00000000-0005-0000-0000-0000C9EC0000}"/>
    <cellStyle name="Percent 13 2" xfId="60619" xr:uid="{00000000-0005-0000-0000-0000CAEC0000}"/>
    <cellStyle name="Percent 13 2 2" xfId="60620" xr:uid="{00000000-0005-0000-0000-0000CBEC0000}"/>
    <cellStyle name="Percent 13 3" xfId="60621" xr:uid="{00000000-0005-0000-0000-0000CCEC0000}"/>
    <cellStyle name="Percent 13 3 2" xfId="60622" xr:uid="{00000000-0005-0000-0000-0000CDEC0000}"/>
    <cellStyle name="Percent 13 4" xfId="60623" xr:uid="{00000000-0005-0000-0000-0000CEEC0000}"/>
    <cellStyle name="Percent 14" xfId="60624" xr:uid="{00000000-0005-0000-0000-0000CFEC0000}"/>
    <cellStyle name="Percent 14 2" xfId="60625" xr:uid="{00000000-0005-0000-0000-0000D0EC0000}"/>
    <cellStyle name="Percent 14 2 2" xfId="60626" xr:uid="{00000000-0005-0000-0000-0000D1EC0000}"/>
    <cellStyle name="Percent 14 3" xfId="60627" xr:uid="{00000000-0005-0000-0000-0000D2EC0000}"/>
    <cellStyle name="Percent 15" xfId="60628" xr:uid="{00000000-0005-0000-0000-0000D3EC0000}"/>
    <cellStyle name="Percent 15 2" xfId="60629" xr:uid="{00000000-0005-0000-0000-0000D4EC0000}"/>
    <cellStyle name="Percent 16" xfId="60630" xr:uid="{00000000-0005-0000-0000-0000D5EC0000}"/>
    <cellStyle name="Percent 16 2" xfId="60631" xr:uid="{00000000-0005-0000-0000-0000D6EC0000}"/>
    <cellStyle name="Percent 17" xfId="60632" xr:uid="{00000000-0005-0000-0000-0000D7EC0000}"/>
    <cellStyle name="Percent 17 2" xfId="60633" xr:uid="{00000000-0005-0000-0000-0000D8EC0000}"/>
    <cellStyle name="Percent 18" xfId="60634" xr:uid="{00000000-0005-0000-0000-0000D9EC0000}"/>
    <cellStyle name="Percent 18 2" xfId="60635" xr:uid="{00000000-0005-0000-0000-0000DAEC0000}"/>
    <cellStyle name="Percent 18 2 2" xfId="60636" xr:uid="{00000000-0005-0000-0000-0000DBEC0000}"/>
    <cellStyle name="Percent 19" xfId="60637" xr:uid="{00000000-0005-0000-0000-0000DCEC0000}"/>
    <cellStyle name="Percent 2" xfId="7" xr:uid="{00000000-0005-0000-0000-0000DDEC0000}"/>
    <cellStyle name="Percent 2 10" xfId="60638" xr:uid="{00000000-0005-0000-0000-0000DEEC0000}"/>
    <cellStyle name="Percent 2 10 2" xfId="60639" xr:uid="{00000000-0005-0000-0000-0000DFEC0000}"/>
    <cellStyle name="Percent 2 10 3" xfId="60640" xr:uid="{00000000-0005-0000-0000-0000E0EC0000}"/>
    <cellStyle name="Percent 2 11" xfId="60641" xr:uid="{00000000-0005-0000-0000-0000E1EC0000}"/>
    <cellStyle name="Percent 2 11 2" xfId="60642" xr:uid="{00000000-0005-0000-0000-0000E2EC0000}"/>
    <cellStyle name="Percent 2 12" xfId="60643" xr:uid="{00000000-0005-0000-0000-0000E3EC0000}"/>
    <cellStyle name="Percent 2 12 2" xfId="60644" xr:uid="{00000000-0005-0000-0000-0000E4EC0000}"/>
    <cellStyle name="Percent 2 13" xfId="60645" xr:uid="{00000000-0005-0000-0000-0000E5EC0000}"/>
    <cellStyle name="Percent 2 2" xfId="18" xr:uid="{00000000-0005-0000-0000-0000E6EC0000}"/>
    <cellStyle name="Percent 2 2 2" xfId="60646" xr:uid="{00000000-0005-0000-0000-0000E7EC0000}"/>
    <cellStyle name="Percent 2 2 2 2" xfId="60647" xr:uid="{00000000-0005-0000-0000-0000E8EC0000}"/>
    <cellStyle name="Percent 2 2 2 2 2" xfId="60648" xr:uid="{00000000-0005-0000-0000-0000E9EC0000}"/>
    <cellStyle name="Percent 2 2 2 3" xfId="60649" xr:uid="{00000000-0005-0000-0000-0000EAEC0000}"/>
    <cellStyle name="Percent 2 2 2 3 2" xfId="60650" xr:uid="{00000000-0005-0000-0000-0000EBEC0000}"/>
    <cellStyle name="Percent 2 2 2 4" xfId="60651" xr:uid="{00000000-0005-0000-0000-0000ECEC0000}"/>
    <cellStyle name="Percent 2 2 3" xfId="60652" xr:uid="{00000000-0005-0000-0000-0000EDEC0000}"/>
    <cellStyle name="Percent 2 2 3 2" xfId="60653" xr:uid="{00000000-0005-0000-0000-0000EEEC0000}"/>
    <cellStyle name="Percent 2 2 3 2 2" xfId="60654" xr:uid="{00000000-0005-0000-0000-0000EFEC0000}"/>
    <cellStyle name="Percent 2 2 3 3" xfId="60655" xr:uid="{00000000-0005-0000-0000-0000F0EC0000}"/>
    <cellStyle name="Percent 2 2 4" xfId="60656" xr:uid="{00000000-0005-0000-0000-0000F1EC0000}"/>
    <cellStyle name="Percent 2 2 4 2" xfId="60657" xr:uid="{00000000-0005-0000-0000-0000F2EC0000}"/>
    <cellStyle name="Percent 2 2 5" xfId="60658" xr:uid="{00000000-0005-0000-0000-0000F3EC0000}"/>
    <cellStyle name="Percent 2 2 5 2" xfId="60659" xr:uid="{00000000-0005-0000-0000-0000F4EC0000}"/>
    <cellStyle name="Percent 2 2 6" xfId="60660" xr:uid="{00000000-0005-0000-0000-0000F5EC0000}"/>
    <cellStyle name="Percent 2 2 6 2" xfId="60661" xr:uid="{00000000-0005-0000-0000-0000F6EC0000}"/>
    <cellStyle name="Percent 2 2 7" xfId="60662" xr:uid="{00000000-0005-0000-0000-0000F7EC0000}"/>
    <cellStyle name="Percent 2 2 8" xfId="60663" xr:uid="{00000000-0005-0000-0000-0000F8EC0000}"/>
    <cellStyle name="Percent 2 2 9" xfId="60664" xr:uid="{00000000-0005-0000-0000-0000F9EC0000}"/>
    <cellStyle name="Percent 2 2 9 2" xfId="60665" xr:uid="{00000000-0005-0000-0000-0000FAEC0000}"/>
    <cellStyle name="Percent 2 3" xfId="60666" xr:uid="{00000000-0005-0000-0000-0000FBEC0000}"/>
    <cellStyle name="Percent 2 3 2" xfId="60667" xr:uid="{00000000-0005-0000-0000-0000FCEC0000}"/>
    <cellStyle name="Percent 2 3 2 2" xfId="60668" xr:uid="{00000000-0005-0000-0000-0000FDEC0000}"/>
    <cellStyle name="Percent 2 3 2 2 2" xfId="60669" xr:uid="{00000000-0005-0000-0000-0000FEEC0000}"/>
    <cellStyle name="Percent 2 3 2 2 2 2" xfId="60670" xr:uid="{00000000-0005-0000-0000-0000FFEC0000}"/>
    <cellStyle name="Percent 2 3 2 2 2 2 2" xfId="60671" xr:uid="{00000000-0005-0000-0000-000000ED0000}"/>
    <cellStyle name="Percent 2 3 2 2 2 3" xfId="60672" xr:uid="{00000000-0005-0000-0000-000001ED0000}"/>
    <cellStyle name="Percent 2 3 2 2 3" xfId="60673" xr:uid="{00000000-0005-0000-0000-000002ED0000}"/>
    <cellStyle name="Percent 2 3 2 2 3 2" xfId="60674" xr:uid="{00000000-0005-0000-0000-000003ED0000}"/>
    <cellStyle name="Percent 2 3 2 2 4" xfId="60675" xr:uid="{00000000-0005-0000-0000-000004ED0000}"/>
    <cellStyle name="Percent 2 3 2 3" xfId="60676" xr:uid="{00000000-0005-0000-0000-000005ED0000}"/>
    <cellStyle name="Percent 2 3 2 3 2" xfId="60677" xr:uid="{00000000-0005-0000-0000-000006ED0000}"/>
    <cellStyle name="Percent 2 3 2 3 2 2" xfId="60678" xr:uid="{00000000-0005-0000-0000-000007ED0000}"/>
    <cellStyle name="Percent 2 3 2 3 3" xfId="60679" xr:uid="{00000000-0005-0000-0000-000008ED0000}"/>
    <cellStyle name="Percent 2 3 2 4" xfId="60680" xr:uid="{00000000-0005-0000-0000-000009ED0000}"/>
    <cellStyle name="Percent 2 3 2 4 2" xfId="60681" xr:uid="{00000000-0005-0000-0000-00000AED0000}"/>
    <cellStyle name="Percent 2 3 2 5" xfId="60682" xr:uid="{00000000-0005-0000-0000-00000BED0000}"/>
    <cellStyle name="Percent 2 3 3" xfId="60683" xr:uid="{00000000-0005-0000-0000-00000CED0000}"/>
    <cellStyle name="Percent 2 3 3 2" xfId="60684" xr:uid="{00000000-0005-0000-0000-00000DED0000}"/>
    <cellStyle name="Percent 2 3 3 2 2" xfId="60685" xr:uid="{00000000-0005-0000-0000-00000EED0000}"/>
    <cellStyle name="Percent 2 3 3 2 2 2" xfId="60686" xr:uid="{00000000-0005-0000-0000-00000FED0000}"/>
    <cellStyle name="Percent 2 3 3 2 3" xfId="60687" xr:uid="{00000000-0005-0000-0000-000010ED0000}"/>
    <cellStyle name="Percent 2 3 3 3" xfId="60688" xr:uid="{00000000-0005-0000-0000-000011ED0000}"/>
    <cellStyle name="Percent 2 3 3 3 2" xfId="60689" xr:uid="{00000000-0005-0000-0000-000012ED0000}"/>
    <cellStyle name="Percent 2 3 3 4" xfId="60690" xr:uid="{00000000-0005-0000-0000-000013ED0000}"/>
    <cellStyle name="Percent 2 3 4" xfId="60691" xr:uid="{00000000-0005-0000-0000-000014ED0000}"/>
    <cellStyle name="Percent 2 3 4 2" xfId="60692" xr:uid="{00000000-0005-0000-0000-000015ED0000}"/>
    <cellStyle name="Percent 2 3 4 2 2" xfId="60693" xr:uid="{00000000-0005-0000-0000-000016ED0000}"/>
    <cellStyle name="Percent 2 3 4 3" xfId="60694" xr:uid="{00000000-0005-0000-0000-000017ED0000}"/>
    <cellStyle name="Percent 2 3 5" xfId="60695" xr:uid="{00000000-0005-0000-0000-000018ED0000}"/>
    <cellStyle name="Percent 2 3 5 2" xfId="60696" xr:uid="{00000000-0005-0000-0000-000019ED0000}"/>
    <cellStyle name="Percent 2 3 6" xfId="60697" xr:uid="{00000000-0005-0000-0000-00001AED0000}"/>
    <cellStyle name="Percent 2 4" xfId="60698" xr:uid="{00000000-0005-0000-0000-00001BED0000}"/>
    <cellStyle name="Percent 2 4 2" xfId="60699" xr:uid="{00000000-0005-0000-0000-00001CED0000}"/>
    <cellStyle name="Percent 2 4 2 2" xfId="60700" xr:uid="{00000000-0005-0000-0000-00001DED0000}"/>
    <cellStyle name="Percent 2 4 2 2 2" xfId="60701" xr:uid="{00000000-0005-0000-0000-00001EED0000}"/>
    <cellStyle name="Percent 2 4 2 2 2 2" xfId="60702" xr:uid="{00000000-0005-0000-0000-00001FED0000}"/>
    <cellStyle name="Percent 2 4 2 2 3" xfId="60703" xr:uid="{00000000-0005-0000-0000-000020ED0000}"/>
    <cellStyle name="Percent 2 4 2 3" xfId="60704" xr:uid="{00000000-0005-0000-0000-000021ED0000}"/>
    <cellStyle name="Percent 2 4 2 3 2" xfId="60705" xr:uid="{00000000-0005-0000-0000-000022ED0000}"/>
    <cellStyle name="Percent 2 4 2 4" xfId="60706" xr:uid="{00000000-0005-0000-0000-000023ED0000}"/>
    <cellStyle name="Percent 2 4 3" xfId="60707" xr:uid="{00000000-0005-0000-0000-000024ED0000}"/>
    <cellStyle name="Percent 2 4 3 2" xfId="60708" xr:uid="{00000000-0005-0000-0000-000025ED0000}"/>
    <cellStyle name="Percent 2 4 3 2 2" xfId="60709" xr:uid="{00000000-0005-0000-0000-000026ED0000}"/>
    <cellStyle name="Percent 2 4 3 3" xfId="60710" xr:uid="{00000000-0005-0000-0000-000027ED0000}"/>
    <cellStyle name="Percent 2 4 4" xfId="60711" xr:uid="{00000000-0005-0000-0000-000028ED0000}"/>
    <cellStyle name="Percent 2 4 4 2" xfId="60712" xr:uid="{00000000-0005-0000-0000-000029ED0000}"/>
    <cellStyle name="Percent 2 4 5" xfId="60713" xr:uid="{00000000-0005-0000-0000-00002AED0000}"/>
    <cellStyle name="Percent 2 5" xfId="60714" xr:uid="{00000000-0005-0000-0000-00002BED0000}"/>
    <cellStyle name="Percent 2 5 2" xfId="60715" xr:uid="{00000000-0005-0000-0000-00002CED0000}"/>
    <cellStyle name="Percent 2 5 2 2" xfId="60716" xr:uid="{00000000-0005-0000-0000-00002DED0000}"/>
    <cellStyle name="Percent 2 5 2 2 2" xfId="60717" xr:uid="{00000000-0005-0000-0000-00002EED0000}"/>
    <cellStyle name="Percent 2 5 2 2 2 2" xfId="60718" xr:uid="{00000000-0005-0000-0000-00002FED0000}"/>
    <cellStyle name="Percent 2 5 2 2 3" xfId="60719" xr:uid="{00000000-0005-0000-0000-000030ED0000}"/>
    <cellStyle name="Percent 2 5 2 3" xfId="60720" xr:uid="{00000000-0005-0000-0000-000031ED0000}"/>
    <cellStyle name="Percent 2 5 2 3 2" xfId="60721" xr:uid="{00000000-0005-0000-0000-000032ED0000}"/>
    <cellStyle name="Percent 2 5 2 4" xfId="60722" xr:uid="{00000000-0005-0000-0000-000033ED0000}"/>
    <cellStyle name="Percent 2 5 3" xfId="60723" xr:uid="{00000000-0005-0000-0000-000034ED0000}"/>
    <cellStyle name="Percent 2 5 3 2" xfId="60724" xr:uid="{00000000-0005-0000-0000-000035ED0000}"/>
    <cellStyle name="Percent 2 5 3 2 2" xfId="60725" xr:uid="{00000000-0005-0000-0000-000036ED0000}"/>
    <cellStyle name="Percent 2 5 3 3" xfId="60726" xr:uid="{00000000-0005-0000-0000-000037ED0000}"/>
    <cellStyle name="Percent 2 5 4" xfId="60727" xr:uid="{00000000-0005-0000-0000-000038ED0000}"/>
    <cellStyle name="Percent 2 5 4 2" xfId="60728" xr:uid="{00000000-0005-0000-0000-000039ED0000}"/>
    <cellStyle name="Percent 2 5 5" xfId="60729" xr:uid="{00000000-0005-0000-0000-00003AED0000}"/>
    <cellStyle name="Percent 2 6" xfId="60730" xr:uid="{00000000-0005-0000-0000-00003BED0000}"/>
    <cellStyle name="Percent 2 6 2" xfId="60731" xr:uid="{00000000-0005-0000-0000-00003CED0000}"/>
    <cellStyle name="Percent 2 6 2 2" xfId="60732" xr:uid="{00000000-0005-0000-0000-00003DED0000}"/>
    <cellStyle name="Percent 2 6 2 2 2" xfId="60733" xr:uid="{00000000-0005-0000-0000-00003EED0000}"/>
    <cellStyle name="Percent 2 6 2 2 2 2" xfId="60734" xr:uid="{00000000-0005-0000-0000-00003FED0000}"/>
    <cellStyle name="Percent 2 6 2 2 3" xfId="60735" xr:uid="{00000000-0005-0000-0000-000040ED0000}"/>
    <cellStyle name="Percent 2 6 2 3" xfId="60736" xr:uid="{00000000-0005-0000-0000-000041ED0000}"/>
    <cellStyle name="Percent 2 6 2 3 2" xfId="60737" xr:uid="{00000000-0005-0000-0000-000042ED0000}"/>
    <cellStyle name="Percent 2 6 2 4" xfId="60738" xr:uid="{00000000-0005-0000-0000-000043ED0000}"/>
    <cellStyle name="Percent 2 6 3" xfId="60739" xr:uid="{00000000-0005-0000-0000-000044ED0000}"/>
    <cellStyle name="Percent 2 6 3 2" xfId="60740" xr:uid="{00000000-0005-0000-0000-000045ED0000}"/>
    <cellStyle name="Percent 2 6 3 2 2" xfId="60741" xr:uid="{00000000-0005-0000-0000-000046ED0000}"/>
    <cellStyle name="Percent 2 6 3 3" xfId="60742" xr:uid="{00000000-0005-0000-0000-000047ED0000}"/>
    <cellStyle name="Percent 2 6 4" xfId="60743" xr:uid="{00000000-0005-0000-0000-000048ED0000}"/>
    <cellStyle name="Percent 2 6 4 2" xfId="60744" xr:uid="{00000000-0005-0000-0000-000049ED0000}"/>
    <cellStyle name="Percent 2 6 5" xfId="60745" xr:uid="{00000000-0005-0000-0000-00004AED0000}"/>
    <cellStyle name="Percent 2 7" xfId="60746" xr:uid="{00000000-0005-0000-0000-00004BED0000}"/>
    <cellStyle name="Percent 2 7 2" xfId="60747" xr:uid="{00000000-0005-0000-0000-00004CED0000}"/>
    <cellStyle name="Percent 2 7 2 2" xfId="60748" xr:uid="{00000000-0005-0000-0000-00004DED0000}"/>
    <cellStyle name="Percent 2 7 2 2 2" xfId="60749" xr:uid="{00000000-0005-0000-0000-00004EED0000}"/>
    <cellStyle name="Percent 2 7 2 3" xfId="60750" xr:uid="{00000000-0005-0000-0000-00004FED0000}"/>
    <cellStyle name="Percent 2 7 3" xfId="60751" xr:uid="{00000000-0005-0000-0000-000050ED0000}"/>
    <cellStyle name="Percent 2 7 3 2" xfId="60752" xr:uid="{00000000-0005-0000-0000-000051ED0000}"/>
    <cellStyle name="Percent 2 7 4" xfId="60753" xr:uid="{00000000-0005-0000-0000-000052ED0000}"/>
    <cellStyle name="Percent 2 8" xfId="60754" xr:uid="{00000000-0005-0000-0000-000053ED0000}"/>
    <cellStyle name="Percent 2 8 2" xfId="60755" xr:uid="{00000000-0005-0000-0000-000054ED0000}"/>
    <cellStyle name="Percent 2 8 2 2" xfId="60756" xr:uid="{00000000-0005-0000-0000-000055ED0000}"/>
    <cellStyle name="Percent 2 8 3" xfId="60757" xr:uid="{00000000-0005-0000-0000-000056ED0000}"/>
    <cellStyle name="Percent 2 9" xfId="60758" xr:uid="{00000000-0005-0000-0000-000057ED0000}"/>
    <cellStyle name="Percent 2 9 2" xfId="60759" xr:uid="{00000000-0005-0000-0000-000058ED0000}"/>
    <cellStyle name="Percent 2 9 3" xfId="60760" xr:uid="{00000000-0005-0000-0000-000059ED0000}"/>
    <cellStyle name="Percent 20" xfId="60761" xr:uid="{00000000-0005-0000-0000-00005AED0000}"/>
    <cellStyle name="Percent 20 2" xfId="60762" xr:uid="{00000000-0005-0000-0000-00005BED0000}"/>
    <cellStyle name="Percent 20 3" xfId="60763" xr:uid="{00000000-0005-0000-0000-00005CED0000}"/>
    <cellStyle name="Percent 21" xfId="60764" xr:uid="{00000000-0005-0000-0000-00005DED0000}"/>
    <cellStyle name="Percent 22" xfId="60765" xr:uid="{00000000-0005-0000-0000-00005EED0000}"/>
    <cellStyle name="Percent 22 2" xfId="60766" xr:uid="{00000000-0005-0000-0000-00005FED0000}"/>
    <cellStyle name="Percent 23" xfId="60767" xr:uid="{00000000-0005-0000-0000-000060ED0000}"/>
    <cellStyle name="Percent 23 2" xfId="60768" xr:uid="{00000000-0005-0000-0000-000061ED0000}"/>
    <cellStyle name="Percent 23 3" xfId="60769" xr:uid="{00000000-0005-0000-0000-000062ED0000}"/>
    <cellStyle name="Percent 24" xfId="60770" xr:uid="{00000000-0005-0000-0000-000063ED0000}"/>
    <cellStyle name="Percent 25" xfId="64462" xr:uid="{00000000-0005-0000-0000-000064ED0000}"/>
    <cellStyle name="Percent 26" xfId="64468" xr:uid="{00000000-0005-0000-0000-000065ED0000}"/>
    <cellStyle name="Percent 27" xfId="64471" xr:uid="{E75E3263-A698-47D6-A301-5663CEC1457E}"/>
    <cellStyle name="Percent 3" xfId="19" xr:uid="{00000000-0005-0000-0000-000066ED0000}"/>
    <cellStyle name="Percent 3 2" xfId="26" xr:uid="{00000000-0005-0000-0000-000067ED0000}"/>
    <cellStyle name="Percent 3 2 2" xfId="60771" xr:uid="{00000000-0005-0000-0000-000068ED0000}"/>
    <cellStyle name="Percent 3 2 2 2" xfId="60772" xr:uid="{00000000-0005-0000-0000-000069ED0000}"/>
    <cellStyle name="Percent 3 2 2 2 2" xfId="60773" xr:uid="{00000000-0005-0000-0000-00006AED0000}"/>
    <cellStyle name="Percent 3 2 2 3" xfId="60774" xr:uid="{00000000-0005-0000-0000-00006BED0000}"/>
    <cellStyle name="Percent 3 2 3" xfId="60775" xr:uid="{00000000-0005-0000-0000-00006CED0000}"/>
    <cellStyle name="Percent 3 2 3 2" xfId="60776" xr:uid="{00000000-0005-0000-0000-00006DED0000}"/>
    <cellStyle name="Percent 3 2 4" xfId="60777" xr:uid="{00000000-0005-0000-0000-00006EED0000}"/>
    <cellStyle name="Percent 3 2 5" xfId="60778" xr:uid="{00000000-0005-0000-0000-00006FED0000}"/>
    <cellStyle name="Percent 3 2 6" xfId="60779" xr:uid="{00000000-0005-0000-0000-000070ED0000}"/>
    <cellStyle name="Percent 3 3" xfId="59" xr:uid="{00000000-0005-0000-0000-000071ED0000}"/>
    <cellStyle name="Percent 3 3 2" xfId="60780" xr:uid="{00000000-0005-0000-0000-000072ED0000}"/>
    <cellStyle name="Percent 3 3 2 2" xfId="60781" xr:uid="{00000000-0005-0000-0000-000073ED0000}"/>
    <cellStyle name="Percent 3 3 3" xfId="60782" xr:uid="{00000000-0005-0000-0000-000074ED0000}"/>
    <cellStyle name="Percent 3 3 3 2" xfId="60783" xr:uid="{00000000-0005-0000-0000-000075ED0000}"/>
    <cellStyle name="Percent 3 3 3 2 2" xfId="60784" xr:uid="{00000000-0005-0000-0000-000076ED0000}"/>
    <cellStyle name="Percent 3 3 3 3" xfId="60785" xr:uid="{00000000-0005-0000-0000-000077ED0000}"/>
    <cellStyle name="Percent 3 3 4" xfId="60786" xr:uid="{00000000-0005-0000-0000-000078ED0000}"/>
    <cellStyle name="Percent 3 3 5" xfId="60787" xr:uid="{00000000-0005-0000-0000-000079ED0000}"/>
    <cellStyle name="Percent 3 4" xfId="62" xr:uid="{00000000-0005-0000-0000-00007AED0000}"/>
    <cellStyle name="Percent 3 4 2" xfId="60788" xr:uid="{00000000-0005-0000-0000-00007BED0000}"/>
    <cellStyle name="Percent 3 4 3" xfId="60789" xr:uid="{00000000-0005-0000-0000-00007CED0000}"/>
    <cellStyle name="Percent 3 4 4" xfId="60790" xr:uid="{00000000-0005-0000-0000-00007DED0000}"/>
    <cellStyle name="Percent 3 5" xfId="60791" xr:uid="{00000000-0005-0000-0000-00007EED0000}"/>
    <cellStyle name="Percent 3 5 2" xfId="60792" xr:uid="{00000000-0005-0000-0000-00007FED0000}"/>
    <cellStyle name="Percent 3 6" xfId="60793" xr:uid="{00000000-0005-0000-0000-000080ED0000}"/>
    <cellStyle name="Percent 3 6 2" xfId="60794" xr:uid="{00000000-0005-0000-0000-000081ED0000}"/>
    <cellStyle name="Percent 3 7" xfId="60795" xr:uid="{00000000-0005-0000-0000-000082ED0000}"/>
    <cellStyle name="Percent 3 8" xfId="60796" xr:uid="{00000000-0005-0000-0000-000083ED0000}"/>
    <cellStyle name="Percent 4" xfId="20" xr:uid="{00000000-0005-0000-0000-000084ED0000}"/>
    <cellStyle name="Percent 4 2" xfId="47" xr:uid="{00000000-0005-0000-0000-000085ED0000}"/>
    <cellStyle name="Percent 4 2 2" xfId="60797" xr:uid="{00000000-0005-0000-0000-000086ED0000}"/>
    <cellStyle name="Percent 4 2 2 2" xfId="60798" xr:uid="{00000000-0005-0000-0000-000087ED0000}"/>
    <cellStyle name="Percent 4 2 2 2 2" xfId="60799" xr:uid="{00000000-0005-0000-0000-000088ED0000}"/>
    <cellStyle name="Percent 4 2 2 2 2 2" xfId="60800" xr:uid="{00000000-0005-0000-0000-000089ED0000}"/>
    <cellStyle name="Percent 4 2 2 2 2 2 2" xfId="60801" xr:uid="{00000000-0005-0000-0000-00008AED0000}"/>
    <cellStyle name="Percent 4 2 2 2 2 3" xfId="60802" xr:uid="{00000000-0005-0000-0000-00008BED0000}"/>
    <cellStyle name="Percent 4 2 2 2 3" xfId="60803" xr:uid="{00000000-0005-0000-0000-00008CED0000}"/>
    <cellStyle name="Percent 4 2 2 2 3 2" xfId="60804" xr:uid="{00000000-0005-0000-0000-00008DED0000}"/>
    <cellStyle name="Percent 4 2 2 2 4" xfId="60805" xr:uid="{00000000-0005-0000-0000-00008EED0000}"/>
    <cellStyle name="Percent 4 2 2 3" xfId="60806" xr:uid="{00000000-0005-0000-0000-00008FED0000}"/>
    <cellStyle name="Percent 4 2 2 3 2" xfId="60807" xr:uid="{00000000-0005-0000-0000-000090ED0000}"/>
    <cellStyle name="Percent 4 2 2 3 2 2" xfId="60808" xr:uid="{00000000-0005-0000-0000-000091ED0000}"/>
    <cellStyle name="Percent 4 2 2 3 3" xfId="60809" xr:uid="{00000000-0005-0000-0000-000092ED0000}"/>
    <cellStyle name="Percent 4 2 2 4" xfId="60810" xr:uid="{00000000-0005-0000-0000-000093ED0000}"/>
    <cellStyle name="Percent 4 2 2 4 2" xfId="60811" xr:uid="{00000000-0005-0000-0000-000094ED0000}"/>
    <cellStyle name="Percent 4 2 2 5" xfId="60812" xr:uid="{00000000-0005-0000-0000-000095ED0000}"/>
    <cellStyle name="Percent 4 2 3" xfId="60813" xr:uid="{00000000-0005-0000-0000-000096ED0000}"/>
    <cellStyle name="Percent 4 2 3 2" xfId="60814" xr:uid="{00000000-0005-0000-0000-000097ED0000}"/>
    <cellStyle name="Percent 4 2 3 2 2" xfId="60815" xr:uid="{00000000-0005-0000-0000-000098ED0000}"/>
    <cellStyle name="Percent 4 2 3 2 2 2" xfId="60816" xr:uid="{00000000-0005-0000-0000-000099ED0000}"/>
    <cellStyle name="Percent 4 2 3 2 3" xfId="60817" xr:uid="{00000000-0005-0000-0000-00009AED0000}"/>
    <cellStyle name="Percent 4 2 3 3" xfId="60818" xr:uid="{00000000-0005-0000-0000-00009BED0000}"/>
    <cellStyle name="Percent 4 2 3 3 2" xfId="60819" xr:uid="{00000000-0005-0000-0000-00009CED0000}"/>
    <cellStyle name="Percent 4 2 3 4" xfId="60820" xr:uid="{00000000-0005-0000-0000-00009DED0000}"/>
    <cellStyle name="Percent 4 2 4" xfId="60821" xr:uid="{00000000-0005-0000-0000-00009EED0000}"/>
    <cellStyle name="Percent 4 2 4 2" xfId="60822" xr:uid="{00000000-0005-0000-0000-00009FED0000}"/>
    <cellStyle name="Percent 4 2 4 2 2" xfId="60823" xr:uid="{00000000-0005-0000-0000-0000A0ED0000}"/>
    <cellStyle name="Percent 4 2 4 3" xfId="60824" xr:uid="{00000000-0005-0000-0000-0000A1ED0000}"/>
    <cellStyle name="Percent 4 2 5" xfId="60825" xr:uid="{00000000-0005-0000-0000-0000A2ED0000}"/>
    <cellStyle name="Percent 4 2 5 2" xfId="60826" xr:uid="{00000000-0005-0000-0000-0000A3ED0000}"/>
    <cellStyle name="Percent 4 2 6" xfId="60827" xr:uid="{00000000-0005-0000-0000-0000A4ED0000}"/>
    <cellStyle name="Percent 4 2 7" xfId="60828" xr:uid="{00000000-0005-0000-0000-0000A5ED0000}"/>
    <cellStyle name="Percent 4 3" xfId="60829" xr:uid="{00000000-0005-0000-0000-0000A6ED0000}"/>
    <cellStyle name="Percent 4 3 2" xfId="60830" xr:uid="{00000000-0005-0000-0000-0000A7ED0000}"/>
    <cellStyle name="Percent 4 3 2 2" xfId="60831" xr:uid="{00000000-0005-0000-0000-0000A8ED0000}"/>
    <cellStyle name="Percent 4 3 2 2 2" xfId="60832" xr:uid="{00000000-0005-0000-0000-0000A9ED0000}"/>
    <cellStyle name="Percent 4 3 2 2 2 2" xfId="60833" xr:uid="{00000000-0005-0000-0000-0000AAED0000}"/>
    <cellStyle name="Percent 4 3 2 2 3" xfId="60834" xr:uid="{00000000-0005-0000-0000-0000ABED0000}"/>
    <cellStyle name="Percent 4 3 2 3" xfId="60835" xr:uid="{00000000-0005-0000-0000-0000ACED0000}"/>
    <cellStyle name="Percent 4 3 2 3 2" xfId="60836" xr:uid="{00000000-0005-0000-0000-0000ADED0000}"/>
    <cellStyle name="Percent 4 3 2 4" xfId="60837" xr:uid="{00000000-0005-0000-0000-0000AEED0000}"/>
    <cellStyle name="Percent 4 3 3" xfId="60838" xr:uid="{00000000-0005-0000-0000-0000AFED0000}"/>
    <cellStyle name="Percent 4 3 3 2" xfId="60839" xr:uid="{00000000-0005-0000-0000-0000B0ED0000}"/>
    <cellStyle name="Percent 4 3 3 2 2" xfId="60840" xr:uid="{00000000-0005-0000-0000-0000B1ED0000}"/>
    <cellStyle name="Percent 4 3 3 3" xfId="60841" xr:uid="{00000000-0005-0000-0000-0000B2ED0000}"/>
    <cellStyle name="Percent 4 3 4" xfId="60842" xr:uid="{00000000-0005-0000-0000-0000B3ED0000}"/>
    <cellStyle name="Percent 4 3 4 2" xfId="60843" xr:uid="{00000000-0005-0000-0000-0000B4ED0000}"/>
    <cellStyle name="Percent 4 3 5" xfId="60844" xr:uid="{00000000-0005-0000-0000-0000B5ED0000}"/>
    <cellStyle name="Percent 4 4" xfId="60845" xr:uid="{00000000-0005-0000-0000-0000B6ED0000}"/>
    <cellStyle name="Percent 4 4 2" xfId="60846" xr:uid="{00000000-0005-0000-0000-0000B7ED0000}"/>
    <cellStyle name="Percent 4 4 2 2" xfId="60847" xr:uid="{00000000-0005-0000-0000-0000B8ED0000}"/>
    <cellStyle name="Percent 4 4 2 2 2" xfId="60848" xr:uid="{00000000-0005-0000-0000-0000B9ED0000}"/>
    <cellStyle name="Percent 4 4 2 2 2 2" xfId="60849" xr:uid="{00000000-0005-0000-0000-0000BAED0000}"/>
    <cellStyle name="Percent 4 4 2 2 3" xfId="60850" xr:uid="{00000000-0005-0000-0000-0000BBED0000}"/>
    <cellStyle name="Percent 4 4 2 3" xfId="60851" xr:uid="{00000000-0005-0000-0000-0000BCED0000}"/>
    <cellStyle name="Percent 4 4 2 3 2" xfId="60852" xr:uid="{00000000-0005-0000-0000-0000BDED0000}"/>
    <cellStyle name="Percent 4 4 2 4" xfId="60853" xr:uid="{00000000-0005-0000-0000-0000BEED0000}"/>
    <cellStyle name="Percent 4 4 3" xfId="60854" xr:uid="{00000000-0005-0000-0000-0000BFED0000}"/>
    <cellStyle name="Percent 4 4 3 2" xfId="60855" xr:uid="{00000000-0005-0000-0000-0000C0ED0000}"/>
    <cellStyle name="Percent 4 4 3 2 2" xfId="60856" xr:uid="{00000000-0005-0000-0000-0000C1ED0000}"/>
    <cellStyle name="Percent 4 4 3 3" xfId="60857" xr:uid="{00000000-0005-0000-0000-0000C2ED0000}"/>
    <cellStyle name="Percent 4 4 4" xfId="60858" xr:uid="{00000000-0005-0000-0000-0000C3ED0000}"/>
    <cellStyle name="Percent 4 4 4 2" xfId="60859" xr:uid="{00000000-0005-0000-0000-0000C4ED0000}"/>
    <cellStyle name="Percent 4 4 5" xfId="60860" xr:uid="{00000000-0005-0000-0000-0000C5ED0000}"/>
    <cellStyle name="Percent 4 5" xfId="60861" xr:uid="{00000000-0005-0000-0000-0000C6ED0000}"/>
    <cellStyle name="Percent 4 5 2" xfId="60862" xr:uid="{00000000-0005-0000-0000-0000C7ED0000}"/>
    <cellStyle name="Percent 4 5 2 2" xfId="60863" xr:uid="{00000000-0005-0000-0000-0000C8ED0000}"/>
    <cellStyle name="Percent 4 5 2 2 2" xfId="60864" xr:uid="{00000000-0005-0000-0000-0000C9ED0000}"/>
    <cellStyle name="Percent 4 5 2 2 2 2" xfId="60865" xr:uid="{00000000-0005-0000-0000-0000CAED0000}"/>
    <cellStyle name="Percent 4 5 2 2 3" xfId="60866" xr:uid="{00000000-0005-0000-0000-0000CBED0000}"/>
    <cellStyle name="Percent 4 5 2 3" xfId="60867" xr:uid="{00000000-0005-0000-0000-0000CCED0000}"/>
    <cellStyle name="Percent 4 5 2 3 2" xfId="60868" xr:uid="{00000000-0005-0000-0000-0000CDED0000}"/>
    <cellStyle name="Percent 4 5 2 4" xfId="60869" xr:uid="{00000000-0005-0000-0000-0000CEED0000}"/>
    <cellStyle name="Percent 4 5 3" xfId="60870" xr:uid="{00000000-0005-0000-0000-0000CFED0000}"/>
    <cellStyle name="Percent 4 5 3 2" xfId="60871" xr:uid="{00000000-0005-0000-0000-0000D0ED0000}"/>
    <cellStyle name="Percent 4 5 3 2 2" xfId="60872" xr:uid="{00000000-0005-0000-0000-0000D1ED0000}"/>
    <cellStyle name="Percent 4 5 3 3" xfId="60873" xr:uid="{00000000-0005-0000-0000-0000D2ED0000}"/>
    <cellStyle name="Percent 4 5 4" xfId="60874" xr:uid="{00000000-0005-0000-0000-0000D3ED0000}"/>
    <cellStyle name="Percent 4 5 4 2" xfId="60875" xr:uid="{00000000-0005-0000-0000-0000D4ED0000}"/>
    <cellStyle name="Percent 4 5 5" xfId="60876" xr:uid="{00000000-0005-0000-0000-0000D5ED0000}"/>
    <cellStyle name="Percent 4 6" xfId="60877" xr:uid="{00000000-0005-0000-0000-0000D6ED0000}"/>
    <cellStyle name="Percent 4 6 2" xfId="60878" xr:uid="{00000000-0005-0000-0000-0000D7ED0000}"/>
    <cellStyle name="Percent 4 6 2 2" xfId="60879" xr:uid="{00000000-0005-0000-0000-0000D8ED0000}"/>
    <cellStyle name="Percent 4 6 2 2 2" xfId="60880" xr:uid="{00000000-0005-0000-0000-0000D9ED0000}"/>
    <cellStyle name="Percent 4 6 2 3" xfId="60881" xr:uid="{00000000-0005-0000-0000-0000DAED0000}"/>
    <cellStyle name="Percent 4 6 3" xfId="60882" xr:uid="{00000000-0005-0000-0000-0000DBED0000}"/>
    <cellStyle name="Percent 4 6 3 2" xfId="60883" xr:uid="{00000000-0005-0000-0000-0000DCED0000}"/>
    <cellStyle name="Percent 4 6 4" xfId="60884" xr:uid="{00000000-0005-0000-0000-0000DDED0000}"/>
    <cellStyle name="Percent 4 7" xfId="60885" xr:uid="{00000000-0005-0000-0000-0000DEED0000}"/>
    <cellStyle name="Percent 4 7 2" xfId="60886" xr:uid="{00000000-0005-0000-0000-0000DFED0000}"/>
    <cellStyle name="Percent 4 7 2 2" xfId="60887" xr:uid="{00000000-0005-0000-0000-0000E0ED0000}"/>
    <cellStyle name="Percent 4 7 3" xfId="60888" xr:uid="{00000000-0005-0000-0000-0000E1ED0000}"/>
    <cellStyle name="Percent 4 8" xfId="60889" xr:uid="{00000000-0005-0000-0000-0000E2ED0000}"/>
    <cellStyle name="Percent 4 8 2" xfId="60890" xr:uid="{00000000-0005-0000-0000-0000E3ED0000}"/>
    <cellStyle name="Percent 4 9" xfId="60891" xr:uid="{00000000-0005-0000-0000-0000E4ED0000}"/>
    <cellStyle name="Percent 5" xfId="21" xr:uid="{00000000-0005-0000-0000-0000E5ED0000}"/>
    <cellStyle name="Percent 5 10" xfId="60892" xr:uid="{00000000-0005-0000-0000-0000E6ED0000}"/>
    <cellStyle name="Percent 5 10 2" xfId="60893" xr:uid="{00000000-0005-0000-0000-0000E7ED0000}"/>
    <cellStyle name="Percent 5 11" xfId="60894" xr:uid="{00000000-0005-0000-0000-0000E8ED0000}"/>
    <cellStyle name="Percent 5 2" xfId="60895" xr:uid="{00000000-0005-0000-0000-0000E9ED0000}"/>
    <cellStyle name="Percent 5 2 10" xfId="60896" xr:uid="{00000000-0005-0000-0000-0000EAED0000}"/>
    <cellStyle name="Percent 5 2 2" xfId="60897" xr:uid="{00000000-0005-0000-0000-0000EBED0000}"/>
    <cellStyle name="Percent 5 2 2 2" xfId="60898" xr:uid="{00000000-0005-0000-0000-0000ECED0000}"/>
    <cellStyle name="Percent 5 2 2 2 2" xfId="60899" xr:uid="{00000000-0005-0000-0000-0000EDED0000}"/>
    <cellStyle name="Percent 5 2 2 2 2 2" xfId="60900" xr:uid="{00000000-0005-0000-0000-0000EEED0000}"/>
    <cellStyle name="Percent 5 2 2 2 2 2 2" xfId="60901" xr:uid="{00000000-0005-0000-0000-0000EFED0000}"/>
    <cellStyle name="Percent 5 2 2 2 2 2 2 2" xfId="60902" xr:uid="{00000000-0005-0000-0000-0000F0ED0000}"/>
    <cellStyle name="Percent 5 2 2 2 2 2 3" xfId="60903" xr:uid="{00000000-0005-0000-0000-0000F1ED0000}"/>
    <cellStyle name="Percent 5 2 2 2 2 2 3 2" xfId="60904" xr:uid="{00000000-0005-0000-0000-0000F2ED0000}"/>
    <cellStyle name="Percent 5 2 2 2 2 2 3 2 2" xfId="60905" xr:uid="{00000000-0005-0000-0000-0000F3ED0000}"/>
    <cellStyle name="Percent 5 2 2 2 2 2 3 3" xfId="60906" xr:uid="{00000000-0005-0000-0000-0000F4ED0000}"/>
    <cellStyle name="Percent 5 2 2 2 2 2 4" xfId="60907" xr:uid="{00000000-0005-0000-0000-0000F5ED0000}"/>
    <cellStyle name="Percent 5 2 2 2 2 3" xfId="60908" xr:uid="{00000000-0005-0000-0000-0000F6ED0000}"/>
    <cellStyle name="Percent 5 2 2 2 2 3 2" xfId="60909" xr:uid="{00000000-0005-0000-0000-0000F7ED0000}"/>
    <cellStyle name="Percent 5 2 2 2 2 4" xfId="60910" xr:uid="{00000000-0005-0000-0000-0000F8ED0000}"/>
    <cellStyle name="Percent 5 2 2 2 2 4 2" xfId="60911" xr:uid="{00000000-0005-0000-0000-0000F9ED0000}"/>
    <cellStyle name="Percent 5 2 2 2 2 4 2 2" xfId="60912" xr:uid="{00000000-0005-0000-0000-0000FAED0000}"/>
    <cellStyle name="Percent 5 2 2 2 2 4 3" xfId="60913" xr:uid="{00000000-0005-0000-0000-0000FBED0000}"/>
    <cellStyle name="Percent 5 2 2 2 2 5" xfId="60914" xr:uid="{00000000-0005-0000-0000-0000FCED0000}"/>
    <cellStyle name="Percent 5 2 2 2 3" xfId="60915" xr:uid="{00000000-0005-0000-0000-0000FDED0000}"/>
    <cellStyle name="Percent 5 2 2 2 3 2" xfId="60916" xr:uid="{00000000-0005-0000-0000-0000FEED0000}"/>
    <cellStyle name="Percent 5 2 2 2 3 2 2" xfId="60917" xr:uid="{00000000-0005-0000-0000-0000FFED0000}"/>
    <cellStyle name="Percent 5 2 2 2 3 3" xfId="60918" xr:uid="{00000000-0005-0000-0000-000000EE0000}"/>
    <cellStyle name="Percent 5 2 2 2 3 3 2" xfId="60919" xr:uid="{00000000-0005-0000-0000-000001EE0000}"/>
    <cellStyle name="Percent 5 2 2 2 3 3 2 2" xfId="60920" xr:uid="{00000000-0005-0000-0000-000002EE0000}"/>
    <cellStyle name="Percent 5 2 2 2 3 3 3" xfId="60921" xr:uid="{00000000-0005-0000-0000-000003EE0000}"/>
    <cellStyle name="Percent 5 2 2 2 3 4" xfId="60922" xr:uid="{00000000-0005-0000-0000-000004EE0000}"/>
    <cellStyle name="Percent 5 2 2 2 4" xfId="60923" xr:uid="{00000000-0005-0000-0000-000005EE0000}"/>
    <cellStyle name="Percent 5 2 2 2 4 2" xfId="60924" xr:uid="{00000000-0005-0000-0000-000006EE0000}"/>
    <cellStyle name="Percent 5 2 2 2 4 2 2" xfId="60925" xr:uid="{00000000-0005-0000-0000-000007EE0000}"/>
    <cellStyle name="Percent 5 2 2 2 4 3" xfId="60926" xr:uid="{00000000-0005-0000-0000-000008EE0000}"/>
    <cellStyle name="Percent 5 2 2 2 4 3 2" xfId="60927" xr:uid="{00000000-0005-0000-0000-000009EE0000}"/>
    <cellStyle name="Percent 5 2 2 2 4 3 2 2" xfId="60928" xr:uid="{00000000-0005-0000-0000-00000AEE0000}"/>
    <cellStyle name="Percent 5 2 2 2 4 3 3" xfId="60929" xr:uid="{00000000-0005-0000-0000-00000BEE0000}"/>
    <cellStyle name="Percent 5 2 2 2 4 4" xfId="60930" xr:uid="{00000000-0005-0000-0000-00000CEE0000}"/>
    <cellStyle name="Percent 5 2 2 2 5" xfId="60931" xr:uid="{00000000-0005-0000-0000-00000DEE0000}"/>
    <cellStyle name="Percent 5 2 2 2 5 2" xfId="60932" xr:uid="{00000000-0005-0000-0000-00000EEE0000}"/>
    <cellStyle name="Percent 5 2 2 2 6" xfId="60933" xr:uid="{00000000-0005-0000-0000-00000FEE0000}"/>
    <cellStyle name="Percent 5 2 2 2 6 2" xfId="60934" xr:uid="{00000000-0005-0000-0000-000010EE0000}"/>
    <cellStyle name="Percent 5 2 2 2 6 2 2" xfId="60935" xr:uid="{00000000-0005-0000-0000-000011EE0000}"/>
    <cellStyle name="Percent 5 2 2 2 6 3" xfId="60936" xr:uid="{00000000-0005-0000-0000-000012EE0000}"/>
    <cellStyle name="Percent 5 2 2 2 7" xfId="60937" xr:uid="{00000000-0005-0000-0000-000013EE0000}"/>
    <cellStyle name="Percent 5 2 2 2 7 2" xfId="60938" xr:uid="{00000000-0005-0000-0000-000014EE0000}"/>
    <cellStyle name="Percent 5 2 2 2 8" xfId="60939" xr:uid="{00000000-0005-0000-0000-000015EE0000}"/>
    <cellStyle name="Percent 5 2 2 3" xfId="60940" xr:uid="{00000000-0005-0000-0000-000016EE0000}"/>
    <cellStyle name="Percent 5 2 2 3 2" xfId="60941" xr:uid="{00000000-0005-0000-0000-000017EE0000}"/>
    <cellStyle name="Percent 5 2 2 3 2 2" xfId="60942" xr:uid="{00000000-0005-0000-0000-000018EE0000}"/>
    <cellStyle name="Percent 5 2 2 3 2 2 2" xfId="60943" xr:uid="{00000000-0005-0000-0000-000019EE0000}"/>
    <cellStyle name="Percent 5 2 2 3 2 3" xfId="60944" xr:uid="{00000000-0005-0000-0000-00001AEE0000}"/>
    <cellStyle name="Percent 5 2 2 3 2 3 2" xfId="60945" xr:uid="{00000000-0005-0000-0000-00001BEE0000}"/>
    <cellStyle name="Percent 5 2 2 3 2 3 2 2" xfId="60946" xr:uid="{00000000-0005-0000-0000-00001CEE0000}"/>
    <cellStyle name="Percent 5 2 2 3 2 3 3" xfId="60947" xr:uid="{00000000-0005-0000-0000-00001DEE0000}"/>
    <cellStyle name="Percent 5 2 2 3 2 4" xfId="60948" xr:uid="{00000000-0005-0000-0000-00001EEE0000}"/>
    <cellStyle name="Percent 5 2 2 3 3" xfId="60949" xr:uid="{00000000-0005-0000-0000-00001FEE0000}"/>
    <cellStyle name="Percent 5 2 2 3 3 2" xfId="60950" xr:uid="{00000000-0005-0000-0000-000020EE0000}"/>
    <cellStyle name="Percent 5 2 2 3 4" xfId="60951" xr:uid="{00000000-0005-0000-0000-000021EE0000}"/>
    <cellStyle name="Percent 5 2 2 3 4 2" xfId="60952" xr:uid="{00000000-0005-0000-0000-000022EE0000}"/>
    <cellStyle name="Percent 5 2 2 3 4 2 2" xfId="60953" xr:uid="{00000000-0005-0000-0000-000023EE0000}"/>
    <cellStyle name="Percent 5 2 2 3 4 3" xfId="60954" xr:uid="{00000000-0005-0000-0000-000024EE0000}"/>
    <cellStyle name="Percent 5 2 2 3 5" xfId="60955" xr:uid="{00000000-0005-0000-0000-000025EE0000}"/>
    <cellStyle name="Percent 5 2 2 4" xfId="60956" xr:uid="{00000000-0005-0000-0000-000026EE0000}"/>
    <cellStyle name="Percent 5 2 2 4 2" xfId="60957" xr:uid="{00000000-0005-0000-0000-000027EE0000}"/>
    <cellStyle name="Percent 5 2 2 4 2 2" xfId="60958" xr:uid="{00000000-0005-0000-0000-000028EE0000}"/>
    <cellStyle name="Percent 5 2 2 4 3" xfId="60959" xr:uid="{00000000-0005-0000-0000-000029EE0000}"/>
    <cellStyle name="Percent 5 2 2 4 3 2" xfId="60960" xr:uid="{00000000-0005-0000-0000-00002AEE0000}"/>
    <cellStyle name="Percent 5 2 2 4 3 2 2" xfId="60961" xr:uid="{00000000-0005-0000-0000-00002BEE0000}"/>
    <cellStyle name="Percent 5 2 2 4 3 3" xfId="60962" xr:uid="{00000000-0005-0000-0000-00002CEE0000}"/>
    <cellStyle name="Percent 5 2 2 4 4" xfId="60963" xr:uid="{00000000-0005-0000-0000-00002DEE0000}"/>
    <cellStyle name="Percent 5 2 2 5" xfId="60964" xr:uid="{00000000-0005-0000-0000-00002EEE0000}"/>
    <cellStyle name="Percent 5 2 2 5 2" xfId="60965" xr:uid="{00000000-0005-0000-0000-00002FEE0000}"/>
    <cellStyle name="Percent 5 2 2 5 2 2" xfId="60966" xr:uid="{00000000-0005-0000-0000-000030EE0000}"/>
    <cellStyle name="Percent 5 2 2 5 3" xfId="60967" xr:uid="{00000000-0005-0000-0000-000031EE0000}"/>
    <cellStyle name="Percent 5 2 2 5 3 2" xfId="60968" xr:uid="{00000000-0005-0000-0000-000032EE0000}"/>
    <cellStyle name="Percent 5 2 2 5 3 2 2" xfId="60969" xr:uid="{00000000-0005-0000-0000-000033EE0000}"/>
    <cellStyle name="Percent 5 2 2 5 3 3" xfId="60970" xr:uid="{00000000-0005-0000-0000-000034EE0000}"/>
    <cellStyle name="Percent 5 2 2 5 4" xfId="60971" xr:uid="{00000000-0005-0000-0000-000035EE0000}"/>
    <cellStyle name="Percent 5 2 2 6" xfId="60972" xr:uid="{00000000-0005-0000-0000-000036EE0000}"/>
    <cellStyle name="Percent 5 2 2 6 2" xfId="60973" xr:uid="{00000000-0005-0000-0000-000037EE0000}"/>
    <cellStyle name="Percent 5 2 2 7" xfId="60974" xr:uid="{00000000-0005-0000-0000-000038EE0000}"/>
    <cellStyle name="Percent 5 2 2 7 2" xfId="60975" xr:uid="{00000000-0005-0000-0000-000039EE0000}"/>
    <cellStyle name="Percent 5 2 2 7 2 2" xfId="60976" xr:uid="{00000000-0005-0000-0000-00003AEE0000}"/>
    <cellStyle name="Percent 5 2 2 7 3" xfId="60977" xr:uid="{00000000-0005-0000-0000-00003BEE0000}"/>
    <cellStyle name="Percent 5 2 2 8" xfId="60978" xr:uid="{00000000-0005-0000-0000-00003CEE0000}"/>
    <cellStyle name="Percent 5 2 2 8 2" xfId="60979" xr:uid="{00000000-0005-0000-0000-00003DEE0000}"/>
    <cellStyle name="Percent 5 2 2 9" xfId="60980" xr:uid="{00000000-0005-0000-0000-00003EEE0000}"/>
    <cellStyle name="Percent 5 2 3" xfId="60981" xr:uid="{00000000-0005-0000-0000-00003FEE0000}"/>
    <cellStyle name="Percent 5 2 3 2" xfId="60982" xr:uid="{00000000-0005-0000-0000-000040EE0000}"/>
    <cellStyle name="Percent 5 2 3 2 2" xfId="60983" xr:uid="{00000000-0005-0000-0000-000041EE0000}"/>
    <cellStyle name="Percent 5 2 3 2 2 2" xfId="60984" xr:uid="{00000000-0005-0000-0000-000042EE0000}"/>
    <cellStyle name="Percent 5 2 3 2 2 2 2" xfId="60985" xr:uid="{00000000-0005-0000-0000-000043EE0000}"/>
    <cellStyle name="Percent 5 2 3 2 2 3" xfId="60986" xr:uid="{00000000-0005-0000-0000-000044EE0000}"/>
    <cellStyle name="Percent 5 2 3 2 2 3 2" xfId="60987" xr:uid="{00000000-0005-0000-0000-000045EE0000}"/>
    <cellStyle name="Percent 5 2 3 2 2 3 2 2" xfId="60988" xr:uid="{00000000-0005-0000-0000-000046EE0000}"/>
    <cellStyle name="Percent 5 2 3 2 2 3 3" xfId="60989" xr:uid="{00000000-0005-0000-0000-000047EE0000}"/>
    <cellStyle name="Percent 5 2 3 2 2 4" xfId="60990" xr:uid="{00000000-0005-0000-0000-000048EE0000}"/>
    <cellStyle name="Percent 5 2 3 2 3" xfId="60991" xr:uid="{00000000-0005-0000-0000-000049EE0000}"/>
    <cellStyle name="Percent 5 2 3 2 3 2" xfId="60992" xr:uid="{00000000-0005-0000-0000-00004AEE0000}"/>
    <cellStyle name="Percent 5 2 3 2 4" xfId="60993" xr:uid="{00000000-0005-0000-0000-00004BEE0000}"/>
    <cellStyle name="Percent 5 2 3 2 4 2" xfId="60994" xr:uid="{00000000-0005-0000-0000-00004CEE0000}"/>
    <cellStyle name="Percent 5 2 3 2 4 2 2" xfId="60995" xr:uid="{00000000-0005-0000-0000-00004DEE0000}"/>
    <cellStyle name="Percent 5 2 3 2 4 3" xfId="60996" xr:uid="{00000000-0005-0000-0000-00004EEE0000}"/>
    <cellStyle name="Percent 5 2 3 2 5" xfId="60997" xr:uid="{00000000-0005-0000-0000-00004FEE0000}"/>
    <cellStyle name="Percent 5 2 3 3" xfId="60998" xr:uid="{00000000-0005-0000-0000-000050EE0000}"/>
    <cellStyle name="Percent 5 2 3 3 2" xfId="60999" xr:uid="{00000000-0005-0000-0000-000051EE0000}"/>
    <cellStyle name="Percent 5 2 3 3 2 2" xfId="61000" xr:uid="{00000000-0005-0000-0000-000052EE0000}"/>
    <cellStyle name="Percent 5 2 3 3 3" xfId="61001" xr:uid="{00000000-0005-0000-0000-000053EE0000}"/>
    <cellStyle name="Percent 5 2 3 3 3 2" xfId="61002" xr:uid="{00000000-0005-0000-0000-000054EE0000}"/>
    <cellStyle name="Percent 5 2 3 3 3 2 2" xfId="61003" xr:uid="{00000000-0005-0000-0000-000055EE0000}"/>
    <cellStyle name="Percent 5 2 3 3 3 3" xfId="61004" xr:uid="{00000000-0005-0000-0000-000056EE0000}"/>
    <cellStyle name="Percent 5 2 3 3 4" xfId="61005" xr:uid="{00000000-0005-0000-0000-000057EE0000}"/>
    <cellStyle name="Percent 5 2 3 4" xfId="61006" xr:uid="{00000000-0005-0000-0000-000058EE0000}"/>
    <cellStyle name="Percent 5 2 3 4 2" xfId="61007" xr:uid="{00000000-0005-0000-0000-000059EE0000}"/>
    <cellStyle name="Percent 5 2 3 4 2 2" xfId="61008" xr:uid="{00000000-0005-0000-0000-00005AEE0000}"/>
    <cellStyle name="Percent 5 2 3 4 3" xfId="61009" xr:uid="{00000000-0005-0000-0000-00005BEE0000}"/>
    <cellStyle name="Percent 5 2 3 4 3 2" xfId="61010" xr:uid="{00000000-0005-0000-0000-00005CEE0000}"/>
    <cellStyle name="Percent 5 2 3 4 3 2 2" xfId="61011" xr:uid="{00000000-0005-0000-0000-00005DEE0000}"/>
    <cellStyle name="Percent 5 2 3 4 3 3" xfId="61012" xr:uid="{00000000-0005-0000-0000-00005EEE0000}"/>
    <cellStyle name="Percent 5 2 3 4 4" xfId="61013" xr:uid="{00000000-0005-0000-0000-00005FEE0000}"/>
    <cellStyle name="Percent 5 2 3 5" xfId="61014" xr:uid="{00000000-0005-0000-0000-000060EE0000}"/>
    <cellStyle name="Percent 5 2 3 5 2" xfId="61015" xr:uid="{00000000-0005-0000-0000-000061EE0000}"/>
    <cellStyle name="Percent 5 2 3 6" xfId="61016" xr:uid="{00000000-0005-0000-0000-000062EE0000}"/>
    <cellStyle name="Percent 5 2 3 6 2" xfId="61017" xr:uid="{00000000-0005-0000-0000-000063EE0000}"/>
    <cellStyle name="Percent 5 2 3 6 2 2" xfId="61018" xr:uid="{00000000-0005-0000-0000-000064EE0000}"/>
    <cellStyle name="Percent 5 2 3 6 3" xfId="61019" xr:uid="{00000000-0005-0000-0000-000065EE0000}"/>
    <cellStyle name="Percent 5 2 3 7" xfId="61020" xr:uid="{00000000-0005-0000-0000-000066EE0000}"/>
    <cellStyle name="Percent 5 2 3 7 2" xfId="61021" xr:uid="{00000000-0005-0000-0000-000067EE0000}"/>
    <cellStyle name="Percent 5 2 3 8" xfId="61022" xr:uid="{00000000-0005-0000-0000-000068EE0000}"/>
    <cellStyle name="Percent 5 2 4" xfId="61023" xr:uid="{00000000-0005-0000-0000-000069EE0000}"/>
    <cellStyle name="Percent 5 2 4 2" xfId="61024" xr:uid="{00000000-0005-0000-0000-00006AEE0000}"/>
    <cellStyle name="Percent 5 2 4 2 2" xfId="61025" xr:uid="{00000000-0005-0000-0000-00006BEE0000}"/>
    <cellStyle name="Percent 5 2 4 2 2 2" xfId="61026" xr:uid="{00000000-0005-0000-0000-00006CEE0000}"/>
    <cellStyle name="Percent 5 2 4 2 3" xfId="61027" xr:uid="{00000000-0005-0000-0000-00006DEE0000}"/>
    <cellStyle name="Percent 5 2 4 2 3 2" xfId="61028" xr:uid="{00000000-0005-0000-0000-00006EEE0000}"/>
    <cellStyle name="Percent 5 2 4 2 3 2 2" xfId="61029" xr:uid="{00000000-0005-0000-0000-00006FEE0000}"/>
    <cellStyle name="Percent 5 2 4 2 3 3" xfId="61030" xr:uid="{00000000-0005-0000-0000-000070EE0000}"/>
    <cellStyle name="Percent 5 2 4 2 4" xfId="61031" xr:uid="{00000000-0005-0000-0000-000071EE0000}"/>
    <cellStyle name="Percent 5 2 4 3" xfId="61032" xr:uid="{00000000-0005-0000-0000-000072EE0000}"/>
    <cellStyle name="Percent 5 2 4 3 2" xfId="61033" xr:uid="{00000000-0005-0000-0000-000073EE0000}"/>
    <cellStyle name="Percent 5 2 4 4" xfId="61034" xr:uid="{00000000-0005-0000-0000-000074EE0000}"/>
    <cellStyle name="Percent 5 2 4 4 2" xfId="61035" xr:uid="{00000000-0005-0000-0000-000075EE0000}"/>
    <cellStyle name="Percent 5 2 4 4 2 2" xfId="61036" xr:uid="{00000000-0005-0000-0000-000076EE0000}"/>
    <cellStyle name="Percent 5 2 4 4 3" xfId="61037" xr:uid="{00000000-0005-0000-0000-000077EE0000}"/>
    <cellStyle name="Percent 5 2 4 5" xfId="61038" xr:uid="{00000000-0005-0000-0000-000078EE0000}"/>
    <cellStyle name="Percent 5 2 5" xfId="61039" xr:uid="{00000000-0005-0000-0000-000079EE0000}"/>
    <cellStyle name="Percent 5 2 5 2" xfId="61040" xr:uid="{00000000-0005-0000-0000-00007AEE0000}"/>
    <cellStyle name="Percent 5 2 5 2 2" xfId="61041" xr:uid="{00000000-0005-0000-0000-00007BEE0000}"/>
    <cellStyle name="Percent 5 2 5 3" xfId="61042" xr:uid="{00000000-0005-0000-0000-00007CEE0000}"/>
    <cellStyle name="Percent 5 2 5 3 2" xfId="61043" xr:uid="{00000000-0005-0000-0000-00007DEE0000}"/>
    <cellStyle name="Percent 5 2 5 3 2 2" xfId="61044" xr:uid="{00000000-0005-0000-0000-00007EEE0000}"/>
    <cellStyle name="Percent 5 2 5 3 3" xfId="61045" xr:uid="{00000000-0005-0000-0000-00007FEE0000}"/>
    <cellStyle name="Percent 5 2 5 4" xfId="61046" xr:uid="{00000000-0005-0000-0000-000080EE0000}"/>
    <cellStyle name="Percent 5 2 6" xfId="61047" xr:uid="{00000000-0005-0000-0000-000081EE0000}"/>
    <cellStyle name="Percent 5 2 6 2" xfId="61048" xr:uid="{00000000-0005-0000-0000-000082EE0000}"/>
    <cellStyle name="Percent 5 2 6 2 2" xfId="61049" xr:uid="{00000000-0005-0000-0000-000083EE0000}"/>
    <cellStyle name="Percent 5 2 6 3" xfId="61050" xr:uid="{00000000-0005-0000-0000-000084EE0000}"/>
    <cellStyle name="Percent 5 2 6 3 2" xfId="61051" xr:uid="{00000000-0005-0000-0000-000085EE0000}"/>
    <cellStyle name="Percent 5 2 6 3 2 2" xfId="61052" xr:uid="{00000000-0005-0000-0000-000086EE0000}"/>
    <cellStyle name="Percent 5 2 6 3 3" xfId="61053" xr:uid="{00000000-0005-0000-0000-000087EE0000}"/>
    <cellStyle name="Percent 5 2 6 4" xfId="61054" xr:uid="{00000000-0005-0000-0000-000088EE0000}"/>
    <cellStyle name="Percent 5 2 7" xfId="61055" xr:uid="{00000000-0005-0000-0000-000089EE0000}"/>
    <cellStyle name="Percent 5 2 7 2" xfId="61056" xr:uid="{00000000-0005-0000-0000-00008AEE0000}"/>
    <cellStyle name="Percent 5 2 8" xfId="61057" xr:uid="{00000000-0005-0000-0000-00008BEE0000}"/>
    <cellStyle name="Percent 5 2 8 2" xfId="61058" xr:uid="{00000000-0005-0000-0000-00008CEE0000}"/>
    <cellStyle name="Percent 5 2 8 2 2" xfId="61059" xr:uid="{00000000-0005-0000-0000-00008DEE0000}"/>
    <cellStyle name="Percent 5 2 8 3" xfId="61060" xr:uid="{00000000-0005-0000-0000-00008EEE0000}"/>
    <cellStyle name="Percent 5 2 9" xfId="61061" xr:uid="{00000000-0005-0000-0000-00008FEE0000}"/>
    <cellStyle name="Percent 5 2 9 2" xfId="61062" xr:uid="{00000000-0005-0000-0000-000090EE0000}"/>
    <cellStyle name="Percent 5 3" xfId="61063" xr:uid="{00000000-0005-0000-0000-000091EE0000}"/>
    <cellStyle name="Percent 5 3 2" xfId="61064" xr:uid="{00000000-0005-0000-0000-000092EE0000}"/>
    <cellStyle name="Percent 5 3 2 2" xfId="61065" xr:uid="{00000000-0005-0000-0000-000093EE0000}"/>
    <cellStyle name="Percent 5 3 2 2 2" xfId="61066" xr:uid="{00000000-0005-0000-0000-000094EE0000}"/>
    <cellStyle name="Percent 5 3 2 2 2 2" xfId="61067" xr:uid="{00000000-0005-0000-0000-000095EE0000}"/>
    <cellStyle name="Percent 5 3 2 2 2 2 2" xfId="61068" xr:uid="{00000000-0005-0000-0000-000096EE0000}"/>
    <cellStyle name="Percent 5 3 2 2 2 3" xfId="61069" xr:uid="{00000000-0005-0000-0000-000097EE0000}"/>
    <cellStyle name="Percent 5 3 2 2 2 3 2" xfId="61070" xr:uid="{00000000-0005-0000-0000-000098EE0000}"/>
    <cellStyle name="Percent 5 3 2 2 2 3 2 2" xfId="61071" xr:uid="{00000000-0005-0000-0000-000099EE0000}"/>
    <cellStyle name="Percent 5 3 2 2 2 3 3" xfId="61072" xr:uid="{00000000-0005-0000-0000-00009AEE0000}"/>
    <cellStyle name="Percent 5 3 2 2 2 4" xfId="61073" xr:uid="{00000000-0005-0000-0000-00009BEE0000}"/>
    <cellStyle name="Percent 5 3 2 2 3" xfId="61074" xr:uid="{00000000-0005-0000-0000-00009CEE0000}"/>
    <cellStyle name="Percent 5 3 2 2 3 2" xfId="61075" xr:uid="{00000000-0005-0000-0000-00009DEE0000}"/>
    <cellStyle name="Percent 5 3 2 2 4" xfId="61076" xr:uid="{00000000-0005-0000-0000-00009EEE0000}"/>
    <cellStyle name="Percent 5 3 2 2 4 2" xfId="61077" xr:uid="{00000000-0005-0000-0000-00009FEE0000}"/>
    <cellStyle name="Percent 5 3 2 2 4 2 2" xfId="61078" xr:uid="{00000000-0005-0000-0000-0000A0EE0000}"/>
    <cellStyle name="Percent 5 3 2 2 4 3" xfId="61079" xr:uid="{00000000-0005-0000-0000-0000A1EE0000}"/>
    <cellStyle name="Percent 5 3 2 2 5" xfId="61080" xr:uid="{00000000-0005-0000-0000-0000A2EE0000}"/>
    <cellStyle name="Percent 5 3 2 3" xfId="61081" xr:uid="{00000000-0005-0000-0000-0000A3EE0000}"/>
    <cellStyle name="Percent 5 3 2 3 2" xfId="61082" xr:uid="{00000000-0005-0000-0000-0000A4EE0000}"/>
    <cellStyle name="Percent 5 3 2 3 2 2" xfId="61083" xr:uid="{00000000-0005-0000-0000-0000A5EE0000}"/>
    <cellStyle name="Percent 5 3 2 3 3" xfId="61084" xr:uid="{00000000-0005-0000-0000-0000A6EE0000}"/>
    <cellStyle name="Percent 5 3 2 3 3 2" xfId="61085" xr:uid="{00000000-0005-0000-0000-0000A7EE0000}"/>
    <cellStyle name="Percent 5 3 2 3 3 2 2" xfId="61086" xr:uid="{00000000-0005-0000-0000-0000A8EE0000}"/>
    <cellStyle name="Percent 5 3 2 3 3 3" xfId="61087" xr:uid="{00000000-0005-0000-0000-0000A9EE0000}"/>
    <cellStyle name="Percent 5 3 2 3 4" xfId="61088" xr:uid="{00000000-0005-0000-0000-0000AAEE0000}"/>
    <cellStyle name="Percent 5 3 2 4" xfId="61089" xr:uid="{00000000-0005-0000-0000-0000ABEE0000}"/>
    <cellStyle name="Percent 5 3 2 4 2" xfId="61090" xr:uid="{00000000-0005-0000-0000-0000ACEE0000}"/>
    <cellStyle name="Percent 5 3 2 4 2 2" xfId="61091" xr:uid="{00000000-0005-0000-0000-0000ADEE0000}"/>
    <cellStyle name="Percent 5 3 2 4 3" xfId="61092" xr:uid="{00000000-0005-0000-0000-0000AEEE0000}"/>
    <cellStyle name="Percent 5 3 2 4 3 2" xfId="61093" xr:uid="{00000000-0005-0000-0000-0000AFEE0000}"/>
    <cellStyle name="Percent 5 3 2 4 3 2 2" xfId="61094" xr:uid="{00000000-0005-0000-0000-0000B0EE0000}"/>
    <cellStyle name="Percent 5 3 2 4 3 3" xfId="61095" xr:uid="{00000000-0005-0000-0000-0000B1EE0000}"/>
    <cellStyle name="Percent 5 3 2 4 4" xfId="61096" xr:uid="{00000000-0005-0000-0000-0000B2EE0000}"/>
    <cellStyle name="Percent 5 3 2 5" xfId="61097" xr:uid="{00000000-0005-0000-0000-0000B3EE0000}"/>
    <cellStyle name="Percent 5 3 2 5 2" xfId="61098" xr:uid="{00000000-0005-0000-0000-0000B4EE0000}"/>
    <cellStyle name="Percent 5 3 2 6" xfId="61099" xr:uid="{00000000-0005-0000-0000-0000B5EE0000}"/>
    <cellStyle name="Percent 5 3 2 6 2" xfId="61100" xr:uid="{00000000-0005-0000-0000-0000B6EE0000}"/>
    <cellStyle name="Percent 5 3 2 6 2 2" xfId="61101" xr:uid="{00000000-0005-0000-0000-0000B7EE0000}"/>
    <cellStyle name="Percent 5 3 2 6 3" xfId="61102" xr:uid="{00000000-0005-0000-0000-0000B8EE0000}"/>
    <cellStyle name="Percent 5 3 2 7" xfId="61103" xr:uid="{00000000-0005-0000-0000-0000B9EE0000}"/>
    <cellStyle name="Percent 5 3 2 7 2" xfId="61104" xr:uid="{00000000-0005-0000-0000-0000BAEE0000}"/>
    <cellStyle name="Percent 5 3 2 8" xfId="61105" xr:uid="{00000000-0005-0000-0000-0000BBEE0000}"/>
    <cellStyle name="Percent 5 3 3" xfId="61106" xr:uid="{00000000-0005-0000-0000-0000BCEE0000}"/>
    <cellStyle name="Percent 5 3 3 2" xfId="61107" xr:uid="{00000000-0005-0000-0000-0000BDEE0000}"/>
    <cellStyle name="Percent 5 3 3 2 2" xfId="61108" xr:uid="{00000000-0005-0000-0000-0000BEEE0000}"/>
    <cellStyle name="Percent 5 3 3 2 2 2" xfId="61109" xr:uid="{00000000-0005-0000-0000-0000BFEE0000}"/>
    <cellStyle name="Percent 5 3 3 2 3" xfId="61110" xr:uid="{00000000-0005-0000-0000-0000C0EE0000}"/>
    <cellStyle name="Percent 5 3 3 2 3 2" xfId="61111" xr:uid="{00000000-0005-0000-0000-0000C1EE0000}"/>
    <cellStyle name="Percent 5 3 3 2 3 2 2" xfId="61112" xr:uid="{00000000-0005-0000-0000-0000C2EE0000}"/>
    <cellStyle name="Percent 5 3 3 2 3 3" xfId="61113" xr:uid="{00000000-0005-0000-0000-0000C3EE0000}"/>
    <cellStyle name="Percent 5 3 3 2 4" xfId="61114" xr:uid="{00000000-0005-0000-0000-0000C4EE0000}"/>
    <cellStyle name="Percent 5 3 3 3" xfId="61115" xr:uid="{00000000-0005-0000-0000-0000C5EE0000}"/>
    <cellStyle name="Percent 5 3 3 3 2" xfId="61116" xr:uid="{00000000-0005-0000-0000-0000C6EE0000}"/>
    <cellStyle name="Percent 5 3 3 4" xfId="61117" xr:uid="{00000000-0005-0000-0000-0000C7EE0000}"/>
    <cellStyle name="Percent 5 3 3 4 2" xfId="61118" xr:uid="{00000000-0005-0000-0000-0000C8EE0000}"/>
    <cellStyle name="Percent 5 3 3 4 2 2" xfId="61119" xr:uid="{00000000-0005-0000-0000-0000C9EE0000}"/>
    <cellStyle name="Percent 5 3 3 4 3" xfId="61120" xr:uid="{00000000-0005-0000-0000-0000CAEE0000}"/>
    <cellStyle name="Percent 5 3 3 5" xfId="61121" xr:uid="{00000000-0005-0000-0000-0000CBEE0000}"/>
    <cellStyle name="Percent 5 3 4" xfId="61122" xr:uid="{00000000-0005-0000-0000-0000CCEE0000}"/>
    <cellStyle name="Percent 5 3 4 2" xfId="61123" xr:uid="{00000000-0005-0000-0000-0000CDEE0000}"/>
    <cellStyle name="Percent 5 3 4 2 2" xfId="61124" xr:uid="{00000000-0005-0000-0000-0000CEEE0000}"/>
    <cellStyle name="Percent 5 3 4 3" xfId="61125" xr:uid="{00000000-0005-0000-0000-0000CFEE0000}"/>
    <cellStyle name="Percent 5 3 4 3 2" xfId="61126" xr:uid="{00000000-0005-0000-0000-0000D0EE0000}"/>
    <cellStyle name="Percent 5 3 4 3 2 2" xfId="61127" xr:uid="{00000000-0005-0000-0000-0000D1EE0000}"/>
    <cellStyle name="Percent 5 3 4 3 3" xfId="61128" xr:uid="{00000000-0005-0000-0000-0000D2EE0000}"/>
    <cellStyle name="Percent 5 3 4 4" xfId="61129" xr:uid="{00000000-0005-0000-0000-0000D3EE0000}"/>
    <cellStyle name="Percent 5 3 5" xfId="61130" xr:uid="{00000000-0005-0000-0000-0000D4EE0000}"/>
    <cellStyle name="Percent 5 3 5 2" xfId="61131" xr:uid="{00000000-0005-0000-0000-0000D5EE0000}"/>
    <cellStyle name="Percent 5 3 5 2 2" xfId="61132" xr:uid="{00000000-0005-0000-0000-0000D6EE0000}"/>
    <cellStyle name="Percent 5 3 5 3" xfId="61133" xr:uid="{00000000-0005-0000-0000-0000D7EE0000}"/>
    <cellStyle name="Percent 5 3 5 3 2" xfId="61134" xr:uid="{00000000-0005-0000-0000-0000D8EE0000}"/>
    <cellStyle name="Percent 5 3 5 3 2 2" xfId="61135" xr:uid="{00000000-0005-0000-0000-0000D9EE0000}"/>
    <cellStyle name="Percent 5 3 5 3 3" xfId="61136" xr:uid="{00000000-0005-0000-0000-0000DAEE0000}"/>
    <cellStyle name="Percent 5 3 5 4" xfId="61137" xr:uid="{00000000-0005-0000-0000-0000DBEE0000}"/>
    <cellStyle name="Percent 5 3 6" xfId="61138" xr:uid="{00000000-0005-0000-0000-0000DCEE0000}"/>
    <cellStyle name="Percent 5 3 6 2" xfId="61139" xr:uid="{00000000-0005-0000-0000-0000DDEE0000}"/>
    <cellStyle name="Percent 5 3 7" xfId="61140" xr:uid="{00000000-0005-0000-0000-0000DEEE0000}"/>
    <cellStyle name="Percent 5 3 7 2" xfId="61141" xr:uid="{00000000-0005-0000-0000-0000DFEE0000}"/>
    <cellStyle name="Percent 5 3 7 2 2" xfId="61142" xr:uid="{00000000-0005-0000-0000-0000E0EE0000}"/>
    <cellStyle name="Percent 5 3 7 3" xfId="61143" xr:uid="{00000000-0005-0000-0000-0000E1EE0000}"/>
    <cellStyle name="Percent 5 3 8" xfId="61144" xr:uid="{00000000-0005-0000-0000-0000E2EE0000}"/>
    <cellStyle name="Percent 5 3 8 2" xfId="61145" xr:uid="{00000000-0005-0000-0000-0000E3EE0000}"/>
    <cellStyle name="Percent 5 3 9" xfId="61146" xr:uid="{00000000-0005-0000-0000-0000E4EE0000}"/>
    <cellStyle name="Percent 5 4" xfId="61147" xr:uid="{00000000-0005-0000-0000-0000E5EE0000}"/>
    <cellStyle name="Percent 5 4 2" xfId="61148" xr:uid="{00000000-0005-0000-0000-0000E6EE0000}"/>
    <cellStyle name="Percent 5 4 2 2" xfId="61149" xr:uid="{00000000-0005-0000-0000-0000E7EE0000}"/>
    <cellStyle name="Percent 5 4 2 2 2" xfId="61150" xr:uid="{00000000-0005-0000-0000-0000E8EE0000}"/>
    <cellStyle name="Percent 5 4 2 2 2 2" xfId="61151" xr:uid="{00000000-0005-0000-0000-0000E9EE0000}"/>
    <cellStyle name="Percent 5 4 2 2 3" xfId="61152" xr:uid="{00000000-0005-0000-0000-0000EAEE0000}"/>
    <cellStyle name="Percent 5 4 2 2 3 2" xfId="61153" xr:uid="{00000000-0005-0000-0000-0000EBEE0000}"/>
    <cellStyle name="Percent 5 4 2 2 3 2 2" xfId="61154" xr:uid="{00000000-0005-0000-0000-0000ECEE0000}"/>
    <cellStyle name="Percent 5 4 2 2 3 3" xfId="61155" xr:uid="{00000000-0005-0000-0000-0000EDEE0000}"/>
    <cellStyle name="Percent 5 4 2 2 4" xfId="61156" xr:uid="{00000000-0005-0000-0000-0000EEEE0000}"/>
    <cellStyle name="Percent 5 4 2 3" xfId="61157" xr:uid="{00000000-0005-0000-0000-0000EFEE0000}"/>
    <cellStyle name="Percent 5 4 2 3 2" xfId="61158" xr:uid="{00000000-0005-0000-0000-0000F0EE0000}"/>
    <cellStyle name="Percent 5 4 2 4" xfId="61159" xr:uid="{00000000-0005-0000-0000-0000F1EE0000}"/>
    <cellStyle name="Percent 5 4 2 4 2" xfId="61160" xr:uid="{00000000-0005-0000-0000-0000F2EE0000}"/>
    <cellStyle name="Percent 5 4 2 4 2 2" xfId="61161" xr:uid="{00000000-0005-0000-0000-0000F3EE0000}"/>
    <cellStyle name="Percent 5 4 2 4 3" xfId="61162" xr:uid="{00000000-0005-0000-0000-0000F4EE0000}"/>
    <cellStyle name="Percent 5 4 2 5" xfId="61163" xr:uid="{00000000-0005-0000-0000-0000F5EE0000}"/>
    <cellStyle name="Percent 5 4 3" xfId="61164" xr:uid="{00000000-0005-0000-0000-0000F6EE0000}"/>
    <cellStyle name="Percent 5 4 3 2" xfId="61165" xr:uid="{00000000-0005-0000-0000-0000F7EE0000}"/>
    <cellStyle name="Percent 5 4 3 2 2" xfId="61166" xr:uid="{00000000-0005-0000-0000-0000F8EE0000}"/>
    <cellStyle name="Percent 5 4 3 3" xfId="61167" xr:uid="{00000000-0005-0000-0000-0000F9EE0000}"/>
    <cellStyle name="Percent 5 4 3 3 2" xfId="61168" xr:uid="{00000000-0005-0000-0000-0000FAEE0000}"/>
    <cellStyle name="Percent 5 4 3 3 2 2" xfId="61169" xr:uid="{00000000-0005-0000-0000-0000FBEE0000}"/>
    <cellStyle name="Percent 5 4 3 3 3" xfId="61170" xr:uid="{00000000-0005-0000-0000-0000FCEE0000}"/>
    <cellStyle name="Percent 5 4 3 4" xfId="61171" xr:uid="{00000000-0005-0000-0000-0000FDEE0000}"/>
    <cellStyle name="Percent 5 4 4" xfId="61172" xr:uid="{00000000-0005-0000-0000-0000FEEE0000}"/>
    <cellStyle name="Percent 5 4 4 2" xfId="61173" xr:uid="{00000000-0005-0000-0000-0000FFEE0000}"/>
    <cellStyle name="Percent 5 4 4 2 2" xfId="61174" xr:uid="{00000000-0005-0000-0000-000000EF0000}"/>
    <cellStyle name="Percent 5 4 4 3" xfId="61175" xr:uid="{00000000-0005-0000-0000-000001EF0000}"/>
    <cellStyle name="Percent 5 4 4 3 2" xfId="61176" xr:uid="{00000000-0005-0000-0000-000002EF0000}"/>
    <cellStyle name="Percent 5 4 4 3 2 2" xfId="61177" xr:uid="{00000000-0005-0000-0000-000003EF0000}"/>
    <cellStyle name="Percent 5 4 4 3 3" xfId="61178" xr:uid="{00000000-0005-0000-0000-000004EF0000}"/>
    <cellStyle name="Percent 5 4 4 4" xfId="61179" xr:uid="{00000000-0005-0000-0000-000005EF0000}"/>
    <cellStyle name="Percent 5 4 5" xfId="61180" xr:uid="{00000000-0005-0000-0000-000006EF0000}"/>
    <cellStyle name="Percent 5 4 5 2" xfId="61181" xr:uid="{00000000-0005-0000-0000-000007EF0000}"/>
    <cellStyle name="Percent 5 4 6" xfId="61182" xr:uid="{00000000-0005-0000-0000-000008EF0000}"/>
    <cellStyle name="Percent 5 4 6 2" xfId="61183" xr:uid="{00000000-0005-0000-0000-000009EF0000}"/>
    <cellStyle name="Percent 5 4 6 2 2" xfId="61184" xr:uid="{00000000-0005-0000-0000-00000AEF0000}"/>
    <cellStyle name="Percent 5 4 6 3" xfId="61185" xr:uid="{00000000-0005-0000-0000-00000BEF0000}"/>
    <cellStyle name="Percent 5 4 7" xfId="61186" xr:uid="{00000000-0005-0000-0000-00000CEF0000}"/>
    <cellStyle name="Percent 5 4 7 2" xfId="61187" xr:uid="{00000000-0005-0000-0000-00000DEF0000}"/>
    <cellStyle name="Percent 5 4 8" xfId="61188" xr:uid="{00000000-0005-0000-0000-00000EEF0000}"/>
    <cellStyle name="Percent 5 5" xfId="61189" xr:uid="{00000000-0005-0000-0000-00000FEF0000}"/>
    <cellStyle name="Percent 5 5 2" xfId="61190" xr:uid="{00000000-0005-0000-0000-000010EF0000}"/>
    <cellStyle name="Percent 5 5 2 2" xfId="61191" xr:uid="{00000000-0005-0000-0000-000011EF0000}"/>
    <cellStyle name="Percent 5 5 2 2 2" xfId="61192" xr:uid="{00000000-0005-0000-0000-000012EF0000}"/>
    <cellStyle name="Percent 5 5 2 3" xfId="61193" xr:uid="{00000000-0005-0000-0000-000013EF0000}"/>
    <cellStyle name="Percent 5 5 2 3 2" xfId="61194" xr:uid="{00000000-0005-0000-0000-000014EF0000}"/>
    <cellStyle name="Percent 5 5 2 3 2 2" xfId="61195" xr:uid="{00000000-0005-0000-0000-000015EF0000}"/>
    <cellStyle name="Percent 5 5 2 3 3" xfId="61196" xr:uid="{00000000-0005-0000-0000-000016EF0000}"/>
    <cellStyle name="Percent 5 5 2 4" xfId="61197" xr:uid="{00000000-0005-0000-0000-000017EF0000}"/>
    <cellStyle name="Percent 5 5 3" xfId="61198" xr:uid="{00000000-0005-0000-0000-000018EF0000}"/>
    <cellStyle name="Percent 5 5 3 2" xfId="61199" xr:uid="{00000000-0005-0000-0000-000019EF0000}"/>
    <cellStyle name="Percent 5 5 4" xfId="61200" xr:uid="{00000000-0005-0000-0000-00001AEF0000}"/>
    <cellStyle name="Percent 5 5 4 2" xfId="61201" xr:uid="{00000000-0005-0000-0000-00001BEF0000}"/>
    <cellStyle name="Percent 5 5 4 2 2" xfId="61202" xr:uid="{00000000-0005-0000-0000-00001CEF0000}"/>
    <cellStyle name="Percent 5 5 4 3" xfId="61203" xr:uid="{00000000-0005-0000-0000-00001DEF0000}"/>
    <cellStyle name="Percent 5 5 5" xfId="61204" xr:uid="{00000000-0005-0000-0000-00001EEF0000}"/>
    <cellStyle name="Percent 5 6" xfId="61205" xr:uid="{00000000-0005-0000-0000-00001FEF0000}"/>
    <cellStyle name="Percent 5 6 2" xfId="61206" xr:uid="{00000000-0005-0000-0000-000020EF0000}"/>
    <cellStyle name="Percent 5 6 2 2" xfId="61207" xr:uid="{00000000-0005-0000-0000-000021EF0000}"/>
    <cellStyle name="Percent 5 6 3" xfId="61208" xr:uid="{00000000-0005-0000-0000-000022EF0000}"/>
    <cellStyle name="Percent 5 6 3 2" xfId="61209" xr:uid="{00000000-0005-0000-0000-000023EF0000}"/>
    <cellStyle name="Percent 5 6 3 2 2" xfId="61210" xr:uid="{00000000-0005-0000-0000-000024EF0000}"/>
    <cellStyle name="Percent 5 6 3 3" xfId="61211" xr:uid="{00000000-0005-0000-0000-000025EF0000}"/>
    <cellStyle name="Percent 5 6 4" xfId="61212" xr:uid="{00000000-0005-0000-0000-000026EF0000}"/>
    <cellStyle name="Percent 5 7" xfId="61213" xr:uid="{00000000-0005-0000-0000-000027EF0000}"/>
    <cellStyle name="Percent 5 7 2" xfId="61214" xr:uid="{00000000-0005-0000-0000-000028EF0000}"/>
    <cellStyle name="Percent 5 7 2 2" xfId="61215" xr:uid="{00000000-0005-0000-0000-000029EF0000}"/>
    <cellStyle name="Percent 5 7 3" xfId="61216" xr:uid="{00000000-0005-0000-0000-00002AEF0000}"/>
    <cellStyle name="Percent 5 7 3 2" xfId="61217" xr:uid="{00000000-0005-0000-0000-00002BEF0000}"/>
    <cellStyle name="Percent 5 7 3 2 2" xfId="61218" xr:uid="{00000000-0005-0000-0000-00002CEF0000}"/>
    <cellStyle name="Percent 5 7 3 3" xfId="61219" xr:uid="{00000000-0005-0000-0000-00002DEF0000}"/>
    <cellStyle name="Percent 5 7 4" xfId="61220" xr:uid="{00000000-0005-0000-0000-00002EEF0000}"/>
    <cellStyle name="Percent 5 8" xfId="61221" xr:uid="{00000000-0005-0000-0000-00002FEF0000}"/>
    <cellStyle name="Percent 5 8 2" xfId="61222" xr:uid="{00000000-0005-0000-0000-000030EF0000}"/>
    <cellStyle name="Percent 5 9" xfId="61223" xr:uid="{00000000-0005-0000-0000-000031EF0000}"/>
    <cellStyle name="Percent 5 9 2" xfId="61224" xr:uid="{00000000-0005-0000-0000-000032EF0000}"/>
    <cellStyle name="Percent 5 9 2 2" xfId="61225" xr:uid="{00000000-0005-0000-0000-000033EF0000}"/>
    <cellStyle name="Percent 5 9 3" xfId="61226" xr:uid="{00000000-0005-0000-0000-000034EF0000}"/>
    <cellStyle name="Percent 6" xfId="22" xr:uid="{00000000-0005-0000-0000-000035EF0000}"/>
    <cellStyle name="Percent 6 2" xfId="61227" xr:uid="{00000000-0005-0000-0000-000036EF0000}"/>
    <cellStyle name="Percent 6 2 2" xfId="61228" xr:uid="{00000000-0005-0000-0000-000037EF0000}"/>
    <cellStyle name="Percent 6 2 2 2" xfId="61229" xr:uid="{00000000-0005-0000-0000-000038EF0000}"/>
    <cellStyle name="Percent 6 2 3" xfId="61230" xr:uid="{00000000-0005-0000-0000-000039EF0000}"/>
    <cellStyle name="Percent 6 3" xfId="61231" xr:uid="{00000000-0005-0000-0000-00003AEF0000}"/>
    <cellStyle name="Percent 6 3 2" xfId="61232" xr:uid="{00000000-0005-0000-0000-00003BEF0000}"/>
    <cellStyle name="Percent 6 4" xfId="61233" xr:uid="{00000000-0005-0000-0000-00003CEF0000}"/>
    <cellStyle name="Percent 6 5" xfId="61234" xr:uid="{00000000-0005-0000-0000-00003DEF0000}"/>
    <cellStyle name="Percent 6 6" xfId="61235" xr:uid="{00000000-0005-0000-0000-00003EEF0000}"/>
    <cellStyle name="Percent 7" xfId="66" xr:uid="{00000000-0005-0000-0000-00003FEF0000}"/>
    <cellStyle name="Percent 7 2" xfId="61236" xr:uid="{00000000-0005-0000-0000-000040EF0000}"/>
    <cellStyle name="Percent 7 2 2" xfId="61237" xr:uid="{00000000-0005-0000-0000-000041EF0000}"/>
    <cellStyle name="Percent 7 3" xfId="61238" xr:uid="{00000000-0005-0000-0000-000042EF0000}"/>
    <cellStyle name="Percent 7 3 2" xfId="61239" xr:uid="{00000000-0005-0000-0000-000043EF0000}"/>
    <cellStyle name="Percent 7 4" xfId="61240" xr:uid="{00000000-0005-0000-0000-000044EF0000}"/>
    <cellStyle name="Percent 7 5" xfId="61241" xr:uid="{00000000-0005-0000-0000-000045EF0000}"/>
    <cellStyle name="Percent 8" xfId="61242" xr:uid="{00000000-0005-0000-0000-000046EF0000}"/>
    <cellStyle name="Percent 8 2" xfId="61243" xr:uid="{00000000-0005-0000-0000-000047EF0000}"/>
    <cellStyle name="Percent 8 2 2" xfId="61244" xr:uid="{00000000-0005-0000-0000-000048EF0000}"/>
    <cellStyle name="Percent 8 2 2 2" xfId="61245" xr:uid="{00000000-0005-0000-0000-000049EF0000}"/>
    <cellStyle name="Percent 8 2 3" xfId="61246" xr:uid="{00000000-0005-0000-0000-00004AEF0000}"/>
    <cellStyle name="Percent 8 3" xfId="61247" xr:uid="{00000000-0005-0000-0000-00004BEF0000}"/>
    <cellStyle name="Percent 8 3 2" xfId="61248" xr:uid="{00000000-0005-0000-0000-00004CEF0000}"/>
    <cellStyle name="Percent 8 4" xfId="61249" xr:uid="{00000000-0005-0000-0000-00004DEF0000}"/>
    <cellStyle name="Percent 8 5" xfId="61250" xr:uid="{00000000-0005-0000-0000-00004EEF0000}"/>
    <cellStyle name="Percent 9" xfId="61251" xr:uid="{00000000-0005-0000-0000-00004FEF0000}"/>
    <cellStyle name="Percent 9 2" xfId="61252" xr:uid="{00000000-0005-0000-0000-000050EF0000}"/>
    <cellStyle name="Percent 9 2 2" xfId="61253" xr:uid="{00000000-0005-0000-0000-000051EF0000}"/>
    <cellStyle name="Percent 9 2 3" xfId="61254" xr:uid="{00000000-0005-0000-0000-000052EF0000}"/>
    <cellStyle name="Percent 9 2 4" xfId="61255" xr:uid="{00000000-0005-0000-0000-000053EF0000}"/>
    <cellStyle name="Percent 9 3" xfId="61256" xr:uid="{00000000-0005-0000-0000-000054EF0000}"/>
    <cellStyle name="Percent 9 3 2" xfId="61257" xr:uid="{00000000-0005-0000-0000-000055EF0000}"/>
    <cellStyle name="Percent 9 4" xfId="61258" xr:uid="{00000000-0005-0000-0000-000056EF0000}"/>
    <cellStyle name="Percent 9 5" xfId="61259" xr:uid="{00000000-0005-0000-0000-000057EF0000}"/>
    <cellStyle name="Percent 9 6" xfId="61260" xr:uid="{00000000-0005-0000-0000-000058EF0000}"/>
    <cellStyle name="rowhead_tbls1_13_a" xfId="61261" xr:uid="{00000000-0005-0000-0000-000059EF0000}"/>
    <cellStyle name="Style 1" xfId="61262" xr:uid="{00000000-0005-0000-0000-00005AEF0000}"/>
    <cellStyle name="Style 1 2" xfId="61263" xr:uid="{00000000-0005-0000-0000-00005BEF0000}"/>
    <cellStyle name="Title 10" xfId="61264" xr:uid="{00000000-0005-0000-0000-00005CEF0000}"/>
    <cellStyle name="Title 10 2" xfId="61265" xr:uid="{00000000-0005-0000-0000-00005DEF0000}"/>
    <cellStyle name="Title 10 2 2" xfId="61266" xr:uid="{00000000-0005-0000-0000-00005EEF0000}"/>
    <cellStyle name="Title 10 3" xfId="61267" xr:uid="{00000000-0005-0000-0000-00005FEF0000}"/>
    <cellStyle name="Title 11" xfId="61268" xr:uid="{00000000-0005-0000-0000-000060EF0000}"/>
    <cellStyle name="Title 11 2" xfId="61269" xr:uid="{00000000-0005-0000-0000-000061EF0000}"/>
    <cellStyle name="Title 12" xfId="61270" xr:uid="{00000000-0005-0000-0000-000062EF0000}"/>
    <cellStyle name="Title 2" xfId="61271" xr:uid="{00000000-0005-0000-0000-000063EF0000}"/>
    <cellStyle name="Title 2 2" xfId="61272" xr:uid="{00000000-0005-0000-0000-000064EF0000}"/>
    <cellStyle name="Title 2 2 2" xfId="61273" xr:uid="{00000000-0005-0000-0000-000065EF0000}"/>
    <cellStyle name="Title 2 2_T-straight with PEDs adjustor" xfId="61274" xr:uid="{00000000-0005-0000-0000-000066EF0000}"/>
    <cellStyle name="Title 2 3" xfId="61275" xr:uid="{00000000-0005-0000-0000-000067EF0000}"/>
    <cellStyle name="Title 3" xfId="61276" xr:uid="{00000000-0005-0000-0000-000068EF0000}"/>
    <cellStyle name="Title 3 2" xfId="61277" xr:uid="{00000000-0005-0000-0000-000069EF0000}"/>
    <cellStyle name="Title 3 2 2" xfId="61278" xr:uid="{00000000-0005-0000-0000-00006AEF0000}"/>
    <cellStyle name="Title 3 3" xfId="61279" xr:uid="{00000000-0005-0000-0000-00006BEF0000}"/>
    <cellStyle name="Title 4" xfId="61280" xr:uid="{00000000-0005-0000-0000-00006CEF0000}"/>
    <cellStyle name="Title 4 2" xfId="61281" xr:uid="{00000000-0005-0000-0000-00006DEF0000}"/>
    <cellStyle name="Title 4 2 2" xfId="61282" xr:uid="{00000000-0005-0000-0000-00006EEF0000}"/>
    <cellStyle name="Title 4 3" xfId="61283" xr:uid="{00000000-0005-0000-0000-00006FEF0000}"/>
    <cellStyle name="Title 5" xfId="61284" xr:uid="{00000000-0005-0000-0000-000070EF0000}"/>
    <cellStyle name="Title 5 2" xfId="61285" xr:uid="{00000000-0005-0000-0000-000071EF0000}"/>
    <cellStyle name="Title 5 2 2" xfId="61286" xr:uid="{00000000-0005-0000-0000-000072EF0000}"/>
    <cellStyle name="Title 5 3" xfId="61287" xr:uid="{00000000-0005-0000-0000-000073EF0000}"/>
    <cellStyle name="Title 6" xfId="61288" xr:uid="{00000000-0005-0000-0000-000074EF0000}"/>
    <cellStyle name="Title 6 2" xfId="61289" xr:uid="{00000000-0005-0000-0000-000075EF0000}"/>
    <cellStyle name="Title 6 2 2" xfId="61290" xr:uid="{00000000-0005-0000-0000-000076EF0000}"/>
    <cellStyle name="Title 6 3" xfId="61291" xr:uid="{00000000-0005-0000-0000-000077EF0000}"/>
    <cellStyle name="Title 7" xfId="61292" xr:uid="{00000000-0005-0000-0000-000078EF0000}"/>
    <cellStyle name="Title 7 2" xfId="61293" xr:uid="{00000000-0005-0000-0000-000079EF0000}"/>
    <cellStyle name="Title 7 2 2" xfId="61294" xr:uid="{00000000-0005-0000-0000-00007AEF0000}"/>
    <cellStyle name="Title 7 3" xfId="61295" xr:uid="{00000000-0005-0000-0000-00007BEF0000}"/>
    <cellStyle name="Title 8" xfId="61296" xr:uid="{00000000-0005-0000-0000-00007CEF0000}"/>
    <cellStyle name="Title 8 2" xfId="61297" xr:uid="{00000000-0005-0000-0000-00007DEF0000}"/>
    <cellStyle name="Title 8 2 2" xfId="61298" xr:uid="{00000000-0005-0000-0000-00007EEF0000}"/>
    <cellStyle name="Title 8 3" xfId="61299" xr:uid="{00000000-0005-0000-0000-00007FEF0000}"/>
    <cellStyle name="Title 9" xfId="61300" xr:uid="{00000000-0005-0000-0000-000080EF0000}"/>
    <cellStyle name="Title 9 2" xfId="61301" xr:uid="{00000000-0005-0000-0000-000081EF0000}"/>
    <cellStyle name="Title 9 2 2" xfId="61302" xr:uid="{00000000-0005-0000-0000-000082EF0000}"/>
    <cellStyle name="Title 9 3" xfId="61303" xr:uid="{00000000-0005-0000-0000-000083EF0000}"/>
    <cellStyle name="Total 10" xfId="61304" xr:uid="{00000000-0005-0000-0000-000084EF0000}"/>
    <cellStyle name="Total 10 2" xfId="61305" xr:uid="{00000000-0005-0000-0000-000085EF0000}"/>
    <cellStyle name="Total 10 2 2" xfId="61306" xr:uid="{00000000-0005-0000-0000-000086EF0000}"/>
    <cellStyle name="Total 10 3" xfId="61307" xr:uid="{00000000-0005-0000-0000-000087EF0000}"/>
    <cellStyle name="Total 10 3 2" xfId="61308" xr:uid="{00000000-0005-0000-0000-000088EF0000}"/>
    <cellStyle name="Total 10 4" xfId="61309" xr:uid="{00000000-0005-0000-0000-000089EF0000}"/>
    <cellStyle name="Total 11" xfId="61310" xr:uid="{00000000-0005-0000-0000-00008AEF0000}"/>
    <cellStyle name="Total 11 2" xfId="61311" xr:uid="{00000000-0005-0000-0000-00008BEF0000}"/>
    <cellStyle name="Total 12" xfId="61312" xr:uid="{00000000-0005-0000-0000-00008CEF0000}"/>
    <cellStyle name="Total 12 2" xfId="61313" xr:uid="{00000000-0005-0000-0000-00008DEF0000}"/>
    <cellStyle name="Total 2" xfId="61314" xr:uid="{00000000-0005-0000-0000-00008EEF0000}"/>
    <cellStyle name="Total 2 10" xfId="61315" xr:uid="{00000000-0005-0000-0000-00008FEF0000}"/>
    <cellStyle name="Total 2 10 2" xfId="61316" xr:uid="{00000000-0005-0000-0000-000090EF0000}"/>
    <cellStyle name="Total 2 2" xfId="61317" xr:uid="{00000000-0005-0000-0000-000091EF0000}"/>
    <cellStyle name="Total 2 2 2" xfId="61318" xr:uid="{00000000-0005-0000-0000-000092EF0000}"/>
    <cellStyle name="Total 2 2 2 2" xfId="61319" xr:uid="{00000000-0005-0000-0000-000093EF0000}"/>
    <cellStyle name="Total 2 2 2 2 10" xfId="61320" xr:uid="{00000000-0005-0000-0000-000094EF0000}"/>
    <cellStyle name="Total 2 2 2 2 10 2" xfId="61321" xr:uid="{00000000-0005-0000-0000-000095EF0000}"/>
    <cellStyle name="Total 2 2 2 2 10 2 2" xfId="61322" xr:uid="{00000000-0005-0000-0000-000096EF0000}"/>
    <cellStyle name="Total 2 2 2 2 10 2 2 2" xfId="61323" xr:uid="{00000000-0005-0000-0000-000097EF0000}"/>
    <cellStyle name="Total 2 2 2 2 10 2 2 3" xfId="61324" xr:uid="{00000000-0005-0000-0000-000098EF0000}"/>
    <cellStyle name="Total 2 2 2 2 10 2 2 4" xfId="61325" xr:uid="{00000000-0005-0000-0000-000099EF0000}"/>
    <cellStyle name="Total 2 2 2 2 10 2 2 5" xfId="61326" xr:uid="{00000000-0005-0000-0000-00009AEF0000}"/>
    <cellStyle name="Total 2 2 2 2 10 2 3" xfId="61327" xr:uid="{00000000-0005-0000-0000-00009BEF0000}"/>
    <cellStyle name="Total 2 2 2 2 10 2 3 2" xfId="61328" xr:uid="{00000000-0005-0000-0000-00009CEF0000}"/>
    <cellStyle name="Total 2 2 2 2 10 2 3 3" xfId="61329" xr:uid="{00000000-0005-0000-0000-00009DEF0000}"/>
    <cellStyle name="Total 2 2 2 2 10 2 3 4" xfId="61330" xr:uid="{00000000-0005-0000-0000-00009EEF0000}"/>
    <cellStyle name="Total 2 2 2 2 10 2 3 5" xfId="61331" xr:uid="{00000000-0005-0000-0000-00009FEF0000}"/>
    <cellStyle name="Total 2 2 2 2 10 2 4" xfId="61332" xr:uid="{00000000-0005-0000-0000-0000A0EF0000}"/>
    <cellStyle name="Total 2 2 2 2 10 2 5" xfId="61333" xr:uid="{00000000-0005-0000-0000-0000A1EF0000}"/>
    <cellStyle name="Total 2 2 2 2 10 2 6" xfId="61334" xr:uid="{00000000-0005-0000-0000-0000A2EF0000}"/>
    <cellStyle name="Total 2 2 2 2 10 2 7" xfId="61335" xr:uid="{00000000-0005-0000-0000-0000A3EF0000}"/>
    <cellStyle name="Total 2 2 2 2 10 3" xfId="61336" xr:uid="{00000000-0005-0000-0000-0000A4EF0000}"/>
    <cellStyle name="Total 2 2 2 2 10 3 2" xfId="61337" xr:uid="{00000000-0005-0000-0000-0000A5EF0000}"/>
    <cellStyle name="Total 2 2 2 2 10 3 3" xfId="61338" xr:uid="{00000000-0005-0000-0000-0000A6EF0000}"/>
    <cellStyle name="Total 2 2 2 2 10 3 4" xfId="61339" xr:uid="{00000000-0005-0000-0000-0000A7EF0000}"/>
    <cellStyle name="Total 2 2 2 2 10 3 5" xfId="61340" xr:uid="{00000000-0005-0000-0000-0000A8EF0000}"/>
    <cellStyle name="Total 2 2 2 2 10 4" xfId="61341" xr:uid="{00000000-0005-0000-0000-0000A9EF0000}"/>
    <cellStyle name="Total 2 2 2 2 10 4 2" xfId="61342" xr:uid="{00000000-0005-0000-0000-0000AAEF0000}"/>
    <cellStyle name="Total 2 2 2 2 10 4 3" xfId="61343" xr:uid="{00000000-0005-0000-0000-0000ABEF0000}"/>
    <cellStyle name="Total 2 2 2 2 10 4 4" xfId="61344" xr:uid="{00000000-0005-0000-0000-0000ACEF0000}"/>
    <cellStyle name="Total 2 2 2 2 10 4 5" xfId="61345" xr:uid="{00000000-0005-0000-0000-0000ADEF0000}"/>
    <cellStyle name="Total 2 2 2 2 10 5" xfId="61346" xr:uid="{00000000-0005-0000-0000-0000AEEF0000}"/>
    <cellStyle name="Total 2 2 2 2 10 6" xfId="61347" xr:uid="{00000000-0005-0000-0000-0000AFEF0000}"/>
    <cellStyle name="Total 2 2 2 2 10 7" xfId="61348" xr:uid="{00000000-0005-0000-0000-0000B0EF0000}"/>
    <cellStyle name="Total 2 2 2 2 10 8" xfId="61349" xr:uid="{00000000-0005-0000-0000-0000B1EF0000}"/>
    <cellStyle name="Total 2 2 2 2 11" xfId="61350" xr:uid="{00000000-0005-0000-0000-0000B2EF0000}"/>
    <cellStyle name="Total 2 2 2 2 11 2" xfId="61351" xr:uid="{00000000-0005-0000-0000-0000B3EF0000}"/>
    <cellStyle name="Total 2 2 2 2 11 2 2" xfId="61352" xr:uid="{00000000-0005-0000-0000-0000B4EF0000}"/>
    <cellStyle name="Total 2 2 2 2 11 2 2 2" xfId="61353" xr:uid="{00000000-0005-0000-0000-0000B5EF0000}"/>
    <cellStyle name="Total 2 2 2 2 11 2 2 3" xfId="61354" xr:uid="{00000000-0005-0000-0000-0000B6EF0000}"/>
    <cellStyle name="Total 2 2 2 2 11 2 2 4" xfId="61355" xr:uid="{00000000-0005-0000-0000-0000B7EF0000}"/>
    <cellStyle name="Total 2 2 2 2 11 2 2 5" xfId="61356" xr:uid="{00000000-0005-0000-0000-0000B8EF0000}"/>
    <cellStyle name="Total 2 2 2 2 11 2 3" xfId="61357" xr:uid="{00000000-0005-0000-0000-0000B9EF0000}"/>
    <cellStyle name="Total 2 2 2 2 11 2 3 2" xfId="61358" xr:uid="{00000000-0005-0000-0000-0000BAEF0000}"/>
    <cellStyle name="Total 2 2 2 2 11 2 3 3" xfId="61359" xr:uid="{00000000-0005-0000-0000-0000BBEF0000}"/>
    <cellStyle name="Total 2 2 2 2 11 2 3 4" xfId="61360" xr:uid="{00000000-0005-0000-0000-0000BCEF0000}"/>
    <cellStyle name="Total 2 2 2 2 11 2 3 5" xfId="61361" xr:uid="{00000000-0005-0000-0000-0000BDEF0000}"/>
    <cellStyle name="Total 2 2 2 2 11 2 4" xfId="61362" xr:uid="{00000000-0005-0000-0000-0000BEEF0000}"/>
    <cellStyle name="Total 2 2 2 2 11 2 5" xfId="61363" xr:uid="{00000000-0005-0000-0000-0000BFEF0000}"/>
    <cellStyle name="Total 2 2 2 2 11 2 6" xfId="61364" xr:uid="{00000000-0005-0000-0000-0000C0EF0000}"/>
    <cellStyle name="Total 2 2 2 2 11 2 7" xfId="61365" xr:uid="{00000000-0005-0000-0000-0000C1EF0000}"/>
    <cellStyle name="Total 2 2 2 2 11 3" xfId="61366" xr:uid="{00000000-0005-0000-0000-0000C2EF0000}"/>
    <cellStyle name="Total 2 2 2 2 11 3 2" xfId="61367" xr:uid="{00000000-0005-0000-0000-0000C3EF0000}"/>
    <cellStyle name="Total 2 2 2 2 11 3 3" xfId="61368" xr:uid="{00000000-0005-0000-0000-0000C4EF0000}"/>
    <cellStyle name="Total 2 2 2 2 11 3 4" xfId="61369" xr:uid="{00000000-0005-0000-0000-0000C5EF0000}"/>
    <cellStyle name="Total 2 2 2 2 11 3 5" xfId="61370" xr:uid="{00000000-0005-0000-0000-0000C6EF0000}"/>
    <cellStyle name="Total 2 2 2 2 11 4" xfId="61371" xr:uid="{00000000-0005-0000-0000-0000C7EF0000}"/>
    <cellStyle name="Total 2 2 2 2 11 4 2" xfId="61372" xr:uid="{00000000-0005-0000-0000-0000C8EF0000}"/>
    <cellStyle name="Total 2 2 2 2 11 4 3" xfId="61373" xr:uid="{00000000-0005-0000-0000-0000C9EF0000}"/>
    <cellStyle name="Total 2 2 2 2 11 4 4" xfId="61374" xr:uid="{00000000-0005-0000-0000-0000CAEF0000}"/>
    <cellStyle name="Total 2 2 2 2 11 4 5" xfId="61375" xr:uid="{00000000-0005-0000-0000-0000CBEF0000}"/>
    <cellStyle name="Total 2 2 2 2 11 5" xfId="61376" xr:uid="{00000000-0005-0000-0000-0000CCEF0000}"/>
    <cellStyle name="Total 2 2 2 2 11 6" xfId="61377" xr:uid="{00000000-0005-0000-0000-0000CDEF0000}"/>
    <cellStyle name="Total 2 2 2 2 11 7" xfId="61378" xr:uid="{00000000-0005-0000-0000-0000CEEF0000}"/>
    <cellStyle name="Total 2 2 2 2 11 8" xfId="61379" xr:uid="{00000000-0005-0000-0000-0000CFEF0000}"/>
    <cellStyle name="Total 2 2 2 2 12" xfId="61380" xr:uid="{00000000-0005-0000-0000-0000D0EF0000}"/>
    <cellStyle name="Total 2 2 2 2 12 2" xfId="61381" xr:uid="{00000000-0005-0000-0000-0000D1EF0000}"/>
    <cellStyle name="Total 2 2 2 2 12 2 2" xfId="61382" xr:uid="{00000000-0005-0000-0000-0000D2EF0000}"/>
    <cellStyle name="Total 2 2 2 2 12 2 2 2" xfId="61383" xr:uid="{00000000-0005-0000-0000-0000D3EF0000}"/>
    <cellStyle name="Total 2 2 2 2 12 2 2 3" xfId="61384" xr:uid="{00000000-0005-0000-0000-0000D4EF0000}"/>
    <cellStyle name="Total 2 2 2 2 12 2 2 4" xfId="61385" xr:uid="{00000000-0005-0000-0000-0000D5EF0000}"/>
    <cellStyle name="Total 2 2 2 2 12 2 2 5" xfId="61386" xr:uid="{00000000-0005-0000-0000-0000D6EF0000}"/>
    <cellStyle name="Total 2 2 2 2 12 2 3" xfId="61387" xr:uid="{00000000-0005-0000-0000-0000D7EF0000}"/>
    <cellStyle name="Total 2 2 2 2 12 2 3 2" xfId="61388" xr:uid="{00000000-0005-0000-0000-0000D8EF0000}"/>
    <cellStyle name="Total 2 2 2 2 12 2 3 3" xfId="61389" xr:uid="{00000000-0005-0000-0000-0000D9EF0000}"/>
    <cellStyle name="Total 2 2 2 2 12 2 3 4" xfId="61390" xr:uid="{00000000-0005-0000-0000-0000DAEF0000}"/>
    <cellStyle name="Total 2 2 2 2 12 2 3 5" xfId="61391" xr:uid="{00000000-0005-0000-0000-0000DBEF0000}"/>
    <cellStyle name="Total 2 2 2 2 12 2 4" xfId="61392" xr:uid="{00000000-0005-0000-0000-0000DCEF0000}"/>
    <cellStyle name="Total 2 2 2 2 12 2 5" xfId="61393" xr:uid="{00000000-0005-0000-0000-0000DDEF0000}"/>
    <cellStyle name="Total 2 2 2 2 12 2 6" xfId="61394" xr:uid="{00000000-0005-0000-0000-0000DEEF0000}"/>
    <cellStyle name="Total 2 2 2 2 12 2 7" xfId="61395" xr:uid="{00000000-0005-0000-0000-0000DFEF0000}"/>
    <cellStyle name="Total 2 2 2 2 12 3" xfId="61396" xr:uid="{00000000-0005-0000-0000-0000E0EF0000}"/>
    <cellStyle name="Total 2 2 2 2 12 3 2" xfId="61397" xr:uid="{00000000-0005-0000-0000-0000E1EF0000}"/>
    <cellStyle name="Total 2 2 2 2 12 3 3" xfId="61398" xr:uid="{00000000-0005-0000-0000-0000E2EF0000}"/>
    <cellStyle name="Total 2 2 2 2 12 3 4" xfId="61399" xr:uid="{00000000-0005-0000-0000-0000E3EF0000}"/>
    <cellStyle name="Total 2 2 2 2 12 3 5" xfId="61400" xr:uid="{00000000-0005-0000-0000-0000E4EF0000}"/>
    <cellStyle name="Total 2 2 2 2 12 4" xfId="61401" xr:uid="{00000000-0005-0000-0000-0000E5EF0000}"/>
    <cellStyle name="Total 2 2 2 2 12 4 2" xfId="61402" xr:uid="{00000000-0005-0000-0000-0000E6EF0000}"/>
    <cellStyle name="Total 2 2 2 2 12 4 3" xfId="61403" xr:uid="{00000000-0005-0000-0000-0000E7EF0000}"/>
    <cellStyle name="Total 2 2 2 2 12 4 4" xfId="61404" xr:uid="{00000000-0005-0000-0000-0000E8EF0000}"/>
    <cellStyle name="Total 2 2 2 2 12 4 5" xfId="61405" xr:uid="{00000000-0005-0000-0000-0000E9EF0000}"/>
    <cellStyle name="Total 2 2 2 2 12 5" xfId="61406" xr:uid="{00000000-0005-0000-0000-0000EAEF0000}"/>
    <cellStyle name="Total 2 2 2 2 12 6" xfId="61407" xr:uid="{00000000-0005-0000-0000-0000EBEF0000}"/>
    <cellStyle name="Total 2 2 2 2 12 7" xfId="61408" xr:uid="{00000000-0005-0000-0000-0000ECEF0000}"/>
    <cellStyle name="Total 2 2 2 2 12 8" xfId="61409" xr:uid="{00000000-0005-0000-0000-0000EDEF0000}"/>
    <cellStyle name="Total 2 2 2 2 13" xfId="61410" xr:uid="{00000000-0005-0000-0000-0000EEEF0000}"/>
    <cellStyle name="Total 2 2 2 2 13 2" xfId="61411" xr:uid="{00000000-0005-0000-0000-0000EFEF0000}"/>
    <cellStyle name="Total 2 2 2 2 13 2 2" xfId="61412" xr:uid="{00000000-0005-0000-0000-0000F0EF0000}"/>
    <cellStyle name="Total 2 2 2 2 13 2 2 2" xfId="61413" xr:uid="{00000000-0005-0000-0000-0000F1EF0000}"/>
    <cellStyle name="Total 2 2 2 2 13 2 2 3" xfId="61414" xr:uid="{00000000-0005-0000-0000-0000F2EF0000}"/>
    <cellStyle name="Total 2 2 2 2 13 2 2 4" xfId="61415" xr:uid="{00000000-0005-0000-0000-0000F3EF0000}"/>
    <cellStyle name="Total 2 2 2 2 13 2 2 5" xfId="61416" xr:uid="{00000000-0005-0000-0000-0000F4EF0000}"/>
    <cellStyle name="Total 2 2 2 2 13 2 3" xfId="61417" xr:uid="{00000000-0005-0000-0000-0000F5EF0000}"/>
    <cellStyle name="Total 2 2 2 2 13 2 3 2" xfId="61418" xr:uid="{00000000-0005-0000-0000-0000F6EF0000}"/>
    <cellStyle name="Total 2 2 2 2 13 2 3 3" xfId="61419" xr:uid="{00000000-0005-0000-0000-0000F7EF0000}"/>
    <cellStyle name="Total 2 2 2 2 13 2 3 4" xfId="61420" xr:uid="{00000000-0005-0000-0000-0000F8EF0000}"/>
    <cellStyle name="Total 2 2 2 2 13 2 3 5" xfId="61421" xr:uid="{00000000-0005-0000-0000-0000F9EF0000}"/>
    <cellStyle name="Total 2 2 2 2 13 2 4" xfId="61422" xr:uid="{00000000-0005-0000-0000-0000FAEF0000}"/>
    <cellStyle name="Total 2 2 2 2 13 2 5" xfId="61423" xr:uid="{00000000-0005-0000-0000-0000FBEF0000}"/>
    <cellStyle name="Total 2 2 2 2 13 2 6" xfId="61424" xr:uid="{00000000-0005-0000-0000-0000FCEF0000}"/>
    <cellStyle name="Total 2 2 2 2 13 2 7" xfId="61425" xr:uid="{00000000-0005-0000-0000-0000FDEF0000}"/>
    <cellStyle name="Total 2 2 2 2 13 3" xfId="61426" xr:uid="{00000000-0005-0000-0000-0000FEEF0000}"/>
    <cellStyle name="Total 2 2 2 2 13 3 2" xfId="61427" xr:uid="{00000000-0005-0000-0000-0000FFEF0000}"/>
    <cellStyle name="Total 2 2 2 2 13 3 3" xfId="61428" xr:uid="{00000000-0005-0000-0000-000000F00000}"/>
    <cellStyle name="Total 2 2 2 2 13 3 4" xfId="61429" xr:uid="{00000000-0005-0000-0000-000001F00000}"/>
    <cellStyle name="Total 2 2 2 2 13 3 5" xfId="61430" xr:uid="{00000000-0005-0000-0000-000002F00000}"/>
    <cellStyle name="Total 2 2 2 2 13 4" xfId="61431" xr:uid="{00000000-0005-0000-0000-000003F00000}"/>
    <cellStyle name="Total 2 2 2 2 13 4 2" xfId="61432" xr:uid="{00000000-0005-0000-0000-000004F00000}"/>
    <cellStyle name="Total 2 2 2 2 13 4 3" xfId="61433" xr:uid="{00000000-0005-0000-0000-000005F00000}"/>
    <cellStyle name="Total 2 2 2 2 13 4 4" xfId="61434" xr:uid="{00000000-0005-0000-0000-000006F00000}"/>
    <cellStyle name="Total 2 2 2 2 13 4 5" xfId="61435" xr:uid="{00000000-0005-0000-0000-000007F00000}"/>
    <cellStyle name="Total 2 2 2 2 13 5" xfId="61436" xr:uid="{00000000-0005-0000-0000-000008F00000}"/>
    <cellStyle name="Total 2 2 2 2 13 6" xfId="61437" xr:uid="{00000000-0005-0000-0000-000009F00000}"/>
    <cellStyle name="Total 2 2 2 2 13 7" xfId="61438" xr:uid="{00000000-0005-0000-0000-00000AF00000}"/>
    <cellStyle name="Total 2 2 2 2 13 8" xfId="61439" xr:uid="{00000000-0005-0000-0000-00000BF00000}"/>
    <cellStyle name="Total 2 2 2 2 14" xfId="61440" xr:uid="{00000000-0005-0000-0000-00000CF00000}"/>
    <cellStyle name="Total 2 2 2 2 14 2" xfId="61441" xr:uid="{00000000-0005-0000-0000-00000DF00000}"/>
    <cellStyle name="Total 2 2 2 2 14 2 2" xfId="61442" xr:uid="{00000000-0005-0000-0000-00000EF00000}"/>
    <cellStyle name="Total 2 2 2 2 14 2 2 2" xfId="61443" xr:uid="{00000000-0005-0000-0000-00000FF00000}"/>
    <cellStyle name="Total 2 2 2 2 14 2 2 3" xfId="61444" xr:uid="{00000000-0005-0000-0000-000010F00000}"/>
    <cellStyle name="Total 2 2 2 2 14 2 2 4" xfId="61445" xr:uid="{00000000-0005-0000-0000-000011F00000}"/>
    <cellStyle name="Total 2 2 2 2 14 2 2 5" xfId="61446" xr:uid="{00000000-0005-0000-0000-000012F00000}"/>
    <cellStyle name="Total 2 2 2 2 14 2 3" xfId="61447" xr:uid="{00000000-0005-0000-0000-000013F00000}"/>
    <cellStyle name="Total 2 2 2 2 14 2 3 2" xfId="61448" xr:uid="{00000000-0005-0000-0000-000014F00000}"/>
    <cellStyle name="Total 2 2 2 2 14 2 3 3" xfId="61449" xr:uid="{00000000-0005-0000-0000-000015F00000}"/>
    <cellStyle name="Total 2 2 2 2 14 2 3 4" xfId="61450" xr:uid="{00000000-0005-0000-0000-000016F00000}"/>
    <cellStyle name="Total 2 2 2 2 14 2 3 5" xfId="61451" xr:uid="{00000000-0005-0000-0000-000017F00000}"/>
    <cellStyle name="Total 2 2 2 2 14 2 4" xfId="61452" xr:uid="{00000000-0005-0000-0000-000018F00000}"/>
    <cellStyle name="Total 2 2 2 2 14 2 5" xfId="61453" xr:uid="{00000000-0005-0000-0000-000019F00000}"/>
    <cellStyle name="Total 2 2 2 2 14 2 6" xfId="61454" xr:uid="{00000000-0005-0000-0000-00001AF00000}"/>
    <cellStyle name="Total 2 2 2 2 14 2 7" xfId="61455" xr:uid="{00000000-0005-0000-0000-00001BF00000}"/>
    <cellStyle name="Total 2 2 2 2 14 3" xfId="61456" xr:uid="{00000000-0005-0000-0000-00001CF00000}"/>
    <cellStyle name="Total 2 2 2 2 14 3 2" xfId="61457" xr:uid="{00000000-0005-0000-0000-00001DF00000}"/>
    <cellStyle name="Total 2 2 2 2 14 3 3" xfId="61458" xr:uid="{00000000-0005-0000-0000-00001EF00000}"/>
    <cellStyle name="Total 2 2 2 2 14 3 4" xfId="61459" xr:uid="{00000000-0005-0000-0000-00001FF00000}"/>
    <cellStyle name="Total 2 2 2 2 14 3 5" xfId="61460" xr:uid="{00000000-0005-0000-0000-000020F00000}"/>
    <cellStyle name="Total 2 2 2 2 14 4" xfId="61461" xr:uid="{00000000-0005-0000-0000-000021F00000}"/>
    <cellStyle name="Total 2 2 2 2 14 4 2" xfId="61462" xr:uid="{00000000-0005-0000-0000-000022F00000}"/>
    <cellStyle name="Total 2 2 2 2 14 4 3" xfId="61463" xr:uid="{00000000-0005-0000-0000-000023F00000}"/>
    <cellStyle name="Total 2 2 2 2 14 4 4" xfId="61464" xr:uid="{00000000-0005-0000-0000-000024F00000}"/>
    <cellStyle name="Total 2 2 2 2 14 4 5" xfId="61465" xr:uid="{00000000-0005-0000-0000-000025F00000}"/>
    <cellStyle name="Total 2 2 2 2 14 5" xfId="61466" xr:uid="{00000000-0005-0000-0000-000026F00000}"/>
    <cellStyle name="Total 2 2 2 2 14 6" xfId="61467" xr:uid="{00000000-0005-0000-0000-000027F00000}"/>
    <cellStyle name="Total 2 2 2 2 14 7" xfId="61468" xr:uid="{00000000-0005-0000-0000-000028F00000}"/>
    <cellStyle name="Total 2 2 2 2 14 8" xfId="61469" xr:uid="{00000000-0005-0000-0000-000029F00000}"/>
    <cellStyle name="Total 2 2 2 2 15" xfId="61470" xr:uid="{00000000-0005-0000-0000-00002AF00000}"/>
    <cellStyle name="Total 2 2 2 2 15 2" xfId="61471" xr:uid="{00000000-0005-0000-0000-00002BF00000}"/>
    <cellStyle name="Total 2 2 2 2 15 2 2" xfId="61472" xr:uid="{00000000-0005-0000-0000-00002CF00000}"/>
    <cellStyle name="Total 2 2 2 2 15 2 3" xfId="61473" xr:uid="{00000000-0005-0000-0000-00002DF00000}"/>
    <cellStyle name="Total 2 2 2 2 15 2 4" xfId="61474" xr:uid="{00000000-0005-0000-0000-00002EF00000}"/>
    <cellStyle name="Total 2 2 2 2 15 2 5" xfId="61475" xr:uid="{00000000-0005-0000-0000-00002FF00000}"/>
    <cellStyle name="Total 2 2 2 2 15 3" xfId="61476" xr:uid="{00000000-0005-0000-0000-000030F00000}"/>
    <cellStyle name="Total 2 2 2 2 15 3 2" xfId="61477" xr:uid="{00000000-0005-0000-0000-000031F00000}"/>
    <cellStyle name="Total 2 2 2 2 15 3 3" xfId="61478" xr:uid="{00000000-0005-0000-0000-000032F00000}"/>
    <cellStyle name="Total 2 2 2 2 15 3 4" xfId="61479" xr:uid="{00000000-0005-0000-0000-000033F00000}"/>
    <cellStyle name="Total 2 2 2 2 15 3 5" xfId="61480" xr:uid="{00000000-0005-0000-0000-000034F00000}"/>
    <cellStyle name="Total 2 2 2 2 15 4" xfId="61481" xr:uid="{00000000-0005-0000-0000-000035F00000}"/>
    <cellStyle name="Total 2 2 2 2 15 5" xfId="61482" xr:uid="{00000000-0005-0000-0000-000036F00000}"/>
    <cellStyle name="Total 2 2 2 2 15 6" xfId="61483" xr:uid="{00000000-0005-0000-0000-000037F00000}"/>
    <cellStyle name="Total 2 2 2 2 15 7" xfId="61484" xr:uid="{00000000-0005-0000-0000-000038F00000}"/>
    <cellStyle name="Total 2 2 2 2 16" xfId="61485" xr:uid="{00000000-0005-0000-0000-000039F00000}"/>
    <cellStyle name="Total 2 2 2 2 16 2" xfId="61486" xr:uid="{00000000-0005-0000-0000-00003AF00000}"/>
    <cellStyle name="Total 2 2 2 2 16 3" xfId="61487" xr:uid="{00000000-0005-0000-0000-00003BF00000}"/>
    <cellStyle name="Total 2 2 2 2 16 4" xfId="61488" xr:uid="{00000000-0005-0000-0000-00003CF00000}"/>
    <cellStyle name="Total 2 2 2 2 16 5" xfId="61489" xr:uid="{00000000-0005-0000-0000-00003DF00000}"/>
    <cellStyle name="Total 2 2 2 2 17" xfId="61490" xr:uid="{00000000-0005-0000-0000-00003EF00000}"/>
    <cellStyle name="Total 2 2 2 2 17 2" xfId="61491" xr:uid="{00000000-0005-0000-0000-00003FF00000}"/>
    <cellStyle name="Total 2 2 2 2 17 3" xfId="61492" xr:uid="{00000000-0005-0000-0000-000040F00000}"/>
    <cellStyle name="Total 2 2 2 2 17 4" xfId="61493" xr:uid="{00000000-0005-0000-0000-000041F00000}"/>
    <cellStyle name="Total 2 2 2 2 17 5" xfId="61494" xr:uid="{00000000-0005-0000-0000-000042F00000}"/>
    <cellStyle name="Total 2 2 2 2 18" xfId="61495" xr:uid="{00000000-0005-0000-0000-000043F00000}"/>
    <cellStyle name="Total 2 2 2 2 19" xfId="61496" xr:uid="{00000000-0005-0000-0000-000044F00000}"/>
    <cellStyle name="Total 2 2 2 2 2" xfId="61497" xr:uid="{00000000-0005-0000-0000-000045F00000}"/>
    <cellStyle name="Total 2 2 2 2 2 2" xfId="61498" xr:uid="{00000000-0005-0000-0000-000046F00000}"/>
    <cellStyle name="Total 2 2 2 2 2 2 2" xfId="61499" xr:uid="{00000000-0005-0000-0000-000047F00000}"/>
    <cellStyle name="Total 2 2 2 2 2 2 2 2" xfId="61500" xr:uid="{00000000-0005-0000-0000-000048F00000}"/>
    <cellStyle name="Total 2 2 2 2 2 2 2 3" xfId="61501" xr:uid="{00000000-0005-0000-0000-000049F00000}"/>
    <cellStyle name="Total 2 2 2 2 2 2 2 4" xfId="61502" xr:uid="{00000000-0005-0000-0000-00004AF00000}"/>
    <cellStyle name="Total 2 2 2 2 2 2 2 5" xfId="61503" xr:uid="{00000000-0005-0000-0000-00004BF00000}"/>
    <cellStyle name="Total 2 2 2 2 2 2 3" xfId="61504" xr:uid="{00000000-0005-0000-0000-00004CF00000}"/>
    <cellStyle name="Total 2 2 2 2 2 2 3 2" xfId="61505" xr:uid="{00000000-0005-0000-0000-00004DF00000}"/>
    <cellStyle name="Total 2 2 2 2 2 2 3 3" xfId="61506" xr:uid="{00000000-0005-0000-0000-00004EF00000}"/>
    <cellStyle name="Total 2 2 2 2 2 2 3 4" xfId="61507" xr:uid="{00000000-0005-0000-0000-00004FF00000}"/>
    <cellStyle name="Total 2 2 2 2 2 2 3 5" xfId="61508" xr:uid="{00000000-0005-0000-0000-000050F00000}"/>
    <cellStyle name="Total 2 2 2 2 2 2 4" xfId="61509" xr:uid="{00000000-0005-0000-0000-000051F00000}"/>
    <cellStyle name="Total 2 2 2 2 2 2 5" xfId="61510" xr:uid="{00000000-0005-0000-0000-000052F00000}"/>
    <cellStyle name="Total 2 2 2 2 2 2 6" xfId="61511" xr:uid="{00000000-0005-0000-0000-000053F00000}"/>
    <cellStyle name="Total 2 2 2 2 2 2 7" xfId="61512" xr:uid="{00000000-0005-0000-0000-000054F00000}"/>
    <cellStyle name="Total 2 2 2 2 2 3" xfId="61513" xr:uid="{00000000-0005-0000-0000-000055F00000}"/>
    <cellStyle name="Total 2 2 2 2 2 3 2" xfId="61514" xr:uid="{00000000-0005-0000-0000-000056F00000}"/>
    <cellStyle name="Total 2 2 2 2 2 3 3" xfId="61515" xr:uid="{00000000-0005-0000-0000-000057F00000}"/>
    <cellStyle name="Total 2 2 2 2 2 3 4" xfId="61516" xr:uid="{00000000-0005-0000-0000-000058F00000}"/>
    <cellStyle name="Total 2 2 2 2 2 3 5" xfId="61517" xr:uid="{00000000-0005-0000-0000-000059F00000}"/>
    <cellStyle name="Total 2 2 2 2 2 4" xfId="61518" xr:uid="{00000000-0005-0000-0000-00005AF00000}"/>
    <cellStyle name="Total 2 2 2 2 2 4 2" xfId="61519" xr:uid="{00000000-0005-0000-0000-00005BF00000}"/>
    <cellStyle name="Total 2 2 2 2 2 4 3" xfId="61520" xr:uid="{00000000-0005-0000-0000-00005CF00000}"/>
    <cellStyle name="Total 2 2 2 2 2 4 4" xfId="61521" xr:uid="{00000000-0005-0000-0000-00005DF00000}"/>
    <cellStyle name="Total 2 2 2 2 2 4 5" xfId="61522" xr:uid="{00000000-0005-0000-0000-00005EF00000}"/>
    <cellStyle name="Total 2 2 2 2 2 5" xfId="61523" xr:uid="{00000000-0005-0000-0000-00005FF00000}"/>
    <cellStyle name="Total 2 2 2 2 2 6" xfId="61524" xr:uid="{00000000-0005-0000-0000-000060F00000}"/>
    <cellStyle name="Total 2 2 2 2 2 7" xfId="61525" xr:uid="{00000000-0005-0000-0000-000061F00000}"/>
    <cellStyle name="Total 2 2 2 2 2 8" xfId="61526" xr:uid="{00000000-0005-0000-0000-000062F00000}"/>
    <cellStyle name="Total 2 2 2 2 20" xfId="61527" xr:uid="{00000000-0005-0000-0000-000063F00000}"/>
    <cellStyle name="Total 2 2 2 2 21" xfId="61528" xr:uid="{00000000-0005-0000-0000-000064F00000}"/>
    <cellStyle name="Total 2 2 2 2 3" xfId="61529" xr:uid="{00000000-0005-0000-0000-000065F00000}"/>
    <cellStyle name="Total 2 2 2 2 3 2" xfId="61530" xr:uid="{00000000-0005-0000-0000-000066F00000}"/>
    <cellStyle name="Total 2 2 2 2 3 2 2" xfId="61531" xr:uid="{00000000-0005-0000-0000-000067F00000}"/>
    <cellStyle name="Total 2 2 2 2 3 2 2 2" xfId="61532" xr:uid="{00000000-0005-0000-0000-000068F00000}"/>
    <cellStyle name="Total 2 2 2 2 3 2 2 3" xfId="61533" xr:uid="{00000000-0005-0000-0000-000069F00000}"/>
    <cellStyle name="Total 2 2 2 2 3 2 2 4" xfId="61534" xr:uid="{00000000-0005-0000-0000-00006AF00000}"/>
    <cellStyle name="Total 2 2 2 2 3 2 2 5" xfId="61535" xr:uid="{00000000-0005-0000-0000-00006BF00000}"/>
    <cellStyle name="Total 2 2 2 2 3 2 3" xfId="61536" xr:uid="{00000000-0005-0000-0000-00006CF00000}"/>
    <cellStyle name="Total 2 2 2 2 3 2 3 2" xfId="61537" xr:uid="{00000000-0005-0000-0000-00006DF00000}"/>
    <cellStyle name="Total 2 2 2 2 3 2 3 3" xfId="61538" xr:uid="{00000000-0005-0000-0000-00006EF00000}"/>
    <cellStyle name="Total 2 2 2 2 3 2 3 4" xfId="61539" xr:uid="{00000000-0005-0000-0000-00006FF00000}"/>
    <cellStyle name="Total 2 2 2 2 3 2 3 5" xfId="61540" xr:uid="{00000000-0005-0000-0000-000070F00000}"/>
    <cellStyle name="Total 2 2 2 2 3 2 4" xfId="61541" xr:uid="{00000000-0005-0000-0000-000071F00000}"/>
    <cellStyle name="Total 2 2 2 2 3 2 5" xfId="61542" xr:uid="{00000000-0005-0000-0000-000072F00000}"/>
    <cellStyle name="Total 2 2 2 2 3 2 6" xfId="61543" xr:uid="{00000000-0005-0000-0000-000073F00000}"/>
    <cellStyle name="Total 2 2 2 2 3 2 7" xfId="61544" xr:uid="{00000000-0005-0000-0000-000074F00000}"/>
    <cellStyle name="Total 2 2 2 2 3 3" xfId="61545" xr:uid="{00000000-0005-0000-0000-000075F00000}"/>
    <cellStyle name="Total 2 2 2 2 3 3 2" xfId="61546" xr:uid="{00000000-0005-0000-0000-000076F00000}"/>
    <cellStyle name="Total 2 2 2 2 3 3 3" xfId="61547" xr:uid="{00000000-0005-0000-0000-000077F00000}"/>
    <cellStyle name="Total 2 2 2 2 3 3 4" xfId="61548" xr:uid="{00000000-0005-0000-0000-000078F00000}"/>
    <cellStyle name="Total 2 2 2 2 3 3 5" xfId="61549" xr:uid="{00000000-0005-0000-0000-000079F00000}"/>
    <cellStyle name="Total 2 2 2 2 3 4" xfId="61550" xr:uid="{00000000-0005-0000-0000-00007AF00000}"/>
    <cellStyle name="Total 2 2 2 2 3 4 2" xfId="61551" xr:uid="{00000000-0005-0000-0000-00007BF00000}"/>
    <cellStyle name="Total 2 2 2 2 3 4 3" xfId="61552" xr:uid="{00000000-0005-0000-0000-00007CF00000}"/>
    <cellStyle name="Total 2 2 2 2 3 4 4" xfId="61553" xr:uid="{00000000-0005-0000-0000-00007DF00000}"/>
    <cellStyle name="Total 2 2 2 2 3 4 5" xfId="61554" xr:uid="{00000000-0005-0000-0000-00007EF00000}"/>
    <cellStyle name="Total 2 2 2 2 3 5" xfId="61555" xr:uid="{00000000-0005-0000-0000-00007FF00000}"/>
    <cellStyle name="Total 2 2 2 2 3 6" xfId="61556" xr:uid="{00000000-0005-0000-0000-000080F00000}"/>
    <cellStyle name="Total 2 2 2 2 3 7" xfId="61557" xr:uid="{00000000-0005-0000-0000-000081F00000}"/>
    <cellStyle name="Total 2 2 2 2 3 8" xfId="61558" xr:uid="{00000000-0005-0000-0000-000082F00000}"/>
    <cellStyle name="Total 2 2 2 2 4" xfId="61559" xr:uid="{00000000-0005-0000-0000-000083F00000}"/>
    <cellStyle name="Total 2 2 2 2 4 2" xfId="61560" xr:uid="{00000000-0005-0000-0000-000084F00000}"/>
    <cellStyle name="Total 2 2 2 2 4 2 2" xfId="61561" xr:uid="{00000000-0005-0000-0000-000085F00000}"/>
    <cellStyle name="Total 2 2 2 2 4 2 2 2" xfId="61562" xr:uid="{00000000-0005-0000-0000-000086F00000}"/>
    <cellStyle name="Total 2 2 2 2 4 2 2 3" xfId="61563" xr:uid="{00000000-0005-0000-0000-000087F00000}"/>
    <cellStyle name="Total 2 2 2 2 4 2 2 4" xfId="61564" xr:uid="{00000000-0005-0000-0000-000088F00000}"/>
    <cellStyle name="Total 2 2 2 2 4 2 2 5" xfId="61565" xr:uid="{00000000-0005-0000-0000-000089F00000}"/>
    <cellStyle name="Total 2 2 2 2 4 2 3" xfId="61566" xr:uid="{00000000-0005-0000-0000-00008AF00000}"/>
    <cellStyle name="Total 2 2 2 2 4 2 3 2" xfId="61567" xr:uid="{00000000-0005-0000-0000-00008BF00000}"/>
    <cellStyle name="Total 2 2 2 2 4 2 3 3" xfId="61568" xr:uid="{00000000-0005-0000-0000-00008CF00000}"/>
    <cellStyle name="Total 2 2 2 2 4 2 3 4" xfId="61569" xr:uid="{00000000-0005-0000-0000-00008DF00000}"/>
    <cellStyle name="Total 2 2 2 2 4 2 3 5" xfId="61570" xr:uid="{00000000-0005-0000-0000-00008EF00000}"/>
    <cellStyle name="Total 2 2 2 2 4 2 4" xfId="61571" xr:uid="{00000000-0005-0000-0000-00008FF00000}"/>
    <cellStyle name="Total 2 2 2 2 4 2 5" xfId="61572" xr:uid="{00000000-0005-0000-0000-000090F00000}"/>
    <cellStyle name="Total 2 2 2 2 4 2 6" xfId="61573" xr:uid="{00000000-0005-0000-0000-000091F00000}"/>
    <cellStyle name="Total 2 2 2 2 4 2 7" xfId="61574" xr:uid="{00000000-0005-0000-0000-000092F00000}"/>
    <cellStyle name="Total 2 2 2 2 4 3" xfId="61575" xr:uid="{00000000-0005-0000-0000-000093F00000}"/>
    <cellStyle name="Total 2 2 2 2 4 3 2" xfId="61576" xr:uid="{00000000-0005-0000-0000-000094F00000}"/>
    <cellStyle name="Total 2 2 2 2 4 3 3" xfId="61577" xr:uid="{00000000-0005-0000-0000-000095F00000}"/>
    <cellStyle name="Total 2 2 2 2 4 3 4" xfId="61578" xr:uid="{00000000-0005-0000-0000-000096F00000}"/>
    <cellStyle name="Total 2 2 2 2 4 3 5" xfId="61579" xr:uid="{00000000-0005-0000-0000-000097F00000}"/>
    <cellStyle name="Total 2 2 2 2 4 4" xfId="61580" xr:uid="{00000000-0005-0000-0000-000098F00000}"/>
    <cellStyle name="Total 2 2 2 2 4 4 2" xfId="61581" xr:uid="{00000000-0005-0000-0000-000099F00000}"/>
    <cellStyle name="Total 2 2 2 2 4 4 3" xfId="61582" xr:uid="{00000000-0005-0000-0000-00009AF00000}"/>
    <cellStyle name="Total 2 2 2 2 4 4 4" xfId="61583" xr:uid="{00000000-0005-0000-0000-00009BF00000}"/>
    <cellStyle name="Total 2 2 2 2 4 4 5" xfId="61584" xr:uid="{00000000-0005-0000-0000-00009CF00000}"/>
    <cellStyle name="Total 2 2 2 2 4 5" xfId="61585" xr:uid="{00000000-0005-0000-0000-00009DF00000}"/>
    <cellStyle name="Total 2 2 2 2 4 6" xfId="61586" xr:uid="{00000000-0005-0000-0000-00009EF00000}"/>
    <cellStyle name="Total 2 2 2 2 4 7" xfId="61587" xr:uid="{00000000-0005-0000-0000-00009FF00000}"/>
    <cellStyle name="Total 2 2 2 2 4 8" xfId="61588" xr:uid="{00000000-0005-0000-0000-0000A0F00000}"/>
    <cellStyle name="Total 2 2 2 2 5" xfId="61589" xr:uid="{00000000-0005-0000-0000-0000A1F00000}"/>
    <cellStyle name="Total 2 2 2 2 5 2" xfId="61590" xr:uid="{00000000-0005-0000-0000-0000A2F00000}"/>
    <cellStyle name="Total 2 2 2 2 5 2 2" xfId="61591" xr:uid="{00000000-0005-0000-0000-0000A3F00000}"/>
    <cellStyle name="Total 2 2 2 2 5 2 2 2" xfId="61592" xr:uid="{00000000-0005-0000-0000-0000A4F00000}"/>
    <cellStyle name="Total 2 2 2 2 5 2 2 3" xfId="61593" xr:uid="{00000000-0005-0000-0000-0000A5F00000}"/>
    <cellStyle name="Total 2 2 2 2 5 2 2 4" xfId="61594" xr:uid="{00000000-0005-0000-0000-0000A6F00000}"/>
    <cellStyle name="Total 2 2 2 2 5 2 2 5" xfId="61595" xr:uid="{00000000-0005-0000-0000-0000A7F00000}"/>
    <cellStyle name="Total 2 2 2 2 5 2 3" xfId="61596" xr:uid="{00000000-0005-0000-0000-0000A8F00000}"/>
    <cellStyle name="Total 2 2 2 2 5 2 3 2" xfId="61597" xr:uid="{00000000-0005-0000-0000-0000A9F00000}"/>
    <cellStyle name="Total 2 2 2 2 5 2 3 3" xfId="61598" xr:uid="{00000000-0005-0000-0000-0000AAF00000}"/>
    <cellStyle name="Total 2 2 2 2 5 2 3 4" xfId="61599" xr:uid="{00000000-0005-0000-0000-0000ABF00000}"/>
    <cellStyle name="Total 2 2 2 2 5 2 3 5" xfId="61600" xr:uid="{00000000-0005-0000-0000-0000ACF00000}"/>
    <cellStyle name="Total 2 2 2 2 5 2 4" xfId="61601" xr:uid="{00000000-0005-0000-0000-0000ADF00000}"/>
    <cellStyle name="Total 2 2 2 2 5 2 5" xfId="61602" xr:uid="{00000000-0005-0000-0000-0000AEF00000}"/>
    <cellStyle name="Total 2 2 2 2 5 2 6" xfId="61603" xr:uid="{00000000-0005-0000-0000-0000AFF00000}"/>
    <cellStyle name="Total 2 2 2 2 5 2 7" xfId="61604" xr:uid="{00000000-0005-0000-0000-0000B0F00000}"/>
    <cellStyle name="Total 2 2 2 2 5 3" xfId="61605" xr:uid="{00000000-0005-0000-0000-0000B1F00000}"/>
    <cellStyle name="Total 2 2 2 2 5 3 2" xfId="61606" xr:uid="{00000000-0005-0000-0000-0000B2F00000}"/>
    <cellStyle name="Total 2 2 2 2 5 3 3" xfId="61607" xr:uid="{00000000-0005-0000-0000-0000B3F00000}"/>
    <cellStyle name="Total 2 2 2 2 5 3 4" xfId="61608" xr:uid="{00000000-0005-0000-0000-0000B4F00000}"/>
    <cellStyle name="Total 2 2 2 2 5 3 5" xfId="61609" xr:uid="{00000000-0005-0000-0000-0000B5F00000}"/>
    <cellStyle name="Total 2 2 2 2 5 4" xfId="61610" xr:uid="{00000000-0005-0000-0000-0000B6F00000}"/>
    <cellStyle name="Total 2 2 2 2 5 4 2" xfId="61611" xr:uid="{00000000-0005-0000-0000-0000B7F00000}"/>
    <cellStyle name="Total 2 2 2 2 5 4 3" xfId="61612" xr:uid="{00000000-0005-0000-0000-0000B8F00000}"/>
    <cellStyle name="Total 2 2 2 2 5 4 4" xfId="61613" xr:uid="{00000000-0005-0000-0000-0000B9F00000}"/>
    <cellStyle name="Total 2 2 2 2 5 4 5" xfId="61614" xr:uid="{00000000-0005-0000-0000-0000BAF00000}"/>
    <cellStyle name="Total 2 2 2 2 5 5" xfId="61615" xr:uid="{00000000-0005-0000-0000-0000BBF00000}"/>
    <cellStyle name="Total 2 2 2 2 5 6" xfId="61616" xr:uid="{00000000-0005-0000-0000-0000BCF00000}"/>
    <cellStyle name="Total 2 2 2 2 5 7" xfId="61617" xr:uid="{00000000-0005-0000-0000-0000BDF00000}"/>
    <cellStyle name="Total 2 2 2 2 5 8" xfId="61618" xr:uid="{00000000-0005-0000-0000-0000BEF00000}"/>
    <cellStyle name="Total 2 2 2 2 6" xfId="61619" xr:uid="{00000000-0005-0000-0000-0000BFF00000}"/>
    <cellStyle name="Total 2 2 2 2 6 2" xfId="61620" xr:uid="{00000000-0005-0000-0000-0000C0F00000}"/>
    <cellStyle name="Total 2 2 2 2 6 2 2" xfId="61621" xr:uid="{00000000-0005-0000-0000-0000C1F00000}"/>
    <cellStyle name="Total 2 2 2 2 6 2 2 2" xfId="61622" xr:uid="{00000000-0005-0000-0000-0000C2F00000}"/>
    <cellStyle name="Total 2 2 2 2 6 2 2 3" xfId="61623" xr:uid="{00000000-0005-0000-0000-0000C3F00000}"/>
    <cellStyle name="Total 2 2 2 2 6 2 2 4" xfId="61624" xr:uid="{00000000-0005-0000-0000-0000C4F00000}"/>
    <cellStyle name="Total 2 2 2 2 6 2 2 5" xfId="61625" xr:uid="{00000000-0005-0000-0000-0000C5F00000}"/>
    <cellStyle name="Total 2 2 2 2 6 2 3" xfId="61626" xr:uid="{00000000-0005-0000-0000-0000C6F00000}"/>
    <cellStyle name="Total 2 2 2 2 6 2 3 2" xfId="61627" xr:uid="{00000000-0005-0000-0000-0000C7F00000}"/>
    <cellStyle name="Total 2 2 2 2 6 2 3 3" xfId="61628" xr:uid="{00000000-0005-0000-0000-0000C8F00000}"/>
    <cellStyle name="Total 2 2 2 2 6 2 3 4" xfId="61629" xr:uid="{00000000-0005-0000-0000-0000C9F00000}"/>
    <cellStyle name="Total 2 2 2 2 6 2 3 5" xfId="61630" xr:uid="{00000000-0005-0000-0000-0000CAF00000}"/>
    <cellStyle name="Total 2 2 2 2 6 2 4" xfId="61631" xr:uid="{00000000-0005-0000-0000-0000CBF00000}"/>
    <cellStyle name="Total 2 2 2 2 6 2 5" xfId="61632" xr:uid="{00000000-0005-0000-0000-0000CCF00000}"/>
    <cellStyle name="Total 2 2 2 2 6 2 6" xfId="61633" xr:uid="{00000000-0005-0000-0000-0000CDF00000}"/>
    <cellStyle name="Total 2 2 2 2 6 2 7" xfId="61634" xr:uid="{00000000-0005-0000-0000-0000CEF00000}"/>
    <cellStyle name="Total 2 2 2 2 6 3" xfId="61635" xr:uid="{00000000-0005-0000-0000-0000CFF00000}"/>
    <cellStyle name="Total 2 2 2 2 6 3 2" xfId="61636" xr:uid="{00000000-0005-0000-0000-0000D0F00000}"/>
    <cellStyle name="Total 2 2 2 2 6 3 3" xfId="61637" xr:uid="{00000000-0005-0000-0000-0000D1F00000}"/>
    <cellStyle name="Total 2 2 2 2 6 3 4" xfId="61638" xr:uid="{00000000-0005-0000-0000-0000D2F00000}"/>
    <cellStyle name="Total 2 2 2 2 6 3 5" xfId="61639" xr:uid="{00000000-0005-0000-0000-0000D3F00000}"/>
    <cellStyle name="Total 2 2 2 2 6 4" xfId="61640" xr:uid="{00000000-0005-0000-0000-0000D4F00000}"/>
    <cellStyle name="Total 2 2 2 2 6 4 2" xfId="61641" xr:uid="{00000000-0005-0000-0000-0000D5F00000}"/>
    <cellStyle name="Total 2 2 2 2 6 4 3" xfId="61642" xr:uid="{00000000-0005-0000-0000-0000D6F00000}"/>
    <cellStyle name="Total 2 2 2 2 6 4 4" xfId="61643" xr:uid="{00000000-0005-0000-0000-0000D7F00000}"/>
    <cellStyle name="Total 2 2 2 2 6 4 5" xfId="61644" xr:uid="{00000000-0005-0000-0000-0000D8F00000}"/>
    <cellStyle name="Total 2 2 2 2 6 5" xfId="61645" xr:uid="{00000000-0005-0000-0000-0000D9F00000}"/>
    <cellStyle name="Total 2 2 2 2 6 6" xfId="61646" xr:uid="{00000000-0005-0000-0000-0000DAF00000}"/>
    <cellStyle name="Total 2 2 2 2 6 7" xfId="61647" xr:uid="{00000000-0005-0000-0000-0000DBF00000}"/>
    <cellStyle name="Total 2 2 2 2 6 8" xfId="61648" xr:uid="{00000000-0005-0000-0000-0000DCF00000}"/>
    <cellStyle name="Total 2 2 2 2 7" xfId="61649" xr:uid="{00000000-0005-0000-0000-0000DDF00000}"/>
    <cellStyle name="Total 2 2 2 2 7 2" xfId="61650" xr:uid="{00000000-0005-0000-0000-0000DEF00000}"/>
    <cellStyle name="Total 2 2 2 2 7 2 2" xfId="61651" xr:uid="{00000000-0005-0000-0000-0000DFF00000}"/>
    <cellStyle name="Total 2 2 2 2 7 2 2 2" xfId="61652" xr:uid="{00000000-0005-0000-0000-0000E0F00000}"/>
    <cellStyle name="Total 2 2 2 2 7 2 2 3" xfId="61653" xr:uid="{00000000-0005-0000-0000-0000E1F00000}"/>
    <cellStyle name="Total 2 2 2 2 7 2 2 4" xfId="61654" xr:uid="{00000000-0005-0000-0000-0000E2F00000}"/>
    <cellStyle name="Total 2 2 2 2 7 2 2 5" xfId="61655" xr:uid="{00000000-0005-0000-0000-0000E3F00000}"/>
    <cellStyle name="Total 2 2 2 2 7 2 3" xfId="61656" xr:uid="{00000000-0005-0000-0000-0000E4F00000}"/>
    <cellStyle name="Total 2 2 2 2 7 2 3 2" xfId="61657" xr:uid="{00000000-0005-0000-0000-0000E5F00000}"/>
    <cellStyle name="Total 2 2 2 2 7 2 3 3" xfId="61658" xr:uid="{00000000-0005-0000-0000-0000E6F00000}"/>
    <cellStyle name="Total 2 2 2 2 7 2 3 4" xfId="61659" xr:uid="{00000000-0005-0000-0000-0000E7F00000}"/>
    <cellStyle name="Total 2 2 2 2 7 2 3 5" xfId="61660" xr:uid="{00000000-0005-0000-0000-0000E8F00000}"/>
    <cellStyle name="Total 2 2 2 2 7 2 4" xfId="61661" xr:uid="{00000000-0005-0000-0000-0000E9F00000}"/>
    <cellStyle name="Total 2 2 2 2 7 2 5" xfId="61662" xr:uid="{00000000-0005-0000-0000-0000EAF00000}"/>
    <cellStyle name="Total 2 2 2 2 7 2 6" xfId="61663" xr:uid="{00000000-0005-0000-0000-0000EBF00000}"/>
    <cellStyle name="Total 2 2 2 2 7 2 7" xfId="61664" xr:uid="{00000000-0005-0000-0000-0000ECF00000}"/>
    <cellStyle name="Total 2 2 2 2 7 3" xfId="61665" xr:uid="{00000000-0005-0000-0000-0000EDF00000}"/>
    <cellStyle name="Total 2 2 2 2 7 3 2" xfId="61666" xr:uid="{00000000-0005-0000-0000-0000EEF00000}"/>
    <cellStyle name="Total 2 2 2 2 7 3 3" xfId="61667" xr:uid="{00000000-0005-0000-0000-0000EFF00000}"/>
    <cellStyle name="Total 2 2 2 2 7 3 4" xfId="61668" xr:uid="{00000000-0005-0000-0000-0000F0F00000}"/>
    <cellStyle name="Total 2 2 2 2 7 3 5" xfId="61669" xr:uid="{00000000-0005-0000-0000-0000F1F00000}"/>
    <cellStyle name="Total 2 2 2 2 7 4" xfId="61670" xr:uid="{00000000-0005-0000-0000-0000F2F00000}"/>
    <cellStyle name="Total 2 2 2 2 7 4 2" xfId="61671" xr:uid="{00000000-0005-0000-0000-0000F3F00000}"/>
    <cellStyle name="Total 2 2 2 2 7 4 3" xfId="61672" xr:uid="{00000000-0005-0000-0000-0000F4F00000}"/>
    <cellStyle name="Total 2 2 2 2 7 4 4" xfId="61673" xr:uid="{00000000-0005-0000-0000-0000F5F00000}"/>
    <cellStyle name="Total 2 2 2 2 7 4 5" xfId="61674" xr:uid="{00000000-0005-0000-0000-0000F6F00000}"/>
    <cellStyle name="Total 2 2 2 2 7 5" xfId="61675" xr:uid="{00000000-0005-0000-0000-0000F7F00000}"/>
    <cellStyle name="Total 2 2 2 2 7 6" xfId="61676" xr:uid="{00000000-0005-0000-0000-0000F8F00000}"/>
    <cellStyle name="Total 2 2 2 2 7 7" xfId="61677" xr:uid="{00000000-0005-0000-0000-0000F9F00000}"/>
    <cellStyle name="Total 2 2 2 2 7 8" xfId="61678" xr:uid="{00000000-0005-0000-0000-0000FAF00000}"/>
    <cellStyle name="Total 2 2 2 2 8" xfId="61679" xr:uid="{00000000-0005-0000-0000-0000FBF00000}"/>
    <cellStyle name="Total 2 2 2 2 8 2" xfId="61680" xr:uid="{00000000-0005-0000-0000-0000FCF00000}"/>
    <cellStyle name="Total 2 2 2 2 8 2 2" xfId="61681" xr:uid="{00000000-0005-0000-0000-0000FDF00000}"/>
    <cellStyle name="Total 2 2 2 2 8 2 2 2" xfId="61682" xr:uid="{00000000-0005-0000-0000-0000FEF00000}"/>
    <cellStyle name="Total 2 2 2 2 8 2 2 3" xfId="61683" xr:uid="{00000000-0005-0000-0000-0000FFF00000}"/>
    <cellStyle name="Total 2 2 2 2 8 2 2 4" xfId="61684" xr:uid="{00000000-0005-0000-0000-000000F10000}"/>
    <cellStyle name="Total 2 2 2 2 8 2 2 5" xfId="61685" xr:uid="{00000000-0005-0000-0000-000001F10000}"/>
    <cellStyle name="Total 2 2 2 2 8 2 3" xfId="61686" xr:uid="{00000000-0005-0000-0000-000002F10000}"/>
    <cellStyle name="Total 2 2 2 2 8 2 3 2" xfId="61687" xr:uid="{00000000-0005-0000-0000-000003F10000}"/>
    <cellStyle name="Total 2 2 2 2 8 2 3 3" xfId="61688" xr:uid="{00000000-0005-0000-0000-000004F10000}"/>
    <cellStyle name="Total 2 2 2 2 8 2 3 4" xfId="61689" xr:uid="{00000000-0005-0000-0000-000005F10000}"/>
    <cellStyle name="Total 2 2 2 2 8 2 3 5" xfId="61690" xr:uid="{00000000-0005-0000-0000-000006F10000}"/>
    <cellStyle name="Total 2 2 2 2 8 2 4" xfId="61691" xr:uid="{00000000-0005-0000-0000-000007F10000}"/>
    <cellStyle name="Total 2 2 2 2 8 2 5" xfId="61692" xr:uid="{00000000-0005-0000-0000-000008F10000}"/>
    <cellStyle name="Total 2 2 2 2 8 2 6" xfId="61693" xr:uid="{00000000-0005-0000-0000-000009F10000}"/>
    <cellStyle name="Total 2 2 2 2 8 2 7" xfId="61694" xr:uid="{00000000-0005-0000-0000-00000AF10000}"/>
    <cellStyle name="Total 2 2 2 2 8 3" xfId="61695" xr:uid="{00000000-0005-0000-0000-00000BF10000}"/>
    <cellStyle name="Total 2 2 2 2 8 3 2" xfId="61696" xr:uid="{00000000-0005-0000-0000-00000CF10000}"/>
    <cellStyle name="Total 2 2 2 2 8 3 3" xfId="61697" xr:uid="{00000000-0005-0000-0000-00000DF10000}"/>
    <cellStyle name="Total 2 2 2 2 8 3 4" xfId="61698" xr:uid="{00000000-0005-0000-0000-00000EF10000}"/>
    <cellStyle name="Total 2 2 2 2 8 3 5" xfId="61699" xr:uid="{00000000-0005-0000-0000-00000FF10000}"/>
    <cellStyle name="Total 2 2 2 2 8 4" xfId="61700" xr:uid="{00000000-0005-0000-0000-000010F10000}"/>
    <cellStyle name="Total 2 2 2 2 8 4 2" xfId="61701" xr:uid="{00000000-0005-0000-0000-000011F10000}"/>
    <cellStyle name="Total 2 2 2 2 8 4 3" xfId="61702" xr:uid="{00000000-0005-0000-0000-000012F10000}"/>
    <cellStyle name="Total 2 2 2 2 8 4 4" xfId="61703" xr:uid="{00000000-0005-0000-0000-000013F10000}"/>
    <cellStyle name="Total 2 2 2 2 8 4 5" xfId="61704" xr:uid="{00000000-0005-0000-0000-000014F10000}"/>
    <cellStyle name="Total 2 2 2 2 8 5" xfId="61705" xr:uid="{00000000-0005-0000-0000-000015F10000}"/>
    <cellStyle name="Total 2 2 2 2 8 6" xfId="61706" xr:uid="{00000000-0005-0000-0000-000016F10000}"/>
    <cellStyle name="Total 2 2 2 2 8 7" xfId="61707" xr:uid="{00000000-0005-0000-0000-000017F10000}"/>
    <cellStyle name="Total 2 2 2 2 8 8" xfId="61708" xr:uid="{00000000-0005-0000-0000-000018F10000}"/>
    <cellStyle name="Total 2 2 2 2 9" xfId="61709" xr:uid="{00000000-0005-0000-0000-000019F10000}"/>
    <cellStyle name="Total 2 2 2 2 9 2" xfId="61710" xr:uid="{00000000-0005-0000-0000-00001AF10000}"/>
    <cellStyle name="Total 2 2 2 2 9 2 2" xfId="61711" xr:uid="{00000000-0005-0000-0000-00001BF10000}"/>
    <cellStyle name="Total 2 2 2 2 9 2 2 2" xfId="61712" xr:uid="{00000000-0005-0000-0000-00001CF10000}"/>
    <cellStyle name="Total 2 2 2 2 9 2 2 3" xfId="61713" xr:uid="{00000000-0005-0000-0000-00001DF10000}"/>
    <cellStyle name="Total 2 2 2 2 9 2 2 4" xfId="61714" xr:uid="{00000000-0005-0000-0000-00001EF10000}"/>
    <cellStyle name="Total 2 2 2 2 9 2 2 5" xfId="61715" xr:uid="{00000000-0005-0000-0000-00001FF10000}"/>
    <cellStyle name="Total 2 2 2 2 9 2 3" xfId="61716" xr:uid="{00000000-0005-0000-0000-000020F10000}"/>
    <cellStyle name="Total 2 2 2 2 9 2 3 2" xfId="61717" xr:uid="{00000000-0005-0000-0000-000021F10000}"/>
    <cellStyle name="Total 2 2 2 2 9 2 3 3" xfId="61718" xr:uid="{00000000-0005-0000-0000-000022F10000}"/>
    <cellStyle name="Total 2 2 2 2 9 2 3 4" xfId="61719" xr:uid="{00000000-0005-0000-0000-000023F10000}"/>
    <cellStyle name="Total 2 2 2 2 9 2 3 5" xfId="61720" xr:uid="{00000000-0005-0000-0000-000024F10000}"/>
    <cellStyle name="Total 2 2 2 2 9 2 4" xfId="61721" xr:uid="{00000000-0005-0000-0000-000025F10000}"/>
    <cellStyle name="Total 2 2 2 2 9 2 5" xfId="61722" xr:uid="{00000000-0005-0000-0000-000026F10000}"/>
    <cellStyle name="Total 2 2 2 2 9 2 6" xfId="61723" xr:uid="{00000000-0005-0000-0000-000027F10000}"/>
    <cellStyle name="Total 2 2 2 2 9 2 7" xfId="61724" xr:uid="{00000000-0005-0000-0000-000028F10000}"/>
    <cellStyle name="Total 2 2 2 2 9 3" xfId="61725" xr:uid="{00000000-0005-0000-0000-000029F10000}"/>
    <cellStyle name="Total 2 2 2 2 9 3 2" xfId="61726" xr:uid="{00000000-0005-0000-0000-00002AF10000}"/>
    <cellStyle name="Total 2 2 2 2 9 3 3" xfId="61727" xr:uid="{00000000-0005-0000-0000-00002BF10000}"/>
    <cellStyle name="Total 2 2 2 2 9 3 4" xfId="61728" xr:uid="{00000000-0005-0000-0000-00002CF10000}"/>
    <cellStyle name="Total 2 2 2 2 9 3 5" xfId="61729" xr:uid="{00000000-0005-0000-0000-00002DF10000}"/>
    <cellStyle name="Total 2 2 2 2 9 4" xfId="61730" xr:uid="{00000000-0005-0000-0000-00002EF10000}"/>
    <cellStyle name="Total 2 2 2 2 9 4 2" xfId="61731" xr:uid="{00000000-0005-0000-0000-00002FF10000}"/>
    <cellStyle name="Total 2 2 2 2 9 4 3" xfId="61732" xr:uid="{00000000-0005-0000-0000-000030F10000}"/>
    <cellStyle name="Total 2 2 2 2 9 4 4" xfId="61733" xr:uid="{00000000-0005-0000-0000-000031F10000}"/>
    <cellStyle name="Total 2 2 2 2 9 4 5" xfId="61734" xr:uid="{00000000-0005-0000-0000-000032F10000}"/>
    <cellStyle name="Total 2 2 2 2 9 5" xfId="61735" xr:uid="{00000000-0005-0000-0000-000033F10000}"/>
    <cellStyle name="Total 2 2 2 2 9 6" xfId="61736" xr:uid="{00000000-0005-0000-0000-000034F10000}"/>
    <cellStyle name="Total 2 2 2 2 9 7" xfId="61737" xr:uid="{00000000-0005-0000-0000-000035F10000}"/>
    <cellStyle name="Total 2 2 2 2 9 8" xfId="61738" xr:uid="{00000000-0005-0000-0000-000036F10000}"/>
    <cellStyle name="Total 2 2 2 3" xfId="61739" xr:uid="{00000000-0005-0000-0000-000037F10000}"/>
    <cellStyle name="Total 2 2 2 3 2" xfId="61740" xr:uid="{00000000-0005-0000-0000-000038F10000}"/>
    <cellStyle name="Total 2 2 2 3 2 2" xfId="61741" xr:uid="{00000000-0005-0000-0000-000039F10000}"/>
    <cellStyle name="Total 2 2 2 3 3" xfId="61742" xr:uid="{00000000-0005-0000-0000-00003AF10000}"/>
    <cellStyle name="Total 2 2 2 3 4" xfId="61743" xr:uid="{00000000-0005-0000-0000-00003BF10000}"/>
    <cellStyle name="Total 2 2 2 3 5" xfId="61744" xr:uid="{00000000-0005-0000-0000-00003CF10000}"/>
    <cellStyle name="Total 2 2 2 4" xfId="61745" xr:uid="{00000000-0005-0000-0000-00003DF10000}"/>
    <cellStyle name="Total 2 2 2 4 2" xfId="61746" xr:uid="{00000000-0005-0000-0000-00003EF10000}"/>
    <cellStyle name="Total 2 2 2 4 2 2" xfId="61747" xr:uid="{00000000-0005-0000-0000-00003FF10000}"/>
    <cellStyle name="Total 2 2 2 4 3" xfId="61748" xr:uid="{00000000-0005-0000-0000-000040F10000}"/>
    <cellStyle name="Total 2 2 2 4 4" xfId="61749" xr:uid="{00000000-0005-0000-0000-000041F10000}"/>
    <cellStyle name="Total 2 2 2 4 5" xfId="61750" xr:uid="{00000000-0005-0000-0000-000042F10000}"/>
    <cellStyle name="Total 2 2 2 5" xfId="61751" xr:uid="{00000000-0005-0000-0000-000043F10000}"/>
    <cellStyle name="Total 2 2 2 5 2" xfId="61752" xr:uid="{00000000-0005-0000-0000-000044F10000}"/>
    <cellStyle name="Total 2 2 2 6" xfId="61753" xr:uid="{00000000-0005-0000-0000-000045F10000}"/>
    <cellStyle name="Total 2 2 2 7" xfId="61754" xr:uid="{00000000-0005-0000-0000-000046F10000}"/>
    <cellStyle name="Total 2 2 2_T-straight with PEDs adjustor" xfId="61755" xr:uid="{00000000-0005-0000-0000-000047F10000}"/>
    <cellStyle name="Total 2 2 3" xfId="61756" xr:uid="{00000000-0005-0000-0000-000048F10000}"/>
    <cellStyle name="Total 2 2 3 10" xfId="61757" xr:uid="{00000000-0005-0000-0000-000049F10000}"/>
    <cellStyle name="Total 2 2 3 10 2" xfId="61758" xr:uid="{00000000-0005-0000-0000-00004AF10000}"/>
    <cellStyle name="Total 2 2 3 10 2 2" xfId="61759" xr:uid="{00000000-0005-0000-0000-00004BF10000}"/>
    <cellStyle name="Total 2 2 3 10 2 2 2" xfId="61760" xr:uid="{00000000-0005-0000-0000-00004CF10000}"/>
    <cellStyle name="Total 2 2 3 10 2 2 3" xfId="61761" xr:uid="{00000000-0005-0000-0000-00004DF10000}"/>
    <cellStyle name="Total 2 2 3 10 2 2 4" xfId="61762" xr:uid="{00000000-0005-0000-0000-00004EF10000}"/>
    <cellStyle name="Total 2 2 3 10 2 2 5" xfId="61763" xr:uid="{00000000-0005-0000-0000-00004FF10000}"/>
    <cellStyle name="Total 2 2 3 10 2 3" xfId="61764" xr:uid="{00000000-0005-0000-0000-000050F10000}"/>
    <cellStyle name="Total 2 2 3 10 2 3 2" xfId="61765" xr:uid="{00000000-0005-0000-0000-000051F10000}"/>
    <cellStyle name="Total 2 2 3 10 2 3 3" xfId="61766" xr:uid="{00000000-0005-0000-0000-000052F10000}"/>
    <cellStyle name="Total 2 2 3 10 2 3 4" xfId="61767" xr:uid="{00000000-0005-0000-0000-000053F10000}"/>
    <cellStyle name="Total 2 2 3 10 2 3 5" xfId="61768" xr:uid="{00000000-0005-0000-0000-000054F10000}"/>
    <cellStyle name="Total 2 2 3 10 2 4" xfId="61769" xr:uid="{00000000-0005-0000-0000-000055F10000}"/>
    <cellStyle name="Total 2 2 3 10 2 5" xfId="61770" xr:uid="{00000000-0005-0000-0000-000056F10000}"/>
    <cellStyle name="Total 2 2 3 10 2 6" xfId="61771" xr:uid="{00000000-0005-0000-0000-000057F10000}"/>
    <cellStyle name="Total 2 2 3 10 2 7" xfId="61772" xr:uid="{00000000-0005-0000-0000-000058F10000}"/>
    <cellStyle name="Total 2 2 3 10 3" xfId="61773" xr:uid="{00000000-0005-0000-0000-000059F10000}"/>
    <cellStyle name="Total 2 2 3 10 3 2" xfId="61774" xr:uid="{00000000-0005-0000-0000-00005AF10000}"/>
    <cellStyle name="Total 2 2 3 10 3 3" xfId="61775" xr:uid="{00000000-0005-0000-0000-00005BF10000}"/>
    <cellStyle name="Total 2 2 3 10 3 4" xfId="61776" xr:uid="{00000000-0005-0000-0000-00005CF10000}"/>
    <cellStyle name="Total 2 2 3 10 3 5" xfId="61777" xr:uid="{00000000-0005-0000-0000-00005DF10000}"/>
    <cellStyle name="Total 2 2 3 10 4" xfId="61778" xr:uid="{00000000-0005-0000-0000-00005EF10000}"/>
    <cellStyle name="Total 2 2 3 10 4 2" xfId="61779" xr:uid="{00000000-0005-0000-0000-00005FF10000}"/>
    <cellStyle name="Total 2 2 3 10 4 3" xfId="61780" xr:uid="{00000000-0005-0000-0000-000060F10000}"/>
    <cellStyle name="Total 2 2 3 10 4 4" xfId="61781" xr:uid="{00000000-0005-0000-0000-000061F10000}"/>
    <cellStyle name="Total 2 2 3 10 4 5" xfId="61782" xr:uid="{00000000-0005-0000-0000-000062F10000}"/>
    <cellStyle name="Total 2 2 3 10 5" xfId="61783" xr:uid="{00000000-0005-0000-0000-000063F10000}"/>
    <cellStyle name="Total 2 2 3 10 6" xfId="61784" xr:uid="{00000000-0005-0000-0000-000064F10000}"/>
    <cellStyle name="Total 2 2 3 10 7" xfId="61785" xr:uid="{00000000-0005-0000-0000-000065F10000}"/>
    <cellStyle name="Total 2 2 3 10 8" xfId="61786" xr:uid="{00000000-0005-0000-0000-000066F10000}"/>
    <cellStyle name="Total 2 2 3 11" xfId="61787" xr:uid="{00000000-0005-0000-0000-000067F10000}"/>
    <cellStyle name="Total 2 2 3 11 2" xfId="61788" xr:uid="{00000000-0005-0000-0000-000068F10000}"/>
    <cellStyle name="Total 2 2 3 11 2 2" xfId="61789" xr:uid="{00000000-0005-0000-0000-000069F10000}"/>
    <cellStyle name="Total 2 2 3 11 2 2 2" xfId="61790" xr:uid="{00000000-0005-0000-0000-00006AF10000}"/>
    <cellStyle name="Total 2 2 3 11 2 2 3" xfId="61791" xr:uid="{00000000-0005-0000-0000-00006BF10000}"/>
    <cellStyle name="Total 2 2 3 11 2 2 4" xfId="61792" xr:uid="{00000000-0005-0000-0000-00006CF10000}"/>
    <cellStyle name="Total 2 2 3 11 2 2 5" xfId="61793" xr:uid="{00000000-0005-0000-0000-00006DF10000}"/>
    <cellStyle name="Total 2 2 3 11 2 3" xfId="61794" xr:uid="{00000000-0005-0000-0000-00006EF10000}"/>
    <cellStyle name="Total 2 2 3 11 2 3 2" xfId="61795" xr:uid="{00000000-0005-0000-0000-00006FF10000}"/>
    <cellStyle name="Total 2 2 3 11 2 3 3" xfId="61796" xr:uid="{00000000-0005-0000-0000-000070F10000}"/>
    <cellStyle name="Total 2 2 3 11 2 3 4" xfId="61797" xr:uid="{00000000-0005-0000-0000-000071F10000}"/>
    <cellStyle name="Total 2 2 3 11 2 3 5" xfId="61798" xr:uid="{00000000-0005-0000-0000-000072F10000}"/>
    <cellStyle name="Total 2 2 3 11 2 4" xfId="61799" xr:uid="{00000000-0005-0000-0000-000073F10000}"/>
    <cellStyle name="Total 2 2 3 11 2 5" xfId="61800" xr:uid="{00000000-0005-0000-0000-000074F10000}"/>
    <cellStyle name="Total 2 2 3 11 2 6" xfId="61801" xr:uid="{00000000-0005-0000-0000-000075F10000}"/>
    <cellStyle name="Total 2 2 3 11 2 7" xfId="61802" xr:uid="{00000000-0005-0000-0000-000076F10000}"/>
    <cellStyle name="Total 2 2 3 11 3" xfId="61803" xr:uid="{00000000-0005-0000-0000-000077F10000}"/>
    <cellStyle name="Total 2 2 3 11 3 2" xfId="61804" xr:uid="{00000000-0005-0000-0000-000078F10000}"/>
    <cellStyle name="Total 2 2 3 11 3 3" xfId="61805" xr:uid="{00000000-0005-0000-0000-000079F10000}"/>
    <cellStyle name="Total 2 2 3 11 3 4" xfId="61806" xr:uid="{00000000-0005-0000-0000-00007AF10000}"/>
    <cellStyle name="Total 2 2 3 11 3 5" xfId="61807" xr:uid="{00000000-0005-0000-0000-00007BF10000}"/>
    <cellStyle name="Total 2 2 3 11 4" xfId="61808" xr:uid="{00000000-0005-0000-0000-00007CF10000}"/>
    <cellStyle name="Total 2 2 3 11 4 2" xfId="61809" xr:uid="{00000000-0005-0000-0000-00007DF10000}"/>
    <cellStyle name="Total 2 2 3 11 4 3" xfId="61810" xr:uid="{00000000-0005-0000-0000-00007EF10000}"/>
    <cellStyle name="Total 2 2 3 11 4 4" xfId="61811" xr:uid="{00000000-0005-0000-0000-00007FF10000}"/>
    <cellStyle name="Total 2 2 3 11 4 5" xfId="61812" xr:uid="{00000000-0005-0000-0000-000080F10000}"/>
    <cellStyle name="Total 2 2 3 11 5" xfId="61813" xr:uid="{00000000-0005-0000-0000-000081F10000}"/>
    <cellStyle name="Total 2 2 3 11 6" xfId="61814" xr:uid="{00000000-0005-0000-0000-000082F10000}"/>
    <cellStyle name="Total 2 2 3 11 7" xfId="61815" xr:uid="{00000000-0005-0000-0000-000083F10000}"/>
    <cellStyle name="Total 2 2 3 11 8" xfId="61816" xr:uid="{00000000-0005-0000-0000-000084F10000}"/>
    <cellStyle name="Total 2 2 3 12" xfId="61817" xr:uid="{00000000-0005-0000-0000-000085F10000}"/>
    <cellStyle name="Total 2 2 3 12 2" xfId="61818" xr:uid="{00000000-0005-0000-0000-000086F10000}"/>
    <cellStyle name="Total 2 2 3 12 2 2" xfId="61819" xr:uid="{00000000-0005-0000-0000-000087F10000}"/>
    <cellStyle name="Total 2 2 3 12 2 2 2" xfId="61820" xr:uid="{00000000-0005-0000-0000-000088F10000}"/>
    <cellStyle name="Total 2 2 3 12 2 2 3" xfId="61821" xr:uid="{00000000-0005-0000-0000-000089F10000}"/>
    <cellStyle name="Total 2 2 3 12 2 2 4" xfId="61822" xr:uid="{00000000-0005-0000-0000-00008AF10000}"/>
    <cellStyle name="Total 2 2 3 12 2 2 5" xfId="61823" xr:uid="{00000000-0005-0000-0000-00008BF10000}"/>
    <cellStyle name="Total 2 2 3 12 2 3" xfId="61824" xr:uid="{00000000-0005-0000-0000-00008CF10000}"/>
    <cellStyle name="Total 2 2 3 12 2 3 2" xfId="61825" xr:uid="{00000000-0005-0000-0000-00008DF10000}"/>
    <cellStyle name="Total 2 2 3 12 2 3 3" xfId="61826" xr:uid="{00000000-0005-0000-0000-00008EF10000}"/>
    <cellStyle name="Total 2 2 3 12 2 3 4" xfId="61827" xr:uid="{00000000-0005-0000-0000-00008FF10000}"/>
    <cellStyle name="Total 2 2 3 12 2 3 5" xfId="61828" xr:uid="{00000000-0005-0000-0000-000090F10000}"/>
    <cellStyle name="Total 2 2 3 12 2 4" xfId="61829" xr:uid="{00000000-0005-0000-0000-000091F10000}"/>
    <cellStyle name="Total 2 2 3 12 2 5" xfId="61830" xr:uid="{00000000-0005-0000-0000-000092F10000}"/>
    <cellStyle name="Total 2 2 3 12 2 6" xfId="61831" xr:uid="{00000000-0005-0000-0000-000093F10000}"/>
    <cellStyle name="Total 2 2 3 12 2 7" xfId="61832" xr:uid="{00000000-0005-0000-0000-000094F10000}"/>
    <cellStyle name="Total 2 2 3 12 3" xfId="61833" xr:uid="{00000000-0005-0000-0000-000095F10000}"/>
    <cellStyle name="Total 2 2 3 12 3 2" xfId="61834" xr:uid="{00000000-0005-0000-0000-000096F10000}"/>
    <cellStyle name="Total 2 2 3 12 3 3" xfId="61835" xr:uid="{00000000-0005-0000-0000-000097F10000}"/>
    <cellStyle name="Total 2 2 3 12 3 4" xfId="61836" xr:uid="{00000000-0005-0000-0000-000098F10000}"/>
    <cellStyle name="Total 2 2 3 12 3 5" xfId="61837" xr:uid="{00000000-0005-0000-0000-000099F10000}"/>
    <cellStyle name="Total 2 2 3 12 4" xfId="61838" xr:uid="{00000000-0005-0000-0000-00009AF10000}"/>
    <cellStyle name="Total 2 2 3 12 4 2" xfId="61839" xr:uid="{00000000-0005-0000-0000-00009BF10000}"/>
    <cellStyle name="Total 2 2 3 12 4 3" xfId="61840" xr:uid="{00000000-0005-0000-0000-00009CF10000}"/>
    <cellStyle name="Total 2 2 3 12 4 4" xfId="61841" xr:uid="{00000000-0005-0000-0000-00009DF10000}"/>
    <cellStyle name="Total 2 2 3 12 4 5" xfId="61842" xr:uid="{00000000-0005-0000-0000-00009EF10000}"/>
    <cellStyle name="Total 2 2 3 12 5" xfId="61843" xr:uid="{00000000-0005-0000-0000-00009FF10000}"/>
    <cellStyle name="Total 2 2 3 12 6" xfId="61844" xr:uid="{00000000-0005-0000-0000-0000A0F10000}"/>
    <cellStyle name="Total 2 2 3 12 7" xfId="61845" xr:uid="{00000000-0005-0000-0000-0000A1F10000}"/>
    <cellStyle name="Total 2 2 3 12 8" xfId="61846" xr:uid="{00000000-0005-0000-0000-0000A2F10000}"/>
    <cellStyle name="Total 2 2 3 13" xfId="61847" xr:uid="{00000000-0005-0000-0000-0000A3F10000}"/>
    <cellStyle name="Total 2 2 3 13 2" xfId="61848" xr:uid="{00000000-0005-0000-0000-0000A4F10000}"/>
    <cellStyle name="Total 2 2 3 13 2 2" xfId="61849" xr:uid="{00000000-0005-0000-0000-0000A5F10000}"/>
    <cellStyle name="Total 2 2 3 13 2 2 2" xfId="61850" xr:uid="{00000000-0005-0000-0000-0000A6F10000}"/>
    <cellStyle name="Total 2 2 3 13 2 2 3" xfId="61851" xr:uid="{00000000-0005-0000-0000-0000A7F10000}"/>
    <cellStyle name="Total 2 2 3 13 2 2 4" xfId="61852" xr:uid="{00000000-0005-0000-0000-0000A8F10000}"/>
    <cellStyle name="Total 2 2 3 13 2 2 5" xfId="61853" xr:uid="{00000000-0005-0000-0000-0000A9F10000}"/>
    <cellStyle name="Total 2 2 3 13 2 3" xfId="61854" xr:uid="{00000000-0005-0000-0000-0000AAF10000}"/>
    <cellStyle name="Total 2 2 3 13 2 3 2" xfId="61855" xr:uid="{00000000-0005-0000-0000-0000ABF10000}"/>
    <cellStyle name="Total 2 2 3 13 2 3 3" xfId="61856" xr:uid="{00000000-0005-0000-0000-0000ACF10000}"/>
    <cellStyle name="Total 2 2 3 13 2 3 4" xfId="61857" xr:uid="{00000000-0005-0000-0000-0000ADF10000}"/>
    <cellStyle name="Total 2 2 3 13 2 3 5" xfId="61858" xr:uid="{00000000-0005-0000-0000-0000AEF10000}"/>
    <cellStyle name="Total 2 2 3 13 2 4" xfId="61859" xr:uid="{00000000-0005-0000-0000-0000AFF10000}"/>
    <cellStyle name="Total 2 2 3 13 2 5" xfId="61860" xr:uid="{00000000-0005-0000-0000-0000B0F10000}"/>
    <cellStyle name="Total 2 2 3 13 2 6" xfId="61861" xr:uid="{00000000-0005-0000-0000-0000B1F10000}"/>
    <cellStyle name="Total 2 2 3 13 2 7" xfId="61862" xr:uid="{00000000-0005-0000-0000-0000B2F10000}"/>
    <cellStyle name="Total 2 2 3 13 3" xfId="61863" xr:uid="{00000000-0005-0000-0000-0000B3F10000}"/>
    <cellStyle name="Total 2 2 3 13 3 2" xfId="61864" xr:uid="{00000000-0005-0000-0000-0000B4F10000}"/>
    <cellStyle name="Total 2 2 3 13 3 3" xfId="61865" xr:uid="{00000000-0005-0000-0000-0000B5F10000}"/>
    <cellStyle name="Total 2 2 3 13 3 4" xfId="61866" xr:uid="{00000000-0005-0000-0000-0000B6F10000}"/>
    <cellStyle name="Total 2 2 3 13 3 5" xfId="61867" xr:uid="{00000000-0005-0000-0000-0000B7F10000}"/>
    <cellStyle name="Total 2 2 3 13 4" xfId="61868" xr:uid="{00000000-0005-0000-0000-0000B8F10000}"/>
    <cellStyle name="Total 2 2 3 13 4 2" xfId="61869" xr:uid="{00000000-0005-0000-0000-0000B9F10000}"/>
    <cellStyle name="Total 2 2 3 13 4 3" xfId="61870" xr:uid="{00000000-0005-0000-0000-0000BAF10000}"/>
    <cellStyle name="Total 2 2 3 13 4 4" xfId="61871" xr:uid="{00000000-0005-0000-0000-0000BBF10000}"/>
    <cellStyle name="Total 2 2 3 13 4 5" xfId="61872" xr:uid="{00000000-0005-0000-0000-0000BCF10000}"/>
    <cellStyle name="Total 2 2 3 13 5" xfId="61873" xr:uid="{00000000-0005-0000-0000-0000BDF10000}"/>
    <cellStyle name="Total 2 2 3 13 6" xfId="61874" xr:uid="{00000000-0005-0000-0000-0000BEF10000}"/>
    <cellStyle name="Total 2 2 3 13 7" xfId="61875" xr:uid="{00000000-0005-0000-0000-0000BFF10000}"/>
    <cellStyle name="Total 2 2 3 13 8" xfId="61876" xr:uid="{00000000-0005-0000-0000-0000C0F10000}"/>
    <cellStyle name="Total 2 2 3 14" xfId="61877" xr:uid="{00000000-0005-0000-0000-0000C1F10000}"/>
    <cellStyle name="Total 2 2 3 14 2" xfId="61878" xr:uid="{00000000-0005-0000-0000-0000C2F10000}"/>
    <cellStyle name="Total 2 2 3 14 2 2" xfId="61879" xr:uid="{00000000-0005-0000-0000-0000C3F10000}"/>
    <cellStyle name="Total 2 2 3 14 2 2 2" xfId="61880" xr:uid="{00000000-0005-0000-0000-0000C4F10000}"/>
    <cellStyle name="Total 2 2 3 14 2 2 3" xfId="61881" xr:uid="{00000000-0005-0000-0000-0000C5F10000}"/>
    <cellStyle name="Total 2 2 3 14 2 2 4" xfId="61882" xr:uid="{00000000-0005-0000-0000-0000C6F10000}"/>
    <cellStyle name="Total 2 2 3 14 2 2 5" xfId="61883" xr:uid="{00000000-0005-0000-0000-0000C7F10000}"/>
    <cellStyle name="Total 2 2 3 14 2 3" xfId="61884" xr:uid="{00000000-0005-0000-0000-0000C8F10000}"/>
    <cellStyle name="Total 2 2 3 14 2 3 2" xfId="61885" xr:uid="{00000000-0005-0000-0000-0000C9F10000}"/>
    <cellStyle name="Total 2 2 3 14 2 3 3" xfId="61886" xr:uid="{00000000-0005-0000-0000-0000CAF10000}"/>
    <cellStyle name="Total 2 2 3 14 2 3 4" xfId="61887" xr:uid="{00000000-0005-0000-0000-0000CBF10000}"/>
    <cellStyle name="Total 2 2 3 14 2 3 5" xfId="61888" xr:uid="{00000000-0005-0000-0000-0000CCF10000}"/>
    <cellStyle name="Total 2 2 3 14 2 4" xfId="61889" xr:uid="{00000000-0005-0000-0000-0000CDF10000}"/>
    <cellStyle name="Total 2 2 3 14 2 5" xfId="61890" xr:uid="{00000000-0005-0000-0000-0000CEF10000}"/>
    <cellStyle name="Total 2 2 3 14 2 6" xfId="61891" xr:uid="{00000000-0005-0000-0000-0000CFF10000}"/>
    <cellStyle name="Total 2 2 3 14 2 7" xfId="61892" xr:uid="{00000000-0005-0000-0000-0000D0F10000}"/>
    <cellStyle name="Total 2 2 3 14 3" xfId="61893" xr:uid="{00000000-0005-0000-0000-0000D1F10000}"/>
    <cellStyle name="Total 2 2 3 14 3 2" xfId="61894" xr:uid="{00000000-0005-0000-0000-0000D2F10000}"/>
    <cellStyle name="Total 2 2 3 14 3 3" xfId="61895" xr:uid="{00000000-0005-0000-0000-0000D3F10000}"/>
    <cellStyle name="Total 2 2 3 14 3 4" xfId="61896" xr:uid="{00000000-0005-0000-0000-0000D4F10000}"/>
    <cellStyle name="Total 2 2 3 14 3 5" xfId="61897" xr:uid="{00000000-0005-0000-0000-0000D5F10000}"/>
    <cellStyle name="Total 2 2 3 14 4" xfId="61898" xr:uid="{00000000-0005-0000-0000-0000D6F10000}"/>
    <cellStyle name="Total 2 2 3 14 4 2" xfId="61899" xr:uid="{00000000-0005-0000-0000-0000D7F10000}"/>
    <cellStyle name="Total 2 2 3 14 4 3" xfId="61900" xr:uid="{00000000-0005-0000-0000-0000D8F10000}"/>
    <cellStyle name="Total 2 2 3 14 4 4" xfId="61901" xr:uid="{00000000-0005-0000-0000-0000D9F10000}"/>
    <cellStyle name="Total 2 2 3 14 4 5" xfId="61902" xr:uid="{00000000-0005-0000-0000-0000DAF10000}"/>
    <cellStyle name="Total 2 2 3 14 5" xfId="61903" xr:uid="{00000000-0005-0000-0000-0000DBF10000}"/>
    <cellStyle name="Total 2 2 3 14 6" xfId="61904" xr:uid="{00000000-0005-0000-0000-0000DCF10000}"/>
    <cellStyle name="Total 2 2 3 14 7" xfId="61905" xr:uid="{00000000-0005-0000-0000-0000DDF10000}"/>
    <cellStyle name="Total 2 2 3 14 8" xfId="61906" xr:uid="{00000000-0005-0000-0000-0000DEF10000}"/>
    <cellStyle name="Total 2 2 3 15" xfId="61907" xr:uid="{00000000-0005-0000-0000-0000DFF10000}"/>
    <cellStyle name="Total 2 2 3 15 2" xfId="61908" xr:uid="{00000000-0005-0000-0000-0000E0F10000}"/>
    <cellStyle name="Total 2 2 3 15 2 2" xfId="61909" xr:uid="{00000000-0005-0000-0000-0000E1F10000}"/>
    <cellStyle name="Total 2 2 3 15 2 3" xfId="61910" xr:uid="{00000000-0005-0000-0000-0000E2F10000}"/>
    <cellStyle name="Total 2 2 3 15 2 4" xfId="61911" xr:uid="{00000000-0005-0000-0000-0000E3F10000}"/>
    <cellStyle name="Total 2 2 3 15 2 5" xfId="61912" xr:uid="{00000000-0005-0000-0000-0000E4F10000}"/>
    <cellStyle name="Total 2 2 3 15 3" xfId="61913" xr:uid="{00000000-0005-0000-0000-0000E5F10000}"/>
    <cellStyle name="Total 2 2 3 15 3 2" xfId="61914" xr:uid="{00000000-0005-0000-0000-0000E6F10000}"/>
    <cellStyle name="Total 2 2 3 15 3 3" xfId="61915" xr:uid="{00000000-0005-0000-0000-0000E7F10000}"/>
    <cellStyle name="Total 2 2 3 15 3 4" xfId="61916" xr:uid="{00000000-0005-0000-0000-0000E8F10000}"/>
    <cellStyle name="Total 2 2 3 15 3 5" xfId="61917" xr:uid="{00000000-0005-0000-0000-0000E9F10000}"/>
    <cellStyle name="Total 2 2 3 15 4" xfId="61918" xr:uid="{00000000-0005-0000-0000-0000EAF10000}"/>
    <cellStyle name="Total 2 2 3 15 5" xfId="61919" xr:uid="{00000000-0005-0000-0000-0000EBF10000}"/>
    <cellStyle name="Total 2 2 3 15 6" xfId="61920" xr:uid="{00000000-0005-0000-0000-0000ECF10000}"/>
    <cellStyle name="Total 2 2 3 15 7" xfId="61921" xr:uid="{00000000-0005-0000-0000-0000EDF10000}"/>
    <cellStyle name="Total 2 2 3 16" xfId="61922" xr:uid="{00000000-0005-0000-0000-0000EEF10000}"/>
    <cellStyle name="Total 2 2 3 16 2" xfId="61923" xr:uid="{00000000-0005-0000-0000-0000EFF10000}"/>
    <cellStyle name="Total 2 2 3 16 3" xfId="61924" xr:uid="{00000000-0005-0000-0000-0000F0F10000}"/>
    <cellStyle name="Total 2 2 3 16 4" xfId="61925" xr:uid="{00000000-0005-0000-0000-0000F1F10000}"/>
    <cellStyle name="Total 2 2 3 16 5" xfId="61926" xr:uid="{00000000-0005-0000-0000-0000F2F10000}"/>
    <cellStyle name="Total 2 2 3 17" xfId="61927" xr:uid="{00000000-0005-0000-0000-0000F3F10000}"/>
    <cellStyle name="Total 2 2 3 17 2" xfId="61928" xr:uid="{00000000-0005-0000-0000-0000F4F10000}"/>
    <cellStyle name="Total 2 2 3 17 3" xfId="61929" xr:uid="{00000000-0005-0000-0000-0000F5F10000}"/>
    <cellStyle name="Total 2 2 3 17 4" xfId="61930" xr:uid="{00000000-0005-0000-0000-0000F6F10000}"/>
    <cellStyle name="Total 2 2 3 17 5" xfId="61931" xr:uid="{00000000-0005-0000-0000-0000F7F10000}"/>
    <cellStyle name="Total 2 2 3 18" xfId="61932" xr:uid="{00000000-0005-0000-0000-0000F8F10000}"/>
    <cellStyle name="Total 2 2 3 19" xfId="61933" xr:uid="{00000000-0005-0000-0000-0000F9F10000}"/>
    <cellStyle name="Total 2 2 3 2" xfId="61934" xr:uid="{00000000-0005-0000-0000-0000FAF10000}"/>
    <cellStyle name="Total 2 2 3 2 2" xfId="61935" xr:uid="{00000000-0005-0000-0000-0000FBF10000}"/>
    <cellStyle name="Total 2 2 3 2 2 2" xfId="61936" xr:uid="{00000000-0005-0000-0000-0000FCF10000}"/>
    <cellStyle name="Total 2 2 3 2 2 2 2" xfId="61937" xr:uid="{00000000-0005-0000-0000-0000FDF10000}"/>
    <cellStyle name="Total 2 2 3 2 2 2 3" xfId="61938" xr:uid="{00000000-0005-0000-0000-0000FEF10000}"/>
    <cellStyle name="Total 2 2 3 2 2 2 4" xfId="61939" xr:uid="{00000000-0005-0000-0000-0000FFF10000}"/>
    <cellStyle name="Total 2 2 3 2 2 2 5" xfId="61940" xr:uid="{00000000-0005-0000-0000-000000F20000}"/>
    <cellStyle name="Total 2 2 3 2 2 3" xfId="61941" xr:uid="{00000000-0005-0000-0000-000001F20000}"/>
    <cellStyle name="Total 2 2 3 2 2 3 2" xfId="61942" xr:uid="{00000000-0005-0000-0000-000002F20000}"/>
    <cellStyle name="Total 2 2 3 2 2 3 3" xfId="61943" xr:uid="{00000000-0005-0000-0000-000003F20000}"/>
    <cellStyle name="Total 2 2 3 2 2 3 4" xfId="61944" xr:uid="{00000000-0005-0000-0000-000004F20000}"/>
    <cellStyle name="Total 2 2 3 2 2 3 5" xfId="61945" xr:uid="{00000000-0005-0000-0000-000005F20000}"/>
    <cellStyle name="Total 2 2 3 2 2 4" xfId="61946" xr:uid="{00000000-0005-0000-0000-000006F20000}"/>
    <cellStyle name="Total 2 2 3 2 2 5" xfId="61947" xr:uid="{00000000-0005-0000-0000-000007F20000}"/>
    <cellStyle name="Total 2 2 3 2 2 6" xfId="61948" xr:uid="{00000000-0005-0000-0000-000008F20000}"/>
    <cellStyle name="Total 2 2 3 2 2 7" xfId="61949" xr:uid="{00000000-0005-0000-0000-000009F20000}"/>
    <cellStyle name="Total 2 2 3 2 3" xfId="61950" xr:uid="{00000000-0005-0000-0000-00000AF20000}"/>
    <cellStyle name="Total 2 2 3 2 3 2" xfId="61951" xr:uid="{00000000-0005-0000-0000-00000BF20000}"/>
    <cellStyle name="Total 2 2 3 2 3 3" xfId="61952" xr:uid="{00000000-0005-0000-0000-00000CF20000}"/>
    <cellStyle name="Total 2 2 3 2 3 4" xfId="61953" xr:uid="{00000000-0005-0000-0000-00000DF20000}"/>
    <cellStyle name="Total 2 2 3 2 3 5" xfId="61954" xr:uid="{00000000-0005-0000-0000-00000EF20000}"/>
    <cellStyle name="Total 2 2 3 2 4" xfId="61955" xr:uid="{00000000-0005-0000-0000-00000FF20000}"/>
    <cellStyle name="Total 2 2 3 2 4 2" xfId="61956" xr:uid="{00000000-0005-0000-0000-000010F20000}"/>
    <cellStyle name="Total 2 2 3 2 4 3" xfId="61957" xr:uid="{00000000-0005-0000-0000-000011F20000}"/>
    <cellStyle name="Total 2 2 3 2 4 4" xfId="61958" xr:uid="{00000000-0005-0000-0000-000012F20000}"/>
    <cellStyle name="Total 2 2 3 2 4 5" xfId="61959" xr:uid="{00000000-0005-0000-0000-000013F20000}"/>
    <cellStyle name="Total 2 2 3 2 5" xfId="61960" xr:uid="{00000000-0005-0000-0000-000014F20000}"/>
    <cellStyle name="Total 2 2 3 2 6" xfId="61961" xr:uid="{00000000-0005-0000-0000-000015F20000}"/>
    <cellStyle name="Total 2 2 3 2 7" xfId="61962" xr:uid="{00000000-0005-0000-0000-000016F20000}"/>
    <cellStyle name="Total 2 2 3 2 8" xfId="61963" xr:uid="{00000000-0005-0000-0000-000017F20000}"/>
    <cellStyle name="Total 2 2 3 20" xfId="61964" xr:uid="{00000000-0005-0000-0000-000018F20000}"/>
    <cellStyle name="Total 2 2 3 21" xfId="61965" xr:uid="{00000000-0005-0000-0000-000019F20000}"/>
    <cellStyle name="Total 2 2 3 3" xfId="61966" xr:uid="{00000000-0005-0000-0000-00001AF20000}"/>
    <cellStyle name="Total 2 2 3 3 2" xfId="61967" xr:uid="{00000000-0005-0000-0000-00001BF20000}"/>
    <cellStyle name="Total 2 2 3 3 2 2" xfId="61968" xr:uid="{00000000-0005-0000-0000-00001CF20000}"/>
    <cellStyle name="Total 2 2 3 3 2 2 2" xfId="61969" xr:uid="{00000000-0005-0000-0000-00001DF20000}"/>
    <cellStyle name="Total 2 2 3 3 2 2 3" xfId="61970" xr:uid="{00000000-0005-0000-0000-00001EF20000}"/>
    <cellStyle name="Total 2 2 3 3 2 2 4" xfId="61971" xr:uid="{00000000-0005-0000-0000-00001FF20000}"/>
    <cellStyle name="Total 2 2 3 3 2 2 5" xfId="61972" xr:uid="{00000000-0005-0000-0000-000020F20000}"/>
    <cellStyle name="Total 2 2 3 3 2 3" xfId="61973" xr:uid="{00000000-0005-0000-0000-000021F20000}"/>
    <cellStyle name="Total 2 2 3 3 2 3 2" xfId="61974" xr:uid="{00000000-0005-0000-0000-000022F20000}"/>
    <cellStyle name="Total 2 2 3 3 2 3 3" xfId="61975" xr:uid="{00000000-0005-0000-0000-000023F20000}"/>
    <cellStyle name="Total 2 2 3 3 2 3 4" xfId="61976" xr:uid="{00000000-0005-0000-0000-000024F20000}"/>
    <cellStyle name="Total 2 2 3 3 2 3 5" xfId="61977" xr:uid="{00000000-0005-0000-0000-000025F20000}"/>
    <cellStyle name="Total 2 2 3 3 2 4" xfId="61978" xr:uid="{00000000-0005-0000-0000-000026F20000}"/>
    <cellStyle name="Total 2 2 3 3 2 5" xfId="61979" xr:uid="{00000000-0005-0000-0000-000027F20000}"/>
    <cellStyle name="Total 2 2 3 3 2 6" xfId="61980" xr:uid="{00000000-0005-0000-0000-000028F20000}"/>
    <cellStyle name="Total 2 2 3 3 2 7" xfId="61981" xr:uid="{00000000-0005-0000-0000-000029F20000}"/>
    <cellStyle name="Total 2 2 3 3 3" xfId="61982" xr:uid="{00000000-0005-0000-0000-00002AF20000}"/>
    <cellStyle name="Total 2 2 3 3 3 2" xfId="61983" xr:uid="{00000000-0005-0000-0000-00002BF20000}"/>
    <cellStyle name="Total 2 2 3 3 3 3" xfId="61984" xr:uid="{00000000-0005-0000-0000-00002CF20000}"/>
    <cellStyle name="Total 2 2 3 3 3 4" xfId="61985" xr:uid="{00000000-0005-0000-0000-00002DF20000}"/>
    <cellStyle name="Total 2 2 3 3 3 5" xfId="61986" xr:uid="{00000000-0005-0000-0000-00002EF20000}"/>
    <cellStyle name="Total 2 2 3 3 4" xfId="61987" xr:uid="{00000000-0005-0000-0000-00002FF20000}"/>
    <cellStyle name="Total 2 2 3 3 4 2" xfId="61988" xr:uid="{00000000-0005-0000-0000-000030F20000}"/>
    <cellStyle name="Total 2 2 3 3 4 3" xfId="61989" xr:uid="{00000000-0005-0000-0000-000031F20000}"/>
    <cellStyle name="Total 2 2 3 3 4 4" xfId="61990" xr:uid="{00000000-0005-0000-0000-000032F20000}"/>
    <cellStyle name="Total 2 2 3 3 4 5" xfId="61991" xr:uid="{00000000-0005-0000-0000-000033F20000}"/>
    <cellStyle name="Total 2 2 3 3 5" xfId="61992" xr:uid="{00000000-0005-0000-0000-000034F20000}"/>
    <cellStyle name="Total 2 2 3 3 6" xfId="61993" xr:uid="{00000000-0005-0000-0000-000035F20000}"/>
    <cellStyle name="Total 2 2 3 3 7" xfId="61994" xr:uid="{00000000-0005-0000-0000-000036F20000}"/>
    <cellStyle name="Total 2 2 3 3 8" xfId="61995" xr:uid="{00000000-0005-0000-0000-000037F20000}"/>
    <cellStyle name="Total 2 2 3 4" xfId="61996" xr:uid="{00000000-0005-0000-0000-000038F20000}"/>
    <cellStyle name="Total 2 2 3 4 2" xfId="61997" xr:uid="{00000000-0005-0000-0000-000039F20000}"/>
    <cellStyle name="Total 2 2 3 4 2 2" xfId="61998" xr:uid="{00000000-0005-0000-0000-00003AF20000}"/>
    <cellStyle name="Total 2 2 3 4 2 2 2" xfId="61999" xr:uid="{00000000-0005-0000-0000-00003BF20000}"/>
    <cellStyle name="Total 2 2 3 4 2 2 3" xfId="62000" xr:uid="{00000000-0005-0000-0000-00003CF20000}"/>
    <cellStyle name="Total 2 2 3 4 2 2 4" xfId="62001" xr:uid="{00000000-0005-0000-0000-00003DF20000}"/>
    <cellStyle name="Total 2 2 3 4 2 2 5" xfId="62002" xr:uid="{00000000-0005-0000-0000-00003EF20000}"/>
    <cellStyle name="Total 2 2 3 4 2 3" xfId="62003" xr:uid="{00000000-0005-0000-0000-00003FF20000}"/>
    <cellStyle name="Total 2 2 3 4 2 3 2" xfId="62004" xr:uid="{00000000-0005-0000-0000-000040F20000}"/>
    <cellStyle name="Total 2 2 3 4 2 3 3" xfId="62005" xr:uid="{00000000-0005-0000-0000-000041F20000}"/>
    <cellStyle name="Total 2 2 3 4 2 3 4" xfId="62006" xr:uid="{00000000-0005-0000-0000-000042F20000}"/>
    <cellStyle name="Total 2 2 3 4 2 3 5" xfId="62007" xr:uid="{00000000-0005-0000-0000-000043F20000}"/>
    <cellStyle name="Total 2 2 3 4 2 4" xfId="62008" xr:uid="{00000000-0005-0000-0000-000044F20000}"/>
    <cellStyle name="Total 2 2 3 4 2 5" xfId="62009" xr:uid="{00000000-0005-0000-0000-000045F20000}"/>
    <cellStyle name="Total 2 2 3 4 2 6" xfId="62010" xr:uid="{00000000-0005-0000-0000-000046F20000}"/>
    <cellStyle name="Total 2 2 3 4 2 7" xfId="62011" xr:uid="{00000000-0005-0000-0000-000047F20000}"/>
    <cellStyle name="Total 2 2 3 4 3" xfId="62012" xr:uid="{00000000-0005-0000-0000-000048F20000}"/>
    <cellStyle name="Total 2 2 3 4 3 2" xfId="62013" xr:uid="{00000000-0005-0000-0000-000049F20000}"/>
    <cellStyle name="Total 2 2 3 4 3 3" xfId="62014" xr:uid="{00000000-0005-0000-0000-00004AF20000}"/>
    <cellStyle name="Total 2 2 3 4 3 4" xfId="62015" xr:uid="{00000000-0005-0000-0000-00004BF20000}"/>
    <cellStyle name="Total 2 2 3 4 3 5" xfId="62016" xr:uid="{00000000-0005-0000-0000-00004CF20000}"/>
    <cellStyle name="Total 2 2 3 4 4" xfId="62017" xr:uid="{00000000-0005-0000-0000-00004DF20000}"/>
    <cellStyle name="Total 2 2 3 4 4 2" xfId="62018" xr:uid="{00000000-0005-0000-0000-00004EF20000}"/>
    <cellStyle name="Total 2 2 3 4 4 3" xfId="62019" xr:uid="{00000000-0005-0000-0000-00004FF20000}"/>
    <cellStyle name="Total 2 2 3 4 4 4" xfId="62020" xr:uid="{00000000-0005-0000-0000-000050F20000}"/>
    <cellStyle name="Total 2 2 3 4 4 5" xfId="62021" xr:uid="{00000000-0005-0000-0000-000051F20000}"/>
    <cellStyle name="Total 2 2 3 4 5" xfId="62022" xr:uid="{00000000-0005-0000-0000-000052F20000}"/>
    <cellStyle name="Total 2 2 3 4 6" xfId="62023" xr:uid="{00000000-0005-0000-0000-000053F20000}"/>
    <cellStyle name="Total 2 2 3 4 7" xfId="62024" xr:uid="{00000000-0005-0000-0000-000054F20000}"/>
    <cellStyle name="Total 2 2 3 4 8" xfId="62025" xr:uid="{00000000-0005-0000-0000-000055F20000}"/>
    <cellStyle name="Total 2 2 3 5" xfId="62026" xr:uid="{00000000-0005-0000-0000-000056F20000}"/>
    <cellStyle name="Total 2 2 3 5 2" xfId="62027" xr:uid="{00000000-0005-0000-0000-000057F20000}"/>
    <cellStyle name="Total 2 2 3 5 2 2" xfId="62028" xr:uid="{00000000-0005-0000-0000-000058F20000}"/>
    <cellStyle name="Total 2 2 3 5 2 2 2" xfId="62029" xr:uid="{00000000-0005-0000-0000-000059F20000}"/>
    <cellStyle name="Total 2 2 3 5 2 2 3" xfId="62030" xr:uid="{00000000-0005-0000-0000-00005AF20000}"/>
    <cellStyle name="Total 2 2 3 5 2 2 4" xfId="62031" xr:uid="{00000000-0005-0000-0000-00005BF20000}"/>
    <cellStyle name="Total 2 2 3 5 2 2 5" xfId="62032" xr:uid="{00000000-0005-0000-0000-00005CF20000}"/>
    <cellStyle name="Total 2 2 3 5 2 3" xfId="62033" xr:uid="{00000000-0005-0000-0000-00005DF20000}"/>
    <cellStyle name="Total 2 2 3 5 2 3 2" xfId="62034" xr:uid="{00000000-0005-0000-0000-00005EF20000}"/>
    <cellStyle name="Total 2 2 3 5 2 3 3" xfId="62035" xr:uid="{00000000-0005-0000-0000-00005FF20000}"/>
    <cellStyle name="Total 2 2 3 5 2 3 4" xfId="62036" xr:uid="{00000000-0005-0000-0000-000060F20000}"/>
    <cellStyle name="Total 2 2 3 5 2 3 5" xfId="62037" xr:uid="{00000000-0005-0000-0000-000061F20000}"/>
    <cellStyle name="Total 2 2 3 5 2 4" xfId="62038" xr:uid="{00000000-0005-0000-0000-000062F20000}"/>
    <cellStyle name="Total 2 2 3 5 2 5" xfId="62039" xr:uid="{00000000-0005-0000-0000-000063F20000}"/>
    <cellStyle name="Total 2 2 3 5 2 6" xfId="62040" xr:uid="{00000000-0005-0000-0000-000064F20000}"/>
    <cellStyle name="Total 2 2 3 5 2 7" xfId="62041" xr:uid="{00000000-0005-0000-0000-000065F20000}"/>
    <cellStyle name="Total 2 2 3 5 3" xfId="62042" xr:uid="{00000000-0005-0000-0000-000066F20000}"/>
    <cellStyle name="Total 2 2 3 5 3 2" xfId="62043" xr:uid="{00000000-0005-0000-0000-000067F20000}"/>
    <cellStyle name="Total 2 2 3 5 3 3" xfId="62044" xr:uid="{00000000-0005-0000-0000-000068F20000}"/>
    <cellStyle name="Total 2 2 3 5 3 4" xfId="62045" xr:uid="{00000000-0005-0000-0000-000069F20000}"/>
    <cellStyle name="Total 2 2 3 5 3 5" xfId="62046" xr:uid="{00000000-0005-0000-0000-00006AF20000}"/>
    <cellStyle name="Total 2 2 3 5 4" xfId="62047" xr:uid="{00000000-0005-0000-0000-00006BF20000}"/>
    <cellStyle name="Total 2 2 3 5 4 2" xfId="62048" xr:uid="{00000000-0005-0000-0000-00006CF20000}"/>
    <cellStyle name="Total 2 2 3 5 4 3" xfId="62049" xr:uid="{00000000-0005-0000-0000-00006DF20000}"/>
    <cellStyle name="Total 2 2 3 5 4 4" xfId="62050" xr:uid="{00000000-0005-0000-0000-00006EF20000}"/>
    <cellStyle name="Total 2 2 3 5 4 5" xfId="62051" xr:uid="{00000000-0005-0000-0000-00006FF20000}"/>
    <cellStyle name="Total 2 2 3 5 5" xfId="62052" xr:uid="{00000000-0005-0000-0000-000070F20000}"/>
    <cellStyle name="Total 2 2 3 5 6" xfId="62053" xr:uid="{00000000-0005-0000-0000-000071F20000}"/>
    <cellStyle name="Total 2 2 3 5 7" xfId="62054" xr:uid="{00000000-0005-0000-0000-000072F20000}"/>
    <cellStyle name="Total 2 2 3 5 8" xfId="62055" xr:uid="{00000000-0005-0000-0000-000073F20000}"/>
    <cellStyle name="Total 2 2 3 6" xfId="62056" xr:uid="{00000000-0005-0000-0000-000074F20000}"/>
    <cellStyle name="Total 2 2 3 6 2" xfId="62057" xr:uid="{00000000-0005-0000-0000-000075F20000}"/>
    <cellStyle name="Total 2 2 3 6 2 2" xfId="62058" xr:uid="{00000000-0005-0000-0000-000076F20000}"/>
    <cellStyle name="Total 2 2 3 6 2 2 2" xfId="62059" xr:uid="{00000000-0005-0000-0000-000077F20000}"/>
    <cellStyle name="Total 2 2 3 6 2 2 3" xfId="62060" xr:uid="{00000000-0005-0000-0000-000078F20000}"/>
    <cellStyle name="Total 2 2 3 6 2 2 4" xfId="62061" xr:uid="{00000000-0005-0000-0000-000079F20000}"/>
    <cellStyle name="Total 2 2 3 6 2 2 5" xfId="62062" xr:uid="{00000000-0005-0000-0000-00007AF20000}"/>
    <cellStyle name="Total 2 2 3 6 2 3" xfId="62063" xr:uid="{00000000-0005-0000-0000-00007BF20000}"/>
    <cellStyle name="Total 2 2 3 6 2 3 2" xfId="62064" xr:uid="{00000000-0005-0000-0000-00007CF20000}"/>
    <cellStyle name="Total 2 2 3 6 2 3 3" xfId="62065" xr:uid="{00000000-0005-0000-0000-00007DF20000}"/>
    <cellStyle name="Total 2 2 3 6 2 3 4" xfId="62066" xr:uid="{00000000-0005-0000-0000-00007EF20000}"/>
    <cellStyle name="Total 2 2 3 6 2 3 5" xfId="62067" xr:uid="{00000000-0005-0000-0000-00007FF20000}"/>
    <cellStyle name="Total 2 2 3 6 2 4" xfId="62068" xr:uid="{00000000-0005-0000-0000-000080F20000}"/>
    <cellStyle name="Total 2 2 3 6 2 5" xfId="62069" xr:uid="{00000000-0005-0000-0000-000081F20000}"/>
    <cellStyle name="Total 2 2 3 6 2 6" xfId="62070" xr:uid="{00000000-0005-0000-0000-000082F20000}"/>
    <cellStyle name="Total 2 2 3 6 2 7" xfId="62071" xr:uid="{00000000-0005-0000-0000-000083F20000}"/>
    <cellStyle name="Total 2 2 3 6 3" xfId="62072" xr:uid="{00000000-0005-0000-0000-000084F20000}"/>
    <cellStyle name="Total 2 2 3 6 3 2" xfId="62073" xr:uid="{00000000-0005-0000-0000-000085F20000}"/>
    <cellStyle name="Total 2 2 3 6 3 3" xfId="62074" xr:uid="{00000000-0005-0000-0000-000086F20000}"/>
    <cellStyle name="Total 2 2 3 6 3 4" xfId="62075" xr:uid="{00000000-0005-0000-0000-000087F20000}"/>
    <cellStyle name="Total 2 2 3 6 3 5" xfId="62076" xr:uid="{00000000-0005-0000-0000-000088F20000}"/>
    <cellStyle name="Total 2 2 3 6 4" xfId="62077" xr:uid="{00000000-0005-0000-0000-000089F20000}"/>
    <cellStyle name="Total 2 2 3 6 4 2" xfId="62078" xr:uid="{00000000-0005-0000-0000-00008AF20000}"/>
    <cellStyle name="Total 2 2 3 6 4 3" xfId="62079" xr:uid="{00000000-0005-0000-0000-00008BF20000}"/>
    <cellStyle name="Total 2 2 3 6 4 4" xfId="62080" xr:uid="{00000000-0005-0000-0000-00008CF20000}"/>
    <cellStyle name="Total 2 2 3 6 4 5" xfId="62081" xr:uid="{00000000-0005-0000-0000-00008DF20000}"/>
    <cellStyle name="Total 2 2 3 6 5" xfId="62082" xr:uid="{00000000-0005-0000-0000-00008EF20000}"/>
    <cellStyle name="Total 2 2 3 6 6" xfId="62083" xr:uid="{00000000-0005-0000-0000-00008FF20000}"/>
    <cellStyle name="Total 2 2 3 6 7" xfId="62084" xr:uid="{00000000-0005-0000-0000-000090F20000}"/>
    <cellStyle name="Total 2 2 3 6 8" xfId="62085" xr:uid="{00000000-0005-0000-0000-000091F20000}"/>
    <cellStyle name="Total 2 2 3 7" xfId="62086" xr:uid="{00000000-0005-0000-0000-000092F20000}"/>
    <cellStyle name="Total 2 2 3 7 2" xfId="62087" xr:uid="{00000000-0005-0000-0000-000093F20000}"/>
    <cellStyle name="Total 2 2 3 7 2 2" xfId="62088" xr:uid="{00000000-0005-0000-0000-000094F20000}"/>
    <cellStyle name="Total 2 2 3 7 2 2 2" xfId="62089" xr:uid="{00000000-0005-0000-0000-000095F20000}"/>
    <cellStyle name="Total 2 2 3 7 2 2 3" xfId="62090" xr:uid="{00000000-0005-0000-0000-000096F20000}"/>
    <cellStyle name="Total 2 2 3 7 2 2 4" xfId="62091" xr:uid="{00000000-0005-0000-0000-000097F20000}"/>
    <cellStyle name="Total 2 2 3 7 2 2 5" xfId="62092" xr:uid="{00000000-0005-0000-0000-000098F20000}"/>
    <cellStyle name="Total 2 2 3 7 2 3" xfId="62093" xr:uid="{00000000-0005-0000-0000-000099F20000}"/>
    <cellStyle name="Total 2 2 3 7 2 3 2" xfId="62094" xr:uid="{00000000-0005-0000-0000-00009AF20000}"/>
    <cellStyle name="Total 2 2 3 7 2 3 3" xfId="62095" xr:uid="{00000000-0005-0000-0000-00009BF20000}"/>
    <cellStyle name="Total 2 2 3 7 2 3 4" xfId="62096" xr:uid="{00000000-0005-0000-0000-00009CF20000}"/>
    <cellStyle name="Total 2 2 3 7 2 3 5" xfId="62097" xr:uid="{00000000-0005-0000-0000-00009DF20000}"/>
    <cellStyle name="Total 2 2 3 7 2 4" xfId="62098" xr:uid="{00000000-0005-0000-0000-00009EF20000}"/>
    <cellStyle name="Total 2 2 3 7 2 5" xfId="62099" xr:uid="{00000000-0005-0000-0000-00009FF20000}"/>
    <cellStyle name="Total 2 2 3 7 2 6" xfId="62100" xr:uid="{00000000-0005-0000-0000-0000A0F20000}"/>
    <cellStyle name="Total 2 2 3 7 2 7" xfId="62101" xr:uid="{00000000-0005-0000-0000-0000A1F20000}"/>
    <cellStyle name="Total 2 2 3 7 3" xfId="62102" xr:uid="{00000000-0005-0000-0000-0000A2F20000}"/>
    <cellStyle name="Total 2 2 3 7 3 2" xfId="62103" xr:uid="{00000000-0005-0000-0000-0000A3F20000}"/>
    <cellStyle name="Total 2 2 3 7 3 3" xfId="62104" xr:uid="{00000000-0005-0000-0000-0000A4F20000}"/>
    <cellStyle name="Total 2 2 3 7 3 4" xfId="62105" xr:uid="{00000000-0005-0000-0000-0000A5F20000}"/>
    <cellStyle name="Total 2 2 3 7 3 5" xfId="62106" xr:uid="{00000000-0005-0000-0000-0000A6F20000}"/>
    <cellStyle name="Total 2 2 3 7 4" xfId="62107" xr:uid="{00000000-0005-0000-0000-0000A7F20000}"/>
    <cellStyle name="Total 2 2 3 7 4 2" xfId="62108" xr:uid="{00000000-0005-0000-0000-0000A8F20000}"/>
    <cellStyle name="Total 2 2 3 7 4 3" xfId="62109" xr:uid="{00000000-0005-0000-0000-0000A9F20000}"/>
    <cellStyle name="Total 2 2 3 7 4 4" xfId="62110" xr:uid="{00000000-0005-0000-0000-0000AAF20000}"/>
    <cellStyle name="Total 2 2 3 7 4 5" xfId="62111" xr:uid="{00000000-0005-0000-0000-0000ABF20000}"/>
    <cellStyle name="Total 2 2 3 7 5" xfId="62112" xr:uid="{00000000-0005-0000-0000-0000ACF20000}"/>
    <cellStyle name="Total 2 2 3 7 6" xfId="62113" xr:uid="{00000000-0005-0000-0000-0000ADF20000}"/>
    <cellStyle name="Total 2 2 3 7 7" xfId="62114" xr:uid="{00000000-0005-0000-0000-0000AEF20000}"/>
    <cellStyle name="Total 2 2 3 7 8" xfId="62115" xr:uid="{00000000-0005-0000-0000-0000AFF20000}"/>
    <cellStyle name="Total 2 2 3 8" xfId="62116" xr:uid="{00000000-0005-0000-0000-0000B0F20000}"/>
    <cellStyle name="Total 2 2 3 8 2" xfId="62117" xr:uid="{00000000-0005-0000-0000-0000B1F20000}"/>
    <cellStyle name="Total 2 2 3 8 2 2" xfId="62118" xr:uid="{00000000-0005-0000-0000-0000B2F20000}"/>
    <cellStyle name="Total 2 2 3 8 2 2 2" xfId="62119" xr:uid="{00000000-0005-0000-0000-0000B3F20000}"/>
    <cellStyle name="Total 2 2 3 8 2 2 3" xfId="62120" xr:uid="{00000000-0005-0000-0000-0000B4F20000}"/>
    <cellStyle name="Total 2 2 3 8 2 2 4" xfId="62121" xr:uid="{00000000-0005-0000-0000-0000B5F20000}"/>
    <cellStyle name="Total 2 2 3 8 2 2 5" xfId="62122" xr:uid="{00000000-0005-0000-0000-0000B6F20000}"/>
    <cellStyle name="Total 2 2 3 8 2 3" xfId="62123" xr:uid="{00000000-0005-0000-0000-0000B7F20000}"/>
    <cellStyle name="Total 2 2 3 8 2 3 2" xfId="62124" xr:uid="{00000000-0005-0000-0000-0000B8F20000}"/>
    <cellStyle name="Total 2 2 3 8 2 3 3" xfId="62125" xr:uid="{00000000-0005-0000-0000-0000B9F20000}"/>
    <cellStyle name="Total 2 2 3 8 2 3 4" xfId="62126" xr:uid="{00000000-0005-0000-0000-0000BAF20000}"/>
    <cellStyle name="Total 2 2 3 8 2 3 5" xfId="62127" xr:uid="{00000000-0005-0000-0000-0000BBF20000}"/>
    <cellStyle name="Total 2 2 3 8 2 4" xfId="62128" xr:uid="{00000000-0005-0000-0000-0000BCF20000}"/>
    <cellStyle name="Total 2 2 3 8 2 5" xfId="62129" xr:uid="{00000000-0005-0000-0000-0000BDF20000}"/>
    <cellStyle name="Total 2 2 3 8 2 6" xfId="62130" xr:uid="{00000000-0005-0000-0000-0000BEF20000}"/>
    <cellStyle name="Total 2 2 3 8 2 7" xfId="62131" xr:uid="{00000000-0005-0000-0000-0000BFF20000}"/>
    <cellStyle name="Total 2 2 3 8 3" xfId="62132" xr:uid="{00000000-0005-0000-0000-0000C0F20000}"/>
    <cellStyle name="Total 2 2 3 8 3 2" xfId="62133" xr:uid="{00000000-0005-0000-0000-0000C1F20000}"/>
    <cellStyle name="Total 2 2 3 8 3 3" xfId="62134" xr:uid="{00000000-0005-0000-0000-0000C2F20000}"/>
    <cellStyle name="Total 2 2 3 8 3 4" xfId="62135" xr:uid="{00000000-0005-0000-0000-0000C3F20000}"/>
    <cellStyle name="Total 2 2 3 8 3 5" xfId="62136" xr:uid="{00000000-0005-0000-0000-0000C4F20000}"/>
    <cellStyle name="Total 2 2 3 8 4" xfId="62137" xr:uid="{00000000-0005-0000-0000-0000C5F20000}"/>
    <cellStyle name="Total 2 2 3 8 4 2" xfId="62138" xr:uid="{00000000-0005-0000-0000-0000C6F20000}"/>
    <cellStyle name="Total 2 2 3 8 4 3" xfId="62139" xr:uid="{00000000-0005-0000-0000-0000C7F20000}"/>
    <cellStyle name="Total 2 2 3 8 4 4" xfId="62140" xr:uid="{00000000-0005-0000-0000-0000C8F20000}"/>
    <cellStyle name="Total 2 2 3 8 4 5" xfId="62141" xr:uid="{00000000-0005-0000-0000-0000C9F20000}"/>
    <cellStyle name="Total 2 2 3 8 5" xfId="62142" xr:uid="{00000000-0005-0000-0000-0000CAF20000}"/>
    <cellStyle name="Total 2 2 3 8 6" xfId="62143" xr:uid="{00000000-0005-0000-0000-0000CBF20000}"/>
    <cellStyle name="Total 2 2 3 8 7" xfId="62144" xr:uid="{00000000-0005-0000-0000-0000CCF20000}"/>
    <cellStyle name="Total 2 2 3 8 8" xfId="62145" xr:uid="{00000000-0005-0000-0000-0000CDF20000}"/>
    <cellStyle name="Total 2 2 3 9" xfId="62146" xr:uid="{00000000-0005-0000-0000-0000CEF20000}"/>
    <cellStyle name="Total 2 2 3 9 2" xfId="62147" xr:uid="{00000000-0005-0000-0000-0000CFF20000}"/>
    <cellStyle name="Total 2 2 3 9 2 2" xfId="62148" xr:uid="{00000000-0005-0000-0000-0000D0F20000}"/>
    <cellStyle name="Total 2 2 3 9 2 2 2" xfId="62149" xr:uid="{00000000-0005-0000-0000-0000D1F20000}"/>
    <cellStyle name="Total 2 2 3 9 2 2 3" xfId="62150" xr:uid="{00000000-0005-0000-0000-0000D2F20000}"/>
    <cellStyle name="Total 2 2 3 9 2 2 4" xfId="62151" xr:uid="{00000000-0005-0000-0000-0000D3F20000}"/>
    <cellStyle name="Total 2 2 3 9 2 2 5" xfId="62152" xr:uid="{00000000-0005-0000-0000-0000D4F20000}"/>
    <cellStyle name="Total 2 2 3 9 2 3" xfId="62153" xr:uid="{00000000-0005-0000-0000-0000D5F20000}"/>
    <cellStyle name="Total 2 2 3 9 2 3 2" xfId="62154" xr:uid="{00000000-0005-0000-0000-0000D6F20000}"/>
    <cellStyle name="Total 2 2 3 9 2 3 3" xfId="62155" xr:uid="{00000000-0005-0000-0000-0000D7F20000}"/>
    <cellStyle name="Total 2 2 3 9 2 3 4" xfId="62156" xr:uid="{00000000-0005-0000-0000-0000D8F20000}"/>
    <cellStyle name="Total 2 2 3 9 2 3 5" xfId="62157" xr:uid="{00000000-0005-0000-0000-0000D9F20000}"/>
    <cellStyle name="Total 2 2 3 9 2 4" xfId="62158" xr:uid="{00000000-0005-0000-0000-0000DAF20000}"/>
    <cellStyle name="Total 2 2 3 9 2 5" xfId="62159" xr:uid="{00000000-0005-0000-0000-0000DBF20000}"/>
    <cellStyle name="Total 2 2 3 9 2 6" xfId="62160" xr:uid="{00000000-0005-0000-0000-0000DCF20000}"/>
    <cellStyle name="Total 2 2 3 9 2 7" xfId="62161" xr:uid="{00000000-0005-0000-0000-0000DDF20000}"/>
    <cellStyle name="Total 2 2 3 9 3" xfId="62162" xr:uid="{00000000-0005-0000-0000-0000DEF20000}"/>
    <cellStyle name="Total 2 2 3 9 3 2" xfId="62163" xr:uid="{00000000-0005-0000-0000-0000DFF20000}"/>
    <cellStyle name="Total 2 2 3 9 3 3" xfId="62164" xr:uid="{00000000-0005-0000-0000-0000E0F20000}"/>
    <cellStyle name="Total 2 2 3 9 3 4" xfId="62165" xr:uid="{00000000-0005-0000-0000-0000E1F20000}"/>
    <cellStyle name="Total 2 2 3 9 3 5" xfId="62166" xr:uid="{00000000-0005-0000-0000-0000E2F20000}"/>
    <cellStyle name="Total 2 2 3 9 4" xfId="62167" xr:uid="{00000000-0005-0000-0000-0000E3F20000}"/>
    <cellStyle name="Total 2 2 3 9 4 2" xfId="62168" xr:uid="{00000000-0005-0000-0000-0000E4F20000}"/>
    <cellStyle name="Total 2 2 3 9 4 3" xfId="62169" xr:uid="{00000000-0005-0000-0000-0000E5F20000}"/>
    <cellStyle name="Total 2 2 3 9 4 4" xfId="62170" xr:uid="{00000000-0005-0000-0000-0000E6F20000}"/>
    <cellStyle name="Total 2 2 3 9 4 5" xfId="62171" xr:uid="{00000000-0005-0000-0000-0000E7F20000}"/>
    <cellStyle name="Total 2 2 3 9 5" xfId="62172" xr:uid="{00000000-0005-0000-0000-0000E8F20000}"/>
    <cellStyle name="Total 2 2 3 9 6" xfId="62173" xr:uid="{00000000-0005-0000-0000-0000E9F20000}"/>
    <cellStyle name="Total 2 2 3 9 7" xfId="62174" xr:uid="{00000000-0005-0000-0000-0000EAF20000}"/>
    <cellStyle name="Total 2 2 3 9 8" xfId="62175" xr:uid="{00000000-0005-0000-0000-0000EBF20000}"/>
    <cellStyle name="Total 2 2 4" xfId="62176" xr:uid="{00000000-0005-0000-0000-0000ECF20000}"/>
    <cellStyle name="Total 2 2 4 2" xfId="62177" xr:uid="{00000000-0005-0000-0000-0000EDF20000}"/>
    <cellStyle name="Total 2 2 4 2 2" xfId="62178" xr:uid="{00000000-0005-0000-0000-0000EEF20000}"/>
    <cellStyle name="Total 2 2 4 3" xfId="62179" xr:uid="{00000000-0005-0000-0000-0000EFF20000}"/>
    <cellStyle name="Total 2 2 4 4" xfId="62180" xr:uid="{00000000-0005-0000-0000-0000F0F20000}"/>
    <cellStyle name="Total 2 2 4 5" xfId="62181" xr:uid="{00000000-0005-0000-0000-0000F1F20000}"/>
    <cellStyle name="Total 2 2 5" xfId="62182" xr:uid="{00000000-0005-0000-0000-0000F2F20000}"/>
    <cellStyle name="Total 2 2 5 2" xfId="62183" xr:uid="{00000000-0005-0000-0000-0000F3F20000}"/>
    <cellStyle name="Total 2 2 5 2 2" xfId="62184" xr:uid="{00000000-0005-0000-0000-0000F4F20000}"/>
    <cellStyle name="Total 2 2 5 3" xfId="62185" xr:uid="{00000000-0005-0000-0000-0000F5F20000}"/>
    <cellStyle name="Total 2 2 5 4" xfId="62186" xr:uid="{00000000-0005-0000-0000-0000F6F20000}"/>
    <cellStyle name="Total 2 2 5 5" xfId="62187" xr:uid="{00000000-0005-0000-0000-0000F7F20000}"/>
    <cellStyle name="Total 2 2 6" xfId="62188" xr:uid="{00000000-0005-0000-0000-0000F8F20000}"/>
    <cellStyle name="Total 2 2 6 2" xfId="62189" xr:uid="{00000000-0005-0000-0000-0000F9F20000}"/>
    <cellStyle name="Total 2 2 7" xfId="62190" xr:uid="{00000000-0005-0000-0000-0000FAF20000}"/>
    <cellStyle name="Total 2 2 8" xfId="62191" xr:uid="{00000000-0005-0000-0000-0000FBF20000}"/>
    <cellStyle name="Total 2 2_T-straight with PEDs adjustor" xfId="62192" xr:uid="{00000000-0005-0000-0000-0000FCF20000}"/>
    <cellStyle name="Total 2 3" xfId="62193" xr:uid="{00000000-0005-0000-0000-0000FDF20000}"/>
    <cellStyle name="Total 2 3 2" xfId="62194" xr:uid="{00000000-0005-0000-0000-0000FEF20000}"/>
    <cellStyle name="Total 2 3 2 10" xfId="62195" xr:uid="{00000000-0005-0000-0000-0000FFF20000}"/>
    <cellStyle name="Total 2 3 2 10 2" xfId="62196" xr:uid="{00000000-0005-0000-0000-000000F30000}"/>
    <cellStyle name="Total 2 3 2 10 2 2" xfId="62197" xr:uid="{00000000-0005-0000-0000-000001F30000}"/>
    <cellStyle name="Total 2 3 2 10 2 2 2" xfId="62198" xr:uid="{00000000-0005-0000-0000-000002F30000}"/>
    <cellStyle name="Total 2 3 2 10 2 2 3" xfId="62199" xr:uid="{00000000-0005-0000-0000-000003F30000}"/>
    <cellStyle name="Total 2 3 2 10 2 2 4" xfId="62200" xr:uid="{00000000-0005-0000-0000-000004F30000}"/>
    <cellStyle name="Total 2 3 2 10 2 2 5" xfId="62201" xr:uid="{00000000-0005-0000-0000-000005F30000}"/>
    <cellStyle name="Total 2 3 2 10 2 3" xfId="62202" xr:uid="{00000000-0005-0000-0000-000006F30000}"/>
    <cellStyle name="Total 2 3 2 10 2 3 2" xfId="62203" xr:uid="{00000000-0005-0000-0000-000007F30000}"/>
    <cellStyle name="Total 2 3 2 10 2 3 3" xfId="62204" xr:uid="{00000000-0005-0000-0000-000008F30000}"/>
    <cellStyle name="Total 2 3 2 10 2 3 4" xfId="62205" xr:uid="{00000000-0005-0000-0000-000009F30000}"/>
    <cellStyle name="Total 2 3 2 10 2 3 5" xfId="62206" xr:uid="{00000000-0005-0000-0000-00000AF30000}"/>
    <cellStyle name="Total 2 3 2 10 2 4" xfId="62207" xr:uid="{00000000-0005-0000-0000-00000BF30000}"/>
    <cellStyle name="Total 2 3 2 10 2 5" xfId="62208" xr:uid="{00000000-0005-0000-0000-00000CF30000}"/>
    <cellStyle name="Total 2 3 2 10 2 6" xfId="62209" xr:uid="{00000000-0005-0000-0000-00000DF30000}"/>
    <cellStyle name="Total 2 3 2 10 2 7" xfId="62210" xr:uid="{00000000-0005-0000-0000-00000EF30000}"/>
    <cellStyle name="Total 2 3 2 10 3" xfId="62211" xr:uid="{00000000-0005-0000-0000-00000FF30000}"/>
    <cellStyle name="Total 2 3 2 10 3 2" xfId="62212" xr:uid="{00000000-0005-0000-0000-000010F30000}"/>
    <cellStyle name="Total 2 3 2 10 3 3" xfId="62213" xr:uid="{00000000-0005-0000-0000-000011F30000}"/>
    <cellStyle name="Total 2 3 2 10 3 4" xfId="62214" xr:uid="{00000000-0005-0000-0000-000012F30000}"/>
    <cellStyle name="Total 2 3 2 10 3 5" xfId="62215" xr:uid="{00000000-0005-0000-0000-000013F30000}"/>
    <cellStyle name="Total 2 3 2 10 4" xfId="62216" xr:uid="{00000000-0005-0000-0000-000014F30000}"/>
    <cellStyle name="Total 2 3 2 10 4 2" xfId="62217" xr:uid="{00000000-0005-0000-0000-000015F30000}"/>
    <cellStyle name="Total 2 3 2 10 4 3" xfId="62218" xr:uid="{00000000-0005-0000-0000-000016F30000}"/>
    <cellStyle name="Total 2 3 2 10 4 4" xfId="62219" xr:uid="{00000000-0005-0000-0000-000017F30000}"/>
    <cellStyle name="Total 2 3 2 10 4 5" xfId="62220" xr:uid="{00000000-0005-0000-0000-000018F30000}"/>
    <cellStyle name="Total 2 3 2 10 5" xfId="62221" xr:uid="{00000000-0005-0000-0000-000019F30000}"/>
    <cellStyle name="Total 2 3 2 10 6" xfId="62222" xr:uid="{00000000-0005-0000-0000-00001AF30000}"/>
    <cellStyle name="Total 2 3 2 10 7" xfId="62223" xr:uid="{00000000-0005-0000-0000-00001BF30000}"/>
    <cellStyle name="Total 2 3 2 10 8" xfId="62224" xr:uid="{00000000-0005-0000-0000-00001CF30000}"/>
    <cellStyle name="Total 2 3 2 11" xfId="62225" xr:uid="{00000000-0005-0000-0000-00001DF30000}"/>
    <cellStyle name="Total 2 3 2 11 2" xfId="62226" xr:uid="{00000000-0005-0000-0000-00001EF30000}"/>
    <cellStyle name="Total 2 3 2 11 2 2" xfId="62227" xr:uid="{00000000-0005-0000-0000-00001FF30000}"/>
    <cellStyle name="Total 2 3 2 11 2 2 2" xfId="62228" xr:uid="{00000000-0005-0000-0000-000020F30000}"/>
    <cellStyle name="Total 2 3 2 11 2 2 3" xfId="62229" xr:uid="{00000000-0005-0000-0000-000021F30000}"/>
    <cellStyle name="Total 2 3 2 11 2 2 4" xfId="62230" xr:uid="{00000000-0005-0000-0000-000022F30000}"/>
    <cellStyle name="Total 2 3 2 11 2 2 5" xfId="62231" xr:uid="{00000000-0005-0000-0000-000023F30000}"/>
    <cellStyle name="Total 2 3 2 11 2 3" xfId="62232" xr:uid="{00000000-0005-0000-0000-000024F30000}"/>
    <cellStyle name="Total 2 3 2 11 2 3 2" xfId="62233" xr:uid="{00000000-0005-0000-0000-000025F30000}"/>
    <cellStyle name="Total 2 3 2 11 2 3 3" xfId="62234" xr:uid="{00000000-0005-0000-0000-000026F30000}"/>
    <cellStyle name="Total 2 3 2 11 2 3 4" xfId="62235" xr:uid="{00000000-0005-0000-0000-000027F30000}"/>
    <cellStyle name="Total 2 3 2 11 2 3 5" xfId="62236" xr:uid="{00000000-0005-0000-0000-000028F30000}"/>
    <cellStyle name="Total 2 3 2 11 2 4" xfId="62237" xr:uid="{00000000-0005-0000-0000-000029F30000}"/>
    <cellStyle name="Total 2 3 2 11 2 5" xfId="62238" xr:uid="{00000000-0005-0000-0000-00002AF30000}"/>
    <cellStyle name="Total 2 3 2 11 2 6" xfId="62239" xr:uid="{00000000-0005-0000-0000-00002BF30000}"/>
    <cellStyle name="Total 2 3 2 11 2 7" xfId="62240" xr:uid="{00000000-0005-0000-0000-00002CF30000}"/>
    <cellStyle name="Total 2 3 2 11 3" xfId="62241" xr:uid="{00000000-0005-0000-0000-00002DF30000}"/>
    <cellStyle name="Total 2 3 2 11 3 2" xfId="62242" xr:uid="{00000000-0005-0000-0000-00002EF30000}"/>
    <cellStyle name="Total 2 3 2 11 3 3" xfId="62243" xr:uid="{00000000-0005-0000-0000-00002FF30000}"/>
    <cellStyle name="Total 2 3 2 11 3 4" xfId="62244" xr:uid="{00000000-0005-0000-0000-000030F30000}"/>
    <cellStyle name="Total 2 3 2 11 3 5" xfId="62245" xr:uid="{00000000-0005-0000-0000-000031F30000}"/>
    <cellStyle name="Total 2 3 2 11 4" xfId="62246" xr:uid="{00000000-0005-0000-0000-000032F30000}"/>
    <cellStyle name="Total 2 3 2 11 4 2" xfId="62247" xr:uid="{00000000-0005-0000-0000-000033F30000}"/>
    <cellStyle name="Total 2 3 2 11 4 3" xfId="62248" xr:uid="{00000000-0005-0000-0000-000034F30000}"/>
    <cellStyle name="Total 2 3 2 11 4 4" xfId="62249" xr:uid="{00000000-0005-0000-0000-000035F30000}"/>
    <cellStyle name="Total 2 3 2 11 4 5" xfId="62250" xr:uid="{00000000-0005-0000-0000-000036F30000}"/>
    <cellStyle name="Total 2 3 2 11 5" xfId="62251" xr:uid="{00000000-0005-0000-0000-000037F30000}"/>
    <cellStyle name="Total 2 3 2 11 6" xfId="62252" xr:uid="{00000000-0005-0000-0000-000038F30000}"/>
    <cellStyle name="Total 2 3 2 11 7" xfId="62253" xr:uid="{00000000-0005-0000-0000-000039F30000}"/>
    <cellStyle name="Total 2 3 2 11 8" xfId="62254" xr:uid="{00000000-0005-0000-0000-00003AF30000}"/>
    <cellStyle name="Total 2 3 2 12" xfId="62255" xr:uid="{00000000-0005-0000-0000-00003BF30000}"/>
    <cellStyle name="Total 2 3 2 12 2" xfId="62256" xr:uid="{00000000-0005-0000-0000-00003CF30000}"/>
    <cellStyle name="Total 2 3 2 12 2 2" xfId="62257" xr:uid="{00000000-0005-0000-0000-00003DF30000}"/>
    <cellStyle name="Total 2 3 2 12 2 2 2" xfId="62258" xr:uid="{00000000-0005-0000-0000-00003EF30000}"/>
    <cellStyle name="Total 2 3 2 12 2 2 3" xfId="62259" xr:uid="{00000000-0005-0000-0000-00003FF30000}"/>
    <cellStyle name="Total 2 3 2 12 2 2 4" xfId="62260" xr:uid="{00000000-0005-0000-0000-000040F30000}"/>
    <cellStyle name="Total 2 3 2 12 2 2 5" xfId="62261" xr:uid="{00000000-0005-0000-0000-000041F30000}"/>
    <cellStyle name="Total 2 3 2 12 2 3" xfId="62262" xr:uid="{00000000-0005-0000-0000-000042F30000}"/>
    <cellStyle name="Total 2 3 2 12 2 3 2" xfId="62263" xr:uid="{00000000-0005-0000-0000-000043F30000}"/>
    <cellStyle name="Total 2 3 2 12 2 3 3" xfId="62264" xr:uid="{00000000-0005-0000-0000-000044F30000}"/>
    <cellStyle name="Total 2 3 2 12 2 3 4" xfId="62265" xr:uid="{00000000-0005-0000-0000-000045F30000}"/>
    <cellStyle name="Total 2 3 2 12 2 3 5" xfId="62266" xr:uid="{00000000-0005-0000-0000-000046F30000}"/>
    <cellStyle name="Total 2 3 2 12 2 4" xfId="62267" xr:uid="{00000000-0005-0000-0000-000047F30000}"/>
    <cellStyle name="Total 2 3 2 12 2 5" xfId="62268" xr:uid="{00000000-0005-0000-0000-000048F30000}"/>
    <cellStyle name="Total 2 3 2 12 2 6" xfId="62269" xr:uid="{00000000-0005-0000-0000-000049F30000}"/>
    <cellStyle name="Total 2 3 2 12 2 7" xfId="62270" xr:uid="{00000000-0005-0000-0000-00004AF30000}"/>
    <cellStyle name="Total 2 3 2 12 3" xfId="62271" xr:uid="{00000000-0005-0000-0000-00004BF30000}"/>
    <cellStyle name="Total 2 3 2 12 3 2" xfId="62272" xr:uid="{00000000-0005-0000-0000-00004CF30000}"/>
    <cellStyle name="Total 2 3 2 12 3 3" xfId="62273" xr:uid="{00000000-0005-0000-0000-00004DF30000}"/>
    <cellStyle name="Total 2 3 2 12 3 4" xfId="62274" xr:uid="{00000000-0005-0000-0000-00004EF30000}"/>
    <cellStyle name="Total 2 3 2 12 3 5" xfId="62275" xr:uid="{00000000-0005-0000-0000-00004FF30000}"/>
    <cellStyle name="Total 2 3 2 12 4" xfId="62276" xr:uid="{00000000-0005-0000-0000-000050F30000}"/>
    <cellStyle name="Total 2 3 2 12 4 2" xfId="62277" xr:uid="{00000000-0005-0000-0000-000051F30000}"/>
    <cellStyle name="Total 2 3 2 12 4 3" xfId="62278" xr:uid="{00000000-0005-0000-0000-000052F30000}"/>
    <cellStyle name="Total 2 3 2 12 4 4" xfId="62279" xr:uid="{00000000-0005-0000-0000-000053F30000}"/>
    <cellStyle name="Total 2 3 2 12 4 5" xfId="62280" xr:uid="{00000000-0005-0000-0000-000054F30000}"/>
    <cellStyle name="Total 2 3 2 12 5" xfId="62281" xr:uid="{00000000-0005-0000-0000-000055F30000}"/>
    <cellStyle name="Total 2 3 2 12 6" xfId="62282" xr:uid="{00000000-0005-0000-0000-000056F30000}"/>
    <cellStyle name="Total 2 3 2 12 7" xfId="62283" xr:uid="{00000000-0005-0000-0000-000057F30000}"/>
    <cellStyle name="Total 2 3 2 12 8" xfId="62284" xr:uid="{00000000-0005-0000-0000-000058F30000}"/>
    <cellStyle name="Total 2 3 2 13" xfId="62285" xr:uid="{00000000-0005-0000-0000-000059F30000}"/>
    <cellStyle name="Total 2 3 2 13 2" xfId="62286" xr:uid="{00000000-0005-0000-0000-00005AF30000}"/>
    <cellStyle name="Total 2 3 2 13 2 2" xfId="62287" xr:uid="{00000000-0005-0000-0000-00005BF30000}"/>
    <cellStyle name="Total 2 3 2 13 2 2 2" xfId="62288" xr:uid="{00000000-0005-0000-0000-00005CF30000}"/>
    <cellStyle name="Total 2 3 2 13 2 2 3" xfId="62289" xr:uid="{00000000-0005-0000-0000-00005DF30000}"/>
    <cellStyle name="Total 2 3 2 13 2 2 4" xfId="62290" xr:uid="{00000000-0005-0000-0000-00005EF30000}"/>
    <cellStyle name="Total 2 3 2 13 2 2 5" xfId="62291" xr:uid="{00000000-0005-0000-0000-00005FF30000}"/>
    <cellStyle name="Total 2 3 2 13 2 3" xfId="62292" xr:uid="{00000000-0005-0000-0000-000060F30000}"/>
    <cellStyle name="Total 2 3 2 13 2 3 2" xfId="62293" xr:uid="{00000000-0005-0000-0000-000061F30000}"/>
    <cellStyle name="Total 2 3 2 13 2 3 3" xfId="62294" xr:uid="{00000000-0005-0000-0000-000062F30000}"/>
    <cellStyle name="Total 2 3 2 13 2 3 4" xfId="62295" xr:uid="{00000000-0005-0000-0000-000063F30000}"/>
    <cellStyle name="Total 2 3 2 13 2 3 5" xfId="62296" xr:uid="{00000000-0005-0000-0000-000064F30000}"/>
    <cellStyle name="Total 2 3 2 13 2 4" xfId="62297" xr:uid="{00000000-0005-0000-0000-000065F30000}"/>
    <cellStyle name="Total 2 3 2 13 2 5" xfId="62298" xr:uid="{00000000-0005-0000-0000-000066F30000}"/>
    <cellStyle name="Total 2 3 2 13 2 6" xfId="62299" xr:uid="{00000000-0005-0000-0000-000067F30000}"/>
    <cellStyle name="Total 2 3 2 13 2 7" xfId="62300" xr:uid="{00000000-0005-0000-0000-000068F30000}"/>
    <cellStyle name="Total 2 3 2 13 3" xfId="62301" xr:uid="{00000000-0005-0000-0000-000069F30000}"/>
    <cellStyle name="Total 2 3 2 13 3 2" xfId="62302" xr:uid="{00000000-0005-0000-0000-00006AF30000}"/>
    <cellStyle name="Total 2 3 2 13 3 3" xfId="62303" xr:uid="{00000000-0005-0000-0000-00006BF30000}"/>
    <cellStyle name="Total 2 3 2 13 3 4" xfId="62304" xr:uid="{00000000-0005-0000-0000-00006CF30000}"/>
    <cellStyle name="Total 2 3 2 13 3 5" xfId="62305" xr:uid="{00000000-0005-0000-0000-00006DF30000}"/>
    <cellStyle name="Total 2 3 2 13 4" xfId="62306" xr:uid="{00000000-0005-0000-0000-00006EF30000}"/>
    <cellStyle name="Total 2 3 2 13 4 2" xfId="62307" xr:uid="{00000000-0005-0000-0000-00006FF30000}"/>
    <cellStyle name="Total 2 3 2 13 4 3" xfId="62308" xr:uid="{00000000-0005-0000-0000-000070F30000}"/>
    <cellStyle name="Total 2 3 2 13 4 4" xfId="62309" xr:uid="{00000000-0005-0000-0000-000071F30000}"/>
    <cellStyle name="Total 2 3 2 13 4 5" xfId="62310" xr:uid="{00000000-0005-0000-0000-000072F30000}"/>
    <cellStyle name="Total 2 3 2 13 5" xfId="62311" xr:uid="{00000000-0005-0000-0000-000073F30000}"/>
    <cellStyle name="Total 2 3 2 13 6" xfId="62312" xr:uid="{00000000-0005-0000-0000-000074F30000}"/>
    <cellStyle name="Total 2 3 2 13 7" xfId="62313" xr:uid="{00000000-0005-0000-0000-000075F30000}"/>
    <cellStyle name="Total 2 3 2 13 8" xfId="62314" xr:uid="{00000000-0005-0000-0000-000076F30000}"/>
    <cellStyle name="Total 2 3 2 14" xfId="62315" xr:uid="{00000000-0005-0000-0000-000077F30000}"/>
    <cellStyle name="Total 2 3 2 14 2" xfId="62316" xr:uid="{00000000-0005-0000-0000-000078F30000}"/>
    <cellStyle name="Total 2 3 2 14 2 2" xfId="62317" xr:uid="{00000000-0005-0000-0000-000079F30000}"/>
    <cellStyle name="Total 2 3 2 14 2 2 2" xfId="62318" xr:uid="{00000000-0005-0000-0000-00007AF30000}"/>
    <cellStyle name="Total 2 3 2 14 2 2 3" xfId="62319" xr:uid="{00000000-0005-0000-0000-00007BF30000}"/>
    <cellStyle name="Total 2 3 2 14 2 2 4" xfId="62320" xr:uid="{00000000-0005-0000-0000-00007CF30000}"/>
    <cellStyle name="Total 2 3 2 14 2 2 5" xfId="62321" xr:uid="{00000000-0005-0000-0000-00007DF30000}"/>
    <cellStyle name="Total 2 3 2 14 2 3" xfId="62322" xr:uid="{00000000-0005-0000-0000-00007EF30000}"/>
    <cellStyle name="Total 2 3 2 14 2 3 2" xfId="62323" xr:uid="{00000000-0005-0000-0000-00007FF30000}"/>
    <cellStyle name="Total 2 3 2 14 2 3 3" xfId="62324" xr:uid="{00000000-0005-0000-0000-000080F30000}"/>
    <cellStyle name="Total 2 3 2 14 2 3 4" xfId="62325" xr:uid="{00000000-0005-0000-0000-000081F30000}"/>
    <cellStyle name="Total 2 3 2 14 2 3 5" xfId="62326" xr:uid="{00000000-0005-0000-0000-000082F30000}"/>
    <cellStyle name="Total 2 3 2 14 2 4" xfId="62327" xr:uid="{00000000-0005-0000-0000-000083F30000}"/>
    <cellStyle name="Total 2 3 2 14 2 5" xfId="62328" xr:uid="{00000000-0005-0000-0000-000084F30000}"/>
    <cellStyle name="Total 2 3 2 14 2 6" xfId="62329" xr:uid="{00000000-0005-0000-0000-000085F30000}"/>
    <cellStyle name="Total 2 3 2 14 2 7" xfId="62330" xr:uid="{00000000-0005-0000-0000-000086F30000}"/>
    <cellStyle name="Total 2 3 2 14 3" xfId="62331" xr:uid="{00000000-0005-0000-0000-000087F30000}"/>
    <cellStyle name="Total 2 3 2 14 3 2" xfId="62332" xr:uid="{00000000-0005-0000-0000-000088F30000}"/>
    <cellStyle name="Total 2 3 2 14 3 3" xfId="62333" xr:uid="{00000000-0005-0000-0000-000089F30000}"/>
    <cellStyle name="Total 2 3 2 14 3 4" xfId="62334" xr:uid="{00000000-0005-0000-0000-00008AF30000}"/>
    <cellStyle name="Total 2 3 2 14 3 5" xfId="62335" xr:uid="{00000000-0005-0000-0000-00008BF30000}"/>
    <cellStyle name="Total 2 3 2 14 4" xfId="62336" xr:uid="{00000000-0005-0000-0000-00008CF30000}"/>
    <cellStyle name="Total 2 3 2 14 4 2" xfId="62337" xr:uid="{00000000-0005-0000-0000-00008DF30000}"/>
    <cellStyle name="Total 2 3 2 14 4 3" xfId="62338" xr:uid="{00000000-0005-0000-0000-00008EF30000}"/>
    <cellStyle name="Total 2 3 2 14 4 4" xfId="62339" xr:uid="{00000000-0005-0000-0000-00008FF30000}"/>
    <cellStyle name="Total 2 3 2 14 4 5" xfId="62340" xr:uid="{00000000-0005-0000-0000-000090F30000}"/>
    <cellStyle name="Total 2 3 2 14 5" xfId="62341" xr:uid="{00000000-0005-0000-0000-000091F30000}"/>
    <cellStyle name="Total 2 3 2 14 6" xfId="62342" xr:uid="{00000000-0005-0000-0000-000092F30000}"/>
    <cellStyle name="Total 2 3 2 14 7" xfId="62343" xr:uid="{00000000-0005-0000-0000-000093F30000}"/>
    <cellStyle name="Total 2 3 2 14 8" xfId="62344" xr:uid="{00000000-0005-0000-0000-000094F30000}"/>
    <cellStyle name="Total 2 3 2 15" xfId="62345" xr:uid="{00000000-0005-0000-0000-000095F30000}"/>
    <cellStyle name="Total 2 3 2 15 2" xfId="62346" xr:uid="{00000000-0005-0000-0000-000096F30000}"/>
    <cellStyle name="Total 2 3 2 15 2 2" xfId="62347" xr:uid="{00000000-0005-0000-0000-000097F30000}"/>
    <cellStyle name="Total 2 3 2 15 2 3" xfId="62348" xr:uid="{00000000-0005-0000-0000-000098F30000}"/>
    <cellStyle name="Total 2 3 2 15 2 4" xfId="62349" xr:uid="{00000000-0005-0000-0000-000099F30000}"/>
    <cellStyle name="Total 2 3 2 15 2 5" xfId="62350" xr:uid="{00000000-0005-0000-0000-00009AF30000}"/>
    <cellStyle name="Total 2 3 2 15 3" xfId="62351" xr:uid="{00000000-0005-0000-0000-00009BF30000}"/>
    <cellStyle name="Total 2 3 2 15 3 2" xfId="62352" xr:uid="{00000000-0005-0000-0000-00009CF30000}"/>
    <cellStyle name="Total 2 3 2 15 3 3" xfId="62353" xr:uid="{00000000-0005-0000-0000-00009DF30000}"/>
    <cellStyle name="Total 2 3 2 15 3 4" xfId="62354" xr:uid="{00000000-0005-0000-0000-00009EF30000}"/>
    <cellStyle name="Total 2 3 2 15 3 5" xfId="62355" xr:uid="{00000000-0005-0000-0000-00009FF30000}"/>
    <cellStyle name="Total 2 3 2 15 4" xfId="62356" xr:uid="{00000000-0005-0000-0000-0000A0F30000}"/>
    <cellStyle name="Total 2 3 2 15 5" xfId="62357" xr:uid="{00000000-0005-0000-0000-0000A1F30000}"/>
    <cellStyle name="Total 2 3 2 15 6" xfId="62358" xr:uid="{00000000-0005-0000-0000-0000A2F30000}"/>
    <cellStyle name="Total 2 3 2 15 7" xfId="62359" xr:uid="{00000000-0005-0000-0000-0000A3F30000}"/>
    <cellStyle name="Total 2 3 2 16" xfId="62360" xr:uid="{00000000-0005-0000-0000-0000A4F30000}"/>
    <cellStyle name="Total 2 3 2 16 2" xfId="62361" xr:uid="{00000000-0005-0000-0000-0000A5F30000}"/>
    <cellStyle name="Total 2 3 2 16 3" xfId="62362" xr:uid="{00000000-0005-0000-0000-0000A6F30000}"/>
    <cellStyle name="Total 2 3 2 16 4" xfId="62363" xr:uid="{00000000-0005-0000-0000-0000A7F30000}"/>
    <cellStyle name="Total 2 3 2 16 5" xfId="62364" xr:uid="{00000000-0005-0000-0000-0000A8F30000}"/>
    <cellStyle name="Total 2 3 2 17" xfId="62365" xr:uid="{00000000-0005-0000-0000-0000A9F30000}"/>
    <cellStyle name="Total 2 3 2 17 2" xfId="62366" xr:uid="{00000000-0005-0000-0000-0000AAF30000}"/>
    <cellStyle name="Total 2 3 2 17 3" xfId="62367" xr:uid="{00000000-0005-0000-0000-0000ABF30000}"/>
    <cellStyle name="Total 2 3 2 17 4" xfId="62368" xr:uid="{00000000-0005-0000-0000-0000ACF30000}"/>
    <cellStyle name="Total 2 3 2 17 5" xfId="62369" xr:uid="{00000000-0005-0000-0000-0000ADF30000}"/>
    <cellStyle name="Total 2 3 2 18" xfId="62370" xr:uid="{00000000-0005-0000-0000-0000AEF30000}"/>
    <cellStyle name="Total 2 3 2 19" xfId="62371" xr:uid="{00000000-0005-0000-0000-0000AFF30000}"/>
    <cellStyle name="Total 2 3 2 2" xfId="62372" xr:uid="{00000000-0005-0000-0000-0000B0F30000}"/>
    <cellStyle name="Total 2 3 2 2 2" xfId="62373" xr:uid="{00000000-0005-0000-0000-0000B1F30000}"/>
    <cellStyle name="Total 2 3 2 2 2 2" xfId="62374" xr:uid="{00000000-0005-0000-0000-0000B2F30000}"/>
    <cellStyle name="Total 2 3 2 2 2 2 2" xfId="62375" xr:uid="{00000000-0005-0000-0000-0000B3F30000}"/>
    <cellStyle name="Total 2 3 2 2 2 2 3" xfId="62376" xr:uid="{00000000-0005-0000-0000-0000B4F30000}"/>
    <cellStyle name="Total 2 3 2 2 2 2 4" xfId="62377" xr:uid="{00000000-0005-0000-0000-0000B5F30000}"/>
    <cellStyle name="Total 2 3 2 2 2 2 5" xfId="62378" xr:uid="{00000000-0005-0000-0000-0000B6F30000}"/>
    <cellStyle name="Total 2 3 2 2 2 3" xfId="62379" xr:uid="{00000000-0005-0000-0000-0000B7F30000}"/>
    <cellStyle name="Total 2 3 2 2 2 3 2" xfId="62380" xr:uid="{00000000-0005-0000-0000-0000B8F30000}"/>
    <cellStyle name="Total 2 3 2 2 2 3 3" xfId="62381" xr:uid="{00000000-0005-0000-0000-0000B9F30000}"/>
    <cellStyle name="Total 2 3 2 2 2 3 4" xfId="62382" xr:uid="{00000000-0005-0000-0000-0000BAF30000}"/>
    <cellStyle name="Total 2 3 2 2 2 3 5" xfId="62383" xr:uid="{00000000-0005-0000-0000-0000BBF30000}"/>
    <cellStyle name="Total 2 3 2 2 2 4" xfId="62384" xr:uid="{00000000-0005-0000-0000-0000BCF30000}"/>
    <cellStyle name="Total 2 3 2 2 2 5" xfId="62385" xr:uid="{00000000-0005-0000-0000-0000BDF30000}"/>
    <cellStyle name="Total 2 3 2 2 2 6" xfId="62386" xr:uid="{00000000-0005-0000-0000-0000BEF30000}"/>
    <cellStyle name="Total 2 3 2 2 2 7" xfId="62387" xr:uid="{00000000-0005-0000-0000-0000BFF30000}"/>
    <cellStyle name="Total 2 3 2 2 3" xfId="62388" xr:uid="{00000000-0005-0000-0000-0000C0F30000}"/>
    <cellStyle name="Total 2 3 2 2 3 2" xfId="62389" xr:uid="{00000000-0005-0000-0000-0000C1F30000}"/>
    <cellStyle name="Total 2 3 2 2 3 3" xfId="62390" xr:uid="{00000000-0005-0000-0000-0000C2F30000}"/>
    <cellStyle name="Total 2 3 2 2 3 4" xfId="62391" xr:uid="{00000000-0005-0000-0000-0000C3F30000}"/>
    <cellStyle name="Total 2 3 2 2 3 5" xfId="62392" xr:uid="{00000000-0005-0000-0000-0000C4F30000}"/>
    <cellStyle name="Total 2 3 2 2 4" xfId="62393" xr:uid="{00000000-0005-0000-0000-0000C5F30000}"/>
    <cellStyle name="Total 2 3 2 2 4 2" xfId="62394" xr:uid="{00000000-0005-0000-0000-0000C6F30000}"/>
    <cellStyle name="Total 2 3 2 2 4 3" xfId="62395" xr:uid="{00000000-0005-0000-0000-0000C7F30000}"/>
    <cellStyle name="Total 2 3 2 2 4 4" xfId="62396" xr:uid="{00000000-0005-0000-0000-0000C8F30000}"/>
    <cellStyle name="Total 2 3 2 2 4 5" xfId="62397" xr:uid="{00000000-0005-0000-0000-0000C9F30000}"/>
    <cellStyle name="Total 2 3 2 2 5" xfId="62398" xr:uid="{00000000-0005-0000-0000-0000CAF30000}"/>
    <cellStyle name="Total 2 3 2 2 6" xfId="62399" xr:uid="{00000000-0005-0000-0000-0000CBF30000}"/>
    <cellStyle name="Total 2 3 2 2 7" xfId="62400" xr:uid="{00000000-0005-0000-0000-0000CCF30000}"/>
    <cellStyle name="Total 2 3 2 2 8" xfId="62401" xr:uid="{00000000-0005-0000-0000-0000CDF30000}"/>
    <cellStyle name="Total 2 3 2 20" xfId="62402" xr:uid="{00000000-0005-0000-0000-0000CEF30000}"/>
    <cellStyle name="Total 2 3 2 21" xfId="62403" xr:uid="{00000000-0005-0000-0000-0000CFF30000}"/>
    <cellStyle name="Total 2 3 2 3" xfId="62404" xr:uid="{00000000-0005-0000-0000-0000D0F30000}"/>
    <cellStyle name="Total 2 3 2 3 2" xfId="62405" xr:uid="{00000000-0005-0000-0000-0000D1F30000}"/>
    <cellStyle name="Total 2 3 2 3 2 2" xfId="62406" xr:uid="{00000000-0005-0000-0000-0000D2F30000}"/>
    <cellStyle name="Total 2 3 2 3 2 2 2" xfId="62407" xr:uid="{00000000-0005-0000-0000-0000D3F30000}"/>
    <cellStyle name="Total 2 3 2 3 2 2 3" xfId="62408" xr:uid="{00000000-0005-0000-0000-0000D4F30000}"/>
    <cellStyle name="Total 2 3 2 3 2 2 4" xfId="62409" xr:uid="{00000000-0005-0000-0000-0000D5F30000}"/>
    <cellStyle name="Total 2 3 2 3 2 2 5" xfId="62410" xr:uid="{00000000-0005-0000-0000-0000D6F30000}"/>
    <cellStyle name="Total 2 3 2 3 2 3" xfId="62411" xr:uid="{00000000-0005-0000-0000-0000D7F30000}"/>
    <cellStyle name="Total 2 3 2 3 2 3 2" xfId="62412" xr:uid="{00000000-0005-0000-0000-0000D8F30000}"/>
    <cellStyle name="Total 2 3 2 3 2 3 3" xfId="62413" xr:uid="{00000000-0005-0000-0000-0000D9F30000}"/>
    <cellStyle name="Total 2 3 2 3 2 3 4" xfId="62414" xr:uid="{00000000-0005-0000-0000-0000DAF30000}"/>
    <cellStyle name="Total 2 3 2 3 2 3 5" xfId="62415" xr:uid="{00000000-0005-0000-0000-0000DBF30000}"/>
    <cellStyle name="Total 2 3 2 3 2 4" xfId="62416" xr:uid="{00000000-0005-0000-0000-0000DCF30000}"/>
    <cellStyle name="Total 2 3 2 3 2 5" xfId="62417" xr:uid="{00000000-0005-0000-0000-0000DDF30000}"/>
    <cellStyle name="Total 2 3 2 3 2 6" xfId="62418" xr:uid="{00000000-0005-0000-0000-0000DEF30000}"/>
    <cellStyle name="Total 2 3 2 3 2 7" xfId="62419" xr:uid="{00000000-0005-0000-0000-0000DFF30000}"/>
    <cellStyle name="Total 2 3 2 3 3" xfId="62420" xr:uid="{00000000-0005-0000-0000-0000E0F30000}"/>
    <cellStyle name="Total 2 3 2 3 3 2" xfId="62421" xr:uid="{00000000-0005-0000-0000-0000E1F30000}"/>
    <cellStyle name="Total 2 3 2 3 3 3" xfId="62422" xr:uid="{00000000-0005-0000-0000-0000E2F30000}"/>
    <cellStyle name="Total 2 3 2 3 3 4" xfId="62423" xr:uid="{00000000-0005-0000-0000-0000E3F30000}"/>
    <cellStyle name="Total 2 3 2 3 3 5" xfId="62424" xr:uid="{00000000-0005-0000-0000-0000E4F30000}"/>
    <cellStyle name="Total 2 3 2 3 4" xfId="62425" xr:uid="{00000000-0005-0000-0000-0000E5F30000}"/>
    <cellStyle name="Total 2 3 2 3 4 2" xfId="62426" xr:uid="{00000000-0005-0000-0000-0000E6F30000}"/>
    <cellStyle name="Total 2 3 2 3 4 3" xfId="62427" xr:uid="{00000000-0005-0000-0000-0000E7F30000}"/>
    <cellStyle name="Total 2 3 2 3 4 4" xfId="62428" xr:uid="{00000000-0005-0000-0000-0000E8F30000}"/>
    <cellStyle name="Total 2 3 2 3 4 5" xfId="62429" xr:uid="{00000000-0005-0000-0000-0000E9F30000}"/>
    <cellStyle name="Total 2 3 2 3 5" xfId="62430" xr:uid="{00000000-0005-0000-0000-0000EAF30000}"/>
    <cellStyle name="Total 2 3 2 3 6" xfId="62431" xr:uid="{00000000-0005-0000-0000-0000EBF30000}"/>
    <cellStyle name="Total 2 3 2 3 7" xfId="62432" xr:uid="{00000000-0005-0000-0000-0000ECF30000}"/>
    <cellStyle name="Total 2 3 2 3 8" xfId="62433" xr:uid="{00000000-0005-0000-0000-0000EDF30000}"/>
    <cellStyle name="Total 2 3 2 4" xfId="62434" xr:uid="{00000000-0005-0000-0000-0000EEF30000}"/>
    <cellStyle name="Total 2 3 2 4 2" xfId="62435" xr:uid="{00000000-0005-0000-0000-0000EFF30000}"/>
    <cellStyle name="Total 2 3 2 4 2 2" xfId="62436" xr:uid="{00000000-0005-0000-0000-0000F0F30000}"/>
    <cellStyle name="Total 2 3 2 4 2 2 2" xfId="62437" xr:uid="{00000000-0005-0000-0000-0000F1F30000}"/>
    <cellStyle name="Total 2 3 2 4 2 2 3" xfId="62438" xr:uid="{00000000-0005-0000-0000-0000F2F30000}"/>
    <cellStyle name="Total 2 3 2 4 2 2 4" xfId="62439" xr:uid="{00000000-0005-0000-0000-0000F3F30000}"/>
    <cellStyle name="Total 2 3 2 4 2 2 5" xfId="62440" xr:uid="{00000000-0005-0000-0000-0000F4F30000}"/>
    <cellStyle name="Total 2 3 2 4 2 3" xfId="62441" xr:uid="{00000000-0005-0000-0000-0000F5F30000}"/>
    <cellStyle name="Total 2 3 2 4 2 3 2" xfId="62442" xr:uid="{00000000-0005-0000-0000-0000F6F30000}"/>
    <cellStyle name="Total 2 3 2 4 2 3 3" xfId="62443" xr:uid="{00000000-0005-0000-0000-0000F7F30000}"/>
    <cellStyle name="Total 2 3 2 4 2 3 4" xfId="62444" xr:uid="{00000000-0005-0000-0000-0000F8F30000}"/>
    <cellStyle name="Total 2 3 2 4 2 3 5" xfId="62445" xr:uid="{00000000-0005-0000-0000-0000F9F30000}"/>
    <cellStyle name="Total 2 3 2 4 2 4" xfId="62446" xr:uid="{00000000-0005-0000-0000-0000FAF30000}"/>
    <cellStyle name="Total 2 3 2 4 2 5" xfId="62447" xr:uid="{00000000-0005-0000-0000-0000FBF30000}"/>
    <cellStyle name="Total 2 3 2 4 2 6" xfId="62448" xr:uid="{00000000-0005-0000-0000-0000FCF30000}"/>
    <cellStyle name="Total 2 3 2 4 2 7" xfId="62449" xr:uid="{00000000-0005-0000-0000-0000FDF30000}"/>
    <cellStyle name="Total 2 3 2 4 3" xfId="62450" xr:uid="{00000000-0005-0000-0000-0000FEF30000}"/>
    <cellStyle name="Total 2 3 2 4 3 2" xfId="62451" xr:uid="{00000000-0005-0000-0000-0000FFF30000}"/>
    <cellStyle name="Total 2 3 2 4 3 3" xfId="62452" xr:uid="{00000000-0005-0000-0000-000000F40000}"/>
    <cellStyle name="Total 2 3 2 4 3 4" xfId="62453" xr:uid="{00000000-0005-0000-0000-000001F40000}"/>
    <cellStyle name="Total 2 3 2 4 3 5" xfId="62454" xr:uid="{00000000-0005-0000-0000-000002F40000}"/>
    <cellStyle name="Total 2 3 2 4 4" xfId="62455" xr:uid="{00000000-0005-0000-0000-000003F40000}"/>
    <cellStyle name="Total 2 3 2 4 4 2" xfId="62456" xr:uid="{00000000-0005-0000-0000-000004F40000}"/>
    <cellStyle name="Total 2 3 2 4 4 3" xfId="62457" xr:uid="{00000000-0005-0000-0000-000005F40000}"/>
    <cellStyle name="Total 2 3 2 4 4 4" xfId="62458" xr:uid="{00000000-0005-0000-0000-000006F40000}"/>
    <cellStyle name="Total 2 3 2 4 4 5" xfId="62459" xr:uid="{00000000-0005-0000-0000-000007F40000}"/>
    <cellStyle name="Total 2 3 2 4 5" xfId="62460" xr:uid="{00000000-0005-0000-0000-000008F40000}"/>
    <cellStyle name="Total 2 3 2 4 6" xfId="62461" xr:uid="{00000000-0005-0000-0000-000009F40000}"/>
    <cellStyle name="Total 2 3 2 4 7" xfId="62462" xr:uid="{00000000-0005-0000-0000-00000AF40000}"/>
    <cellStyle name="Total 2 3 2 4 8" xfId="62463" xr:uid="{00000000-0005-0000-0000-00000BF40000}"/>
    <cellStyle name="Total 2 3 2 5" xfId="62464" xr:uid="{00000000-0005-0000-0000-00000CF40000}"/>
    <cellStyle name="Total 2 3 2 5 2" xfId="62465" xr:uid="{00000000-0005-0000-0000-00000DF40000}"/>
    <cellStyle name="Total 2 3 2 5 2 2" xfId="62466" xr:uid="{00000000-0005-0000-0000-00000EF40000}"/>
    <cellStyle name="Total 2 3 2 5 2 2 2" xfId="62467" xr:uid="{00000000-0005-0000-0000-00000FF40000}"/>
    <cellStyle name="Total 2 3 2 5 2 2 3" xfId="62468" xr:uid="{00000000-0005-0000-0000-000010F40000}"/>
    <cellStyle name="Total 2 3 2 5 2 2 4" xfId="62469" xr:uid="{00000000-0005-0000-0000-000011F40000}"/>
    <cellStyle name="Total 2 3 2 5 2 2 5" xfId="62470" xr:uid="{00000000-0005-0000-0000-000012F40000}"/>
    <cellStyle name="Total 2 3 2 5 2 3" xfId="62471" xr:uid="{00000000-0005-0000-0000-000013F40000}"/>
    <cellStyle name="Total 2 3 2 5 2 3 2" xfId="62472" xr:uid="{00000000-0005-0000-0000-000014F40000}"/>
    <cellStyle name="Total 2 3 2 5 2 3 3" xfId="62473" xr:uid="{00000000-0005-0000-0000-000015F40000}"/>
    <cellStyle name="Total 2 3 2 5 2 3 4" xfId="62474" xr:uid="{00000000-0005-0000-0000-000016F40000}"/>
    <cellStyle name="Total 2 3 2 5 2 3 5" xfId="62475" xr:uid="{00000000-0005-0000-0000-000017F40000}"/>
    <cellStyle name="Total 2 3 2 5 2 4" xfId="62476" xr:uid="{00000000-0005-0000-0000-000018F40000}"/>
    <cellStyle name="Total 2 3 2 5 2 5" xfId="62477" xr:uid="{00000000-0005-0000-0000-000019F40000}"/>
    <cellStyle name="Total 2 3 2 5 2 6" xfId="62478" xr:uid="{00000000-0005-0000-0000-00001AF40000}"/>
    <cellStyle name="Total 2 3 2 5 2 7" xfId="62479" xr:uid="{00000000-0005-0000-0000-00001BF40000}"/>
    <cellStyle name="Total 2 3 2 5 3" xfId="62480" xr:uid="{00000000-0005-0000-0000-00001CF40000}"/>
    <cellStyle name="Total 2 3 2 5 3 2" xfId="62481" xr:uid="{00000000-0005-0000-0000-00001DF40000}"/>
    <cellStyle name="Total 2 3 2 5 3 3" xfId="62482" xr:uid="{00000000-0005-0000-0000-00001EF40000}"/>
    <cellStyle name="Total 2 3 2 5 3 4" xfId="62483" xr:uid="{00000000-0005-0000-0000-00001FF40000}"/>
    <cellStyle name="Total 2 3 2 5 3 5" xfId="62484" xr:uid="{00000000-0005-0000-0000-000020F40000}"/>
    <cellStyle name="Total 2 3 2 5 4" xfId="62485" xr:uid="{00000000-0005-0000-0000-000021F40000}"/>
    <cellStyle name="Total 2 3 2 5 4 2" xfId="62486" xr:uid="{00000000-0005-0000-0000-000022F40000}"/>
    <cellStyle name="Total 2 3 2 5 4 3" xfId="62487" xr:uid="{00000000-0005-0000-0000-000023F40000}"/>
    <cellStyle name="Total 2 3 2 5 4 4" xfId="62488" xr:uid="{00000000-0005-0000-0000-000024F40000}"/>
    <cellStyle name="Total 2 3 2 5 4 5" xfId="62489" xr:uid="{00000000-0005-0000-0000-000025F40000}"/>
    <cellStyle name="Total 2 3 2 5 5" xfId="62490" xr:uid="{00000000-0005-0000-0000-000026F40000}"/>
    <cellStyle name="Total 2 3 2 5 6" xfId="62491" xr:uid="{00000000-0005-0000-0000-000027F40000}"/>
    <cellStyle name="Total 2 3 2 5 7" xfId="62492" xr:uid="{00000000-0005-0000-0000-000028F40000}"/>
    <cellStyle name="Total 2 3 2 5 8" xfId="62493" xr:uid="{00000000-0005-0000-0000-000029F40000}"/>
    <cellStyle name="Total 2 3 2 6" xfId="62494" xr:uid="{00000000-0005-0000-0000-00002AF40000}"/>
    <cellStyle name="Total 2 3 2 6 2" xfId="62495" xr:uid="{00000000-0005-0000-0000-00002BF40000}"/>
    <cellStyle name="Total 2 3 2 6 2 2" xfId="62496" xr:uid="{00000000-0005-0000-0000-00002CF40000}"/>
    <cellStyle name="Total 2 3 2 6 2 2 2" xfId="62497" xr:uid="{00000000-0005-0000-0000-00002DF40000}"/>
    <cellStyle name="Total 2 3 2 6 2 2 3" xfId="62498" xr:uid="{00000000-0005-0000-0000-00002EF40000}"/>
    <cellStyle name="Total 2 3 2 6 2 2 4" xfId="62499" xr:uid="{00000000-0005-0000-0000-00002FF40000}"/>
    <cellStyle name="Total 2 3 2 6 2 2 5" xfId="62500" xr:uid="{00000000-0005-0000-0000-000030F40000}"/>
    <cellStyle name="Total 2 3 2 6 2 3" xfId="62501" xr:uid="{00000000-0005-0000-0000-000031F40000}"/>
    <cellStyle name="Total 2 3 2 6 2 3 2" xfId="62502" xr:uid="{00000000-0005-0000-0000-000032F40000}"/>
    <cellStyle name="Total 2 3 2 6 2 3 3" xfId="62503" xr:uid="{00000000-0005-0000-0000-000033F40000}"/>
    <cellStyle name="Total 2 3 2 6 2 3 4" xfId="62504" xr:uid="{00000000-0005-0000-0000-000034F40000}"/>
    <cellStyle name="Total 2 3 2 6 2 3 5" xfId="62505" xr:uid="{00000000-0005-0000-0000-000035F40000}"/>
    <cellStyle name="Total 2 3 2 6 2 4" xfId="62506" xr:uid="{00000000-0005-0000-0000-000036F40000}"/>
    <cellStyle name="Total 2 3 2 6 2 5" xfId="62507" xr:uid="{00000000-0005-0000-0000-000037F40000}"/>
    <cellStyle name="Total 2 3 2 6 2 6" xfId="62508" xr:uid="{00000000-0005-0000-0000-000038F40000}"/>
    <cellStyle name="Total 2 3 2 6 2 7" xfId="62509" xr:uid="{00000000-0005-0000-0000-000039F40000}"/>
    <cellStyle name="Total 2 3 2 6 3" xfId="62510" xr:uid="{00000000-0005-0000-0000-00003AF40000}"/>
    <cellStyle name="Total 2 3 2 6 3 2" xfId="62511" xr:uid="{00000000-0005-0000-0000-00003BF40000}"/>
    <cellStyle name="Total 2 3 2 6 3 3" xfId="62512" xr:uid="{00000000-0005-0000-0000-00003CF40000}"/>
    <cellStyle name="Total 2 3 2 6 3 4" xfId="62513" xr:uid="{00000000-0005-0000-0000-00003DF40000}"/>
    <cellStyle name="Total 2 3 2 6 3 5" xfId="62514" xr:uid="{00000000-0005-0000-0000-00003EF40000}"/>
    <cellStyle name="Total 2 3 2 6 4" xfId="62515" xr:uid="{00000000-0005-0000-0000-00003FF40000}"/>
    <cellStyle name="Total 2 3 2 6 4 2" xfId="62516" xr:uid="{00000000-0005-0000-0000-000040F40000}"/>
    <cellStyle name="Total 2 3 2 6 4 3" xfId="62517" xr:uid="{00000000-0005-0000-0000-000041F40000}"/>
    <cellStyle name="Total 2 3 2 6 4 4" xfId="62518" xr:uid="{00000000-0005-0000-0000-000042F40000}"/>
    <cellStyle name="Total 2 3 2 6 4 5" xfId="62519" xr:uid="{00000000-0005-0000-0000-000043F40000}"/>
    <cellStyle name="Total 2 3 2 6 5" xfId="62520" xr:uid="{00000000-0005-0000-0000-000044F40000}"/>
    <cellStyle name="Total 2 3 2 6 6" xfId="62521" xr:uid="{00000000-0005-0000-0000-000045F40000}"/>
    <cellStyle name="Total 2 3 2 6 7" xfId="62522" xr:uid="{00000000-0005-0000-0000-000046F40000}"/>
    <cellStyle name="Total 2 3 2 6 8" xfId="62523" xr:uid="{00000000-0005-0000-0000-000047F40000}"/>
    <cellStyle name="Total 2 3 2 7" xfId="62524" xr:uid="{00000000-0005-0000-0000-000048F40000}"/>
    <cellStyle name="Total 2 3 2 7 2" xfId="62525" xr:uid="{00000000-0005-0000-0000-000049F40000}"/>
    <cellStyle name="Total 2 3 2 7 2 2" xfId="62526" xr:uid="{00000000-0005-0000-0000-00004AF40000}"/>
    <cellStyle name="Total 2 3 2 7 2 2 2" xfId="62527" xr:uid="{00000000-0005-0000-0000-00004BF40000}"/>
    <cellStyle name="Total 2 3 2 7 2 2 3" xfId="62528" xr:uid="{00000000-0005-0000-0000-00004CF40000}"/>
    <cellStyle name="Total 2 3 2 7 2 2 4" xfId="62529" xr:uid="{00000000-0005-0000-0000-00004DF40000}"/>
    <cellStyle name="Total 2 3 2 7 2 2 5" xfId="62530" xr:uid="{00000000-0005-0000-0000-00004EF40000}"/>
    <cellStyle name="Total 2 3 2 7 2 3" xfId="62531" xr:uid="{00000000-0005-0000-0000-00004FF40000}"/>
    <cellStyle name="Total 2 3 2 7 2 3 2" xfId="62532" xr:uid="{00000000-0005-0000-0000-000050F40000}"/>
    <cellStyle name="Total 2 3 2 7 2 3 3" xfId="62533" xr:uid="{00000000-0005-0000-0000-000051F40000}"/>
    <cellStyle name="Total 2 3 2 7 2 3 4" xfId="62534" xr:uid="{00000000-0005-0000-0000-000052F40000}"/>
    <cellStyle name="Total 2 3 2 7 2 3 5" xfId="62535" xr:uid="{00000000-0005-0000-0000-000053F40000}"/>
    <cellStyle name="Total 2 3 2 7 2 4" xfId="62536" xr:uid="{00000000-0005-0000-0000-000054F40000}"/>
    <cellStyle name="Total 2 3 2 7 2 5" xfId="62537" xr:uid="{00000000-0005-0000-0000-000055F40000}"/>
    <cellStyle name="Total 2 3 2 7 2 6" xfId="62538" xr:uid="{00000000-0005-0000-0000-000056F40000}"/>
    <cellStyle name="Total 2 3 2 7 2 7" xfId="62539" xr:uid="{00000000-0005-0000-0000-000057F40000}"/>
    <cellStyle name="Total 2 3 2 7 3" xfId="62540" xr:uid="{00000000-0005-0000-0000-000058F40000}"/>
    <cellStyle name="Total 2 3 2 7 3 2" xfId="62541" xr:uid="{00000000-0005-0000-0000-000059F40000}"/>
    <cellStyle name="Total 2 3 2 7 3 3" xfId="62542" xr:uid="{00000000-0005-0000-0000-00005AF40000}"/>
    <cellStyle name="Total 2 3 2 7 3 4" xfId="62543" xr:uid="{00000000-0005-0000-0000-00005BF40000}"/>
    <cellStyle name="Total 2 3 2 7 3 5" xfId="62544" xr:uid="{00000000-0005-0000-0000-00005CF40000}"/>
    <cellStyle name="Total 2 3 2 7 4" xfId="62545" xr:uid="{00000000-0005-0000-0000-00005DF40000}"/>
    <cellStyle name="Total 2 3 2 7 4 2" xfId="62546" xr:uid="{00000000-0005-0000-0000-00005EF40000}"/>
    <cellStyle name="Total 2 3 2 7 4 3" xfId="62547" xr:uid="{00000000-0005-0000-0000-00005FF40000}"/>
    <cellStyle name="Total 2 3 2 7 4 4" xfId="62548" xr:uid="{00000000-0005-0000-0000-000060F40000}"/>
    <cellStyle name="Total 2 3 2 7 4 5" xfId="62549" xr:uid="{00000000-0005-0000-0000-000061F40000}"/>
    <cellStyle name="Total 2 3 2 7 5" xfId="62550" xr:uid="{00000000-0005-0000-0000-000062F40000}"/>
    <cellStyle name="Total 2 3 2 7 6" xfId="62551" xr:uid="{00000000-0005-0000-0000-000063F40000}"/>
    <cellStyle name="Total 2 3 2 7 7" xfId="62552" xr:uid="{00000000-0005-0000-0000-000064F40000}"/>
    <cellStyle name="Total 2 3 2 7 8" xfId="62553" xr:uid="{00000000-0005-0000-0000-000065F40000}"/>
    <cellStyle name="Total 2 3 2 8" xfId="62554" xr:uid="{00000000-0005-0000-0000-000066F40000}"/>
    <cellStyle name="Total 2 3 2 8 2" xfId="62555" xr:uid="{00000000-0005-0000-0000-000067F40000}"/>
    <cellStyle name="Total 2 3 2 8 2 2" xfId="62556" xr:uid="{00000000-0005-0000-0000-000068F40000}"/>
    <cellStyle name="Total 2 3 2 8 2 2 2" xfId="62557" xr:uid="{00000000-0005-0000-0000-000069F40000}"/>
    <cellStyle name="Total 2 3 2 8 2 2 3" xfId="62558" xr:uid="{00000000-0005-0000-0000-00006AF40000}"/>
    <cellStyle name="Total 2 3 2 8 2 2 4" xfId="62559" xr:uid="{00000000-0005-0000-0000-00006BF40000}"/>
    <cellStyle name="Total 2 3 2 8 2 2 5" xfId="62560" xr:uid="{00000000-0005-0000-0000-00006CF40000}"/>
    <cellStyle name="Total 2 3 2 8 2 3" xfId="62561" xr:uid="{00000000-0005-0000-0000-00006DF40000}"/>
    <cellStyle name="Total 2 3 2 8 2 3 2" xfId="62562" xr:uid="{00000000-0005-0000-0000-00006EF40000}"/>
    <cellStyle name="Total 2 3 2 8 2 3 3" xfId="62563" xr:uid="{00000000-0005-0000-0000-00006FF40000}"/>
    <cellStyle name="Total 2 3 2 8 2 3 4" xfId="62564" xr:uid="{00000000-0005-0000-0000-000070F40000}"/>
    <cellStyle name="Total 2 3 2 8 2 3 5" xfId="62565" xr:uid="{00000000-0005-0000-0000-000071F40000}"/>
    <cellStyle name="Total 2 3 2 8 2 4" xfId="62566" xr:uid="{00000000-0005-0000-0000-000072F40000}"/>
    <cellStyle name="Total 2 3 2 8 2 5" xfId="62567" xr:uid="{00000000-0005-0000-0000-000073F40000}"/>
    <cellStyle name="Total 2 3 2 8 2 6" xfId="62568" xr:uid="{00000000-0005-0000-0000-000074F40000}"/>
    <cellStyle name="Total 2 3 2 8 2 7" xfId="62569" xr:uid="{00000000-0005-0000-0000-000075F40000}"/>
    <cellStyle name="Total 2 3 2 8 3" xfId="62570" xr:uid="{00000000-0005-0000-0000-000076F40000}"/>
    <cellStyle name="Total 2 3 2 8 3 2" xfId="62571" xr:uid="{00000000-0005-0000-0000-000077F40000}"/>
    <cellStyle name="Total 2 3 2 8 3 3" xfId="62572" xr:uid="{00000000-0005-0000-0000-000078F40000}"/>
    <cellStyle name="Total 2 3 2 8 3 4" xfId="62573" xr:uid="{00000000-0005-0000-0000-000079F40000}"/>
    <cellStyle name="Total 2 3 2 8 3 5" xfId="62574" xr:uid="{00000000-0005-0000-0000-00007AF40000}"/>
    <cellStyle name="Total 2 3 2 8 4" xfId="62575" xr:uid="{00000000-0005-0000-0000-00007BF40000}"/>
    <cellStyle name="Total 2 3 2 8 4 2" xfId="62576" xr:uid="{00000000-0005-0000-0000-00007CF40000}"/>
    <cellStyle name="Total 2 3 2 8 4 3" xfId="62577" xr:uid="{00000000-0005-0000-0000-00007DF40000}"/>
    <cellStyle name="Total 2 3 2 8 4 4" xfId="62578" xr:uid="{00000000-0005-0000-0000-00007EF40000}"/>
    <cellStyle name="Total 2 3 2 8 4 5" xfId="62579" xr:uid="{00000000-0005-0000-0000-00007FF40000}"/>
    <cellStyle name="Total 2 3 2 8 5" xfId="62580" xr:uid="{00000000-0005-0000-0000-000080F40000}"/>
    <cellStyle name="Total 2 3 2 8 6" xfId="62581" xr:uid="{00000000-0005-0000-0000-000081F40000}"/>
    <cellStyle name="Total 2 3 2 8 7" xfId="62582" xr:uid="{00000000-0005-0000-0000-000082F40000}"/>
    <cellStyle name="Total 2 3 2 8 8" xfId="62583" xr:uid="{00000000-0005-0000-0000-000083F40000}"/>
    <cellStyle name="Total 2 3 2 9" xfId="62584" xr:uid="{00000000-0005-0000-0000-000084F40000}"/>
    <cellStyle name="Total 2 3 2 9 2" xfId="62585" xr:uid="{00000000-0005-0000-0000-000085F40000}"/>
    <cellStyle name="Total 2 3 2 9 2 2" xfId="62586" xr:uid="{00000000-0005-0000-0000-000086F40000}"/>
    <cellStyle name="Total 2 3 2 9 2 2 2" xfId="62587" xr:uid="{00000000-0005-0000-0000-000087F40000}"/>
    <cellStyle name="Total 2 3 2 9 2 2 3" xfId="62588" xr:uid="{00000000-0005-0000-0000-000088F40000}"/>
    <cellStyle name="Total 2 3 2 9 2 2 4" xfId="62589" xr:uid="{00000000-0005-0000-0000-000089F40000}"/>
    <cellStyle name="Total 2 3 2 9 2 2 5" xfId="62590" xr:uid="{00000000-0005-0000-0000-00008AF40000}"/>
    <cellStyle name="Total 2 3 2 9 2 3" xfId="62591" xr:uid="{00000000-0005-0000-0000-00008BF40000}"/>
    <cellStyle name="Total 2 3 2 9 2 3 2" xfId="62592" xr:uid="{00000000-0005-0000-0000-00008CF40000}"/>
    <cellStyle name="Total 2 3 2 9 2 3 3" xfId="62593" xr:uid="{00000000-0005-0000-0000-00008DF40000}"/>
    <cellStyle name="Total 2 3 2 9 2 3 4" xfId="62594" xr:uid="{00000000-0005-0000-0000-00008EF40000}"/>
    <cellStyle name="Total 2 3 2 9 2 3 5" xfId="62595" xr:uid="{00000000-0005-0000-0000-00008FF40000}"/>
    <cellStyle name="Total 2 3 2 9 2 4" xfId="62596" xr:uid="{00000000-0005-0000-0000-000090F40000}"/>
    <cellStyle name="Total 2 3 2 9 2 5" xfId="62597" xr:uid="{00000000-0005-0000-0000-000091F40000}"/>
    <cellStyle name="Total 2 3 2 9 2 6" xfId="62598" xr:uid="{00000000-0005-0000-0000-000092F40000}"/>
    <cellStyle name="Total 2 3 2 9 2 7" xfId="62599" xr:uid="{00000000-0005-0000-0000-000093F40000}"/>
    <cellStyle name="Total 2 3 2 9 3" xfId="62600" xr:uid="{00000000-0005-0000-0000-000094F40000}"/>
    <cellStyle name="Total 2 3 2 9 3 2" xfId="62601" xr:uid="{00000000-0005-0000-0000-000095F40000}"/>
    <cellStyle name="Total 2 3 2 9 3 3" xfId="62602" xr:uid="{00000000-0005-0000-0000-000096F40000}"/>
    <cellStyle name="Total 2 3 2 9 3 4" xfId="62603" xr:uid="{00000000-0005-0000-0000-000097F40000}"/>
    <cellStyle name="Total 2 3 2 9 3 5" xfId="62604" xr:uid="{00000000-0005-0000-0000-000098F40000}"/>
    <cellStyle name="Total 2 3 2 9 4" xfId="62605" xr:uid="{00000000-0005-0000-0000-000099F40000}"/>
    <cellStyle name="Total 2 3 2 9 4 2" xfId="62606" xr:uid="{00000000-0005-0000-0000-00009AF40000}"/>
    <cellStyle name="Total 2 3 2 9 4 3" xfId="62607" xr:uid="{00000000-0005-0000-0000-00009BF40000}"/>
    <cellStyle name="Total 2 3 2 9 4 4" xfId="62608" xr:uid="{00000000-0005-0000-0000-00009CF40000}"/>
    <cellStyle name="Total 2 3 2 9 4 5" xfId="62609" xr:uid="{00000000-0005-0000-0000-00009DF40000}"/>
    <cellStyle name="Total 2 3 2 9 5" xfId="62610" xr:uid="{00000000-0005-0000-0000-00009EF40000}"/>
    <cellStyle name="Total 2 3 2 9 6" xfId="62611" xr:uid="{00000000-0005-0000-0000-00009FF40000}"/>
    <cellStyle name="Total 2 3 2 9 7" xfId="62612" xr:uid="{00000000-0005-0000-0000-0000A0F40000}"/>
    <cellStyle name="Total 2 3 2 9 8" xfId="62613" xr:uid="{00000000-0005-0000-0000-0000A1F40000}"/>
    <cellStyle name="Total 2 3 3" xfId="62614" xr:uid="{00000000-0005-0000-0000-0000A2F40000}"/>
    <cellStyle name="Total 2 3 3 2" xfId="62615" xr:uid="{00000000-0005-0000-0000-0000A3F40000}"/>
    <cellStyle name="Total 2 3 3 2 2" xfId="62616" xr:uid="{00000000-0005-0000-0000-0000A4F40000}"/>
    <cellStyle name="Total 2 3 3 3" xfId="62617" xr:uid="{00000000-0005-0000-0000-0000A5F40000}"/>
    <cellStyle name="Total 2 3 3 4" xfId="62618" xr:uid="{00000000-0005-0000-0000-0000A6F40000}"/>
    <cellStyle name="Total 2 3 3 5" xfId="62619" xr:uid="{00000000-0005-0000-0000-0000A7F40000}"/>
    <cellStyle name="Total 2 3 4" xfId="62620" xr:uid="{00000000-0005-0000-0000-0000A8F40000}"/>
    <cellStyle name="Total 2 3 4 2" xfId="62621" xr:uid="{00000000-0005-0000-0000-0000A9F40000}"/>
    <cellStyle name="Total 2 3 4 2 2" xfId="62622" xr:uid="{00000000-0005-0000-0000-0000AAF40000}"/>
    <cellStyle name="Total 2 3 4 3" xfId="62623" xr:uid="{00000000-0005-0000-0000-0000ABF40000}"/>
    <cellStyle name="Total 2 3 4 4" xfId="62624" xr:uid="{00000000-0005-0000-0000-0000ACF40000}"/>
    <cellStyle name="Total 2 3 4 5" xfId="62625" xr:uid="{00000000-0005-0000-0000-0000ADF40000}"/>
    <cellStyle name="Total 2 3 5" xfId="62626" xr:uid="{00000000-0005-0000-0000-0000AEF40000}"/>
    <cellStyle name="Total 2 3 5 2" xfId="62627" xr:uid="{00000000-0005-0000-0000-0000AFF40000}"/>
    <cellStyle name="Total 2 3 6" xfId="62628" xr:uid="{00000000-0005-0000-0000-0000B0F40000}"/>
    <cellStyle name="Total 2 3 7" xfId="62629" xr:uid="{00000000-0005-0000-0000-0000B1F40000}"/>
    <cellStyle name="Total 2 3_T-straight with PEDs adjustor" xfId="62630" xr:uid="{00000000-0005-0000-0000-0000B2F40000}"/>
    <cellStyle name="Total 2 4" xfId="62631" xr:uid="{00000000-0005-0000-0000-0000B3F40000}"/>
    <cellStyle name="Total 2 4 2" xfId="62632" xr:uid="{00000000-0005-0000-0000-0000B4F40000}"/>
    <cellStyle name="Total 2 4 3" xfId="62633" xr:uid="{00000000-0005-0000-0000-0000B5F40000}"/>
    <cellStyle name="Total 2 4_T-straight with PEDs adjustor" xfId="62634" xr:uid="{00000000-0005-0000-0000-0000B6F40000}"/>
    <cellStyle name="Total 2 5" xfId="62635" xr:uid="{00000000-0005-0000-0000-0000B7F40000}"/>
    <cellStyle name="Total 2 5 10" xfId="62636" xr:uid="{00000000-0005-0000-0000-0000B8F40000}"/>
    <cellStyle name="Total 2 5 10 2" xfId="62637" xr:uid="{00000000-0005-0000-0000-0000B9F40000}"/>
    <cellStyle name="Total 2 5 10 2 2" xfId="62638" xr:uid="{00000000-0005-0000-0000-0000BAF40000}"/>
    <cellStyle name="Total 2 5 10 2 2 2" xfId="62639" xr:uid="{00000000-0005-0000-0000-0000BBF40000}"/>
    <cellStyle name="Total 2 5 10 2 2 3" xfId="62640" xr:uid="{00000000-0005-0000-0000-0000BCF40000}"/>
    <cellStyle name="Total 2 5 10 2 2 4" xfId="62641" xr:uid="{00000000-0005-0000-0000-0000BDF40000}"/>
    <cellStyle name="Total 2 5 10 2 2 5" xfId="62642" xr:uid="{00000000-0005-0000-0000-0000BEF40000}"/>
    <cellStyle name="Total 2 5 10 2 3" xfId="62643" xr:uid="{00000000-0005-0000-0000-0000BFF40000}"/>
    <cellStyle name="Total 2 5 10 2 3 2" xfId="62644" xr:uid="{00000000-0005-0000-0000-0000C0F40000}"/>
    <cellStyle name="Total 2 5 10 2 3 3" xfId="62645" xr:uid="{00000000-0005-0000-0000-0000C1F40000}"/>
    <cellStyle name="Total 2 5 10 2 3 4" xfId="62646" xr:uid="{00000000-0005-0000-0000-0000C2F40000}"/>
    <cellStyle name="Total 2 5 10 2 3 5" xfId="62647" xr:uid="{00000000-0005-0000-0000-0000C3F40000}"/>
    <cellStyle name="Total 2 5 10 2 4" xfId="62648" xr:uid="{00000000-0005-0000-0000-0000C4F40000}"/>
    <cellStyle name="Total 2 5 10 2 5" xfId="62649" xr:uid="{00000000-0005-0000-0000-0000C5F40000}"/>
    <cellStyle name="Total 2 5 10 2 6" xfId="62650" xr:uid="{00000000-0005-0000-0000-0000C6F40000}"/>
    <cellStyle name="Total 2 5 10 2 7" xfId="62651" xr:uid="{00000000-0005-0000-0000-0000C7F40000}"/>
    <cellStyle name="Total 2 5 10 3" xfId="62652" xr:uid="{00000000-0005-0000-0000-0000C8F40000}"/>
    <cellStyle name="Total 2 5 10 3 2" xfId="62653" xr:uid="{00000000-0005-0000-0000-0000C9F40000}"/>
    <cellStyle name="Total 2 5 10 3 3" xfId="62654" xr:uid="{00000000-0005-0000-0000-0000CAF40000}"/>
    <cellStyle name="Total 2 5 10 3 4" xfId="62655" xr:uid="{00000000-0005-0000-0000-0000CBF40000}"/>
    <cellStyle name="Total 2 5 10 3 5" xfId="62656" xr:uid="{00000000-0005-0000-0000-0000CCF40000}"/>
    <cellStyle name="Total 2 5 10 4" xfId="62657" xr:uid="{00000000-0005-0000-0000-0000CDF40000}"/>
    <cellStyle name="Total 2 5 10 4 2" xfId="62658" xr:uid="{00000000-0005-0000-0000-0000CEF40000}"/>
    <cellStyle name="Total 2 5 10 4 3" xfId="62659" xr:uid="{00000000-0005-0000-0000-0000CFF40000}"/>
    <cellStyle name="Total 2 5 10 4 4" xfId="62660" xr:uid="{00000000-0005-0000-0000-0000D0F40000}"/>
    <cellStyle name="Total 2 5 10 4 5" xfId="62661" xr:uid="{00000000-0005-0000-0000-0000D1F40000}"/>
    <cellStyle name="Total 2 5 10 5" xfId="62662" xr:uid="{00000000-0005-0000-0000-0000D2F40000}"/>
    <cellStyle name="Total 2 5 10 6" xfId="62663" xr:uid="{00000000-0005-0000-0000-0000D3F40000}"/>
    <cellStyle name="Total 2 5 10 7" xfId="62664" xr:uid="{00000000-0005-0000-0000-0000D4F40000}"/>
    <cellStyle name="Total 2 5 10 8" xfId="62665" xr:uid="{00000000-0005-0000-0000-0000D5F40000}"/>
    <cellStyle name="Total 2 5 11" xfId="62666" xr:uid="{00000000-0005-0000-0000-0000D6F40000}"/>
    <cellStyle name="Total 2 5 11 2" xfId="62667" xr:uid="{00000000-0005-0000-0000-0000D7F40000}"/>
    <cellStyle name="Total 2 5 11 2 2" xfId="62668" xr:uid="{00000000-0005-0000-0000-0000D8F40000}"/>
    <cellStyle name="Total 2 5 11 2 2 2" xfId="62669" xr:uid="{00000000-0005-0000-0000-0000D9F40000}"/>
    <cellStyle name="Total 2 5 11 2 2 3" xfId="62670" xr:uid="{00000000-0005-0000-0000-0000DAF40000}"/>
    <cellStyle name="Total 2 5 11 2 2 4" xfId="62671" xr:uid="{00000000-0005-0000-0000-0000DBF40000}"/>
    <cellStyle name="Total 2 5 11 2 2 5" xfId="62672" xr:uid="{00000000-0005-0000-0000-0000DCF40000}"/>
    <cellStyle name="Total 2 5 11 2 3" xfId="62673" xr:uid="{00000000-0005-0000-0000-0000DDF40000}"/>
    <cellStyle name="Total 2 5 11 2 3 2" xfId="62674" xr:uid="{00000000-0005-0000-0000-0000DEF40000}"/>
    <cellStyle name="Total 2 5 11 2 3 3" xfId="62675" xr:uid="{00000000-0005-0000-0000-0000DFF40000}"/>
    <cellStyle name="Total 2 5 11 2 3 4" xfId="62676" xr:uid="{00000000-0005-0000-0000-0000E0F40000}"/>
    <cellStyle name="Total 2 5 11 2 3 5" xfId="62677" xr:uid="{00000000-0005-0000-0000-0000E1F40000}"/>
    <cellStyle name="Total 2 5 11 2 4" xfId="62678" xr:uid="{00000000-0005-0000-0000-0000E2F40000}"/>
    <cellStyle name="Total 2 5 11 2 5" xfId="62679" xr:uid="{00000000-0005-0000-0000-0000E3F40000}"/>
    <cellStyle name="Total 2 5 11 2 6" xfId="62680" xr:uid="{00000000-0005-0000-0000-0000E4F40000}"/>
    <cellStyle name="Total 2 5 11 2 7" xfId="62681" xr:uid="{00000000-0005-0000-0000-0000E5F40000}"/>
    <cellStyle name="Total 2 5 11 3" xfId="62682" xr:uid="{00000000-0005-0000-0000-0000E6F40000}"/>
    <cellStyle name="Total 2 5 11 3 2" xfId="62683" xr:uid="{00000000-0005-0000-0000-0000E7F40000}"/>
    <cellStyle name="Total 2 5 11 3 3" xfId="62684" xr:uid="{00000000-0005-0000-0000-0000E8F40000}"/>
    <cellStyle name="Total 2 5 11 3 4" xfId="62685" xr:uid="{00000000-0005-0000-0000-0000E9F40000}"/>
    <cellStyle name="Total 2 5 11 3 5" xfId="62686" xr:uid="{00000000-0005-0000-0000-0000EAF40000}"/>
    <cellStyle name="Total 2 5 11 4" xfId="62687" xr:uid="{00000000-0005-0000-0000-0000EBF40000}"/>
    <cellStyle name="Total 2 5 11 4 2" xfId="62688" xr:uid="{00000000-0005-0000-0000-0000ECF40000}"/>
    <cellStyle name="Total 2 5 11 4 3" xfId="62689" xr:uid="{00000000-0005-0000-0000-0000EDF40000}"/>
    <cellStyle name="Total 2 5 11 4 4" xfId="62690" xr:uid="{00000000-0005-0000-0000-0000EEF40000}"/>
    <cellStyle name="Total 2 5 11 4 5" xfId="62691" xr:uid="{00000000-0005-0000-0000-0000EFF40000}"/>
    <cellStyle name="Total 2 5 11 5" xfId="62692" xr:uid="{00000000-0005-0000-0000-0000F0F40000}"/>
    <cellStyle name="Total 2 5 11 6" xfId="62693" xr:uid="{00000000-0005-0000-0000-0000F1F40000}"/>
    <cellStyle name="Total 2 5 11 7" xfId="62694" xr:uid="{00000000-0005-0000-0000-0000F2F40000}"/>
    <cellStyle name="Total 2 5 11 8" xfId="62695" xr:uid="{00000000-0005-0000-0000-0000F3F40000}"/>
    <cellStyle name="Total 2 5 12" xfId="62696" xr:uid="{00000000-0005-0000-0000-0000F4F40000}"/>
    <cellStyle name="Total 2 5 12 2" xfId="62697" xr:uid="{00000000-0005-0000-0000-0000F5F40000}"/>
    <cellStyle name="Total 2 5 12 2 2" xfId="62698" xr:uid="{00000000-0005-0000-0000-0000F6F40000}"/>
    <cellStyle name="Total 2 5 12 2 2 2" xfId="62699" xr:uid="{00000000-0005-0000-0000-0000F7F40000}"/>
    <cellStyle name="Total 2 5 12 2 2 3" xfId="62700" xr:uid="{00000000-0005-0000-0000-0000F8F40000}"/>
    <cellStyle name="Total 2 5 12 2 2 4" xfId="62701" xr:uid="{00000000-0005-0000-0000-0000F9F40000}"/>
    <cellStyle name="Total 2 5 12 2 2 5" xfId="62702" xr:uid="{00000000-0005-0000-0000-0000FAF40000}"/>
    <cellStyle name="Total 2 5 12 2 3" xfId="62703" xr:uid="{00000000-0005-0000-0000-0000FBF40000}"/>
    <cellStyle name="Total 2 5 12 2 3 2" xfId="62704" xr:uid="{00000000-0005-0000-0000-0000FCF40000}"/>
    <cellStyle name="Total 2 5 12 2 3 3" xfId="62705" xr:uid="{00000000-0005-0000-0000-0000FDF40000}"/>
    <cellStyle name="Total 2 5 12 2 3 4" xfId="62706" xr:uid="{00000000-0005-0000-0000-0000FEF40000}"/>
    <cellStyle name="Total 2 5 12 2 3 5" xfId="62707" xr:uid="{00000000-0005-0000-0000-0000FFF40000}"/>
    <cellStyle name="Total 2 5 12 2 4" xfId="62708" xr:uid="{00000000-0005-0000-0000-000000F50000}"/>
    <cellStyle name="Total 2 5 12 2 5" xfId="62709" xr:uid="{00000000-0005-0000-0000-000001F50000}"/>
    <cellStyle name="Total 2 5 12 2 6" xfId="62710" xr:uid="{00000000-0005-0000-0000-000002F50000}"/>
    <cellStyle name="Total 2 5 12 2 7" xfId="62711" xr:uid="{00000000-0005-0000-0000-000003F50000}"/>
    <cellStyle name="Total 2 5 12 3" xfId="62712" xr:uid="{00000000-0005-0000-0000-000004F50000}"/>
    <cellStyle name="Total 2 5 12 3 2" xfId="62713" xr:uid="{00000000-0005-0000-0000-000005F50000}"/>
    <cellStyle name="Total 2 5 12 3 3" xfId="62714" xr:uid="{00000000-0005-0000-0000-000006F50000}"/>
    <cellStyle name="Total 2 5 12 3 4" xfId="62715" xr:uid="{00000000-0005-0000-0000-000007F50000}"/>
    <cellStyle name="Total 2 5 12 3 5" xfId="62716" xr:uid="{00000000-0005-0000-0000-000008F50000}"/>
    <cellStyle name="Total 2 5 12 4" xfId="62717" xr:uid="{00000000-0005-0000-0000-000009F50000}"/>
    <cellStyle name="Total 2 5 12 4 2" xfId="62718" xr:uid="{00000000-0005-0000-0000-00000AF50000}"/>
    <cellStyle name="Total 2 5 12 4 3" xfId="62719" xr:uid="{00000000-0005-0000-0000-00000BF50000}"/>
    <cellStyle name="Total 2 5 12 4 4" xfId="62720" xr:uid="{00000000-0005-0000-0000-00000CF50000}"/>
    <cellStyle name="Total 2 5 12 4 5" xfId="62721" xr:uid="{00000000-0005-0000-0000-00000DF50000}"/>
    <cellStyle name="Total 2 5 12 5" xfId="62722" xr:uid="{00000000-0005-0000-0000-00000EF50000}"/>
    <cellStyle name="Total 2 5 12 6" xfId="62723" xr:uid="{00000000-0005-0000-0000-00000FF50000}"/>
    <cellStyle name="Total 2 5 12 7" xfId="62724" xr:uid="{00000000-0005-0000-0000-000010F50000}"/>
    <cellStyle name="Total 2 5 12 8" xfId="62725" xr:uid="{00000000-0005-0000-0000-000011F50000}"/>
    <cellStyle name="Total 2 5 13" xfId="62726" xr:uid="{00000000-0005-0000-0000-000012F50000}"/>
    <cellStyle name="Total 2 5 13 2" xfId="62727" xr:uid="{00000000-0005-0000-0000-000013F50000}"/>
    <cellStyle name="Total 2 5 13 2 2" xfId="62728" xr:uid="{00000000-0005-0000-0000-000014F50000}"/>
    <cellStyle name="Total 2 5 13 2 2 2" xfId="62729" xr:uid="{00000000-0005-0000-0000-000015F50000}"/>
    <cellStyle name="Total 2 5 13 2 2 3" xfId="62730" xr:uid="{00000000-0005-0000-0000-000016F50000}"/>
    <cellStyle name="Total 2 5 13 2 2 4" xfId="62731" xr:uid="{00000000-0005-0000-0000-000017F50000}"/>
    <cellStyle name="Total 2 5 13 2 2 5" xfId="62732" xr:uid="{00000000-0005-0000-0000-000018F50000}"/>
    <cellStyle name="Total 2 5 13 2 3" xfId="62733" xr:uid="{00000000-0005-0000-0000-000019F50000}"/>
    <cellStyle name="Total 2 5 13 2 3 2" xfId="62734" xr:uid="{00000000-0005-0000-0000-00001AF50000}"/>
    <cellStyle name="Total 2 5 13 2 3 3" xfId="62735" xr:uid="{00000000-0005-0000-0000-00001BF50000}"/>
    <cellStyle name="Total 2 5 13 2 3 4" xfId="62736" xr:uid="{00000000-0005-0000-0000-00001CF50000}"/>
    <cellStyle name="Total 2 5 13 2 3 5" xfId="62737" xr:uid="{00000000-0005-0000-0000-00001DF50000}"/>
    <cellStyle name="Total 2 5 13 2 4" xfId="62738" xr:uid="{00000000-0005-0000-0000-00001EF50000}"/>
    <cellStyle name="Total 2 5 13 2 5" xfId="62739" xr:uid="{00000000-0005-0000-0000-00001FF50000}"/>
    <cellStyle name="Total 2 5 13 2 6" xfId="62740" xr:uid="{00000000-0005-0000-0000-000020F50000}"/>
    <cellStyle name="Total 2 5 13 2 7" xfId="62741" xr:uid="{00000000-0005-0000-0000-000021F50000}"/>
    <cellStyle name="Total 2 5 13 3" xfId="62742" xr:uid="{00000000-0005-0000-0000-000022F50000}"/>
    <cellStyle name="Total 2 5 13 3 2" xfId="62743" xr:uid="{00000000-0005-0000-0000-000023F50000}"/>
    <cellStyle name="Total 2 5 13 3 3" xfId="62744" xr:uid="{00000000-0005-0000-0000-000024F50000}"/>
    <cellStyle name="Total 2 5 13 3 4" xfId="62745" xr:uid="{00000000-0005-0000-0000-000025F50000}"/>
    <cellStyle name="Total 2 5 13 3 5" xfId="62746" xr:uid="{00000000-0005-0000-0000-000026F50000}"/>
    <cellStyle name="Total 2 5 13 4" xfId="62747" xr:uid="{00000000-0005-0000-0000-000027F50000}"/>
    <cellStyle name="Total 2 5 13 4 2" xfId="62748" xr:uid="{00000000-0005-0000-0000-000028F50000}"/>
    <cellStyle name="Total 2 5 13 4 3" xfId="62749" xr:uid="{00000000-0005-0000-0000-000029F50000}"/>
    <cellStyle name="Total 2 5 13 4 4" xfId="62750" xr:uid="{00000000-0005-0000-0000-00002AF50000}"/>
    <cellStyle name="Total 2 5 13 4 5" xfId="62751" xr:uid="{00000000-0005-0000-0000-00002BF50000}"/>
    <cellStyle name="Total 2 5 13 5" xfId="62752" xr:uid="{00000000-0005-0000-0000-00002CF50000}"/>
    <cellStyle name="Total 2 5 13 6" xfId="62753" xr:uid="{00000000-0005-0000-0000-00002DF50000}"/>
    <cellStyle name="Total 2 5 13 7" xfId="62754" xr:uid="{00000000-0005-0000-0000-00002EF50000}"/>
    <cellStyle name="Total 2 5 13 8" xfId="62755" xr:uid="{00000000-0005-0000-0000-00002FF50000}"/>
    <cellStyle name="Total 2 5 14" xfId="62756" xr:uid="{00000000-0005-0000-0000-000030F50000}"/>
    <cellStyle name="Total 2 5 14 2" xfId="62757" xr:uid="{00000000-0005-0000-0000-000031F50000}"/>
    <cellStyle name="Total 2 5 14 2 2" xfId="62758" xr:uid="{00000000-0005-0000-0000-000032F50000}"/>
    <cellStyle name="Total 2 5 14 2 2 2" xfId="62759" xr:uid="{00000000-0005-0000-0000-000033F50000}"/>
    <cellStyle name="Total 2 5 14 2 2 3" xfId="62760" xr:uid="{00000000-0005-0000-0000-000034F50000}"/>
    <cellStyle name="Total 2 5 14 2 2 4" xfId="62761" xr:uid="{00000000-0005-0000-0000-000035F50000}"/>
    <cellStyle name="Total 2 5 14 2 2 5" xfId="62762" xr:uid="{00000000-0005-0000-0000-000036F50000}"/>
    <cellStyle name="Total 2 5 14 2 3" xfId="62763" xr:uid="{00000000-0005-0000-0000-000037F50000}"/>
    <cellStyle name="Total 2 5 14 2 3 2" xfId="62764" xr:uid="{00000000-0005-0000-0000-000038F50000}"/>
    <cellStyle name="Total 2 5 14 2 3 3" xfId="62765" xr:uid="{00000000-0005-0000-0000-000039F50000}"/>
    <cellStyle name="Total 2 5 14 2 3 4" xfId="62766" xr:uid="{00000000-0005-0000-0000-00003AF50000}"/>
    <cellStyle name="Total 2 5 14 2 3 5" xfId="62767" xr:uid="{00000000-0005-0000-0000-00003BF50000}"/>
    <cellStyle name="Total 2 5 14 2 4" xfId="62768" xr:uid="{00000000-0005-0000-0000-00003CF50000}"/>
    <cellStyle name="Total 2 5 14 2 5" xfId="62769" xr:uid="{00000000-0005-0000-0000-00003DF50000}"/>
    <cellStyle name="Total 2 5 14 2 6" xfId="62770" xr:uid="{00000000-0005-0000-0000-00003EF50000}"/>
    <cellStyle name="Total 2 5 14 2 7" xfId="62771" xr:uid="{00000000-0005-0000-0000-00003FF50000}"/>
    <cellStyle name="Total 2 5 14 3" xfId="62772" xr:uid="{00000000-0005-0000-0000-000040F50000}"/>
    <cellStyle name="Total 2 5 14 3 2" xfId="62773" xr:uid="{00000000-0005-0000-0000-000041F50000}"/>
    <cellStyle name="Total 2 5 14 3 3" xfId="62774" xr:uid="{00000000-0005-0000-0000-000042F50000}"/>
    <cellStyle name="Total 2 5 14 3 4" xfId="62775" xr:uid="{00000000-0005-0000-0000-000043F50000}"/>
    <cellStyle name="Total 2 5 14 3 5" xfId="62776" xr:uid="{00000000-0005-0000-0000-000044F50000}"/>
    <cellStyle name="Total 2 5 14 4" xfId="62777" xr:uid="{00000000-0005-0000-0000-000045F50000}"/>
    <cellStyle name="Total 2 5 14 4 2" xfId="62778" xr:uid="{00000000-0005-0000-0000-000046F50000}"/>
    <cellStyle name="Total 2 5 14 4 3" xfId="62779" xr:uid="{00000000-0005-0000-0000-000047F50000}"/>
    <cellStyle name="Total 2 5 14 4 4" xfId="62780" xr:uid="{00000000-0005-0000-0000-000048F50000}"/>
    <cellStyle name="Total 2 5 14 4 5" xfId="62781" xr:uid="{00000000-0005-0000-0000-000049F50000}"/>
    <cellStyle name="Total 2 5 14 5" xfId="62782" xr:uid="{00000000-0005-0000-0000-00004AF50000}"/>
    <cellStyle name="Total 2 5 14 6" xfId="62783" xr:uid="{00000000-0005-0000-0000-00004BF50000}"/>
    <cellStyle name="Total 2 5 14 7" xfId="62784" xr:uid="{00000000-0005-0000-0000-00004CF50000}"/>
    <cellStyle name="Total 2 5 14 8" xfId="62785" xr:uid="{00000000-0005-0000-0000-00004DF50000}"/>
    <cellStyle name="Total 2 5 15" xfId="62786" xr:uid="{00000000-0005-0000-0000-00004EF50000}"/>
    <cellStyle name="Total 2 5 15 2" xfId="62787" xr:uid="{00000000-0005-0000-0000-00004FF50000}"/>
    <cellStyle name="Total 2 5 15 2 2" xfId="62788" xr:uid="{00000000-0005-0000-0000-000050F50000}"/>
    <cellStyle name="Total 2 5 15 2 3" xfId="62789" xr:uid="{00000000-0005-0000-0000-000051F50000}"/>
    <cellStyle name="Total 2 5 15 2 4" xfId="62790" xr:uid="{00000000-0005-0000-0000-000052F50000}"/>
    <cellStyle name="Total 2 5 15 2 5" xfId="62791" xr:uid="{00000000-0005-0000-0000-000053F50000}"/>
    <cellStyle name="Total 2 5 15 3" xfId="62792" xr:uid="{00000000-0005-0000-0000-000054F50000}"/>
    <cellStyle name="Total 2 5 15 3 2" xfId="62793" xr:uid="{00000000-0005-0000-0000-000055F50000}"/>
    <cellStyle name="Total 2 5 15 3 3" xfId="62794" xr:uid="{00000000-0005-0000-0000-000056F50000}"/>
    <cellStyle name="Total 2 5 15 3 4" xfId="62795" xr:uid="{00000000-0005-0000-0000-000057F50000}"/>
    <cellStyle name="Total 2 5 15 3 5" xfId="62796" xr:uid="{00000000-0005-0000-0000-000058F50000}"/>
    <cellStyle name="Total 2 5 15 4" xfId="62797" xr:uid="{00000000-0005-0000-0000-000059F50000}"/>
    <cellStyle name="Total 2 5 15 5" xfId="62798" xr:uid="{00000000-0005-0000-0000-00005AF50000}"/>
    <cellStyle name="Total 2 5 15 6" xfId="62799" xr:uid="{00000000-0005-0000-0000-00005BF50000}"/>
    <cellStyle name="Total 2 5 15 7" xfId="62800" xr:uid="{00000000-0005-0000-0000-00005CF50000}"/>
    <cellStyle name="Total 2 5 16" xfId="62801" xr:uid="{00000000-0005-0000-0000-00005DF50000}"/>
    <cellStyle name="Total 2 5 16 2" xfId="62802" xr:uid="{00000000-0005-0000-0000-00005EF50000}"/>
    <cellStyle name="Total 2 5 16 3" xfId="62803" xr:uid="{00000000-0005-0000-0000-00005FF50000}"/>
    <cellStyle name="Total 2 5 16 4" xfId="62804" xr:uid="{00000000-0005-0000-0000-000060F50000}"/>
    <cellStyle name="Total 2 5 16 5" xfId="62805" xr:uid="{00000000-0005-0000-0000-000061F50000}"/>
    <cellStyle name="Total 2 5 17" xfId="62806" xr:uid="{00000000-0005-0000-0000-000062F50000}"/>
    <cellStyle name="Total 2 5 17 2" xfId="62807" xr:uid="{00000000-0005-0000-0000-000063F50000}"/>
    <cellStyle name="Total 2 5 17 3" xfId="62808" xr:uid="{00000000-0005-0000-0000-000064F50000}"/>
    <cellStyle name="Total 2 5 17 4" xfId="62809" xr:uid="{00000000-0005-0000-0000-000065F50000}"/>
    <cellStyle name="Total 2 5 17 5" xfId="62810" xr:uid="{00000000-0005-0000-0000-000066F50000}"/>
    <cellStyle name="Total 2 5 18" xfId="62811" xr:uid="{00000000-0005-0000-0000-000067F50000}"/>
    <cellStyle name="Total 2 5 19" xfId="62812" xr:uid="{00000000-0005-0000-0000-000068F50000}"/>
    <cellStyle name="Total 2 5 2" xfId="62813" xr:uid="{00000000-0005-0000-0000-000069F50000}"/>
    <cellStyle name="Total 2 5 2 2" xfId="62814" xr:uid="{00000000-0005-0000-0000-00006AF50000}"/>
    <cellStyle name="Total 2 5 2 2 2" xfId="62815" xr:uid="{00000000-0005-0000-0000-00006BF50000}"/>
    <cellStyle name="Total 2 5 2 2 2 2" xfId="62816" xr:uid="{00000000-0005-0000-0000-00006CF50000}"/>
    <cellStyle name="Total 2 5 2 2 2 3" xfId="62817" xr:uid="{00000000-0005-0000-0000-00006DF50000}"/>
    <cellStyle name="Total 2 5 2 2 2 4" xfId="62818" xr:uid="{00000000-0005-0000-0000-00006EF50000}"/>
    <cellStyle name="Total 2 5 2 2 2 5" xfId="62819" xr:uid="{00000000-0005-0000-0000-00006FF50000}"/>
    <cellStyle name="Total 2 5 2 2 3" xfId="62820" xr:uid="{00000000-0005-0000-0000-000070F50000}"/>
    <cellStyle name="Total 2 5 2 2 3 2" xfId="62821" xr:uid="{00000000-0005-0000-0000-000071F50000}"/>
    <cellStyle name="Total 2 5 2 2 3 3" xfId="62822" xr:uid="{00000000-0005-0000-0000-000072F50000}"/>
    <cellStyle name="Total 2 5 2 2 3 4" xfId="62823" xr:uid="{00000000-0005-0000-0000-000073F50000}"/>
    <cellStyle name="Total 2 5 2 2 3 5" xfId="62824" xr:uid="{00000000-0005-0000-0000-000074F50000}"/>
    <cellStyle name="Total 2 5 2 2 4" xfId="62825" xr:uid="{00000000-0005-0000-0000-000075F50000}"/>
    <cellStyle name="Total 2 5 2 2 5" xfId="62826" xr:uid="{00000000-0005-0000-0000-000076F50000}"/>
    <cellStyle name="Total 2 5 2 2 6" xfId="62827" xr:uid="{00000000-0005-0000-0000-000077F50000}"/>
    <cellStyle name="Total 2 5 2 2 7" xfId="62828" xr:uid="{00000000-0005-0000-0000-000078F50000}"/>
    <cellStyle name="Total 2 5 2 3" xfId="62829" xr:uid="{00000000-0005-0000-0000-000079F50000}"/>
    <cellStyle name="Total 2 5 2 3 2" xfId="62830" xr:uid="{00000000-0005-0000-0000-00007AF50000}"/>
    <cellStyle name="Total 2 5 2 3 3" xfId="62831" xr:uid="{00000000-0005-0000-0000-00007BF50000}"/>
    <cellStyle name="Total 2 5 2 3 4" xfId="62832" xr:uid="{00000000-0005-0000-0000-00007CF50000}"/>
    <cellStyle name="Total 2 5 2 3 5" xfId="62833" xr:uid="{00000000-0005-0000-0000-00007DF50000}"/>
    <cellStyle name="Total 2 5 2 4" xfId="62834" xr:uid="{00000000-0005-0000-0000-00007EF50000}"/>
    <cellStyle name="Total 2 5 2 4 2" xfId="62835" xr:uid="{00000000-0005-0000-0000-00007FF50000}"/>
    <cellStyle name="Total 2 5 2 4 3" xfId="62836" xr:uid="{00000000-0005-0000-0000-000080F50000}"/>
    <cellStyle name="Total 2 5 2 4 4" xfId="62837" xr:uid="{00000000-0005-0000-0000-000081F50000}"/>
    <cellStyle name="Total 2 5 2 4 5" xfId="62838" xr:uid="{00000000-0005-0000-0000-000082F50000}"/>
    <cellStyle name="Total 2 5 2 5" xfId="62839" xr:uid="{00000000-0005-0000-0000-000083F50000}"/>
    <cellStyle name="Total 2 5 2 6" xfId="62840" xr:uid="{00000000-0005-0000-0000-000084F50000}"/>
    <cellStyle name="Total 2 5 2 7" xfId="62841" xr:uid="{00000000-0005-0000-0000-000085F50000}"/>
    <cellStyle name="Total 2 5 2 8" xfId="62842" xr:uid="{00000000-0005-0000-0000-000086F50000}"/>
    <cellStyle name="Total 2 5 20" xfId="62843" xr:uid="{00000000-0005-0000-0000-000087F50000}"/>
    <cellStyle name="Total 2 5 21" xfId="62844" xr:uid="{00000000-0005-0000-0000-000088F50000}"/>
    <cellStyle name="Total 2 5 3" xfId="62845" xr:uid="{00000000-0005-0000-0000-000089F50000}"/>
    <cellStyle name="Total 2 5 3 2" xfId="62846" xr:uid="{00000000-0005-0000-0000-00008AF50000}"/>
    <cellStyle name="Total 2 5 3 2 2" xfId="62847" xr:uid="{00000000-0005-0000-0000-00008BF50000}"/>
    <cellStyle name="Total 2 5 3 2 2 2" xfId="62848" xr:uid="{00000000-0005-0000-0000-00008CF50000}"/>
    <cellStyle name="Total 2 5 3 2 2 3" xfId="62849" xr:uid="{00000000-0005-0000-0000-00008DF50000}"/>
    <cellStyle name="Total 2 5 3 2 2 4" xfId="62850" xr:uid="{00000000-0005-0000-0000-00008EF50000}"/>
    <cellStyle name="Total 2 5 3 2 2 5" xfId="62851" xr:uid="{00000000-0005-0000-0000-00008FF50000}"/>
    <cellStyle name="Total 2 5 3 2 3" xfId="62852" xr:uid="{00000000-0005-0000-0000-000090F50000}"/>
    <cellStyle name="Total 2 5 3 2 3 2" xfId="62853" xr:uid="{00000000-0005-0000-0000-000091F50000}"/>
    <cellStyle name="Total 2 5 3 2 3 3" xfId="62854" xr:uid="{00000000-0005-0000-0000-000092F50000}"/>
    <cellStyle name="Total 2 5 3 2 3 4" xfId="62855" xr:uid="{00000000-0005-0000-0000-000093F50000}"/>
    <cellStyle name="Total 2 5 3 2 3 5" xfId="62856" xr:uid="{00000000-0005-0000-0000-000094F50000}"/>
    <cellStyle name="Total 2 5 3 2 4" xfId="62857" xr:uid="{00000000-0005-0000-0000-000095F50000}"/>
    <cellStyle name="Total 2 5 3 2 5" xfId="62858" xr:uid="{00000000-0005-0000-0000-000096F50000}"/>
    <cellStyle name="Total 2 5 3 2 6" xfId="62859" xr:uid="{00000000-0005-0000-0000-000097F50000}"/>
    <cellStyle name="Total 2 5 3 2 7" xfId="62860" xr:uid="{00000000-0005-0000-0000-000098F50000}"/>
    <cellStyle name="Total 2 5 3 3" xfId="62861" xr:uid="{00000000-0005-0000-0000-000099F50000}"/>
    <cellStyle name="Total 2 5 3 3 2" xfId="62862" xr:uid="{00000000-0005-0000-0000-00009AF50000}"/>
    <cellStyle name="Total 2 5 3 3 3" xfId="62863" xr:uid="{00000000-0005-0000-0000-00009BF50000}"/>
    <cellStyle name="Total 2 5 3 3 4" xfId="62864" xr:uid="{00000000-0005-0000-0000-00009CF50000}"/>
    <cellStyle name="Total 2 5 3 3 5" xfId="62865" xr:uid="{00000000-0005-0000-0000-00009DF50000}"/>
    <cellStyle name="Total 2 5 3 4" xfId="62866" xr:uid="{00000000-0005-0000-0000-00009EF50000}"/>
    <cellStyle name="Total 2 5 3 4 2" xfId="62867" xr:uid="{00000000-0005-0000-0000-00009FF50000}"/>
    <cellStyle name="Total 2 5 3 4 3" xfId="62868" xr:uid="{00000000-0005-0000-0000-0000A0F50000}"/>
    <cellStyle name="Total 2 5 3 4 4" xfId="62869" xr:uid="{00000000-0005-0000-0000-0000A1F50000}"/>
    <cellStyle name="Total 2 5 3 4 5" xfId="62870" xr:uid="{00000000-0005-0000-0000-0000A2F50000}"/>
    <cellStyle name="Total 2 5 3 5" xfId="62871" xr:uid="{00000000-0005-0000-0000-0000A3F50000}"/>
    <cellStyle name="Total 2 5 3 6" xfId="62872" xr:uid="{00000000-0005-0000-0000-0000A4F50000}"/>
    <cellStyle name="Total 2 5 3 7" xfId="62873" xr:uid="{00000000-0005-0000-0000-0000A5F50000}"/>
    <cellStyle name="Total 2 5 3 8" xfId="62874" xr:uid="{00000000-0005-0000-0000-0000A6F50000}"/>
    <cellStyle name="Total 2 5 4" xfId="62875" xr:uid="{00000000-0005-0000-0000-0000A7F50000}"/>
    <cellStyle name="Total 2 5 4 2" xfId="62876" xr:uid="{00000000-0005-0000-0000-0000A8F50000}"/>
    <cellStyle name="Total 2 5 4 2 2" xfId="62877" xr:uid="{00000000-0005-0000-0000-0000A9F50000}"/>
    <cellStyle name="Total 2 5 4 2 2 2" xfId="62878" xr:uid="{00000000-0005-0000-0000-0000AAF50000}"/>
    <cellStyle name="Total 2 5 4 2 2 3" xfId="62879" xr:uid="{00000000-0005-0000-0000-0000ABF50000}"/>
    <cellStyle name="Total 2 5 4 2 2 4" xfId="62880" xr:uid="{00000000-0005-0000-0000-0000ACF50000}"/>
    <cellStyle name="Total 2 5 4 2 2 5" xfId="62881" xr:uid="{00000000-0005-0000-0000-0000ADF50000}"/>
    <cellStyle name="Total 2 5 4 2 3" xfId="62882" xr:uid="{00000000-0005-0000-0000-0000AEF50000}"/>
    <cellStyle name="Total 2 5 4 2 3 2" xfId="62883" xr:uid="{00000000-0005-0000-0000-0000AFF50000}"/>
    <cellStyle name="Total 2 5 4 2 3 3" xfId="62884" xr:uid="{00000000-0005-0000-0000-0000B0F50000}"/>
    <cellStyle name="Total 2 5 4 2 3 4" xfId="62885" xr:uid="{00000000-0005-0000-0000-0000B1F50000}"/>
    <cellStyle name="Total 2 5 4 2 3 5" xfId="62886" xr:uid="{00000000-0005-0000-0000-0000B2F50000}"/>
    <cellStyle name="Total 2 5 4 2 4" xfId="62887" xr:uid="{00000000-0005-0000-0000-0000B3F50000}"/>
    <cellStyle name="Total 2 5 4 2 5" xfId="62888" xr:uid="{00000000-0005-0000-0000-0000B4F50000}"/>
    <cellStyle name="Total 2 5 4 2 6" xfId="62889" xr:uid="{00000000-0005-0000-0000-0000B5F50000}"/>
    <cellStyle name="Total 2 5 4 2 7" xfId="62890" xr:uid="{00000000-0005-0000-0000-0000B6F50000}"/>
    <cellStyle name="Total 2 5 4 3" xfId="62891" xr:uid="{00000000-0005-0000-0000-0000B7F50000}"/>
    <cellStyle name="Total 2 5 4 3 2" xfId="62892" xr:uid="{00000000-0005-0000-0000-0000B8F50000}"/>
    <cellStyle name="Total 2 5 4 3 3" xfId="62893" xr:uid="{00000000-0005-0000-0000-0000B9F50000}"/>
    <cellStyle name="Total 2 5 4 3 4" xfId="62894" xr:uid="{00000000-0005-0000-0000-0000BAF50000}"/>
    <cellStyle name="Total 2 5 4 3 5" xfId="62895" xr:uid="{00000000-0005-0000-0000-0000BBF50000}"/>
    <cellStyle name="Total 2 5 4 4" xfId="62896" xr:uid="{00000000-0005-0000-0000-0000BCF50000}"/>
    <cellStyle name="Total 2 5 4 4 2" xfId="62897" xr:uid="{00000000-0005-0000-0000-0000BDF50000}"/>
    <cellStyle name="Total 2 5 4 4 3" xfId="62898" xr:uid="{00000000-0005-0000-0000-0000BEF50000}"/>
    <cellStyle name="Total 2 5 4 4 4" xfId="62899" xr:uid="{00000000-0005-0000-0000-0000BFF50000}"/>
    <cellStyle name="Total 2 5 4 4 5" xfId="62900" xr:uid="{00000000-0005-0000-0000-0000C0F50000}"/>
    <cellStyle name="Total 2 5 4 5" xfId="62901" xr:uid="{00000000-0005-0000-0000-0000C1F50000}"/>
    <cellStyle name="Total 2 5 4 6" xfId="62902" xr:uid="{00000000-0005-0000-0000-0000C2F50000}"/>
    <cellStyle name="Total 2 5 4 7" xfId="62903" xr:uid="{00000000-0005-0000-0000-0000C3F50000}"/>
    <cellStyle name="Total 2 5 4 8" xfId="62904" xr:uid="{00000000-0005-0000-0000-0000C4F50000}"/>
    <cellStyle name="Total 2 5 5" xfId="62905" xr:uid="{00000000-0005-0000-0000-0000C5F50000}"/>
    <cellStyle name="Total 2 5 5 2" xfId="62906" xr:uid="{00000000-0005-0000-0000-0000C6F50000}"/>
    <cellStyle name="Total 2 5 5 2 2" xfId="62907" xr:uid="{00000000-0005-0000-0000-0000C7F50000}"/>
    <cellStyle name="Total 2 5 5 2 2 2" xfId="62908" xr:uid="{00000000-0005-0000-0000-0000C8F50000}"/>
    <cellStyle name="Total 2 5 5 2 2 3" xfId="62909" xr:uid="{00000000-0005-0000-0000-0000C9F50000}"/>
    <cellStyle name="Total 2 5 5 2 2 4" xfId="62910" xr:uid="{00000000-0005-0000-0000-0000CAF50000}"/>
    <cellStyle name="Total 2 5 5 2 2 5" xfId="62911" xr:uid="{00000000-0005-0000-0000-0000CBF50000}"/>
    <cellStyle name="Total 2 5 5 2 3" xfId="62912" xr:uid="{00000000-0005-0000-0000-0000CCF50000}"/>
    <cellStyle name="Total 2 5 5 2 3 2" xfId="62913" xr:uid="{00000000-0005-0000-0000-0000CDF50000}"/>
    <cellStyle name="Total 2 5 5 2 3 3" xfId="62914" xr:uid="{00000000-0005-0000-0000-0000CEF50000}"/>
    <cellStyle name="Total 2 5 5 2 3 4" xfId="62915" xr:uid="{00000000-0005-0000-0000-0000CFF50000}"/>
    <cellStyle name="Total 2 5 5 2 3 5" xfId="62916" xr:uid="{00000000-0005-0000-0000-0000D0F50000}"/>
    <cellStyle name="Total 2 5 5 2 4" xfId="62917" xr:uid="{00000000-0005-0000-0000-0000D1F50000}"/>
    <cellStyle name="Total 2 5 5 2 5" xfId="62918" xr:uid="{00000000-0005-0000-0000-0000D2F50000}"/>
    <cellStyle name="Total 2 5 5 2 6" xfId="62919" xr:uid="{00000000-0005-0000-0000-0000D3F50000}"/>
    <cellStyle name="Total 2 5 5 2 7" xfId="62920" xr:uid="{00000000-0005-0000-0000-0000D4F50000}"/>
    <cellStyle name="Total 2 5 5 3" xfId="62921" xr:uid="{00000000-0005-0000-0000-0000D5F50000}"/>
    <cellStyle name="Total 2 5 5 3 2" xfId="62922" xr:uid="{00000000-0005-0000-0000-0000D6F50000}"/>
    <cellStyle name="Total 2 5 5 3 3" xfId="62923" xr:uid="{00000000-0005-0000-0000-0000D7F50000}"/>
    <cellStyle name="Total 2 5 5 3 4" xfId="62924" xr:uid="{00000000-0005-0000-0000-0000D8F50000}"/>
    <cellStyle name="Total 2 5 5 3 5" xfId="62925" xr:uid="{00000000-0005-0000-0000-0000D9F50000}"/>
    <cellStyle name="Total 2 5 5 4" xfId="62926" xr:uid="{00000000-0005-0000-0000-0000DAF50000}"/>
    <cellStyle name="Total 2 5 5 4 2" xfId="62927" xr:uid="{00000000-0005-0000-0000-0000DBF50000}"/>
    <cellStyle name="Total 2 5 5 4 3" xfId="62928" xr:uid="{00000000-0005-0000-0000-0000DCF50000}"/>
    <cellStyle name="Total 2 5 5 4 4" xfId="62929" xr:uid="{00000000-0005-0000-0000-0000DDF50000}"/>
    <cellStyle name="Total 2 5 5 4 5" xfId="62930" xr:uid="{00000000-0005-0000-0000-0000DEF50000}"/>
    <cellStyle name="Total 2 5 5 5" xfId="62931" xr:uid="{00000000-0005-0000-0000-0000DFF50000}"/>
    <cellStyle name="Total 2 5 5 6" xfId="62932" xr:uid="{00000000-0005-0000-0000-0000E0F50000}"/>
    <cellStyle name="Total 2 5 5 7" xfId="62933" xr:uid="{00000000-0005-0000-0000-0000E1F50000}"/>
    <cellStyle name="Total 2 5 5 8" xfId="62934" xr:uid="{00000000-0005-0000-0000-0000E2F50000}"/>
    <cellStyle name="Total 2 5 6" xfId="62935" xr:uid="{00000000-0005-0000-0000-0000E3F50000}"/>
    <cellStyle name="Total 2 5 6 2" xfId="62936" xr:uid="{00000000-0005-0000-0000-0000E4F50000}"/>
    <cellStyle name="Total 2 5 6 2 2" xfId="62937" xr:uid="{00000000-0005-0000-0000-0000E5F50000}"/>
    <cellStyle name="Total 2 5 6 2 2 2" xfId="62938" xr:uid="{00000000-0005-0000-0000-0000E6F50000}"/>
    <cellStyle name="Total 2 5 6 2 2 3" xfId="62939" xr:uid="{00000000-0005-0000-0000-0000E7F50000}"/>
    <cellStyle name="Total 2 5 6 2 2 4" xfId="62940" xr:uid="{00000000-0005-0000-0000-0000E8F50000}"/>
    <cellStyle name="Total 2 5 6 2 2 5" xfId="62941" xr:uid="{00000000-0005-0000-0000-0000E9F50000}"/>
    <cellStyle name="Total 2 5 6 2 3" xfId="62942" xr:uid="{00000000-0005-0000-0000-0000EAF50000}"/>
    <cellStyle name="Total 2 5 6 2 3 2" xfId="62943" xr:uid="{00000000-0005-0000-0000-0000EBF50000}"/>
    <cellStyle name="Total 2 5 6 2 3 3" xfId="62944" xr:uid="{00000000-0005-0000-0000-0000ECF50000}"/>
    <cellStyle name="Total 2 5 6 2 3 4" xfId="62945" xr:uid="{00000000-0005-0000-0000-0000EDF50000}"/>
    <cellStyle name="Total 2 5 6 2 3 5" xfId="62946" xr:uid="{00000000-0005-0000-0000-0000EEF50000}"/>
    <cellStyle name="Total 2 5 6 2 4" xfId="62947" xr:uid="{00000000-0005-0000-0000-0000EFF50000}"/>
    <cellStyle name="Total 2 5 6 2 5" xfId="62948" xr:uid="{00000000-0005-0000-0000-0000F0F50000}"/>
    <cellStyle name="Total 2 5 6 2 6" xfId="62949" xr:uid="{00000000-0005-0000-0000-0000F1F50000}"/>
    <cellStyle name="Total 2 5 6 2 7" xfId="62950" xr:uid="{00000000-0005-0000-0000-0000F2F50000}"/>
    <cellStyle name="Total 2 5 6 3" xfId="62951" xr:uid="{00000000-0005-0000-0000-0000F3F50000}"/>
    <cellStyle name="Total 2 5 6 3 2" xfId="62952" xr:uid="{00000000-0005-0000-0000-0000F4F50000}"/>
    <cellStyle name="Total 2 5 6 3 3" xfId="62953" xr:uid="{00000000-0005-0000-0000-0000F5F50000}"/>
    <cellStyle name="Total 2 5 6 3 4" xfId="62954" xr:uid="{00000000-0005-0000-0000-0000F6F50000}"/>
    <cellStyle name="Total 2 5 6 3 5" xfId="62955" xr:uid="{00000000-0005-0000-0000-0000F7F50000}"/>
    <cellStyle name="Total 2 5 6 4" xfId="62956" xr:uid="{00000000-0005-0000-0000-0000F8F50000}"/>
    <cellStyle name="Total 2 5 6 4 2" xfId="62957" xr:uid="{00000000-0005-0000-0000-0000F9F50000}"/>
    <cellStyle name="Total 2 5 6 4 3" xfId="62958" xr:uid="{00000000-0005-0000-0000-0000FAF50000}"/>
    <cellStyle name="Total 2 5 6 4 4" xfId="62959" xr:uid="{00000000-0005-0000-0000-0000FBF50000}"/>
    <cellStyle name="Total 2 5 6 4 5" xfId="62960" xr:uid="{00000000-0005-0000-0000-0000FCF50000}"/>
    <cellStyle name="Total 2 5 6 5" xfId="62961" xr:uid="{00000000-0005-0000-0000-0000FDF50000}"/>
    <cellStyle name="Total 2 5 6 6" xfId="62962" xr:uid="{00000000-0005-0000-0000-0000FEF50000}"/>
    <cellStyle name="Total 2 5 6 7" xfId="62963" xr:uid="{00000000-0005-0000-0000-0000FFF50000}"/>
    <cellStyle name="Total 2 5 6 8" xfId="62964" xr:uid="{00000000-0005-0000-0000-000000F60000}"/>
    <cellStyle name="Total 2 5 7" xfId="62965" xr:uid="{00000000-0005-0000-0000-000001F60000}"/>
    <cellStyle name="Total 2 5 7 2" xfId="62966" xr:uid="{00000000-0005-0000-0000-000002F60000}"/>
    <cellStyle name="Total 2 5 7 2 2" xfId="62967" xr:uid="{00000000-0005-0000-0000-000003F60000}"/>
    <cellStyle name="Total 2 5 7 2 2 2" xfId="62968" xr:uid="{00000000-0005-0000-0000-000004F60000}"/>
    <cellStyle name="Total 2 5 7 2 2 3" xfId="62969" xr:uid="{00000000-0005-0000-0000-000005F60000}"/>
    <cellStyle name="Total 2 5 7 2 2 4" xfId="62970" xr:uid="{00000000-0005-0000-0000-000006F60000}"/>
    <cellStyle name="Total 2 5 7 2 2 5" xfId="62971" xr:uid="{00000000-0005-0000-0000-000007F60000}"/>
    <cellStyle name="Total 2 5 7 2 3" xfId="62972" xr:uid="{00000000-0005-0000-0000-000008F60000}"/>
    <cellStyle name="Total 2 5 7 2 3 2" xfId="62973" xr:uid="{00000000-0005-0000-0000-000009F60000}"/>
    <cellStyle name="Total 2 5 7 2 3 3" xfId="62974" xr:uid="{00000000-0005-0000-0000-00000AF60000}"/>
    <cellStyle name="Total 2 5 7 2 3 4" xfId="62975" xr:uid="{00000000-0005-0000-0000-00000BF60000}"/>
    <cellStyle name="Total 2 5 7 2 3 5" xfId="62976" xr:uid="{00000000-0005-0000-0000-00000CF60000}"/>
    <cellStyle name="Total 2 5 7 2 4" xfId="62977" xr:uid="{00000000-0005-0000-0000-00000DF60000}"/>
    <cellStyle name="Total 2 5 7 2 5" xfId="62978" xr:uid="{00000000-0005-0000-0000-00000EF60000}"/>
    <cellStyle name="Total 2 5 7 2 6" xfId="62979" xr:uid="{00000000-0005-0000-0000-00000FF60000}"/>
    <cellStyle name="Total 2 5 7 2 7" xfId="62980" xr:uid="{00000000-0005-0000-0000-000010F60000}"/>
    <cellStyle name="Total 2 5 7 3" xfId="62981" xr:uid="{00000000-0005-0000-0000-000011F60000}"/>
    <cellStyle name="Total 2 5 7 3 2" xfId="62982" xr:uid="{00000000-0005-0000-0000-000012F60000}"/>
    <cellStyle name="Total 2 5 7 3 3" xfId="62983" xr:uid="{00000000-0005-0000-0000-000013F60000}"/>
    <cellStyle name="Total 2 5 7 3 4" xfId="62984" xr:uid="{00000000-0005-0000-0000-000014F60000}"/>
    <cellStyle name="Total 2 5 7 3 5" xfId="62985" xr:uid="{00000000-0005-0000-0000-000015F60000}"/>
    <cellStyle name="Total 2 5 7 4" xfId="62986" xr:uid="{00000000-0005-0000-0000-000016F60000}"/>
    <cellStyle name="Total 2 5 7 4 2" xfId="62987" xr:uid="{00000000-0005-0000-0000-000017F60000}"/>
    <cellStyle name="Total 2 5 7 4 3" xfId="62988" xr:uid="{00000000-0005-0000-0000-000018F60000}"/>
    <cellStyle name="Total 2 5 7 4 4" xfId="62989" xr:uid="{00000000-0005-0000-0000-000019F60000}"/>
    <cellStyle name="Total 2 5 7 4 5" xfId="62990" xr:uid="{00000000-0005-0000-0000-00001AF60000}"/>
    <cellStyle name="Total 2 5 7 5" xfId="62991" xr:uid="{00000000-0005-0000-0000-00001BF60000}"/>
    <cellStyle name="Total 2 5 7 6" xfId="62992" xr:uid="{00000000-0005-0000-0000-00001CF60000}"/>
    <cellStyle name="Total 2 5 7 7" xfId="62993" xr:uid="{00000000-0005-0000-0000-00001DF60000}"/>
    <cellStyle name="Total 2 5 7 8" xfId="62994" xr:uid="{00000000-0005-0000-0000-00001EF60000}"/>
    <cellStyle name="Total 2 5 8" xfId="62995" xr:uid="{00000000-0005-0000-0000-00001FF60000}"/>
    <cellStyle name="Total 2 5 8 2" xfId="62996" xr:uid="{00000000-0005-0000-0000-000020F60000}"/>
    <cellStyle name="Total 2 5 8 2 2" xfId="62997" xr:uid="{00000000-0005-0000-0000-000021F60000}"/>
    <cellStyle name="Total 2 5 8 2 2 2" xfId="62998" xr:uid="{00000000-0005-0000-0000-000022F60000}"/>
    <cellStyle name="Total 2 5 8 2 2 3" xfId="62999" xr:uid="{00000000-0005-0000-0000-000023F60000}"/>
    <cellStyle name="Total 2 5 8 2 2 4" xfId="63000" xr:uid="{00000000-0005-0000-0000-000024F60000}"/>
    <cellStyle name="Total 2 5 8 2 2 5" xfId="63001" xr:uid="{00000000-0005-0000-0000-000025F60000}"/>
    <cellStyle name="Total 2 5 8 2 3" xfId="63002" xr:uid="{00000000-0005-0000-0000-000026F60000}"/>
    <cellStyle name="Total 2 5 8 2 3 2" xfId="63003" xr:uid="{00000000-0005-0000-0000-000027F60000}"/>
    <cellStyle name="Total 2 5 8 2 3 3" xfId="63004" xr:uid="{00000000-0005-0000-0000-000028F60000}"/>
    <cellStyle name="Total 2 5 8 2 3 4" xfId="63005" xr:uid="{00000000-0005-0000-0000-000029F60000}"/>
    <cellStyle name="Total 2 5 8 2 3 5" xfId="63006" xr:uid="{00000000-0005-0000-0000-00002AF60000}"/>
    <cellStyle name="Total 2 5 8 2 4" xfId="63007" xr:uid="{00000000-0005-0000-0000-00002BF60000}"/>
    <cellStyle name="Total 2 5 8 2 5" xfId="63008" xr:uid="{00000000-0005-0000-0000-00002CF60000}"/>
    <cellStyle name="Total 2 5 8 2 6" xfId="63009" xr:uid="{00000000-0005-0000-0000-00002DF60000}"/>
    <cellStyle name="Total 2 5 8 2 7" xfId="63010" xr:uid="{00000000-0005-0000-0000-00002EF60000}"/>
    <cellStyle name="Total 2 5 8 3" xfId="63011" xr:uid="{00000000-0005-0000-0000-00002FF60000}"/>
    <cellStyle name="Total 2 5 8 3 2" xfId="63012" xr:uid="{00000000-0005-0000-0000-000030F60000}"/>
    <cellStyle name="Total 2 5 8 3 3" xfId="63013" xr:uid="{00000000-0005-0000-0000-000031F60000}"/>
    <cellStyle name="Total 2 5 8 3 4" xfId="63014" xr:uid="{00000000-0005-0000-0000-000032F60000}"/>
    <cellStyle name="Total 2 5 8 3 5" xfId="63015" xr:uid="{00000000-0005-0000-0000-000033F60000}"/>
    <cellStyle name="Total 2 5 8 4" xfId="63016" xr:uid="{00000000-0005-0000-0000-000034F60000}"/>
    <cellStyle name="Total 2 5 8 4 2" xfId="63017" xr:uid="{00000000-0005-0000-0000-000035F60000}"/>
    <cellStyle name="Total 2 5 8 4 3" xfId="63018" xr:uid="{00000000-0005-0000-0000-000036F60000}"/>
    <cellStyle name="Total 2 5 8 4 4" xfId="63019" xr:uid="{00000000-0005-0000-0000-000037F60000}"/>
    <cellStyle name="Total 2 5 8 4 5" xfId="63020" xr:uid="{00000000-0005-0000-0000-000038F60000}"/>
    <cellStyle name="Total 2 5 8 5" xfId="63021" xr:uid="{00000000-0005-0000-0000-000039F60000}"/>
    <cellStyle name="Total 2 5 8 6" xfId="63022" xr:uid="{00000000-0005-0000-0000-00003AF60000}"/>
    <cellStyle name="Total 2 5 8 7" xfId="63023" xr:uid="{00000000-0005-0000-0000-00003BF60000}"/>
    <cellStyle name="Total 2 5 8 8" xfId="63024" xr:uid="{00000000-0005-0000-0000-00003CF60000}"/>
    <cellStyle name="Total 2 5 9" xfId="63025" xr:uid="{00000000-0005-0000-0000-00003DF60000}"/>
    <cellStyle name="Total 2 5 9 2" xfId="63026" xr:uid="{00000000-0005-0000-0000-00003EF60000}"/>
    <cellStyle name="Total 2 5 9 2 2" xfId="63027" xr:uid="{00000000-0005-0000-0000-00003FF60000}"/>
    <cellStyle name="Total 2 5 9 2 2 2" xfId="63028" xr:uid="{00000000-0005-0000-0000-000040F60000}"/>
    <cellStyle name="Total 2 5 9 2 2 3" xfId="63029" xr:uid="{00000000-0005-0000-0000-000041F60000}"/>
    <cellStyle name="Total 2 5 9 2 2 4" xfId="63030" xr:uid="{00000000-0005-0000-0000-000042F60000}"/>
    <cellStyle name="Total 2 5 9 2 2 5" xfId="63031" xr:uid="{00000000-0005-0000-0000-000043F60000}"/>
    <cellStyle name="Total 2 5 9 2 3" xfId="63032" xr:uid="{00000000-0005-0000-0000-000044F60000}"/>
    <cellStyle name="Total 2 5 9 2 3 2" xfId="63033" xr:uid="{00000000-0005-0000-0000-000045F60000}"/>
    <cellStyle name="Total 2 5 9 2 3 3" xfId="63034" xr:uid="{00000000-0005-0000-0000-000046F60000}"/>
    <cellStyle name="Total 2 5 9 2 3 4" xfId="63035" xr:uid="{00000000-0005-0000-0000-000047F60000}"/>
    <cellStyle name="Total 2 5 9 2 3 5" xfId="63036" xr:uid="{00000000-0005-0000-0000-000048F60000}"/>
    <cellStyle name="Total 2 5 9 2 4" xfId="63037" xr:uid="{00000000-0005-0000-0000-000049F60000}"/>
    <cellStyle name="Total 2 5 9 2 5" xfId="63038" xr:uid="{00000000-0005-0000-0000-00004AF60000}"/>
    <cellStyle name="Total 2 5 9 2 6" xfId="63039" xr:uid="{00000000-0005-0000-0000-00004BF60000}"/>
    <cellStyle name="Total 2 5 9 2 7" xfId="63040" xr:uid="{00000000-0005-0000-0000-00004CF60000}"/>
    <cellStyle name="Total 2 5 9 3" xfId="63041" xr:uid="{00000000-0005-0000-0000-00004DF60000}"/>
    <cellStyle name="Total 2 5 9 3 2" xfId="63042" xr:uid="{00000000-0005-0000-0000-00004EF60000}"/>
    <cellStyle name="Total 2 5 9 3 3" xfId="63043" xr:uid="{00000000-0005-0000-0000-00004FF60000}"/>
    <cellStyle name="Total 2 5 9 3 4" xfId="63044" xr:uid="{00000000-0005-0000-0000-000050F60000}"/>
    <cellStyle name="Total 2 5 9 3 5" xfId="63045" xr:uid="{00000000-0005-0000-0000-000051F60000}"/>
    <cellStyle name="Total 2 5 9 4" xfId="63046" xr:uid="{00000000-0005-0000-0000-000052F60000}"/>
    <cellStyle name="Total 2 5 9 4 2" xfId="63047" xr:uid="{00000000-0005-0000-0000-000053F60000}"/>
    <cellStyle name="Total 2 5 9 4 3" xfId="63048" xr:uid="{00000000-0005-0000-0000-000054F60000}"/>
    <cellStyle name="Total 2 5 9 4 4" xfId="63049" xr:uid="{00000000-0005-0000-0000-000055F60000}"/>
    <cellStyle name="Total 2 5 9 4 5" xfId="63050" xr:uid="{00000000-0005-0000-0000-000056F60000}"/>
    <cellStyle name="Total 2 5 9 5" xfId="63051" xr:uid="{00000000-0005-0000-0000-000057F60000}"/>
    <cellStyle name="Total 2 5 9 6" xfId="63052" xr:uid="{00000000-0005-0000-0000-000058F60000}"/>
    <cellStyle name="Total 2 5 9 7" xfId="63053" xr:uid="{00000000-0005-0000-0000-000059F60000}"/>
    <cellStyle name="Total 2 5 9 8" xfId="63054" xr:uid="{00000000-0005-0000-0000-00005AF60000}"/>
    <cellStyle name="Total 2 6" xfId="63055" xr:uid="{00000000-0005-0000-0000-00005BF60000}"/>
    <cellStyle name="Total 2 6 2" xfId="63056" xr:uid="{00000000-0005-0000-0000-00005CF60000}"/>
    <cellStyle name="Total 2 6 2 2" xfId="63057" xr:uid="{00000000-0005-0000-0000-00005DF60000}"/>
    <cellStyle name="Total 2 6 3" xfId="63058" xr:uid="{00000000-0005-0000-0000-00005EF60000}"/>
    <cellStyle name="Total 2 6 4" xfId="63059" xr:uid="{00000000-0005-0000-0000-00005FF60000}"/>
    <cellStyle name="Total 2 6 5" xfId="63060" xr:uid="{00000000-0005-0000-0000-000060F60000}"/>
    <cellStyle name="Total 2 7" xfId="63061" xr:uid="{00000000-0005-0000-0000-000061F60000}"/>
    <cellStyle name="Total 2 7 2" xfId="63062" xr:uid="{00000000-0005-0000-0000-000062F60000}"/>
    <cellStyle name="Total 2 7 2 2" xfId="63063" xr:uid="{00000000-0005-0000-0000-000063F60000}"/>
    <cellStyle name="Total 2 7 3" xfId="63064" xr:uid="{00000000-0005-0000-0000-000064F60000}"/>
    <cellStyle name="Total 2 7 4" xfId="63065" xr:uid="{00000000-0005-0000-0000-000065F60000}"/>
    <cellStyle name="Total 2 7 5" xfId="63066" xr:uid="{00000000-0005-0000-0000-000066F60000}"/>
    <cellStyle name="Total 2 8" xfId="63067" xr:uid="{00000000-0005-0000-0000-000067F60000}"/>
    <cellStyle name="Total 2 8 2" xfId="63068" xr:uid="{00000000-0005-0000-0000-000068F60000}"/>
    <cellStyle name="Total 2 9" xfId="63069" xr:uid="{00000000-0005-0000-0000-000069F60000}"/>
    <cellStyle name="Total 2 9 2" xfId="63070" xr:uid="{00000000-0005-0000-0000-00006AF60000}"/>
    <cellStyle name="Total 2_T-straight with PEDs adjustor" xfId="63071" xr:uid="{00000000-0005-0000-0000-00006BF60000}"/>
    <cellStyle name="Total 3" xfId="63072" xr:uid="{00000000-0005-0000-0000-00006CF60000}"/>
    <cellStyle name="Total 3 2" xfId="63073" xr:uid="{00000000-0005-0000-0000-00006DF60000}"/>
    <cellStyle name="Total 3 2 2" xfId="63074" xr:uid="{00000000-0005-0000-0000-00006EF60000}"/>
    <cellStyle name="Total 3 2 2 10" xfId="63075" xr:uid="{00000000-0005-0000-0000-00006FF60000}"/>
    <cellStyle name="Total 3 2 2 10 2" xfId="63076" xr:uid="{00000000-0005-0000-0000-000070F60000}"/>
    <cellStyle name="Total 3 2 2 10 2 2" xfId="63077" xr:uid="{00000000-0005-0000-0000-000071F60000}"/>
    <cellStyle name="Total 3 2 2 10 2 2 2" xfId="63078" xr:uid="{00000000-0005-0000-0000-000072F60000}"/>
    <cellStyle name="Total 3 2 2 10 2 2 3" xfId="63079" xr:uid="{00000000-0005-0000-0000-000073F60000}"/>
    <cellStyle name="Total 3 2 2 10 2 2 4" xfId="63080" xr:uid="{00000000-0005-0000-0000-000074F60000}"/>
    <cellStyle name="Total 3 2 2 10 2 2 5" xfId="63081" xr:uid="{00000000-0005-0000-0000-000075F60000}"/>
    <cellStyle name="Total 3 2 2 10 2 3" xfId="63082" xr:uid="{00000000-0005-0000-0000-000076F60000}"/>
    <cellStyle name="Total 3 2 2 10 2 3 2" xfId="63083" xr:uid="{00000000-0005-0000-0000-000077F60000}"/>
    <cellStyle name="Total 3 2 2 10 2 3 3" xfId="63084" xr:uid="{00000000-0005-0000-0000-000078F60000}"/>
    <cellStyle name="Total 3 2 2 10 2 3 4" xfId="63085" xr:uid="{00000000-0005-0000-0000-000079F60000}"/>
    <cellStyle name="Total 3 2 2 10 2 3 5" xfId="63086" xr:uid="{00000000-0005-0000-0000-00007AF60000}"/>
    <cellStyle name="Total 3 2 2 10 2 4" xfId="63087" xr:uid="{00000000-0005-0000-0000-00007BF60000}"/>
    <cellStyle name="Total 3 2 2 10 2 5" xfId="63088" xr:uid="{00000000-0005-0000-0000-00007CF60000}"/>
    <cellStyle name="Total 3 2 2 10 2 6" xfId="63089" xr:uid="{00000000-0005-0000-0000-00007DF60000}"/>
    <cellStyle name="Total 3 2 2 10 2 7" xfId="63090" xr:uid="{00000000-0005-0000-0000-00007EF60000}"/>
    <cellStyle name="Total 3 2 2 10 3" xfId="63091" xr:uid="{00000000-0005-0000-0000-00007FF60000}"/>
    <cellStyle name="Total 3 2 2 10 3 2" xfId="63092" xr:uid="{00000000-0005-0000-0000-000080F60000}"/>
    <cellStyle name="Total 3 2 2 10 3 3" xfId="63093" xr:uid="{00000000-0005-0000-0000-000081F60000}"/>
    <cellStyle name="Total 3 2 2 10 3 4" xfId="63094" xr:uid="{00000000-0005-0000-0000-000082F60000}"/>
    <cellStyle name="Total 3 2 2 10 3 5" xfId="63095" xr:uid="{00000000-0005-0000-0000-000083F60000}"/>
    <cellStyle name="Total 3 2 2 10 4" xfId="63096" xr:uid="{00000000-0005-0000-0000-000084F60000}"/>
    <cellStyle name="Total 3 2 2 10 4 2" xfId="63097" xr:uid="{00000000-0005-0000-0000-000085F60000}"/>
    <cellStyle name="Total 3 2 2 10 4 3" xfId="63098" xr:uid="{00000000-0005-0000-0000-000086F60000}"/>
    <cellStyle name="Total 3 2 2 10 4 4" xfId="63099" xr:uid="{00000000-0005-0000-0000-000087F60000}"/>
    <cellStyle name="Total 3 2 2 10 4 5" xfId="63100" xr:uid="{00000000-0005-0000-0000-000088F60000}"/>
    <cellStyle name="Total 3 2 2 10 5" xfId="63101" xr:uid="{00000000-0005-0000-0000-000089F60000}"/>
    <cellStyle name="Total 3 2 2 10 6" xfId="63102" xr:uid="{00000000-0005-0000-0000-00008AF60000}"/>
    <cellStyle name="Total 3 2 2 10 7" xfId="63103" xr:uid="{00000000-0005-0000-0000-00008BF60000}"/>
    <cellStyle name="Total 3 2 2 10 8" xfId="63104" xr:uid="{00000000-0005-0000-0000-00008CF60000}"/>
    <cellStyle name="Total 3 2 2 11" xfId="63105" xr:uid="{00000000-0005-0000-0000-00008DF60000}"/>
    <cellStyle name="Total 3 2 2 11 2" xfId="63106" xr:uid="{00000000-0005-0000-0000-00008EF60000}"/>
    <cellStyle name="Total 3 2 2 11 2 2" xfId="63107" xr:uid="{00000000-0005-0000-0000-00008FF60000}"/>
    <cellStyle name="Total 3 2 2 11 2 2 2" xfId="63108" xr:uid="{00000000-0005-0000-0000-000090F60000}"/>
    <cellStyle name="Total 3 2 2 11 2 2 3" xfId="63109" xr:uid="{00000000-0005-0000-0000-000091F60000}"/>
    <cellStyle name="Total 3 2 2 11 2 2 4" xfId="63110" xr:uid="{00000000-0005-0000-0000-000092F60000}"/>
    <cellStyle name="Total 3 2 2 11 2 2 5" xfId="63111" xr:uid="{00000000-0005-0000-0000-000093F60000}"/>
    <cellStyle name="Total 3 2 2 11 2 3" xfId="63112" xr:uid="{00000000-0005-0000-0000-000094F60000}"/>
    <cellStyle name="Total 3 2 2 11 2 3 2" xfId="63113" xr:uid="{00000000-0005-0000-0000-000095F60000}"/>
    <cellStyle name="Total 3 2 2 11 2 3 3" xfId="63114" xr:uid="{00000000-0005-0000-0000-000096F60000}"/>
    <cellStyle name="Total 3 2 2 11 2 3 4" xfId="63115" xr:uid="{00000000-0005-0000-0000-000097F60000}"/>
    <cellStyle name="Total 3 2 2 11 2 3 5" xfId="63116" xr:uid="{00000000-0005-0000-0000-000098F60000}"/>
    <cellStyle name="Total 3 2 2 11 2 4" xfId="63117" xr:uid="{00000000-0005-0000-0000-000099F60000}"/>
    <cellStyle name="Total 3 2 2 11 2 5" xfId="63118" xr:uid="{00000000-0005-0000-0000-00009AF60000}"/>
    <cellStyle name="Total 3 2 2 11 2 6" xfId="63119" xr:uid="{00000000-0005-0000-0000-00009BF60000}"/>
    <cellStyle name="Total 3 2 2 11 2 7" xfId="63120" xr:uid="{00000000-0005-0000-0000-00009CF60000}"/>
    <cellStyle name="Total 3 2 2 11 3" xfId="63121" xr:uid="{00000000-0005-0000-0000-00009DF60000}"/>
    <cellStyle name="Total 3 2 2 11 3 2" xfId="63122" xr:uid="{00000000-0005-0000-0000-00009EF60000}"/>
    <cellStyle name="Total 3 2 2 11 3 3" xfId="63123" xr:uid="{00000000-0005-0000-0000-00009FF60000}"/>
    <cellStyle name="Total 3 2 2 11 3 4" xfId="63124" xr:uid="{00000000-0005-0000-0000-0000A0F60000}"/>
    <cellStyle name="Total 3 2 2 11 3 5" xfId="63125" xr:uid="{00000000-0005-0000-0000-0000A1F60000}"/>
    <cellStyle name="Total 3 2 2 11 4" xfId="63126" xr:uid="{00000000-0005-0000-0000-0000A2F60000}"/>
    <cellStyle name="Total 3 2 2 11 4 2" xfId="63127" xr:uid="{00000000-0005-0000-0000-0000A3F60000}"/>
    <cellStyle name="Total 3 2 2 11 4 3" xfId="63128" xr:uid="{00000000-0005-0000-0000-0000A4F60000}"/>
    <cellStyle name="Total 3 2 2 11 4 4" xfId="63129" xr:uid="{00000000-0005-0000-0000-0000A5F60000}"/>
    <cellStyle name="Total 3 2 2 11 4 5" xfId="63130" xr:uid="{00000000-0005-0000-0000-0000A6F60000}"/>
    <cellStyle name="Total 3 2 2 11 5" xfId="63131" xr:uid="{00000000-0005-0000-0000-0000A7F60000}"/>
    <cellStyle name="Total 3 2 2 11 6" xfId="63132" xr:uid="{00000000-0005-0000-0000-0000A8F60000}"/>
    <cellStyle name="Total 3 2 2 11 7" xfId="63133" xr:uid="{00000000-0005-0000-0000-0000A9F60000}"/>
    <cellStyle name="Total 3 2 2 11 8" xfId="63134" xr:uid="{00000000-0005-0000-0000-0000AAF60000}"/>
    <cellStyle name="Total 3 2 2 12" xfId="63135" xr:uid="{00000000-0005-0000-0000-0000ABF60000}"/>
    <cellStyle name="Total 3 2 2 12 2" xfId="63136" xr:uid="{00000000-0005-0000-0000-0000ACF60000}"/>
    <cellStyle name="Total 3 2 2 12 2 2" xfId="63137" xr:uid="{00000000-0005-0000-0000-0000ADF60000}"/>
    <cellStyle name="Total 3 2 2 12 2 2 2" xfId="63138" xr:uid="{00000000-0005-0000-0000-0000AEF60000}"/>
    <cellStyle name="Total 3 2 2 12 2 2 3" xfId="63139" xr:uid="{00000000-0005-0000-0000-0000AFF60000}"/>
    <cellStyle name="Total 3 2 2 12 2 2 4" xfId="63140" xr:uid="{00000000-0005-0000-0000-0000B0F60000}"/>
    <cellStyle name="Total 3 2 2 12 2 2 5" xfId="63141" xr:uid="{00000000-0005-0000-0000-0000B1F60000}"/>
    <cellStyle name="Total 3 2 2 12 2 3" xfId="63142" xr:uid="{00000000-0005-0000-0000-0000B2F60000}"/>
    <cellStyle name="Total 3 2 2 12 2 3 2" xfId="63143" xr:uid="{00000000-0005-0000-0000-0000B3F60000}"/>
    <cellStyle name="Total 3 2 2 12 2 3 3" xfId="63144" xr:uid="{00000000-0005-0000-0000-0000B4F60000}"/>
    <cellStyle name="Total 3 2 2 12 2 3 4" xfId="63145" xr:uid="{00000000-0005-0000-0000-0000B5F60000}"/>
    <cellStyle name="Total 3 2 2 12 2 3 5" xfId="63146" xr:uid="{00000000-0005-0000-0000-0000B6F60000}"/>
    <cellStyle name="Total 3 2 2 12 2 4" xfId="63147" xr:uid="{00000000-0005-0000-0000-0000B7F60000}"/>
    <cellStyle name="Total 3 2 2 12 2 5" xfId="63148" xr:uid="{00000000-0005-0000-0000-0000B8F60000}"/>
    <cellStyle name="Total 3 2 2 12 2 6" xfId="63149" xr:uid="{00000000-0005-0000-0000-0000B9F60000}"/>
    <cellStyle name="Total 3 2 2 12 2 7" xfId="63150" xr:uid="{00000000-0005-0000-0000-0000BAF60000}"/>
    <cellStyle name="Total 3 2 2 12 3" xfId="63151" xr:uid="{00000000-0005-0000-0000-0000BBF60000}"/>
    <cellStyle name="Total 3 2 2 12 3 2" xfId="63152" xr:uid="{00000000-0005-0000-0000-0000BCF60000}"/>
    <cellStyle name="Total 3 2 2 12 3 3" xfId="63153" xr:uid="{00000000-0005-0000-0000-0000BDF60000}"/>
    <cellStyle name="Total 3 2 2 12 3 4" xfId="63154" xr:uid="{00000000-0005-0000-0000-0000BEF60000}"/>
    <cellStyle name="Total 3 2 2 12 3 5" xfId="63155" xr:uid="{00000000-0005-0000-0000-0000BFF60000}"/>
    <cellStyle name="Total 3 2 2 12 4" xfId="63156" xr:uid="{00000000-0005-0000-0000-0000C0F60000}"/>
    <cellStyle name="Total 3 2 2 12 4 2" xfId="63157" xr:uid="{00000000-0005-0000-0000-0000C1F60000}"/>
    <cellStyle name="Total 3 2 2 12 4 3" xfId="63158" xr:uid="{00000000-0005-0000-0000-0000C2F60000}"/>
    <cellStyle name="Total 3 2 2 12 4 4" xfId="63159" xr:uid="{00000000-0005-0000-0000-0000C3F60000}"/>
    <cellStyle name="Total 3 2 2 12 4 5" xfId="63160" xr:uid="{00000000-0005-0000-0000-0000C4F60000}"/>
    <cellStyle name="Total 3 2 2 12 5" xfId="63161" xr:uid="{00000000-0005-0000-0000-0000C5F60000}"/>
    <cellStyle name="Total 3 2 2 12 6" xfId="63162" xr:uid="{00000000-0005-0000-0000-0000C6F60000}"/>
    <cellStyle name="Total 3 2 2 12 7" xfId="63163" xr:uid="{00000000-0005-0000-0000-0000C7F60000}"/>
    <cellStyle name="Total 3 2 2 12 8" xfId="63164" xr:uid="{00000000-0005-0000-0000-0000C8F60000}"/>
    <cellStyle name="Total 3 2 2 13" xfId="63165" xr:uid="{00000000-0005-0000-0000-0000C9F60000}"/>
    <cellStyle name="Total 3 2 2 13 2" xfId="63166" xr:uid="{00000000-0005-0000-0000-0000CAF60000}"/>
    <cellStyle name="Total 3 2 2 13 2 2" xfId="63167" xr:uid="{00000000-0005-0000-0000-0000CBF60000}"/>
    <cellStyle name="Total 3 2 2 13 2 2 2" xfId="63168" xr:uid="{00000000-0005-0000-0000-0000CCF60000}"/>
    <cellStyle name="Total 3 2 2 13 2 2 3" xfId="63169" xr:uid="{00000000-0005-0000-0000-0000CDF60000}"/>
    <cellStyle name="Total 3 2 2 13 2 2 4" xfId="63170" xr:uid="{00000000-0005-0000-0000-0000CEF60000}"/>
    <cellStyle name="Total 3 2 2 13 2 2 5" xfId="63171" xr:uid="{00000000-0005-0000-0000-0000CFF60000}"/>
    <cellStyle name="Total 3 2 2 13 2 3" xfId="63172" xr:uid="{00000000-0005-0000-0000-0000D0F60000}"/>
    <cellStyle name="Total 3 2 2 13 2 3 2" xfId="63173" xr:uid="{00000000-0005-0000-0000-0000D1F60000}"/>
    <cellStyle name="Total 3 2 2 13 2 3 3" xfId="63174" xr:uid="{00000000-0005-0000-0000-0000D2F60000}"/>
    <cellStyle name="Total 3 2 2 13 2 3 4" xfId="63175" xr:uid="{00000000-0005-0000-0000-0000D3F60000}"/>
    <cellStyle name="Total 3 2 2 13 2 3 5" xfId="63176" xr:uid="{00000000-0005-0000-0000-0000D4F60000}"/>
    <cellStyle name="Total 3 2 2 13 2 4" xfId="63177" xr:uid="{00000000-0005-0000-0000-0000D5F60000}"/>
    <cellStyle name="Total 3 2 2 13 2 5" xfId="63178" xr:uid="{00000000-0005-0000-0000-0000D6F60000}"/>
    <cellStyle name="Total 3 2 2 13 2 6" xfId="63179" xr:uid="{00000000-0005-0000-0000-0000D7F60000}"/>
    <cellStyle name="Total 3 2 2 13 2 7" xfId="63180" xr:uid="{00000000-0005-0000-0000-0000D8F60000}"/>
    <cellStyle name="Total 3 2 2 13 3" xfId="63181" xr:uid="{00000000-0005-0000-0000-0000D9F60000}"/>
    <cellStyle name="Total 3 2 2 13 3 2" xfId="63182" xr:uid="{00000000-0005-0000-0000-0000DAF60000}"/>
    <cellStyle name="Total 3 2 2 13 3 3" xfId="63183" xr:uid="{00000000-0005-0000-0000-0000DBF60000}"/>
    <cellStyle name="Total 3 2 2 13 3 4" xfId="63184" xr:uid="{00000000-0005-0000-0000-0000DCF60000}"/>
    <cellStyle name="Total 3 2 2 13 3 5" xfId="63185" xr:uid="{00000000-0005-0000-0000-0000DDF60000}"/>
    <cellStyle name="Total 3 2 2 13 4" xfId="63186" xr:uid="{00000000-0005-0000-0000-0000DEF60000}"/>
    <cellStyle name="Total 3 2 2 13 4 2" xfId="63187" xr:uid="{00000000-0005-0000-0000-0000DFF60000}"/>
    <cellStyle name="Total 3 2 2 13 4 3" xfId="63188" xr:uid="{00000000-0005-0000-0000-0000E0F60000}"/>
    <cellStyle name="Total 3 2 2 13 4 4" xfId="63189" xr:uid="{00000000-0005-0000-0000-0000E1F60000}"/>
    <cellStyle name="Total 3 2 2 13 4 5" xfId="63190" xr:uid="{00000000-0005-0000-0000-0000E2F60000}"/>
    <cellStyle name="Total 3 2 2 13 5" xfId="63191" xr:uid="{00000000-0005-0000-0000-0000E3F60000}"/>
    <cellStyle name="Total 3 2 2 13 6" xfId="63192" xr:uid="{00000000-0005-0000-0000-0000E4F60000}"/>
    <cellStyle name="Total 3 2 2 13 7" xfId="63193" xr:uid="{00000000-0005-0000-0000-0000E5F60000}"/>
    <cellStyle name="Total 3 2 2 13 8" xfId="63194" xr:uid="{00000000-0005-0000-0000-0000E6F60000}"/>
    <cellStyle name="Total 3 2 2 14" xfId="63195" xr:uid="{00000000-0005-0000-0000-0000E7F60000}"/>
    <cellStyle name="Total 3 2 2 14 2" xfId="63196" xr:uid="{00000000-0005-0000-0000-0000E8F60000}"/>
    <cellStyle name="Total 3 2 2 14 2 2" xfId="63197" xr:uid="{00000000-0005-0000-0000-0000E9F60000}"/>
    <cellStyle name="Total 3 2 2 14 2 2 2" xfId="63198" xr:uid="{00000000-0005-0000-0000-0000EAF60000}"/>
    <cellStyle name="Total 3 2 2 14 2 2 3" xfId="63199" xr:uid="{00000000-0005-0000-0000-0000EBF60000}"/>
    <cellStyle name="Total 3 2 2 14 2 2 4" xfId="63200" xr:uid="{00000000-0005-0000-0000-0000ECF60000}"/>
    <cellStyle name="Total 3 2 2 14 2 2 5" xfId="63201" xr:uid="{00000000-0005-0000-0000-0000EDF60000}"/>
    <cellStyle name="Total 3 2 2 14 2 3" xfId="63202" xr:uid="{00000000-0005-0000-0000-0000EEF60000}"/>
    <cellStyle name="Total 3 2 2 14 2 3 2" xfId="63203" xr:uid="{00000000-0005-0000-0000-0000EFF60000}"/>
    <cellStyle name="Total 3 2 2 14 2 3 3" xfId="63204" xr:uid="{00000000-0005-0000-0000-0000F0F60000}"/>
    <cellStyle name="Total 3 2 2 14 2 3 4" xfId="63205" xr:uid="{00000000-0005-0000-0000-0000F1F60000}"/>
    <cellStyle name="Total 3 2 2 14 2 3 5" xfId="63206" xr:uid="{00000000-0005-0000-0000-0000F2F60000}"/>
    <cellStyle name="Total 3 2 2 14 2 4" xfId="63207" xr:uid="{00000000-0005-0000-0000-0000F3F60000}"/>
    <cellStyle name="Total 3 2 2 14 2 5" xfId="63208" xr:uid="{00000000-0005-0000-0000-0000F4F60000}"/>
    <cellStyle name="Total 3 2 2 14 2 6" xfId="63209" xr:uid="{00000000-0005-0000-0000-0000F5F60000}"/>
    <cellStyle name="Total 3 2 2 14 2 7" xfId="63210" xr:uid="{00000000-0005-0000-0000-0000F6F60000}"/>
    <cellStyle name="Total 3 2 2 14 3" xfId="63211" xr:uid="{00000000-0005-0000-0000-0000F7F60000}"/>
    <cellStyle name="Total 3 2 2 14 3 2" xfId="63212" xr:uid="{00000000-0005-0000-0000-0000F8F60000}"/>
    <cellStyle name="Total 3 2 2 14 3 3" xfId="63213" xr:uid="{00000000-0005-0000-0000-0000F9F60000}"/>
    <cellStyle name="Total 3 2 2 14 3 4" xfId="63214" xr:uid="{00000000-0005-0000-0000-0000FAF60000}"/>
    <cellStyle name="Total 3 2 2 14 3 5" xfId="63215" xr:uid="{00000000-0005-0000-0000-0000FBF60000}"/>
    <cellStyle name="Total 3 2 2 14 4" xfId="63216" xr:uid="{00000000-0005-0000-0000-0000FCF60000}"/>
    <cellStyle name="Total 3 2 2 14 4 2" xfId="63217" xr:uid="{00000000-0005-0000-0000-0000FDF60000}"/>
    <cellStyle name="Total 3 2 2 14 4 3" xfId="63218" xr:uid="{00000000-0005-0000-0000-0000FEF60000}"/>
    <cellStyle name="Total 3 2 2 14 4 4" xfId="63219" xr:uid="{00000000-0005-0000-0000-0000FFF60000}"/>
    <cellStyle name="Total 3 2 2 14 4 5" xfId="63220" xr:uid="{00000000-0005-0000-0000-000000F70000}"/>
    <cellStyle name="Total 3 2 2 14 5" xfId="63221" xr:uid="{00000000-0005-0000-0000-000001F70000}"/>
    <cellStyle name="Total 3 2 2 14 6" xfId="63222" xr:uid="{00000000-0005-0000-0000-000002F70000}"/>
    <cellStyle name="Total 3 2 2 14 7" xfId="63223" xr:uid="{00000000-0005-0000-0000-000003F70000}"/>
    <cellStyle name="Total 3 2 2 14 8" xfId="63224" xr:uid="{00000000-0005-0000-0000-000004F70000}"/>
    <cellStyle name="Total 3 2 2 15" xfId="63225" xr:uid="{00000000-0005-0000-0000-000005F70000}"/>
    <cellStyle name="Total 3 2 2 15 2" xfId="63226" xr:uid="{00000000-0005-0000-0000-000006F70000}"/>
    <cellStyle name="Total 3 2 2 15 2 2" xfId="63227" xr:uid="{00000000-0005-0000-0000-000007F70000}"/>
    <cellStyle name="Total 3 2 2 15 2 3" xfId="63228" xr:uid="{00000000-0005-0000-0000-000008F70000}"/>
    <cellStyle name="Total 3 2 2 15 2 4" xfId="63229" xr:uid="{00000000-0005-0000-0000-000009F70000}"/>
    <cellStyle name="Total 3 2 2 15 2 5" xfId="63230" xr:uid="{00000000-0005-0000-0000-00000AF70000}"/>
    <cellStyle name="Total 3 2 2 15 3" xfId="63231" xr:uid="{00000000-0005-0000-0000-00000BF70000}"/>
    <cellStyle name="Total 3 2 2 15 3 2" xfId="63232" xr:uid="{00000000-0005-0000-0000-00000CF70000}"/>
    <cellStyle name="Total 3 2 2 15 3 3" xfId="63233" xr:uid="{00000000-0005-0000-0000-00000DF70000}"/>
    <cellStyle name="Total 3 2 2 15 3 4" xfId="63234" xr:uid="{00000000-0005-0000-0000-00000EF70000}"/>
    <cellStyle name="Total 3 2 2 15 3 5" xfId="63235" xr:uid="{00000000-0005-0000-0000-00000FF70000}"/>
    <cellStyle name="Total 3 2 2 15 4" xfId="63236" xr:uid="{00000000-0005-0000-0000-000010F70000}"/>
    <cellStyle name="Total 3 2 2 15 5" xfId="63237" xr:uid="{00000000-0005-0000-0000-000011F70000}"/>
    <cellStyle name="Total 3 2 2 15 6" xfId="63238" xr:uid="{00000000-0005-0000-0000-000012F70000}"/>
    <cellStyle name="Total 3 2 2 15 7" xfId="63239" xr:uid="{00000000-0005-0000-0000-000013F70000}"/>
    <cellStyle name="Total 3 2 2 16" xfId="63240" xr:uid="{00000000-0005-0000-0000-000014F70000}"/>
    <cellStyle name="Total 3 2 2 16 2" xfId="63241" xr:uid="{00000000-0005-0000-0000-000015F70000}"/>
    <cellStyle name="Total 3 2 2 16 3" xfId="63242" xr:uid="{00000000-0005-0000-0000-000016F70000}"/>
    <cellStyle name="Total 3 2 2 16 4" xfId="63243" xr:uid="{00000000-0005-0000-0000-000017F70000}"/>
    <cellStyle name="Total 3 2 2 16 5" xfId="63244" xr:uid="{00000000-0005-0000-0000-000018F70000}"/>
    <cellStyle name="Total 3 2 2 17" xfId="63245" xr:uid="{00000000-0005-0000-0000-000019F70000}"/>
    <cellStyle name="Total 3 2 2 17 2" xfId="63246" xr:uid="{00000000-0005-0000-0000-00001AF70000}"/>
    <cellStyle name="Total 3 2 2 17 3" xfId="63247" xr:uid="{00000000-0005-0000-0000-00001BF70000}"/>
    <cellStyle name="Total 3 2 2 17 4" xfId="63248" xr:uid="{00000000-0005-0000-0000-00001CF70000}"/>
    <cellStyle name="Total 3 2 2 17 5" xfId="63249" xr:uid="{00000000-0005-0000-0000-00001DF70000}"/>
    <cellStyle name="Total 3 2 2 18" xfId="63250" xr:uid="{00000000-0005-0000-0000-00001EF70000}"/>
    <cellStyle name="Total 3 2 2 18 2" xfId="63251" xr:uid="{00000000-0005-0000-0000-00001FF70000}"/>
    <cellStyle name="Total 3 2 2 19" xfId="63252" xr:uid="{00000000-0005-0000-0000-000020F70000}"/>
    <cellStyle name="Total 3 2 2 2" xfId="63253" xr:uid="{00000000-0005-0000-0000-000021F70000}"/>
    <cellStyle name="Total 3 2 2 2 2" xfId="63254" xr:uid="{00000000-0005-0000-0000-000022F70000}"/>
    <cellStyle name="Total 3 2 2 2 2 2" xfId="63255" xr:uid="{00000000-0005-0000-0000-000023F70000}"/>
    <cellStyle name="Total 3 2 2 2 2 2 2" xfId="63256" xr:uid="{00000000-0005-0000-0000-000024F70000}"/>
    <cellStyle name="Total 3 2 2 2 2 2 3" xfId="63257" xr:uid="{00000000-0005-0000-0000-000025F70000}"/>
    <cellStyle name="Total 3 2 2 2 2 2 4" xfId="63258" xr:uid="{00000000-0005-0000-0000-000026F70000}"/>
    <cellStyle name="Total 3 2 2 2 2 2 5" xfId="63259" xr:uid="{00000000-0005-0000-0000-000027F70000}"/>
    <cellStyle name="Total 3 2 2 2 2 3" xfId="63260" xr:uid="{00000000-0005-0000-0000-000028F70000}"/>
    <cellStyle name="Total 3 2 2 2 2 3 2" xfId="63261" xr:uid="{00000000-0005-0000-0000-000029F70000}"/>
    <cellStyle name="Total 3 2 2 2 2 3 3" xfId="63262" xr:uid="{00000000-0005-0000-0000-00002AF70000}"/>
    <cellStyle name="Total 3 2 2 2 2 3 4" xfId="63263" xr:uid="{00000000-0005-0000-0000-00002BF70000}"/>
    <cellStyle name="Total 3 2 2 2 2 3 5" xfId="63264" xr:uid="{00000000-0005-0000-0000-00002CF70000}"/>
    <cellStyle name="Total 3 2 2 2 2 4" xfId="63265" xr:uid="{00000000-0005-0000-0000-00002DF70000}"/>
    <cellStyle name="Total 3 2 2 2 2 5" xfId="63266" xr:uid="{00000000-0005-0000-0000-00002EF70000}"/>
    <cellStyle name="Total 3 2 2 2 2 6" xfId="63267" xr:uid="{00000000-0005-0000-0000-00002FF70000}"/>
    <cellStyle name="Total 3 2 2 2 2 7" xfId="63268" xr:uid="{00000000-0005-0000-0000-000030F70000}"/>
    <cellStyle name="Total 3 2 2 2 3" xfId="63269" xr:uid="{00000000-0005-0000-0000-000031F70000}"/>
    <cellStyle name="Total 3 2 2 2 3 2" xfId="63270" xr:uid="{00000000-0005-0000-0000-000032F70000}"/>
    <cellStyle name="Total 3 2 2 2 3 3" xfId="63271" xr:uid="{00000000-0005-0000-0000-000033F70000}"/>
    <cellStyle name="Total 3 2 2 2 3 4" xfId="63272" xr:uid="{00000000-0005-0000-0000-000034F70000}"/>
    <cellStyle name="Total 3 2 2 2 3 5" xfId="63273" xr:uid="{00000000-0005-0000-0000-000035F70000}"/>
    <cellStyle name="Total 3 2 2 2 4" xfId="63274" xr:uid="{00000000-0005-0000-0000-000036F70000}"/>
    <cellStyle name="Total 3 2 2 2 4 2" xfId="63275" xr:uid="{00000000-0005-0000-0000-000037F70000}"/>
    <cellStyle name="Total 3 2 2 2 4 3" xfId="63276" xr:uid="{00000000-0005-0000-0000-000038F70000}"/>
    <cellStyle name="Total 3 2 2 2 4 4" xfId="63277" xr:uid="{00000000-0005-0000-0000-000039F70000}"/>
    <cellStyle name="Total 3 2 2 2 4 5" xfId="63278" xr:uid="{00000000-0005-0000-0000-00003AF70000}"/>
    <cellStyle name="Total 3 2 2 2 5" xfId="63279" xr:uid="{00000000-0005-0000-0000-00003BF70000}"/>
    <cellStyle name="Total 3 2 2 2 6" xfId="63280" xr:uid="{00000000-0005-0000-0000-00003CF70000}"/>
    <cellStyle name="Total 3 2 2 2 7" xfId="63281" xr:uid="{00000000-0005-0000-0000-00003DF70000}"/>
    <cellStyle name="Total 3 2 2 2 8" xfId="63282" xr:uid="{00000000-0005-0000-0000-00003EF70000}"/>
    <cellStyle name="Total 3 2 2 20" xfId="63283" xr:uid="{00000000-0005-0000-0000-00003FF70000}"/>
    <cellStyle name="Total 3 2 2 21" xfId="63284" xr:uid="{00000000-0005-0000-0000-000040F70000}"/>
    <cellStyle name="Total 3 2 2 3" xfId="63285" xr:uid="{00000000-0005-0000-0000-000041F70000}"/>
    <cellStyle name="Total 3 2 2 3 2" xfId="63286" xr:uid="{00000000-0005-0000-0000-000042F70000}"/>
    <cellStyle name="Total 3 2 2 3 2 2" xfId="63287" xr:uid="{00000000-0005-0000-0000-000043F70000}"/>
    <cellStyle name="Total 3 2 2 3 2 2 2" xfId="63288" xr:uid="{00000000-0005-0000-0000-000044F70000}"/>
    <cellStyle name="Total 3 2 2 3 2 2 3" xfId="63289" xr:uid="{00000000-0005-0000-0000-000045F70000}"/>
    <cellStyle name="Total 3 2 2 3 2 2 4" xfId="63290" xr:uid="{00000000-0005-0000-0000-000046F70000}"/>
    <cellStyle name="Total 3 2 2 3 2 2 5" xfId="63291" xr:uid="{00000000-0005-0000-0000-000047F70000}"/>
    <cellStyle name="Total 3 2 2 3 2 3" xfId="63292" xr:uid="{00000000-0005-0000-0000-000048F70000}"/>
    <cellStyle name="Total 3 2 2 3 2 3 2" xfId="63293" xr:uid="{00000000-0005-0000-0000-000049F70000}"/>
    <cellStyle name="Total 3 2 2 3 2 3 3" xfId="63294" xr:uid="{00000000-0005-0000-0000-00004AF70000}"/>
    <cellStyle name="Total 3 2 2 3 2 3 4" xfId="63295" xr:uid="{00000000-0005-0000-0000-00004BF70000}"/>
    <cellStyle name="Total 3 2 2 3 2 3 5" xfId="63296" xr:uid="{00000000-0005-0000-0000-00004CF70000}"/>
    <cellStyle name="Total 3 2 2 3 2 4" xfId="63297" xr:uid="{00000000-0005-0000-0000-00004DF70000}"/>
    <cellStyle name="Total 3 2 2 3 2 5" xfId="63298" xr:uid="{00000000-0005-0000-0000-00004EF70000}"/>
    <cellStyle name="Total 3 2 2 3 2 6" xfId="63299" xr:uid="{00000000-0005-0000-0000-00004FF70000}"/>
    <cellStyle name="Total 3 2 2 3 2 7" xfId="63300" xr:uid="{00000000-0005-0000-0000-000050F70000}"/>
    <cellStyle name="Total 3 2 2 3 3" xfId="63301" xr:uid="{00000000-0005-0000-0000-000051F70000}"/>
    <cellStyle name="Total 3 2 2 3 3 2" xfId="63302" xr:uid="{00000000-0005-0000-0000-000052F70000}"/>
    <cellStyle name="Total 3 2 2 3 3 3" xfId="63303" xr:uid="{00000000-0005-0000-0000-000053F70000}"/>
    <cellStyle name="Total 3 2 2 3 3 4" xfId="63304" xr:uid="{00000000-0005-0000-0000-000054F70000}"/>
    <cellStyle name="Total 3 2 2 3 3 5" xfId="63305" xr:uid="{00000000-0005-0000-0000-000055F70000}"/>
    <cellStyle name="Total 3 2 2 3 4" xfId="63306" xr:uid="{00000000-0005-0000-0000-000056F70000}"/>
    <cellStyle name="Total 3 2 2 3 4 2" xfId="63307" xr:uid="{00000000-0005-0000-0000-000057F70000}"/>
    <cellStyle name="Total 3 2 2 3 4 3" xfId="63308" xr:uid="{00000000-0005-0000-0000-000058F70000}"/>
    <cellStyle name="Total 3 2 2 3 4 4" xfId="63309" xr:uid="{00000000-0005-0000-0000-000059F70000}"/>
    <cellStyle name="Total 3 2 2 3 4 5" xfId="63310" xr:uid="{00000000-0005-0000-0000-00005AF70000}"/>
    <cellStyle name="Total 3 2 2 3 5" xfId="63311" xr:uid="{00000000-0005-0000-0000-00005BF70000}"/>
    <cellStyle name="Total 3 2 2 3 6" xfId="63312" xr:uid="{00000000-0005-0000-0000-00005CF70000}"/>
    <cellStyle name="Total 3 2 2 3 7" xfId="63313" xr:uid="{00000000-0005-0000-0000-00005DF70000}"/>
    <cellStyle name="Total 3 2 2 3 8" xfId="63314" xr:uid="{00000000-0005-0000-0000-00005EF70000}"/>
    <cellStyle name="Total 3 2 2 4" xfId="63315" xr:uid="{00000000-0005-0000-0000-00005FF70000}"/>
    <cellStyle name="Total 3 2 2 4 2" xfId="63316" xr:uid="{00000000-0005-0000-0000-000060F70000}"/>
    <cellStyle name="Total 3 2 2 4 2 2" xfId="63317" xr:uid="{00000000-0005-0000-0000-000061F70000}"/>
    <cellStyle name="Total 3 2 2 4 2 2 2" xfId="63318" xr:uid="{00000000-0005-0000-0000-000062F70000}"/>
    <cellStyle name="Total 3 2 2 4 2 2 3" xfId="63319" xr:uid="{00000000-0005-0000-0000-000063F70000}"/>
    <cellStyle name="Total 3 2 2 4 2 2 4" xfId="63320" xr:uid="{00000000-0005-0000-0000-000064F70000}"/>
    <cellStyle name="Total 3 2 2 4 2 2 5" xfId="63321" xr:uid="{00000000-0005-0000-0000-000065F70000}"/>
    <cellStyle name="Total 3 2 2 4 2 3" xfId="63322" xr:uid="{00000000-0005-0000-0000-000066F70000}"/>
    <cellStyle name="Total 3 2 2 4 2 3 2" xfId="63323" xr:uid="{00000000-0005-0000-0000-000067F70000}"/>
    <cellStyle name="Total 3 2 2 4 2 3 3" xfId="63324" xr:uid="{00000000-0005-0000-0000-000068F70000}"/>
    <cellStyle name="Total 3 2 2 4 2 3 4" xfId="63325" xr:uid="{00000000-0005-0000-0000-000069F70000}"/>
    <cellStyle name="Total 3 2 2 4 2 3 5" xfId="63326" xr:uid="{00000000-0005-0000-0000-00006AF70000}"/>
    <cellStyle name="Total 3 2 2 4 2 4" xfId="63327" xr:uid="{00000000-0005-0000-0000-00006BF70000}"/>
    <cellStyle name="Total 3 2 2 4 2 5" xfId="63328" xr:uid="{00000000-0005-0000-0000-00006CF70000}"/>
    <cellStyle name="Total 3 2 2 4 2 6" xfId="63329" xr:uid="{00000000-0005-0000-0000-00006DF70000}"/>
    <cellStyle name="Total 3 2 2 4 2 7" xfId="63330" xr:uid="{00000000-0005-0000-0000-00006EF70000}"/>
    <cellStyle name="Total 3 2 2 4 3" xfId="63331" xr:uid="{00000000-0005-0000-0000-00006FF70000}"/>
    <cellStyle name="Total 3 2 2 4 3 2" xfId="63332" xr:uid="{00000000-0005-0000-0000-000070F70000}"/>
    <cellStyle name="Total 3 2 2 4 3 3" xfId="63333" xr:uid="{00000000-0005-0000-0000-000071F70000}"/>
    <cellStyle name="Total 3 2 2 4 3 4" xfId="63334" xr:uid="{00000000-0005-0000-0000-000072F70000}"/>
    <cellStyle name="Total 3 2 2 4 3 5" xfId="63335" xr:uid="{00000000-0005-0000-0000-000073F70000}"/>
    <cellStyle name="Total 3 2 2 4 4" xfId="63336" xr:uid="{00000000-0005-0000-0000-000074F70000}"/>
    <cellStyle name="Total 3 2 2 4 4 2" xfId="63337" xr:uid="{00000000-0005-0000-0000-000075F70000}"/>
    <cellStyle name="Total 3 2 2 4 4 3" xfId="63338" xr:uid="{00000000-0005-0000-0000-000076F70000}"/>
    <cellStyle name="Total 3 2 2 4 4 4" xfId="63339" xr:uid="{00000000-0005-0000-0000-000077F70000}"/>
    <cellStyle name="Total 3 2 2 4 4 5" xfId="63340" xr:uid="{00000000-0005-0000-0000-000078F70000}"/>
    <cellStyle name="Total 3 2 2 4 5" xfId="63341" xr:uid="{00000000-0005-0000-0000-000079F70000}"/>
    <cellStyle name="Total 3 2 2 4 6" xfId="63342" xr:uid="{00000000-0005-0000-0000-00007AF70000}"/>
    <cellStyle name="Total 3 2 2 4 7" xfId="63343" xr:uid="{00000000-0005-0000-0000-00007BF70000}"/>
    <cellStyle name="Total 3 2 2 4 8" xfId="63344" xr:uid="{00000000-0005-0000-0000-00007CF70000}"/>
    <cellStyle name="Total 3 2 2 5" xfId="63345" xr:uid="{00000000-0005-0000-0000-00007DF70000}"/>
    <cellStyle name="Total 3 2 2 5 2" xfId="63346" xr:uid="{00000000-0005-0000-0000-00007EF70000}"/>
    <cellStyle name="Total 3 2 2 5 2 2" xfId="63347" xr:uid="{00000000-0005-0000-0000-00007FF70000}"/>
    <cellStyle name="Total 3 2 2 5 2 2 2" xfId="63348" xr:uid="{00000000-0005-0000-0000-000080F70000}"/>
    <cellStyle name="Total 3 2 2 5 2 2 3" xfId="63349" xr:uid="{00000000-0005-0000-0000-000081F70000}"/>
    <cellStyle name="Total 3 2 2 5 2 2 4" xfId="63350" xr:uid="{00000000-0005-0000-0000-000082F70000}"/>
    <cellStyle name="Total 3 2 2 5 2 2 5" xfId="63351" xr:uid="{00000000-0005-0000-0000-000083F70000}"/>
    <cellStyle name="Total 3 2 2 5 2 3" xfId="63352" xr:uid="{00000000-0005-0000-0000-000084F70000}"/>
    <cellStyle name="Total 3 2 2 5 2 3 2" xfId="63353" xr:uid="{00000000-0005-0000-0000-000085F70000}"/>
    <cellStyle name="Total 3 2 2 5 2 3 3" xfId="63354" xr:uid="{00000000-0005-0000-0000-000086F70000}"/>
    <cellStyle name="Total 3 2 2 5 2 3 4" xfId="63355" xr:uid="{00000000-0005-0000-0000-000087F70000}"/>
    <cellStyle name="Total 3 2 2 5 2 3 5" xfId="63356" xr:uid="{00000000-0005-0000-0000-000088F70000}"/>
    <cellStyle name="Total 3 2 2 5 2 4" xfId="63357" xr:uid="{00000000-0005-0000-0000-000089F70000}"/>
    <cellStyle name="Total 3 2 2 5 2 5" xfId="63358" xr:uid="{00000000-0005-0000-0000-00008AF70000}"/>
    <cellStyle name="Total 3 2 2 5 2 6" xfId="63359" xr:uid="{00000000-0005-0000-0000-00008BF70000}"/>
    <cellStyle name="Total 3 2 2 5 2 7" xfId="63360" xr:uid="{00000000-0005-0000-0000-00008CF70000}"/>
    <cellStyle name="Total 3 2 2 5 3" xfId="63361" xr:uid="{00000000-0005-0000-0000-00008DF70000}"/>
    <cellStyle name="Total 3 2 2 5 3 2" xfId="63362" xr:uid="{00000000-0005-0000-0000-00008EF70000}"/>
    <cellStyle name="Total 3 2 2 5 3 3" xfId="63363" xr:uid="{00000000-0005-0000-0000-00008FF70000}"/>
    <cellStyle name="Total 3 2 2 5 3 4" xfId="63364" xr:uid="{00000000-0005-0000-0000-000090F70000}"/>
    <cellStyle name="Total 3 2 2 5 3 5" xfId="63365" xr:uid="{00000000-0005-0000-0000-000091F70000}"/>
    <cellStyle name="Total 3 2 2 5 4" xfId="63366" xr:uid="{00000000-0005-0000-0000-000092F70000}"/>
    <cellStyle name="Total 3 2 2 5 4 2" xfId="63367" xr:uid="{00000000-0005-0000-0000-000093F70000}"/>
    <cellStyle name="Total 3 2 2 5 4 3" xfId="63368" xr:uid="{00000000-0005-0000-0000-000094F70000}"/>
    <cellStyle name="Total 3 2 2 5 4 4" xfId="63369" xr:uid="{00000000-0005-0000-0000-000095F70000}"/>
    <cellStyle name="Total 3 2 2 5 4 5" xfId="63370" xr:uid="{00000000-0005-0000-0000-000096F70000}"/>
    <cellStyle name="Total 3 2 2 5 5" xfId="63371" xr:uid="{00000000-0005-0000-0000-000097F70000}"/>
    <cellStyle name="Total 3 2 2 5 6" xfId="63372" xr:uid="{00000000-0005-0000-0000-000098F70000}"/>
    <cellStyle name="Total 3 2 2 5 7" xfId="63373" xr:uid="{00000000-0005-0000-0000-000099F70000}"/>
    <cellStyle name="Total 3 2 2 5 8" xfId="63374" xr:uid="{00000000-0005-0000-0000-00009AF70000}"/>
    <cellStyle name="Total 3 2 2 6" xfId="63375" xr:uid="{00000000-0005-0000-0000-00009BF70000}"/>
    <cellStyle name="Total 3 2 2 6 2" xfId="63376" xr:uid="{00000000-0005-0000-0000-00009CF70000}"/>
    <cellStyle name="Total 3 2 2 6 2 2" xfId="63377" xr:uid="{00000000-0005-0000-0000-00009DF70000}"/>
    <cellStyle name="Total 3 2 2 6 2 2 2" xfId="63378" xr:uid="{00000000-0005-0000-0000-00009EF70000}"/>
    <cellStyle name="Total 3 2 2 6 2 2 3" xfId="63379" xr:uid="{00000000-0005-0000-0000-00009FF70000}"/>
    <cellStyle name="Total 3 2 2 6 2 2 4" xfId="63380" xr:uid="{00000000-0005-0000-0000-0000A0F70000}"/>
    <cellStyle name="Total 3 2 2 6 2 2 5" xfId="63381" xr:uid="{00000000-0005-0000-0000-0000A1F70000}"/>
    <cellStyle name="Total 3 2 2 6 2 3" xfId="63382" xr:uid="{00000000-0005-0000-0000-0000A2F70000}"/>
    <cellStyle name="Total 3 2 2 6 2 3 2" xfId="63383" xr:uid="{00000000-0005-0000-0000-0000A3F70000}"/>
    <cellStyle name="Total 3 2 2 6 2 3 3" xfId="63384" xr:uid="{00000000-0005-0000-0000-0000A4F70000}"/>
    <cellStyle name="Total 3 2 2 6 2 3 4" xfId="63385" xr:uid="{00000000-0005-0000-0000-0000A5F70000}"/>
    <cellStyle name="Total 3 2 2 6 2 3 5" xfId="63386" xr:uid="{00000000-0005-0000-0000-0000A6F70000}"/>
    <cellStyle name="Total 3 2 2 6 2 4" xfId="63387" xr:uid="{00000000-0005-0000-0000-0000A7F70000}"/>
    <cellStyle name="Total 3 2 2 6 2 5" xfId="63388" xr:uid="{00000000-0005-0000-0000-0000A8F70000}"/>
    <cellStyle name="Total 3 2 2 6 2 6" xfId="63389" xr:uid="{00000000-0005-0000-0000-0000A9F70000}"/>
    <cellStyle name="Total 3 2 2 6 2 7" xfId="63390" xr:uid="{00000000-0005-0000-0000-0000AAF70000}"/>
    <cellStyle name="Total 3 2 2 6 3" xfId="63391" xr:uid="{00000000-0005-0000-0000-0000ABF70000}"/>
    <cellStyle name="Total 3 2 2 6 3 2" xfId="63392" xr:uid="{00000000-0005-0000-0000-0000ACF70000}"/>
    <cellStyle name="Total 3 2 2 6 3 3" xfId="63393" xr:uid="{00000000-0005-0000-0000-0000ADF70000}"/>
    <cellStyle name="Total 3 2 2 6 3 4" xfId="63394" xr:uid="{00000000-0005-0000-0000-0000AEF70000}"/>
    <cellStyle name="Total 3 2 2 6 3 5" xfId="63395" xr:uid="{00000000-0005-0000-0000-0000AFF70000}"/>
    <cellStyle name="Total 3 2 2 6 4" xfId="63396" xr:uid="{00000000-0005-0000-0000-0000B0F70000}"/>
    <cellStyle name="Total 3 2 2 6 4 2" xfId="63397" xr:uid="{00000000-0005-0000-0000-0000B1F70000}"/>
    <cellStyle name="Total 3 2 2 6 4 3" xfId="63398" xr:uid="{00000000-0005-0000-0000-0000B2F70000}"/>
    <cellStyle name="Total 3 2 2 6 4 4" xfId="63399" xr:uid="{00000000-0005-0000-0000-0000B3F70000}"/>
    <cellStyle name="Total 3 2 2 6 4 5" xfId="63400" xr:uid="{00000000-0005-0000-0000-0000B4F70000}"/>
    <cellStyle name="Total 3 2 2 6 5" xfId="63401" xr:uid="{00000000-0005-0000-0000-0000B5F70000}"/>
    <cellStyle name="Total 3 2 2 6 6" xfId="63402" xr:uid="{00000000-0005-0000-0000-0000B6F70000}"/>
    <cellStyle name="Total 3 2 2 6 7" xfId="63403" xr:uid="{00000000-0005-0000-0000-0000B7F70000}"/>
    <cellStyle name="Total 3 2 2 6 8" xfId="63404" xr:uid="{00000000-0005-0000-0000-0000B8F70000}"/>
    <cellStyle name="Total 3 2 2 7" xfId="63405" xr:uid="{00000000-0005-0000-0000-0000B9F70000}"/>
    <cellStyle name="Total 3 2 2 7 2" xfId="63406" xr:uid="{00000000-0005-0000-0000-0000BAF70000}"/>
    <cellStyle name="Total 3 2 2 7 2 2" xfId="63407" xr:uid="{00000000-0005-0000-0000-0000BBF70000}"/>
    <cellStyle name="Total 3 2 2 7 2 2 2" xfId="63408" xr:uid="{00000000-0005-0000-0000-0000BCF70000}"/>
    <cellStyle name="Total 3 2 2 7 2 2 3" xfId="63409" xr:uid="{00000000-0005-0000-0000-0000BDF70000}"/>
    <cellStyle name="Total 3 2 2 7 2 2 4" xfId="63410" xr:uid="{00000000-0005-0000-0000-0000BEF70000}"/>
    <cellStyle name="Total 3 2 2 7 2 2 5" xfId="63411" xr:uid="{00000000-0005-0000-0000-0000BFF70000}"/>
    <cellStyle name="Total 3 2 2 7 2 3" xfId="63412" xr:uid="{00000000-0005-0000-0000-0000C0F70000}"/>
    <cellStyle name="Total 3 2 2 7 2 3 2" xfId="63413" xr:uid="{00000000-0005-0000-0000-0000C1F70000}"/>
    <cellStyle name="Total 3 2 2 7 2 3 3" xfId="63414" xr:uid="{00000000-0005-0000-0000-0000C2F70000}"/>
    <cellStyle name="Total 3 2 2 7 2 3 4" xfId="63415" xr:uid="{00000000-0005-0000-0000-0000C3F70000}"/>
    <cellStyle name="Total 3 2 2 7 2 3 5" xfId="63416" xr:uid="{00000000-0005-0000-0000-0000C4F70000}"/>
    <cellStyle name="Total 3 2 2 7 2 4" xfId="63417" xr:uid="{00000000-0005-0000-0000-0000C5F70000}"/>
    <cellStyle name="Total 3 2 2 7 2 5" xfId="63418" xr:uid="{00000000-0005-0000-0000-0000C6F70000}"/>
    <cellStyle name="Total 3 2 2 7 2 6" xfId="63419" xr:uid="{00000000-0005-0000-0000-0000C7F70000}"/>
    <cellStyle name="Total 3 2 2 7 2 7" xfId="63420" xr:uid="{00000000-0005-0000-0000-0000C8F70000}"/>
    <cellStyle name="Total 3 2 2 7 3" xfId="63421" xr:uid="{00000000-0005-0000-0000-0000C9F70000}"/>
    <cellStyle name="Total 3 2 2 7 3 2" xfId="63422" xr:uid="{00000000-0005-0000-0000-0000CAF70000}"/>
    <cellStyle name="Total 3 2 2 7 3 3" xfId="63423" xr:uid="{00000000-0005-0000-0000-0000CBF70000}"/>
    <cellStyle name="Total 3 2 2 7 3 4" xfId="63424" xr:uid="{00000000-0005-0000-0000-0000CCF70000}"/>
    <cellStyle name="Total 3 2 2 7 3 5" xfId="63425" xr:uid="{00000000-0005-0000-0000-0000CDF70000}"/>
    <cellStyle name="Total 3 2 2 7 4" xfId="63426" xr:uid="{00000000-0005-0000-0000-0000CEF70000}"/>
    <cellStyle name="Total 3 2 2 7 4 2" xfId="63427" xr:uid="{00000000-0005-0000-0000-0000CFF70000}"/>
    <cellStyle name="Total 3 2 2 7 4 3" xfId="63428" xr:uid="{00000000-0005-0000-0000-0000D0F70000}"/>
    <cellStyle name="Total 3 2 2 7 4 4" xfId="63429" xr:uid="{00000000-0005-0000-0000-0000D1F70000}"/>
    <cellStyle name="Total 3 2 2 7 4 5" xfId="63430" xr:uid="{00000000-0005-0000-0000-0000D2F70000}"/>
    <cellStyle name="Total 3 2 2 7 5" xfId="63431" xr:uid="{00000000-0005-0000-0000-0000D3F70000}"/>
    <cellStyle name="Total 3 2 2 7 6" xfId="63432" xr:uid="{00000000-0005-0000-0000-0000D4F70000}"/>
    <cellStyle name="Total 3 2 2 7 7" xfId="63433" xr:uid="{00000000-0005-0000-0000-0000D5F70000}"/>
    <cellStyle name="Total 3 2 2 7 8" xfId="63434" xr:uid="{00000000-0005-0000-0000-0000D6F70000}"/>
    <cellStyle name="Total 3 2 2 8" xfId="63435" xr:uid="{00000000-0005-0000-0000-0000D7F70000}"/>
    <cellStyle name="Total 3 2 2 8 2" xfId="63436" xr:uid="{00000000-0005-0000-0000-0000D8F70000}"/>
    <cellStyle name="Total 3 2 2 8 2 2" xfId="63437" xr:uid="{00000000-0005-0000-0000-0000D9F70000}"/>
    <cellStyle name="Total 3 2 2 8 2 2 2" xfId="63438" xr:uid="{00000000-0005-0000-0000-0000DAF70000}"/>
    <cellStyle name="Total 3 2 2 8 2 2 3" xfId="63439" xr:uid="{00000000-0005-0000-0000-0000DBF70000}"/>
    <cellStyle name="Total 3 2 2 8 2 2 4" xfId="63440" xr:uid="{00000000-0005-0000-0000-0000DCF70000}"/>
    <cellStyle name="Total 3 2 2 8 2 2 5" xfId="63441" xr:uid="{00000000-0005-0000-0000-0000DDF70000}"/>
    <cellStyle name="Total 3 2 2 8 2 3" xfId="63442" xr:uid="{00000000-0005-0000-0000-0000DEF70000}"/>
    <cellStyle name="Total 3 2 2 8 2 3 2" xfId="63443" xr:uid="{00000000-0005-0000-0000-0000DFF70000}"/>
    <cellStyle name="Total 3 2 2 8 2 3 3" xfId="63444" xr:uid="{00000000-0005-0000-0000-0000E0F70000}"/>
    <cellStyle name="Total 3 2 2 8 2 3 4" xfId="63445" xr:uid="{00000000-0005-0000-0000-0000E1F70000}"/>
    <cellStyle name="Total 3 2 2 8 2 3 5" xfId="63446" xr:uid="{00000000-0005-0000-0000-0000E2F70000}"/>
    <cellStyle name="Total 3 2 2 8 2 4" xfId="63447" xr:uid="{00000000-0005-0000-0000-0000E3F70000}"/>
    <cellStyle name="Total 3 2 2 8 2 5" xfId="63448" xr:uid="{00000000-0005-0000-0000-0000E4F70000}"/>
    <cellStyle name="Total 3 2 2 8 2 6" xfId="63449" xr:uid="{00000000-0005-0000-0000-0000E5F70000}"/>
    <cellStyle name="Total 3 2 2 8 2 7" xfId="63450" xr:uid="{00000000-0005-0000-0000-0000E6F70000}"/>
    <cellStyle name="Total 3 2 2 8 3" xfId="63451" xr:uid="{00000000-0005-0000-0000-0000E7F70000}"/>
    <cellStyle name="Total 3 2 2 8 3 2" xfId="63452" xr:uid="{00000000-0005-0000-0000-0000E8F70000}"/>
    <cellStyle name="Total 3 2 2 8 3 3" xfId="63453" xr:uid="{00000000-0005-0000-0000-0000E9F70000}"/>
    <cellStyle name="Total 3 2 2 8 3 4" xfId="63454" xr:uid="{00000000-0005-0000-0000-0000EAF70000}"/>
    <cellStyle name="Total 3 2 2 8 3 5" xfId="63455" xr:uid="{00000000-0005-0000-0000-0000EBF70000}"/>
    <cellStyle name="Total 3 2 2 8 4" xfId="63456" xr:uid="{00000000-0005-0000-0000-0000ECF70000}"/>
    <cellStyle name="Total 3 2 2 8 4 2" xfId="63457" xr:uid="{00000000-0005-0000-0000-0000EDF70000}"/>
    <cellStyle name="Total 3 2 2 8 4 3" xfId="63458" xr:uid="{00000000-0005-0000-0000-0000EEF70000}"/>
    <cellStyle name="Total 3 2 2 8 4 4" xfId="63459" xr:uid="{00000000-0005-0000-0000-0000EFF70000}"/>
    <cellStyle name="Total 3 2 2 8 4 5" xfId="63460" xr:uid="{00000000-0005-0000-0000-0000F0F70000}"/>
    <cellStyle name="Total 3 2 2 8 5" xfId="63461" xr:uid="{00000000-0005-0000-0000-0000F1F70000}"/>
    <cellStyle name="Total 3 2 2 8 6" xfId="63462" xr:uid="{00000000-0005-0000-0000-0000F2F70000}"/>
    <cellStyle name="Total 3 2 2 8 7" xfId="63463" xr:uid="{00000000-0005-0000-0000-0000F3F70000}"/>
    <cellStyle name="Total 3 2 2 8 8" xfId="63464" xr:uid="{00000000-0005-0000-0000-0000F4F70000}"/>
    <cellStyle name="Total 3 2 2 9" xfId="63465" xr:uid="{00000000-0005-0000-0000-0000F5F70000}"/>
    <cellStyle name="Total 3 2 2 9 2" xfId="63466" xr:uid="{00000000-0005-0000-0000-0000F6F70000}"/>
    <cellStyle name="Total 3 2 2 9 2 2" xfId="63467" xr:uid="{00000000-0005-0000-0000-0000F7F70000}"/>
    <cellStyle name="Total 3 2 2 9 2 2 2" xfId="63468" xr:uid="{00000000-0005-0000-0000-0000F8F70000}"/>
    <cellStyle name="Total 3 2 2 9 2 2 3" xfId="63469" xr:uid="{00000000-0005-0000-0000-0000F9F70000}"/>
    <cellStyle name="Total 3 2 2 9 2 2 4" xfId="63470" xr:uid="{00000000-0005-0000-0000-0000FAF70000}"/>
    <cellStyle name="Total 3 2 2 9 2 2 5" xfId="63471" xr:uid="{00000000-0005-0000-0000-0000FBF70000}"/>
    <cellStyle name="Total 3 2 2 9 2 3" xfId="63472" xr:uid="{00000000-0005-0000-0000-0000FCF70000}"/>
    <cellStyle name="Total 3 2 2 9 2 3 2" xfId="63473" xr:uid="{00000000-0005-0000-0000-0000FDF70000}"/>
    <cellStyle name="Total 3 2 2 9 2 3 3" xfId="63474" xr:uid="{00000000-0005-0000-0000-0000FEF70000}"/>
    <cellStyle name="Total 3 2 2 9 2 3 4" xfId="63475" xr:uid="{00000000-0005-0000-0000-0000FFF70000}"/>
    <cellStyle name="Total 3 2 2 9 2 3 5" xfId="63476" xr:uid="{00000000-0005-0000-0000-000000F80000}"/>
    <cellStyle name="Total 3 2 2 9 2 4" xfId="63477" xr:uid="{00000000-0005-0000-0000-000001F80000}"/>
    <cellStyle name="Total 3 2 2 9 2 5" xfId="63478" xr:uid="{00000000-0005-0000-0000-000002F80000}"/>
    <cellStyle name="Total 3 2 2 9 2 6" xfId="63479" xr:uid="{00000000-0005-0000-0000-000003F80000}"/>
    <cellStyle name="Total 3 2 2 9 2 7" xfId="63480" xr:uid="{00000000-0005-0000-0000-000004F80000}"/>
    <cellStyle name="Total 3 2 2 9 3" xfId="63481" xr:uid="{00000000-0005-0000-0000-000005F80000}"/>
    <cellStyle name="Total 3 2 2 9 3 2" xfId="63482" xr:uid="{00000000-0005-0000-0000-000006F80000}"/>
    <cellStyle name="Total 3 2 2 9 3 3" xfId="63483" xr:uid="{00000000-0005-0000-0000-000007F80000}"/>
    <cellStyle name="Total 3 2 2 9 3 4" xfId="63484" xr:uid="{00000000-0005-0000-0000-000008F80000}"/>
    <cellStyle name="Total 3 2 2 9 3 5" xfId="63485" xr:uid="{00000000-0005-0000-0000-000009F80000}"/>
    <cellStyle name="Total 3 2 2 9 4" xfId="63486" xr:uid="{00000000-0005-0000-0000-00000AF80000}"/>
    <cellStyle name="Total 3 2 2 9 4 2" xfId="63487" xr:uid="{00000000-0005-0000-0000-00000BF80000}"/>
    <cellStyle name="Total 3 2 2 9 4 3" xfId="63488" xr:uid="{00000000-0005-0000-0000-00000CF80000}"/>
    <cellStyle name="Total 3 2 2 9 4 4" xfId="63489" xr:uid="{00000000-0005-0000-0000-00000DF80000}"/>
    <cellStyle name="Total 3 2 2 9 4 5" xfId="63490" xr:uid="{00000000-0005-0000-0000-00000EF80000}"/>
    <cellStyle name="Total 3 2 2 9 5" xfId="63491" xr:uid="{00000000-0005-0000-0000-00000FF80000}"/>
    <cellStyle name="Total 3 2 2 9 6" xfId="63492" xr:uid="{00000000-0005-0000-0000-000010F80000}"/>
    <cellStyle name="Total 3 2 2 9 7" xfId="63493" xr:uid="{00000000-0005-0000-0000-000011F80000}"/>
    <cellStyle name="Total 3 2 2 9 8" xfId="63494" xr:uid="{00000000-0005-0000-0000-000012F80000}"/>
    <cellStyle name="Total 3 2 3" xfId="63495" xr:uid="{00000000-0005-0000-0000-000013F80000}"/>
    <cellStyle name="Total 3 2 3 2" xfId="63496" xr:uid="{00000000-0005-0000-0000-000014F80000}"/>
    <cellStyle name="Total 3 2 3 2 2" xfId="63497" xr:uid="{00000000-0005-0000-0000-000015F80000}"/>
    <cellStyle name="Total 3 2 3 3" xfId="63498" xr:uid="{00000000-0005-0000-0000-000016F80000}"/>
    <cellStyle name="Total 3 2 3 4" xfId="63499" xr:uid="{00000000-0005-0000-0000-000017F80000}"/>
    <cellStyle name="Total 3 2 3 5" xfId="63500" xr:uid="{00000000-0005-0000-0000-000018F80000}"/>
    <cellStyle name="Total 3 2 4" xfId="63501" xr:uid="{00000000-0005-0000-0000-000019F80000}"/>
    <cellStyle name="Total 3 2 4 2" xfId="63502" xr:uid="{00000000-0005-0000-0000-00001AF80000}"/>
    <cellStyle name="Total 3 2 4 2 2" xfId="63503" xr:uid="{00000000-0005-0000-0000-00001BF80000}"/>
    <cellStyle name="Total 3 2 4 3" xfId="63504" xr:uid="{00000000-0005-0000-0000-00001CF80000}"/>
    <cellStyle name="Total 3 2 4 4" xfId="63505" xr:uid="{00000000-0005-0000-0000-00001DF80000}"/>
    <cellStyle name="Total 3 2 4 5" xfId="63506" xr:uid="{00000000-0005-0000-0000-00001EF80000}"/>
    <cellStyle name="Total 3 2 5" xfId="63507" xr:uid="{00000000-0005-0000-0000-00001FF80000}"/>
    <cellStyle name="Total 3 2 5 2" xfId="63508" xr:uid="{00000000-0005-0000-0000-000020F80000}"/>
    <cellStyle name="Total 3 2 6" xfId="63509" xr:uid="{00000000-0005-0000-0000-000021F80000}"/>
    <cellStyle name="Total 3 2 7" xfId="63510" xr:uid="{00000000-0005-0000-0000-000022F80000}"/>
    <cellStyle name="Total 3 2_T-straight with PEDs adjustor" xfId="63511" xr:uid="{00000000-0005-0000-0000-000023F80000}"/>
    <cellStyle name="Total 3 3" xfId="63512" xr:uid="{00000000-0005-0000-0000-000024F80000}"/>
    <cellStyle name="Total 3 3 10" xfId="63513" xr:uid="{00000000-0005-0000-0000-000025F80000}"/>
    <cellStyle name="Total 3 3 10 2" xfId="63514" xr:uid="{00000000-0005-0000-0000-000026F80000}"/>
    <cellStyle name="Total 3 3 10 2 2" xfId="63515" xr:uid="{00000000-0005-0000-0000-000027F80000}"/>
    <cellStyle name="Total 3 3 10 2 2 2" xfId="63516" xr:uid="{00000000-0005-0000-0000-000028F80000}"/>
    <cellStyle name="Total 3 3 10 2 2 3" xfId="63517" xr:uid="{00000000-0005-0000-0000-000029F80000}"/>
    <cellStyle name="Total 3 3 10 2 2 4" xfId="63518" xr:uid="{00000000-0005-0000-0000-00002AF80000}"/>
    <cellStyle name="Total 3 3 10 2 2 5" xfId="63519" xr:uid="{00000000-0005-0000-0000-00002BF80000}"/>
    <cellStyle name="Total 3 3 10 2 3" xfId="63520" xr:uid="{00000000-0005-0000-0000-00002CF80000}"/>
    <cellStyle name="Total 3 3 10 2 3 2" xfId="63521" xr:uid="{00000000-0005-0000-0000-00002DF80000}"/>
    <cellStyle name="Total 3 3 10 2 3 3" xfId="63522" xr:uid="{00000000-0005-0000-0000-00002EF80000}"/>
    <cellStyle name="Total 3 3 10 2 3 4" xfId="63523" xr:uid="{00000000-0005-0000-0000-00002FF80000}"/>
    <cellStyle name="Total 3 3 10 2 3 5" xfId="63524" xr:uid="{00000000-0005-0000-0000-000030F80000}"/>
    <cellStyle name="Total 3 3 10 2 4" xfId="63525" xr:uid="{00000000-0005-0000-0000-000031F80000}"/>
    <cellStyle name="Total 3 3 10 2 5" xfId="63526" xr:uid="{00000000-0005-0000-0000-000032F80000}"/>
    <cellStyle name="Total 3 3 10 2 6" xfId="63527" xr:uid="{00000000-0005-0000-0000-000033F80000}"/>
    <cellStyle name="Total 3 3 10 2 7" xfId="63528" xr:uid="{00000000-0005-0000-0000-000034F80000}"/>
    <cellStyle name="Total 3 3 10 3" xfId="63529" xr:uid="{00000000-0005-0000-0000-000035F80000}"/>
    <cellStyle name="Total 3 3 10 3 2" xfId="63530" xr:uid="{00000000-0005-0000-0000-000036F80000}"/>
    <cellStyle name="Total 3 3 10 3 3" xfId="63531" xr:uid="{00000000-0005-0000-0000-000037F80000}"/>
    <cellStyle name="Total 3 3 10 3 4" xfId="63532" xr:uid="{00000000-0005-0000-0000-000038F80000}"/>
    <cellStyle name="Total 3 3 10 3 5" xfId="63533" xr:uid="{00000000-0005-0000-0000-000039F80000}"/>
    <cellStyle name="Total 3 3 10 4" xfId="63534" xr:uid="{00000000-0005-0000-0000-00003AF80000}"/>
    <cellStyle name="Total 3 3 10 4 2" xfId="63535" xr:uid="{00000000-0005-0000-0000-00003BF80000}"/>
    <cellStyle name="Total 3 3 10 4 3" xfId="63536" xr:uid="{00000000-0005-0000-0000-00003CF80000}"/>
    <cellStyle name="Total 3 3 10 4 4" xfId="63537" xr:uid="{00000000-0005-0000-0000-00003DF80000}"/>
    <cellStyle name="Total 3 3 10 4 5" xfId="63538" xr:uid="{00000000-0005-0000-0000-00003EF80000}"/>
    <cellStyle name="Total 3 3 10 5" xfId="63539" xr:uid="{00000000-0005-0000-0000-00003FF80000}"/>
    <cellStyle name="Total 3 3 10 6" xfId="63540" xr:uid="{00000000-0005-0000-0000-000040F80000}"/>
    <cellStyle name="Total 3 3 10 7" xfId="63541" xr:uid="{00000000-0005-0000-0000-000041F80000}"/>
    <cellStyle name="Total 3 3 10 8" xfId="63542" xr:uid="{00000000-0005-0000-0000-000042F80000}"/>
    <cellStyle name="Total 3 3 11" xfId="63543" xr:uid="{00000000-0005-0000-0000-000043F80000}"/>
    <cellStyle name="Total 3 3 11 2" xfId="63544" xr:uid="{00000000-0005-0000-0000-000044F80000}"/>
    <cellStyle name="Total 3 3 11 2 2" xfId="63545" xr:uid="{00000000-0005-0000-0000-000045F80000}"/>
    <cellStyle name="Total 3 3 11 2 2 2" xfId="63546" xr:uid="{00000000-0005-0000-0000-000046F80000}"/>
    <cellStyle name="Total 3 3 11 2 2 3" xfId="63547" xr:uid="{00000000-0005-0000-0000-000047F80000}"/>
    <cellStyle name="Total 3 3 11 2 2 4" xfId="63548" xr:uid="{00000000-0005-0000-0000-000048F80000}"/>
    <cellStyle name="Total 3 3 11 2 2 5" xfId="63549" xr:uid="{00000000-0005-0000-0000-000049F80000}"/>
    <cellStyle name="Total 3 3 11 2 3" xfId="63550" xr:uid="{00000000-0005-0000-0000-00004AF80000}"/>
    <cellStyle name="Total 3 3 11 2 3 2" xfId="63551" xr:uid="{00000000-0005-0000-0000-00004BF80000}"/>
    <cellStyle name="Total 3 3 11 2 3 3" xfId="63552" xr:uid="{00000000-0005-0000-0000-00004CF80000}"/>
    <cellStyle name="Total 3 3 11 2 3 4" xfId="63553" xr:uid="{00000000-0005-0000-0000-00004DF80000}"/>
    <cellStyle name="Total 3 3 11 2 3 5" xfId="63554" xr:uid="{00000000-0005-0000-0000-00004EF80000}"/>
    <cellStyle name="Total 3 3 11 2 4" xfId="63555" xr:uid="{00000000-0005-0000-0000-00004FF80000}"/>
    <cellStyle name="Total 3 3 11 2 5" xfId="63556" xr:uid="{00000000-0005-0000-0000-000050F80000}"/>
    <cellStyle name="Total 3 3 11 2 6" xfId="63557" xr:uid="{00000000-0005-0000-0000-000051F80000}"/>
    <cellStyle name="Total 3 3 11 2 7" xfId="63558" xr:uid="{00000000-0005-0000-0000-000052F80000}"/>
    <cellStyle name="Total 3 3 11 3" xfId="63559" xr:uid="{00000000-0005-0000-0000-000053F80000}"/>
    <cellStyle name="Total 3 3 11 3 2" xfId="63560" xr:uid="{00000000-0005-0000-0000-000054F80000}"/>
    <cellStyle name="Total 3 3 11 3 3" xfId="63561" xr:uid="{00000000-0005-0000-0000-000055F80000}"/>
    <cellStyle name="Total 3 3 11 3 4" xfId="63562" xr:uid="{00000000-0005-0000-0000-000056F80000}"/>
    <cellStyle name="Total 3 3 11 3 5" xfId="63563" xr:uid="{00000000-0005-0000-0000-000057F80000}"/>
    <cellStyle name="Total 3 3 11 4" xfId="63564" xr:uid="{00000000-0005-0000-0000-000058F80000}"/>
    <cellStyle name="Total 3 3 11 4 2" xfId="63565" xr:uid="{00000000-0005-0000-0000-000059F80000}"/>
    <cellStyle name="Total 3 3 11 4 3" xfId="63566" xr:uid="{00000000-0005-0000-0000-00005AF80000}"/>
    <cellStyle name="Total 3 3 11 4 4" xfId="63567" xr:uid="{00000000-0005-0000-0000-00005BF80000}"/>
    <cellStyle name="Total 3 3 11 4 5" xfId="63568" xr:uid="{00000000-0005-0000-0000-00005CF80000}"/>
    <cellStyle name="Total 3 3 11 5" xfId="63569" xr:uid="{00000000-0005-0000-0000-00005DF80000}"/>
    <cellStyle name="Total 3 3 11 6" xfId="63570" xr:uid="{00000000-0005-0000-0000-00005EF80000}"/>
    <cellStyle name="Total 3 3 11 7" xfId="63571" xr:uid="{00000000-0005-0000-0000-00005FF80000}"/>
    <cellStyle name="Total 3 3 11 8" xfId="63572" xr:uid="{00000000-0005-0000-0000-000060F80000}"/>
    <cellStyle name="Total 3 3 12" xfId="63573" xr:uid="{00000000-0005-0000-0000-000061F80000}"/>
    <cellStyle name="Total 3 3 12 2" xfId="63574" xr:uid="{00000000-0005-0000-0000-000062F80000}"/>
    <cellStyle name="Total 3 3 12 2 2" xfId="63575" xr:uid="{00000000-0005-0000-0000-000063F80000}"/>
    <cellStyle name="Total 3 3 12 2 2 2" xfId="63576" xr:uid="{00000000-0005-0000-0000-000064F80000}"/>
    <cellStyle name="Total 3 3 12 2 2 3" xfId="63577" xr:uid="{00000000-0005-0000-0000-000065F80000}"/>
    <cellStyle name="Total 3 3 12 2 2 4" xfId="63578" xr:uid="{00000000-0005-0000-0000-000066F80000}"/>
    <cellStyle name="Total 3 3 12 2 2 5" xfId="63579" xr:uid="{00000000-0005-0000-0000-000067F80000}"/>
    <cellStyle name="Total 3 3 12 2 3" xfId="63580" xr:uid="{00000000-0005-0000-0000-000068F80000}"/>
    <cellStyle name="Total 3 3 12 2 3 2" xfId="63581" xr:uid="{00000000-0005-0000-0000-000069F80000}"/>
    <cellStyle name="Total 3 3 12 2 3 3" xfId="63582" xr:uid="{00000000-0005-0000-0000-00006AF80000}"/>
    <cellStyle name="Total 3 3 12 2 3 4" xfId="63583" xr:uid="{00000000-0005-0000-0000-00006BF80000}"/>
    <cellStyle name="Total 3 3 12 2 3 5" xfId="63584" xr:uid="{00000000-0005-0000-0000-00006CF80000}"/>
    <cellStyle name="Total 3 3 12 2 4" xfId="63585" xr:uid="{00000000-0005-0000-0000-00006DF80000}"/>
    <cellStyle name="Total 3 3 12 2 5" xfId="63586" xr:uid="{00000000-0005-0000-0000-00006EF80000}"/>
    <cellStyle name="Total 3 3 12 2 6" xfId="63587" xr:uid="{00000000-0005-0000-0000-00006FF80000}"/>
    <cellStyle name="Total 3 3 12 2 7" xfId="63588" xr:uid="{00000000-0005-0000-0000-000070F80000}"/>
    <cellStyle name="Total 3 3 12 3" xfId="63589" xr:uid="{00000000-0005-0000-0000-000071F80000}"/>
    <cellStyle name="Total 3 3 12 3 2" xfId="63590" xr:uid="{00000000-0005-0000-0000-000072F80000}"/>
    <cellStyle name="Total 3 3 12 3 3" xfId="63591" xr:uid="{00000000-0005-0000-0000-000073F80000}"/>
    <cellStyle name="Total 3 3 12 3 4" xfId="63592" xr:uid="{00000000-0005-0000-0000-000074F80000}"/>
    <cellStyle name="Total 3 3 12 3 5" xfId="63593" xr:uid="{00000000-0005-0000-0000-000075F80000}"/>
    <cellStyle name="Total 3 3 12 4" xfId="63594" xr:uid="{00000000-0005-0000-0000-000076F80000}"/>
    <cellStyle name="Total 3 3 12 4 2" xfId="63595" xr:uid="{00000000-0005-0000-0000-000077F80000}"/>
    <cellStyle name="Total 3 3 12 4 3" xfId="63596" xr:uid="{00000000-0005-0000-0000-000078F80000}"/>
    <cellStyle name="Total 3 3 12 4 4" xfId="63597" xr:uid="{00000000-0005-0000-0000-000079F80000}"/>
    <cellStyle name="Total 3 3 12 4 5" xfId="63598" xr:uid="{00000000-0005-0000-0000-00007AF80000}"/>
    <cellStyle name="Total 3 3 12 5" xfId="63599" xr:uid="{00000000-0005-0000-0000-00007BF80000}"/>
    <cellStyle name="Total 3 3 12 6" xfId="63600" xr:uid="{00000000-0005-0000-0000-00007CF80000}"/>
    <cellStyle name="Total 3 3 12 7" xfId="63601" xr:uid="{00000000-0005-0000-0000-00007DF80000}"/>
    <cellStyle name="Total 3 3 12 8" xfId="63602" xr:uid="{00000000-0005-0000-0000-00007EF80000}"/>
    <cellStyle name="Total 3 3 13" xfId="63603" xr:uid="{00000000-0005-0000-0000-00007FF80000}"/>
    <cellStyle name="Total 3 3 13 2" xfId="63604" xr:uid="{00000000-0005-0000-0000-000080F80000}"/>
    <cellStyle name="Total 3 3 13 2 2" xfId="63605" xr:uid="{00000000-0005-0000-0000-000081F80000}"/>
    <cellStyle name="Total 3 3 13 2 2 2" xfId="63606" xr:uid="{00000000-0005-0000-0000-000082F80000}"/>
    <cellStyle name="Total 3 3 13 2 2 3" xfId="63607" xr:uid="{00000000-0005-0000-0000-000083F80000}"/>
    <cellStyle name="Total 3 3 13 2 2 4" xfId="63608" xr:uid="{00000000-0005-0000-0000-000084F80000}"/>
    <cellStyle name="Total 3 3 13 2 2 5" xfId="63609" xr:uid="{00000000-0005-0000-0000-000085F80000}"/>
    <cellStyle name="Total 3 3 13 2 3" xfId="63610" xr:uid="{00000000-0005-0000-0000-000086F80000}"/>
    <cellStyle name="Total 3 3 13 2 3 2" xfId="63611" xr:uid="{00000000-0005-0000-0000-000087F80000}"/>
    <cellStyle name="Total 3 3 13 2 3 3" xfId="63612" xr:uid="{00000000-0005-0000-0000-000088F80000}"/>
    <cellStyle name="Total 3 3 13 2 3 4" xfId="63613" xr:uid="{00000000-0005-0000-0000-000089F80000}"/>
    <cellStyle name="Total 3 3 13 2 3 5" xfId="63614" xr:uid="{00000000-0005-0000-0000-00008AF80000}"/>
    <cellStyle name="Total 3 3 13 2 4" xfId="63615" xr:uid="{00000000-0005-0000-0000-00008BF80000}"/>
    <cellStyle name="Total 3 3 13 2 5" xfId="63616" xr:uid="{00000000-0005-0000-0000-00008CF80000}"/>
    <cellStyle name="Total 3 3 13 2 6" xfId="63617" xr:uid="{00000000-0005-0000-0000-00008DF80000}"/>
    <cellStyle name="Total 3 3 13 2 7" xfId="63618" xr:uid="{00000000-0005-0000-0000-00008EF80000}"/>
    <cellStyle name="Total 3 3 13 3" xfId="63619" xr:uid="{00000000-0005-0000-0000-00008FF80000}"/>
    <cellStyle name="Total 3 3 13 3 2" xfId="63620" xr:uid="{00000000-0005-0000-0000-000090F80000}"/>
    <cellStyle name="Total 3 3 13 3 3" xfId="63621" xr:uid="{00000000-0005-0000-0000-000091F80000}"/>
    <cellStyle name="Total 3 3 13 3 4" xfId="63622" xr:uid="{00000000-0005-0000-0000-000092F80000}"/>
    <cellStyle name="Total 3 3 13 3 5" xfId="63623" xr:uid="{00000000-0005-0000-0000-000093F80000}"/>
    <cellStyle name="Total 3 3 13 4" xfId="63624" xr:uid="{00000000-0005-0000-0000-000094F80000}"/>
    <cellStyle name="Total 3 3 13 4 2" xfId="63625" xr:uid="{00000000-0005-0000-0000-000095F80000}"/>
    <cellStyle name="Total 3 3 13 4 3" xfId="63626" xr:uid="{00000000-0005-0000-0000-000096F80000}"/>
    <cellStyle name="Total 3 3 13 4 4" xfId="63627" xr:uid="{00000000-0005-0000-0000-000097F80000}"/>
    <cellStyle name="Total 3 3 13 4 5" xfId="63628" xr:uid="{00000000-0005-0000-0000-000098F80000}"/>
    <cellStyle name="Total 3 3 13 5" xfId="63629" xr:uid="{00000000-0005-0000-0000-000099F80000}"/>
    <cellStyle name="Total 3 3 13 6" xfId="63630" xr:uid="{00000000-0005-0000-0000-00009AF80000}"/>
    <cellStyle name="Total 3 3 13 7" xfId="63631" xr:uid="{00000000-0005-0000-0000-00009BF80000}"/>
    <cellStyle name="Total 3 3 13 8" xfId="63632" xr:uid="{00000000-0005-0000-0000-00009CF80000}"/>
    <cellStyle name="Total 3 3 14" xfId="63633" xr:uid="{00000000-0005-0000-0000-00009DF80000}"/>
    <cellStyle name="Total 3 3 14 2" xfId="63634" xr:uid="{00000000-0005-0000-0000-00009EF80000}"/>
    <cellStyle name="Total 3 3 14 2 2" xfId="63635" xr:uid="{00000000-0005-0000-0000-00009FF80000}"/>
    <cellStyle name="Total 3 3 14 2 2 2" xfId="63636" xr:uid="{00000000-0005-0000-0000-0000A0F80000}"/>
    <cellStyle name="Total 3 3 14 2 2 3" xfId="63637" xr:uid="{00000000-0005-0000-0000-0000A1F80000}"/>
    <cellStyle name="Total 3 3 14 2 2 4" xfId="63638" xr:uid="{00000000-0005-0000-0000-0000A2F80000}"/>
    <cellStyle name="Total 3 3 14 2 2 5" xfId="63639" xr:uid="{00000000-0005-0000-0000-0000A3F80000}"/>
    <cellStyle name="Total 3 3 14 2 3" xfId="63640" xr:uid="{00000000-0005-0000-0000-0000A4F80000}"/>
    <cellStyle name="Total 3 3 14 2 3 2" xfId="63641" xr:uid="{00000000-0005-0000-0000-0000A5F80000}"/>
    <cellStyle name="Total 3 3 14 2 3 3" xfId="63642" xr:uid="{00000000-0005-0000-0000-0000A6F80000}"/>
    <cellStyle name="Total 3 3 14 2 3 4" xfId="63643" xr:uid="{00000000-0005-0000-0000-0000A7F80000}"/>
    <cellStyle name="Total 3 3 14 2 3 5" xfId="63644" xr:uid="{00000000-0005-0000-0000-0000A8F80000}"/>
    <cellStyle name="Total 3 3 14 2 4" xfId="63645" xr:uid="{00000000-0005-0000-0000-0000A9F80000}"/>
    <cellStyle name="Total 3 3 14 2 5" xfId="63646" xr:uid="{00000000-0005-0000-0000-0000AAF80000}"/>
    <cellStyle name="Total 3 3 14 2 6" xfId="63647" xr:uid="{00000000-0005-0000-0000-0000ABF80000}"/>
    <cellStyle name="Total 3 3 14 2 7" xfId="63648" xr:uid="{00000000-0005-0000-0000-0000ACF80000}"/>
    <cellStyle name="Total 3 3 14 3" xfId="63649" xr:uid="{00000000-0005-0000-0000-0000ADF80000}"/>
    <cellStyle name="Total 3 3 14 3 2" xfId="63650" xr:uid="{00000000-0005-0000-0000-0000AEF80000}"/>
    <cellStyle name="Total 3 3 14 3 3" xfId="63651" xr:uid="{00000000-0005-0000-0000-0000AFF80000}"/>
    <cellStyle name="Total 3 3 14 3 4" xfId="63652" xr:uid="{00000000-0005-0000-0000-0000B0F80000}"/>
    <cellStyle name="Total 3 3 14 3 5" xfId="63653" xr:uid="{00000000-0005-0000-0000-0000B1F80000}"/>
    <cellStyle name="Total 3 3 14 4" xfId="63654" xr:uid="{00000000-0005-0000-0000-0000B2F80000}"/>
    <cellStyle name="Total 3 3 14 4 2" xfId="63655" xr:uid="{00000000-0005-0000-0000-0000B3F80000}"/>
    <cellStyle name="Total 3 3 14 4 3" xfId="63656" xr:uid="{00000000-0005-0000-0000-0000B4F80000}"/>
    <cellStyle name="Total 3 3 14 4 4" xfId="63657" xr:uid="{00000000-0005-0000-0000-0000B5F80000}"/>
    <cellStyle name="Total 3 3 14 4 5" xfId="63658" xr:uid="{00000000-0005-0000-0000-0000B6F80000}"/>
    <cellStyle name="Total 3 3 14 5" xfId="63659" xr:uid="{00000000-0005-0000-0000-0000B7F80000}"/>
    <cellStyle name="Total 3 3 14 6" xfId="63660" xr:uid="{00000000-0005-0000-0000-0000B8F80000}"/>
    <cellStyle name="Total 3 3 14 7" xfId="63661" xr:uid="{00000000-0005-0000-0000-0000B9F80000}"/>
    <cellStyle name="Total 3 3 14 8" xfId="63662" xr:uid="{00000000-0005-0000-0000-0000BAF80000}"/>
    <cellStyle name="Total 3 3 15" xfId="63663" xr:uid="{00000000-0005-0000-0000-0000BBF80000}"/>
    <cellStyle name="Total 3 3 15 2" xfId="63664" xr:uid="{00000000-0005-0000-0000-0000BCF80000}"/>
    <cellStyle name="Total 3 3 15 2 2" xfId="63665" xr:uid="{00000000-0005-0000-0000-0000BDF80000}"/>
    <cellStyle name="Total 3 3 15 2 3" xfId="63666" xr:uid="{00000000-0005-0000-0000-0000BEF80000}"/>
    <cellStyle name="Total 3 3 15 2 4" xfId="63667" xr:uid="{00000000-0005-0000-0000-0000BFF80000}"/>
    <cellStyle name="Total 3 3 15 2 5" xfId="63668" xr:uid="{00000000-0005-0000-0000-0000C0F80000}"/>
    <cellStyle name="Total 3 3 15 3" xfId="63669" xr:uid="{00000000-0005-0000-0000-0000C1F80000}"/>
    <cellStyle name="Total 3 3 15 3 2" xfId="63670" xr:uid="{00000000-0005-0000-0000-0000C2F80000}"/>
    <cellStyle name="Total 3 3 15 3 3" xfId="63671" xr:uid="{00000000-0005-0000-0000-0000C3F80000}"/>
    <cellStyle name="Total 3 3 15 3 4" xfId="63672" xr:uid="{00000000-0005-0000-0000-0000C4F80000}"/>
    <cellStyle name="Total 3 3 15 3 5" xfId="63673" xr:uid="{00000000-0005-0000-0000-0000C5F80000}"/>
    <cellStyle name="Total 3 3 15 4" xfId="63674" xr:uid="{00000000-0005-0000-0000-0000C6F80000}"/>
    <cellStyle name="Total 3 3 15 5" xfId="63675" xr:uid="{00000000-0005-0000-0000-0000C7F80000}"/>
    <cellStyle name="Total 3 3 15 6" xfId="63676" xr:uid="{00000000-0005-0000-0000-0000C8F80000}"/>
    <cellStyle name="Total 3 3 15 7" xfId="63677" xr:uid="{00000000-0005-0000-0000-0000C9F80000}"/>
    <cellStyle name="Total 3 3 16" xfId="63678" xr:uid="{00000000-0005-0000-0000-0000CAF80000}"/>
    <cellStyle name="Total 3 3 16 2" xfId="63679" xr:uid="{00000000-0005-0000-0000-0000CBF80000}"/>
    <cellStyle name="Total 3 3 16 3" xfId="63680" xr:uid="{00000000-0005-0000-0000-0000CCF80000}"/>
    <cellStyle name="Total 3 3 16 4" xfId="63681" xr:uid="{00000000-0005-0000-0000-0000CDF80000}"/>
    <cellStyle name="Total 3 3 16 5" xfId="63682" xr:uid="{00000000-0005-0000-0000-0000CEF80000}"/>
    <cellStyle name="Total 3 3 17" xfId="63683" xr:uid="{00000000-0005-0000-0000-0000CFF80000}"/>
    <cellStyle name="Total 3 3 17 2" xfId="63684" xr:uid="{00000000-0005-0000-0000-0000D0F80000}"/>
    <cellStyle name="Total 3 3 17 3" xfId="63685" xr:uid="{00000000-0005-0000-0000-0000D1F80000}"/>
    <cellStyle name="Total 3 3 17 4" xfId="63686" xr:uid="{00000000-0005-0000-0000-0000D2F80000}"/>
    <cellStyle name="Total 3 3 17 5" xfId="63687" xr:uid="{00000000-0005-0000-0000-0000D3F80000}"/>
    <cellStyle name="Total 3 3 18" xfId="63688" xr:uid="{00000000-0005-0000-0000-0000D4F80000}"/>
    <cellStyle name="Total 3 3 18 2" xfId="63689" xr:uid="{00000000-0005-0000-0000-0000D5F80000}"/>
    <cellStyle name="Total 3 3 19" xfId="63690" xr:uid="{00000000-0005-0000-0000-0000D6F80000}"/>
    <cellStyle name="Total 3 3 2" xfId="63691" xr:uid="{00000000-0005-0000-0000-0000D7F80000}"/>
    <cellStyle name="Total 3 3 2 2" xfId="63692" xr:uid="{00000000-0005-0000-0000-0000D8F80000}"/>
    <cellStyle name="Total 3 3 2 2 2" xfId="63693" xr:uid="{00000000-0005-0000-0000-0000D9F80000}"/>
    <cellStyle name="Total 3 3 2 2 2 2" xfId="63694" xr:uid="{00000000-0005-0000-0000-0000DAF80000}"/>
    <cellStyle name="Total 3 3 2 2 2 3" xfId="63695" xr:uid="{00000000-0005-0000-0000-0000DBF80000}"/>
    <cellStyle name="Total 3 3 2 2 2 4" xfId="63696" xr:uid="{00000000-0005-0000-0000-0000DCF80000}"/>
    <cellStyle name="Total 3 3 2 2 2 5" xfId="63697" xr:uid="{00000000-0005-0000-0000-0000DDF80000}"/>
    <cellStyle name="Total 3 3 2 2 3" xfId="63698" xr:uid="{00000000-0005-0000-0000-0000DEF80000}"/>
    <cellStyle name="Total 3 3 2 2 3 2" xfId="63699" xr:uid="{00000000-0005-0000-0000-0000DFF80000}"/>
    <cellStyle name="Total 3 3 2 2 3 3" xfId="63700" xr:uid="{00000000-0005-0000-0000-0000E0F80000}"/>
    <cellStyle name="Total 3 3 2 2 3 4" xfId="63701" xr:uid="{00000000-0005-0000-0000-0000E1F80000}"/>
    <cellStyle name="Total 3 3 2 2 3 5" xfId="63702" xr:uid="{00000000-0005-0000-0000-0000E2F80000}"/>
    <cellStyle name="Total 3 3 2 2 4" xfId="63703" xr:uid="{00000000-0005-0000-0000-0000E3F80000}"/>
    <cellStyle name="Total 3 3 2 2 5" xfId="63704" xr:uid="{00000000-0005-0000-0000-0000E4F80000}"/>
    <cellStyle name="Total 3 3 2 2 6" xfId="63705" xr:uid="{00000000-0005-0000-0000-0000E5F80000}"/>
    <cellStyle name="Total 3 3 2 2 7" xfId="63706" xr:uid="{00000000-0005-0000-0000-0000E6F80000}"/>
    <cellStyle name="Total 3 3 2 3" xfId="63707" xr:uid="{00000000-0005-0000-0000-0000E7F80000}"/>
    <cellStyle name="Total 3 3 2 3 2" xfId="63708" xr:uid="{00000000-0005-0000-0000-0000E8F80000}"/>
    <cellStyle name="Total 3 3 2 3 3" xfId="63709" xr:uid="{00000000-0005-0000-0000-0000E9F80000}"/>
    <cellStyle name="Total 3 3 2 3 4" xfId="63710" xr:uid="{00000000-0005-0000-0000-0000EAF80000}"/>
    <cellStyle name="Total 3 3 2 3 5" xfId="63711" xr:uid="{00000000-0005-0000-0000-0000EBF80000}"/>
    <cellStyle name="Total 3 3 2 4" xfId="63712" xr:uid="{00000000-0005-0000-0000-0000ECF80000}"/>
    <cellStyle name="Total 3 3 2 4 2" xfId="63713" xr:uid="{00000000-0005-0000-0000-0000EDF80000}"/>
    <cellStyle name="Total 3 3 2 4 3" xfId="63714" xr:uid="{00000000-0005-0000-0000-0000EEF80000}"/>
    <cellStyle name="Total 3 3 2 4 4" xfId="63715" xr:uid="{00000000-0005-0000-0000-0000EFF80000}"/>
    <cellStyle name="Total 3 3 2 4 5" xfId="63716" xr:uid="{00000000-0005-0000-0000-0000F0F80000}"/>
    <cellStyle name="Total 3 3 2 5" xfId="63717" xr:uid="{00000000-0005-0000-0000-0000F1F80000}"/>
    <cellStyle name="Total 3 3 2 6" xfId="63718" xr:uid="{00000000-0005-0000-0000-0000F2F80000}"/>
    <cellStyle name="Total 3 3 2 7" xfId="63719" xr:uid="{00000000-0005-0000-0000-0000F3F80000}"/>
    <cellStyle name="Total 3 3 2 8" xfId="63720" xr:uid="{00000000-0005-0000-0000-0000F4F80000}"/>
    <cellStyle name="Total 3 3 20" xfId="63721" xr:uid="{00000000-0005-0000-0000-0000F5F80000}"/>
    <cellStyle name="Total 3 3 3" xfId="63722" xr:uid="{00000000-0005-0000-0000-0000F6F80000}"/>
    <cellStyle name="Total 3 3 3 2" xfId="63723" xr:uid="{00000000-0005-0000-0000-0000F7F80000}"/>
    <cellStyle name="Total 3 3 3 2 2" xfId="63724" xr:uid="{00000000-0005-0000-0000-0000F8F80000}"/>
    <cellStyle name="Total 3 3 3 2 2 2" xfId="63725" xr:uid="{00000000-0005-0000-0000-0000F9F80000}"/>
    <cellStyle name="Total 3 3 3 2 2 3" xfId="63726" xr:uid="{00000000-0005-0000-0000-0000FAF80000}"/>
    <cellStyle name="Total 3 3 3 2 2 4" xfId="63727" xr:uid="{00000000-0005-0000-0000-0000FBF80000}"/>
    <cellStyle name="Total 3 3 3 2 2 5" xfId="63728" xr:uid="{00000000-0005-0000-0000-0000FCF80000}"/>
    <cellStyle name="Total 3 3 3 2 3" xfId="63729" xr:uid="{00000000-0005-0000-0000-0000FDF80000}"/>
    <cellStyle name="Total 3 3 3 2 3 2" xfId="63730" xr:uid="{00000000-0005-0000-0000-0000FEF80000}"/>
    <cellStyle name="Total 3 3 3 2 3 3" xfId="63731" xr:uid="{00000000-0005-0000-0000-0000FFF80000}"/>
    <cellStyle name="Total 3 3 3 2 3 4" xfId="63732" xr:uid="{00000000-0005-0000-0000-000000F90000}"/>
    <cellStyle name="Total 3 3 3 2 3 5" xfId="63733" xr:uid="{00000000-0005-0000-0000-000001F90000}"/>
    <cellStyle name="Total 3 3 3 2 4" xfId="63734" xr:uid="{00000000-0005-0000-0000-000002F90000}"/>
    <cellStyle name="Total 3 3 3 2 5" xfId="63735" xr:uid="{00000000-0005-0000-0000-000003F90000}"/>
    <cellStyle name="Total 3 3 3 2 6" xfId="63736" xr:uid="{00000000-0005-0000-0000-000004F90000}"/>
    <cellStyle name="Total 3 3 3 2 7" xfId="63737" xr:uid="{00000000-0005-0000-0000-000005F90000}"/>
    <cellStyle name="Total 3 3 3 3" xfId="63738" xr:uid="{00000000-0005-0000-0000-000006F90000}"/>
    <cellStyle name="Total 3 3 3 3 2" xfId="63739" xr:uid="{00000000-0005-0000-0000-000007F90000}"/>
    <cellStyle name="Total 3 3 3 3 3" xfId="63740" xr:uid="{00000000-0005-0000-0000-000008F90000}"/>
    <cellStyle name="Total 3 3 3 3 4" xfId="63741" xr:uid="{00000000-0005-0000-0000-000009F90000}"/>
    <cellStyle name="Total 3 3 3 3 5" xfId="63742" xr:uid="{00000000-0005-0000-0000-00000AF90000}"/>
    <cellStyle name="Total 3 3 3 4" xfId="63743" xr:uid="{00000000-0005-0000-0000-00000BF90000}"/>
    <cellStyle name="Total 3 3 3 4 2" xfId="63744" xr:uid="{00000000-0005-0000-0000-00000CF90000}"/>
    <cellStyle name="Total 3 3 3 4 3" xfId="63745" xr:uid="{00000000-0005-0000-0000-00000DF90000}"/>
    <cellStyle name="Total 3 3 3 4 4" xfId="63746" xr:uid="{00000000-0005-0000-0000-00000EF90000}"/>
    <cellStyle name="Total 3 3 3 4 5" xfId="63747" xr:uid="{00000000-0005-0000-0000-00000FF90000}"/>
    <cellStyle name="Total 3 3 3 5" xfId="63748" xr:uid="{00000000-0005-0000-0000-000010F90000}"/>
    <cellStyle name="Total 3 3 3 6" xfId="63749" xr:uid="{00000000-0005-0000-0000-000011F90000}"/>
    <cellStyle name="Total 3 3 3 7" xfId="63750" xr:uid="{00000000-0005-0000-0000-000012F90000}"/>
    <cellStyle name="Total 3 3 3 8" xfId="63751" xr:uid="{00000000-0005-0000-0000-000013F90000}"/>
    <cellStyle name="Total 3 3 4" xfId="63752" xr:uid="{00000000-0005-0000-0000-000014F90000}"/>
    <cellStyle name="Total 3 3 4 2" xfId="63753" xr:uid="{00000000-0005-0000-0000-000015F90000}"/>
    <cellStyle name="Total 3 3 4 2 2" xfId="63754" xr:uid="{00000000-0005-0000-0000-000016F90000}"/>
    <cellStyle name="Total 3 3 4 2 2 2" xfId="63755" xr:uid="{00000000-0005-0000-0000-000017F90000}"/>
    <cellStyle name="Total 3 3 4 2 2 3" xfId="63756" xr:uid="{00000000-0005-0000-0000-000018F90000}"/>
    <cellStyle name="Total 3 3 4 2 2 4" xfId="63757" xr:uid="{00000000-0005-0000-0000-000019F90000}"/>
    <cellStyle name="Total 3 3 4 2 2 5" xfId="63758" xr:uid="{00000000-0005-0000-0000-00001AF90000}"/>
    <cellStyle name="Total 3 3 4 2 3" xfId="63759" xr:uid="{00000000-0005-0000-0000-00001BF90000}"/>
    <cellStyle name="Total 3 3 4 2 3 2" xfId="63760" xr:uid="{00000000-0005-0000-0000-00001CF90000}"/>
    <cellStyle name="Total 3 3 4 2 3 3" xfId="63761" xr:uid="{00000000-0005-0000-0000-00001DF90000}"/>
    <cellStyle name="Total 3 3 4 2 3 4" xfId="63762" xr:uid="{00000000-0005-0000-0000-00001EF90000}"/>
    <cellStyle name="Total 3 3 4 2 3 5" xfId="63763" xr:uid="{00000000-0005-0000-0000-00001FF90000}"/>
    <cellStyle name="Total 3 3 4 2 4" xfId="63764" xr:uid="{00000000-0005-0000-0000-000020F90000}"/>
    <cellStyle name="Total 3 3 4 2 5" xfId="63765" xr:uid="{00000000-0005-0000-0000-000021F90000}"/>
    <cellStyle name="Total 3 3 4 2 6" xfId="63766" xr:uid="{00000000-0005-0000-0000-000022F90000}"/>
    <cellStyle name="Total 3 3 4 2 7" xfId="63767" xr:uid="{00000000-0005-0000-0000-000023F90000}"/>
    <cellStyle name="Total 3 3 4 3" xfId="63768" xr:uid="{00000000-0005-0000-0000-000024F90000}"/>
    <cellStyle name="Total 3 3 4 3 2" xfId="63769" xr:uid="{00000000-0005-0000-0000-000025F90000}"/>
    <cellStyle name="Total 3 3 4 3 3" xfId="63770" xr:uid="{00000000-0005-0000-0000-000026F90000}"/>
    <cellStyle name="Total 3 3 4 3 4" xfId="63771" xr:uid="{00000000-0005-0000-0000-000027F90000}"/>
    <cellStyle name="Total 3 3 4 3 5" xfId="63772" xr:uid="{00000000-0005-0000-0000-000028F90000}"/>
    <cellStyle name="Total 3 3 4 4" xfId="63773" xr:uid="{00000000-0005-0000-0000-000029F90000}"/>
    <cellStyle name="Total 3 3 4 4 2" xfId="63774" xr:uid="{00000000-0005-0000-0000-00002AF90000}"/>
    <cellStyle name="Total 3 3 4 4 3" xfId="63775" xr:uid="{00000000-0005-0000-0000-00002BF90000}"/>
    <cellStyle name="Total 3 3 4 4 4" xfId="63776" xr:uid="{00000000-0005-0000-0000-00002CF90000}"/>
    <cellStyle name="Total 3 3 4 4 5" xfId="63777" xr:uid="{00000000-0005-0000-0000-00002DF90000}"/>
    <cellStyle name="Total 3 3 4 5" xfId="63778" xr:uid="{00000000-0005-0000-0000-00002EF90000}"/>
    <cellStyle name="Total 3 3 4 6" xfId="63779" xr:uid="{00000000-0005-0000-0000-00002FF90000}"/>
    <cellStyle name="Total 3 3 4 7" xfId="63780" xr:uid="{00000000-0005-0000-0000-000030F90000}"/>
    <cellStyle name="Total 3 3 4 8" xfId="63781" xr:uid="{00000000-0005-0000-0000-000031F90000}"/>
    <cellStyle name="Total 3 3 5" xfId="63782" xr:uid="{00000000-0005-0000-0000-000032F90000}"/>
    <cellStyle name="Total 3 3 5 2" xfId="63783" xr:uid="{00000000-0005-0000-0000-000033F90000}"/>
    <cellStyle name="Total 3 3 5 2 2" xfId="63784" xr:uid="{00000000-0005-0000-0000-000034F90000}"/>
    <cellStyle name="Total 3 3 5 2 2 2" xfId="63785" xr:uid="{00000000-0005-0000-0000-000035F90000}"/>
    <cellStyle name="Total 3 3 5 2 2 3" xfId="63786" xr:uid="{00000000-0005-0000-0000-000036F90000}"/>
    <cellStyle name="Total 3 3 5 2 2 4" xfId="63787" xr:uid="{00000000-0005-0000-0000-000037F90000}"/>
    <cellStyle name="Total 3 3 5 2 2 5" xfId="63788" xr:uid="{00000000-0005-0000-0000-000038F90000}"/>
    <cellStyle name="Total 3 3 5 2 3" xfId="63789" xr:uid="{00000000-0005-0000-0000-000039F90000}"/>
    <cellStyle name="Total 3 3 5 2 3 2" xfId="63790" xr:uid="{00000000-0005-0000-0000-00003AF90000}"/>
    <cellStyle name="Total 3 3 5 2 3 3" xfId="63791" xr:uid="{00000000-0005-0000-0000-00003BF90000}"/>
    <cellStyle name="Total 3 3 5 2 3 4" xfId="63792" xr:uid="{00000000-0005-0000-0000-00003CF90000}"/>
    <cellStyle name="Total 3 3 5 2 3 5" xfId="63793" xr:uid="{00000000-0005-0000-0000-00003DF90000}"/>
    <cellStyle name="Total 3 3 5 2 4" xfId="63794" xr:uid="{00000000-0005-0000-0000-00003EF90000}"/>
    <cellStyle name="Total 3 3 5 2 5" xfId="63795" xr:uid="{00000000-0005-0000-0000-00003FF90000}"/>
    <cellStyle name="Total 3 3 5 2 6" xfId="63796" xr:uid="{00000000-0005-0000-0000-000040F90000}"/>
    <cellStyle name="Total 3 3 5 2 7" xfId="63797" xr:uid="{00000000-0005-0000-0000-000041F90000}"/>
    <cellStyle name="Total 3 3 5 3" xfId="63798" xr:uid="{00000000-0005-0000-0000-000042F90000}"/>
    <cellStyle name="Total 3 3 5 3 2" xfId="63799" xr:uid="{00000000-0005-0000-0000-000043F90000}"/>
    <cellStyle name="Total 3 3 5 3 3" xfId="63800" xr:uid="{00000000-0005-0000-0000-000044F90000}"/>
    <cellStyle name="Total 3 3 5 3 4" xfId="63801" xr:uid="{00000000-0005-0000-0000-000045F90000}"/>
    <cellStyle name="Total 3 3 5 3 5" xfId="63802" xr:uid="{00000000-0005-0000-0000-000046F90000}"/>
    <cellStyle name="Total 3 3 5 4" xfId="63803" xr:uid="{00000000-0005-0000-0000-000047F90000}"/>
    <cellStyle name="Total 3 3 5 4 2" xfId="63804" xr:uid="{00000000-0005-0000-0000-000048F90000}"/>
    <cellStyle name="Total 3 3 5 4 3" xfId="63805" xr:uid="{00000000-0005-0000-0000-000049F90000}"/>
    <cellStyle name="Total 3 3 5 4 4" xfId="63806" xr:uid="{00000000-0005-0000-0000-00004AF90000}"/>
    <cellStyle name="Total 3 3 5 4 5" xfId="63807" xr:uid="{00000000-0005-0000-0000-00004BF90000}"/>
    <cellStyle name="Total 3 3 5 5" xfId="63808" xr:uid="{00000000-0005-0000-0000-00004CF90000}"/>
    <cellStyle name="Total 3 3 5 6" xfId="63809" xr:uid="{00000000-0005-0000-0000-00004DF90000}"/>
    <cellStyle name="Total 3 3 5 7" xfId="63810" xr:uid="{00000000-0005-0000-0000-00004EF90000}"/>
    <cellStyle name="Total 3 3 5 8" xfId="63811" xr:uid="{00000000-0005-0000-0000-00004FF90000}"/>
    <cellStyle name="Total 3 3 6" xfId="63812" xr:uid="{00000000-0005-0000-0000-000050F90000}"/>
    <cellStyle name="Total 3 3 6 2" xfId="63813" xr:uid="{00000000-0005-0000-0000-000051F90000}"/>
    <cellStyle name="Total 3 3 6 2 2" xfId="63814" xr:uid="{00000000-0005-0000-0000-000052F90000}"/>
    <cellStyle name="Total 3 3 6 2 2 2" xfId="63815" xr:uid="{00000000-0005-0000-0000-000053F90000}"/>
    <cellStyle name="Total 3 3 6 2 2 3" xfId="63816" xr:uid="{00000000-0005-0000-0000-000054F90000}"/>
    <cellStyle name="Total 3 3 6 2 2 4" xfId="63817" xr:uid="{00000000-0005-0000-0000-000055F90000}"/>
    <cellStyle name="Total 3 3 6 2 2 5" xfId="63818" xr:uid="{00000000-0005-0000-0000-000056F90000}"/>
    <cellStyle name="Total 3 3 6 2 3" xfId="63819" xr:uid="{00000000-0005-0000-0000-000057F90000}"/>
    <cellStyle name="Total 3 3 6 2 3 2" xfId="63820" xr:uid="{00000000-0005-0000-0000-000058F90000}"/>
    <cellStyle name="Total 3 3 6 2 3 3" xfId="63821" xr:uid="{00000000-0005-0000-0000-000059F90000}"/>
    <cellStyle name="Total 3 3 6 2 3 4" xfId="63822" xr:uid="{00000000-0005-0000-0000-00005AF90000}"/>
    <cellStyle name="Total 3 3 6 2 3 5" xfId="63823" xr:uid="{00000000-0005-0000-0000-00005BF90000}"/>
    <cellStyle name="Total 3 3 6 2 4" xfId="63824" xr:uid="{00000000-0005-0000-0000-00005CF90000}"/>
    <cellStyle name="Total 3 3 6 2 5" xfId="63825" xr:uid="{00000000-0005-0000-0000-00005DF90000}"/>
    <cellStyle name="Total 3 3 6 2 6" xfId="63826" xr:uid="{00000000-0005-0000-0000-00005EF90000}"/>
    <cellStyle name="Total 3 3 6 2 7" xfId="63827" xr:uid="{00000000-0005-0000-0000-00005FF90000}"/>
    <cellStyle name="Total 3 3 6 3" xfId="63828" xr:uid="{00000000-0005-0000-0000-000060F90000}"/>
    <cellStyle name="Total 3 3 6 3 2" xfId="63829" xr:uid="{00000000-0005-0000-0000-000061F90000}"/>
    <cellStyle name="Total 3 3 6 3 3" xfId="63830" xr:uid="{00000000-0005-0000-0000-000062F90000}"/>
    <cellStyle name="Total 3 3 6 3 4" xfId="63831" xr:uid="{00000000-0005-0000-0000-000063F90000}"/>
    <cellStyle name="Total 3 3 6 3 5" xfId="63832" xr:uid="{00000000-0005-0000-0000-000064F90000}"/>
    <cellStyle name="Total 3 3 6 4" xfId="63833" xr:uid="{00000000-0005-0000-0000-000065F90000}"/>
    <cellStyle name="Total 3 3 6 4 2" xfId="63834" xr:uid="{00000000-0005-0000-0000-000066F90000}"/>
    <cellStyle name="Total 3 3 6 4 3" xfId="63835" xr:uid="{00000000-0005-0000-0000-000067F90000}"/>
    <cellStyle name="Total 3 3 6 4 4" xfId="63836" xr:uid="{00000000-0005-0000-0000-000068F90000}"/>
    <cellStyle name="Total 3 3 6 4 5" xfId="63837" xr:uid="{00000000-0005-0000-0000-000069F90000}"/>
    <cellStyle name="Total 3 3 6 5" xfId="63838" xr:uid="{00000000-0005-0000-0000-00006AF90000}"/>
    <cellStyle name="Total 3 3 6 6" xfId="63839" xr:uid="{00000000-0005-0000-0000-00006BF90000}"/>
    <cellStyle name="Total 3 3 6 7" xfId="63840" xr:uid="{00000000-0005-0000-0000-00006CF90000}"/>
    <cellStyle name="Total 3 3 6 8" xfId="63841" xr:uid="{00000000-0005-0000-0000-00006DF90000}"/>
    <cellStyle name="Total 3 3 7" xfId="63842" xr:uid="{00000000-0005-0000-0000-00006EF90000}"/>
    <cellStyle name="Total 3 3 7 2" xfId="63843" xr:uid="{00000000-0005-0000-0000-00006FF90000}"/>
    <cellStyle name="Total 3 3 7 2 2" xfId="63844" xr:uid="{00000000-0005-0000-0000-000070F90000}"/>
    <cellStyle name="Total 3 3 7 2 2 2" xfId="63845" xr:uid="{00000000-0005-0000-0000-000071F90000}"/>
    <cellStyle name="Total 3 3 7 2 2 3" xfId="63846" xr:uid="{00000000-0005-0000-0000-000072F90000}"/>
    <cellStyle name="Total 3 3 7 2 2 4" xfId="63847" xr:uid="{00000000-0005-0000-0000-000073F90000}"/>
    <cellStyle name="Total 3 3 7 2 2 5" xfId="63848" xr:uid="{00000000-0005-0000-0000-000074F90000}"/>
    <cellStyle name="Total 3 3 7 2 3" xfId="63849" xr:uid="{00000000-0005-0000-0000-000075F90000}"/>
    <cellStyle name="Total 3 3 7 2 3 2" xfId="63850" xr:uid="{00000000-0005-0000-0000-000076F90000}"/>
    <cellStyle name="Total 3 3 7 2 3 3" xfId="63851" xr:uid="{00000000-0005-0000-0000-000077F90000}"/>
    <cellStyle name="Total 3 3 7 2 3 4" xfId="63852" xr:uid="{00000000-0005-0000-0000-000078F90000}"/>
    <cellStyle name="Total 3 3 7 2 3 5" xfId="63853" xr:uid="{00000000-0005-0000-0000-000079F90000}"/>
    <cellStyle name="Total 3 3 7 2 4" xfId="63854" xr:uid="{00000000-0005-0000-0000-00007AF90000}"/>
    <cellStyle name="Total 3 3 7 2 5" xfId="63855" xr:uid="{00000000-0005-0000-0000-00007BF90000}"/>
    <cellStyle name="Total 3 3 7 2 6" xfId="63856" xr:uid="{00000000-0005-0000-0000-00007CF90000}"/>
    <cellStyle name="Total 3 3 7 2 7" xfId="63857" xr:uid="{00000000-0005-0000-0000-00007DF90000}"/>
    <cellStyle name="Total 3 3 7 3" xfId="63858" xr:uid="{00000000-0005-0000-0000-00007EF90000}"/>
    <cellStyle name="Total 3 3 7 3 2" xfId="63859" xr:uid="{00000000-0005-0000-0000-00007FF90000}"/>
    <cellStyle name="Total 3 3 7 3 3" xfId="63860" xr:uid="{00000000-0005-0000-0000-000080F90000}"/>
    <cellStyle name="Total 3 3 7 3 4" xfId="63861" xr:uid="{00000000-0005-0000-0000-000081F90000}"/>
    <cellStyle name="Total 3 3 7 3 5" xfId="63862" xr:uid="{00000000-0005-0000-0000-000082F90000}"/>
    <cellStyle name="Total 3 3 7 4" xfId="63863" xr:uid="{00000000-0005-0000-0000-000083F90000}"/>
    <cellStyle name="Total 3 3 7 4 2" xfId="63864" xr:uid="{00000000-0005-0000-0000-000084F90000}"/>
    <cellStyle name="Total 3 3 7 4 3" xfId="63865" xr:uid="{00000000-0005-0000-0000-000085F90000}"/>
    <cellStyle name="Total 3 3 7 4 4" xfId="63866" xr:uid="{00000000-0005-0000-0000-000086F90000}"/>
    <cellStyle name="Total 3 3 7 4 5" xfId="63867" xr:uid="{00000000-0005-0000-0000-000087F90000}"/>
    <cellStyle name="Total 3 3 7 5" xfId="63868" xr:uid="{00000000-0005-0000-0000-000088F90000}"/>
    <cellStyle name="Total 3 3 7 6" xfId="63869" xr:uid="{00000000-0005-0000-0000-000089F90000}"/>
    <cellStyle name="Total 3 3 7 7" xfId="63870" xr:uid="{00000000-0005-0000-0000-00008AF90000}"/>
    <cellStyle name="Total 3 3 7 8" xfId="63871" xr:uid="{00000000-0005-0000-0000-00008BF90000}"/>
    <cellStyle name="Total 3 3 8" xfId="63872" xr:uid="{00000000-0005-0000-0000-00008CF90000}"/>
    <cellStyle name="Total 3 3 8 2" xfId="63873" xr:uid="{00000000-0005-0000-0000-00008DF90000}"/>
    <cellStyle name="Total 3 3 8 2 2" xfId="63874" xr:uid="{00000000-0005-0000-0000-00008EF90000}"/>
    <cellStyle name="Total 3 3 8 2 2 2" xfId="63875" xr:uid="{00000000-0005-0000-0000-00008FF90000}"/>
    <cellStyle name="Total 3 3 8 2 2 3" xfId="63876" xr:uid="{00000000-0005-0000-0000-000090F90000}"/>
    <cellStyle name="Total 3 3 8 2 2 4" xfId="63877" xr:uid="{00000000-0005-0000-0000-000091F90000}"/>
    <cellStyle name="Total 3 3 8 2 2 5" xfId="63878" xr:uid="{00000000-0005-0000-0000-000092F90000}"/>
    <cellStyle name="Total 3 3 8 2 3" xfId="63879" xr:uid="{00000000-0005-0000-0000-000093F90000}"/>
    <cellStyle name="Total 3 3 8 2 3 2" xfId="63880" xr:uid="{00000000-0005-0000-0000-000094F90000}"/>
    <cellStyle name="Total 3 3 8 2 3 3" xfId="63881" xr:uid="{00000000-0005-0000-0000-000095F90000}"/>
    <cellStyle name="Total 3 3 8 2 3 4" xfId="63882" xr:uid="{00000000-0005-0000-0000-000096F90000}"/>
    <cellStyle name="Total 3 3 8 2 3 5" xfId="63883" xr:uid="{00000000-0005-0000-0000-000097F90000}"/>
    <cellStyle name="Total 3 3 8 2 4" xfId="63884" xr:uid="{00000000-0005-0000-0000-000098F90000}"/>
    <cellStyle name="Total 3 3 8 2 5" xfId="63885" xr:uid="{00000000-0005-0000-0000-000099F90000}"/>
    <cellStyle name="Total 3 3 8 2 6" xfId="63886" xr:uid="{00000000-0005-0000-0000-00009AF90000}"/>
    <cellStyle name="Total 3 3 8 2 7" xfId="63887" xr:uid="{00000000-0005-0000-0000-00009BF90000}"/>
    <cellStyle name="Total 3 3 8 3" xfId="63888" xr:uid="{00000000-0005-0000-0000-00009CF90000}"/>
    <cellStyle name="Total 3 3 8 3 2" xfId="63889" xr:uid="{00000000-0005-0000-0000-00009DF90000}"/>
    <cellStyle name="Total 3 3 8 3 3" xfId="63890" xr:uid="{00000000-0005-0000-0000-00009EF90000}"/>
    <cellStyle name="Total 3 3 8 3 4" xfId="63891" xr:uid="{00000000-0005-0000-0000-00009FF90000}"/>
    <cellStyle name="Total 3 3 8 3 5" xfId="63892" xr:uid="{00000000-0005-0000-0000-0000A0F90000}"/>
    <cellStyle name="Total 3 3 8 4" xfId="63893" xr:uid="{00000000-0005-0000-0000-0000A1F90000}"/>
    <cellStyle name="Total 3 3 8 4 2" xfId="63894" xr:uid="{00000000-0005-0000-0000-0000A2F90000}"/>
    <cellStyle name="Total 3 3 8 4 3" xfId="63895" xr:uid="{00000000-0005-0000-0000-0000A3F90000}"/>
    <cellStyle name="Total 3 3 8 4 4" xfId="63896" xr:uid="{00000000-0005-0000-0000-0000A4F90000}"/>
    <cellStyle name="Total 3 3 8 4 5" xfId="63897" xr:uid="{00000000-0005-0000-0000-0000A5F90000}"/>
    <cellStyle name="Total 3 3 8 5" xfId="63898" xr:uid="{00000000-0005-0000-0000-0000A6F90000}"/>
    <cellStyle name="Total 3 3 8 6" xfId="63899" xr:uid="{00000000-0005-0000-0000-0000A7F90000}"/>
    <cellStyle name="Total 3 3 8 7" xfId="63900" xr:uid="{00000000-0005-0000-0000-0000A8F90000}"/>
    <cellStyle name="Total 3 3 8 8" xfId="63901" xr:uid="{00000000-0005-0000-0000-0000A9F90000}"/>
    <cellStyle name="Total 3 3 9" xfId="63902" xr:uid="{00000000-0005-0000-0000-0000AAF90000}"/>
    <cellStyle name="Total 3 3 9 2" xfId="63903" xr:uid="{00000000-0005-0000-0000-0000ABF90000}"/>
    <cellStyle name="Total 3 3 9 2 2" xfId="63904" xr:uid="{00000000-0005-0000-0000-0000ACF90000}"/>
    <cellStyle name="Total 3 3 9 2 2 2" xfId="63905" xr:uid="{00000000-0005-0000-0000-0000ADF90000}"/>
    <cellStyle name="Total 3 3 9 2 2 3" xfId="63906" xr:uid="{00000000-0005-0000-0000-0000AEF90000}"/>
    <cellStyle name="Total 3 3 9 2 2 4" xfId="63907" xr:uid="{00000000-0005-0000-0000-0000AFF90000}"/>
    <cellStyle name="Total 3 3 9 2 2 5" xfId="63908" xr:uid="{00000000-0005-0000-0000-0000B0F90000}"/>
    <cellStyle name="Total 3 3 9 2 3" xfId="63909" xr:uid="{00000000-0005-0000-0000-0000B1F90000}"/>
    <cellStyle name="Total 3 3 9 2 3 2" xfId="63910" xr:uid="{00000000-0005-0000-0000-0000B2F90000}"/>
    <cellStyle name="Total 3 3 9 2 3 3" xfId="63911" xr:uid="{00000000-0005-0000-0000-0000B3F90000}"/>
    <cellStyle name="Total 3 3 9 2 3 4" xfId="63912" xr:uid="{00000000-0005-0000-0000-0000B4F90000}"/>
    <cellStyle name="Total 3 3 9 2 3 5" xfId="63913" xr:uid="{00000000-0005-0000-0000-0000B5F90000}"/>
    <cellStyle name="Total 3 3 9 2 4" xfId="63914" xr:uid="{00000000-0005-0000-0000-0000B6F90000}"/>
    <cellStyle name="Total 3 3 9 2 5" xfId="63915" xr:uid="{00000000-0005-0000-0000-0000B7F90000}"/>
    <cellStyle name="Total 3 3 9 2 6" xfId="63916" xr:uid="{00000000-0005-0000-0000-0000B8F90000}"/>
    <cellStyle name="Total 3 3 9 2 7" xfId="63917" xr:uid="{00000000-0005-0000-0000-0000B9F90000}"/>
    <cellStyle name="Total 3 3 9 3" xfId="63918" xr:uid="{00000000-0005-0000-0000-0000BAF90000}"/>
    <cellStyle name="Total 3 3 9 3 2" xfId="63919" xr:uid="{00000000-0005-0000-0000-0000BBF90000}"/>
    <cellStyle name="Total 3 3 9 3 3" xfId="63920" xr:uid="{00000000-0005-0000-0000-0000BCF90000}"/>
    <cellStyle name="Total 3 3 9 3 4" xfId="63921" xr:uid="{00000000-0005-0000-0000-0000BDF90000}"/>
    <cellStyle name="Total 3 3 9 3 5" xfId="63922" xr:uid="{00000000-0005-0000-0000-0000BEF90000}"/>
    <cellStyle name="Total 3 3 9 4" xfId="63923" xr:uid="{00000000-0005-0000-0000-0000BFF90000}"/>
    <cellStyle name="Total 3 3 9 4 2" xfId="63924" xr:uid="{00000000-0005-0000-0000-0000C0F90000}"/>
    <cellStyle name="Total 3 3 9 4 3" xfId="63925" xr:uid="{00000000-0005-0000-0000-0000C1F90000}"/>
    <cellStyle name="Total 3 3 9 4 4" xfId="63926" xr:uid="{00000000-0005-0000-0000-0000C2F90000}"/>
    <cellStyle name="Total 3 3 9 4 5" xfId="63927" xr:uid="{00000000-0005-0000-0000-0000C3F90000}"/>
    <cellStyle name="Total 3 3 9 5" xfId="63928" xr:uid="{00000000-0005-0000-0000-0000C4F90000}"/>
    <cellStyle name="Total 3 3 9 6" xfId="63929" xr:uid="{00000000-0005-0000-0000-0000C5F90000}"/>
    <cellStyle name="Total 3 3 9 7" xfId="63930" xr:uid="{00000000-0005-0000-0000-0000C6F90000}"/>
    <cellStyle name="Total 3 3 9 8" xfId="63931" xr:uid="{00000000-0005-0000-0000-0000C7F90000}"/>
    <cellStyle name="Total 3 4" xfId="63932" xr:uid="{00000000-0005-0000-0000-0000C8F90000}"/>
    <cellStyle name="Total 3 4 2" xfId="63933" xr:uid="{00000000-0005-0000-0000-0000C9F90000}"/>
    <cellStyle name="Total 3 4 2 2" xfId="63934" xr:uid="{00000000-0005-0000-0000-0000CAF90000}"/>
    <cellStyle name="Total 3 4 3" xfId="63935" xr:uid="{00000000-0005-0000-0000-0000CBF90000}"/>
    <cellStyle name="Total 3 4 4" xfId="63936" xr:uid="{00000000-0005-0000-0000-0000CCF90000}"/>
    <cellStyle name="Total 3 4 5" xfId="63937" xr:uid="{00000000-0005-0000-0000-0000CDF90000}"/>
    <cellStyle name="Total 3 5" xfId="63938" xr:uid="{00000000-0005-0000-0000-0000CEF90000}"/>
    <cellStyle name="Total 3 5 2" xfId="63939" xr:uid="{00000000-0005-0000-0000-0000CFF90000}"/>
    <cellStyle name="Total 3 5 2 2" xfId="63940" xr:uid="{00000000-0005-0000-0000-0000D0F90000}"/>
    <cellStyle name="Total 3 5 3" xfId="63941" xr:uid="{00000000-0005-0000-0000-0000D1F90000}"/>
    <cellStyle name="Total 3 5 4" xfId="63942" xr:uid="{00000000-0005-0000-0000-0000D2F90000}"/>
    <cellStyle name="Total 3 5 5" xfId="63943" xr:uid="{00000000-0005-0000-0000-0000D3F90000}"/>
    <cellStyle name="Total 3 6" xfId="63944" xr:uid="{00000000-0005-0000-0000-0000D4F90000}"/>
    <cellStyle name="Total 3 6 2" xfId="63945" xr:uid="{00000000-0005-0000-0000-0000D5F90000}"/>
    <cellStyle name="Total 3 7" xfId="63946" xr:uid="{00000000-0005-0000-0000-0000D6F90000}"/>
    <cellStyle name="Total 3 8" xfId="63947" xr:uid="{00000000-0005-0000-0000-0000D7F90000}"/>
    <cellStyle name="Total 3_T-straight with PEDs adjustor" xfId="63948" xr:uid="{00000000-0005-0000-0000-0000D8F90000}"/>
    <cellStyle name="Total 4" xfId="63949" xr:uid="{00000000-0005-0000-0000-0000D9F90000}"/>
    <cellStyle name="Total 4 2" xfId="63950" xr:uid="{00000000-0005-0000-0000-0000DAF90000}"/>
    <cellStyle name="Total 4 2 10" xfId="63951" xr:uid="{00000000-0005-0000-0000-0000DBF90000}"/>
    <cellStyle name="Total 4 2 10 2" xfId="63952" xr:uid="{00000000-0005-0000-0000-0000DCF90000}"/>
    <cellStyle name="Total 4 2 10 2 2" xfId="63953" xr:uid="{00000000-0005-0000-0000-0000DDF90000}"/>
    <cellStyle name="Total 4 2 10 2 2 2" xfId="63954" xr:uid="{00000000-0005-0000-0000-0000DEF90000}"/>
    <cellStyle name="Total 4 2 10 2 2 3" xfId="63955" xr:uid="{00000000-0005-0000-0000-0000DFF90000}"/>
    <cellStyle name="Total 4 2 10 2 2 4" xfId="63956" xr:uid="{00000000-0005-0000-0000-0000E0F90000}"/>
    <cellStyle name="Total 4 2 10 2 2 5" xfId="63957" xr:uid="{00000000-0005-0000-0000-0000E1F90000}"/>
    <cellStyle name="Total 4 2 10 2 3" xfId="63958" xr:uid="{00000000-0005-0000-0000-0000E2F90000}"/>
    <cellStyle name="Total 4 2 10 2 3 2" xfId="63959" xr:uid="{00000000-0005-0000-0000-0000E3F90000}"/>
    <cellStyle name="Total 4 2 10 2 3 3" xfId="63960" xr:uid="{00000000-0005-0000-0000-0000E4F90000}"/>
    <cellStyle name="Total 4 2 10 2 3 4" xfId="63961" xr:uid="{00000000-0005-0000-0000-0000E5F90000}"/>
    <cellStyle name="Total 4 2 10 2 3 5" xfId="63962" xr:uid="{00000000-0005-0000-0000-0000E6F90000}"/>
    <cellStyle name="Total 4 2 10 2 4" xfId="63963" xr:uid="{00000000-0005-0000-0000-0000E7F90000}"/>
    <cellStyle name="Total 4 2 10 2 5" xfId="63964" xr:uid="{00000000-0005-0000-0000-0000E8F90000}"/>
    <cellStyle name="Total 4 2 10 2 6" xfId="63965" xr:uid="{00000000-0005-0000-0000-0000E9F90000}"/>
    <cellStyle name="Total 4 2 10 2 7" xfId="63966" xr:uid="{00000000-0005-0000-0000-0000EAF90000}"/>
    <cellStyle name="Total 4 2 10 3" xfId="63967" xr:uid="{00000000-0005-0000-0000-0000EBF90000}"/>
    <cellStyle name="Total 4 2 10 3 2" xfId="63968" xr:uid="{00000000-0005-0000-0000-0000ECF90000}"/>
    <cellStyle name="Total 4 2 10 3 3" xfId="63969" xr:uid="{00000000-0005-0000-0000-0000EDF90000}"/>
    <cellStyle name="Total 4 2 10 3 4" xfId="63970" xr:uid="{00000000-0005-0000-0000-0000EEF90000}"/>
    <cellStyle name="Total 4 2 10 3 5" xfId="63971" xr:uid="{00000000-0005-0000-0000-0000EFF90000}"/>
    <cellStyle name="Total 4 2 10 4" xfId="63972" xr:uid="{00000000-0005-0000-0000-0000F0F90000}"/>
    <cellStyle name="Total 4 2 10 4 2" xfId="63973" xr:uid="{00000000-0005-0000-0000-0000F1F90000}"/>
    <cellStyle name="Total 4 2 10 4 3" xfId="63974" xr:uid="{00000000-0005-0000-0000-0000F2F90000}"/>
    <cellStyle name="Total 4 2 10 4 4" xfId="63975" xr:uid="{00000000-0005-0000-0000-0000F3F90000}"/>
    <cellStyle name="Total 4 2 10 4 5" xfId="63976" xr:uid="{00000000-0005-0000-0000-0000F4F90000}"/>
    <cellStyle name="Total 4 2 10 5" xfId="63977" xr:uid="{00000000-0005-0000-0000-0000F5F90000}"/>
    <cellStyle name="Total 4 2 10 6" xfId="63978" xr:uid="{00000000-0005-0000-0000-0000F6F90000}"/>
    <cellStyle name="Total 4 2 10 7" xfId="63979" xr:uid="{00000000-0005-0000-0000-0000F7F90000}"/>
    <cellStyle name="Total 4 2 10 8" xfId="63980" xr:uid="{00000000-0005-0000-0000-0000F8F90000}"/>
    <cellStyle name="Total 4 2 11" xfId="63981" xr:uid="{00000000-0005-0000-0000-0000F9F90000}"/>
    <cellStyle name="Total 4 2 11 2" xfId="63982" xr:uid="{00000000-0005-0000-0000-0000FAF90000}"/>
    <cellStyle name="Total 4 2 11 2 2" xfId="63983" xr:uid="{00000000-0005-0000-0000-0000FBF90000}"/>
    <cellStyle name="Total 4 2 11 2 2 2" xfId="63984" xr:uid="{00000000-0005-0000-0000-0000FCF90000}"/>
    <cellStyle name="Total 4 2 11 2 2 3" xfId="63985" xr:uid="{00000000-0005-0000-0000-0000FDF90000}"/>
    <cellStyle name="Total 4 2 11 2 2 4" xfId="63986" xr:uid="{00000000-0005-0000-0000-0000FEF90000}"/>
    <cellStyle name="Total 4 2 11 2 2 5" xfId="63987" xr:uid="{00000000-0005-0000-0000-0000FFF90000}"/>
    <cellStyle name="Total 4 2 11 2 3" xfId="63988" xr:uid="{00000000-0005-0000-0000-000000FA0000}"/>
    <cellStyle name="Total 4 2 11 2 3 2" xfId="63989" xr:uid="{00000000-0005-0000-0000-000001FA0000}"/>
    <cellStyle name="Total 4 2 11 2 3 3" xfId="63990" xr:uid="{00000000-0005-0000-0000-000002FA0000}"/>
    <cellStyle name="Total 4 2 11 2 3 4" xfId="63991" xr:uid="{00000000-0005-0000-0000-000003FA0000}"/>
    <cellStyle name="Total 4 2 11 2 3 5" xfId="63992" xr:uid="{00000000-0005-0000-0000-000004FA0000}"/>
    <cellStyle name="Total 4 2 11 2 4" xfId="63993" xr:uid="{00000000-0005-0000-0000-000005FA0000}"/>
    <cellStyle name="Total 4 2 11 2 5" xfId="63994" xr:uid="{00000000-0005-0000-0000-000006FA0000}"/>
    <cellStyle name="Total 4 2 11 2 6" xfId="63995" xr:uid="{00000000-0005-0000-0000-000007FA0000}"/>
    <cellStyle name="Total 4 2 11 2 7" xfId="63996" xr:uid="{00000000-0005-0000-0000-000008FA0000}"/>
    <cellStyle name="Total 4 2 11 3" xfId="63997" xr:uid="{00000000-0005-0000-0000-000009FA0000}"/>
    <cellStyle name="Total 4 2 11 3 2" xfId="63998" xr:uid="{00000000-0005-0000-0000-00000AFA0000}"/>
    <cellStyle name="Total 4 2 11 3 3" xfId="63999" xr:uid="{00000000-0005-0000-0000-00000BFA0000}"/>
    <cellStyle name="Total 4 2 11 3 4" xfId="64000" xr:uid="{00000000-0005-0000-0000-00000CFA0000}"/>
    <cellStyle name="Total 4 2 11 3 5" xfId="64001" xr:uid="{00000000-0005-0000-0000-00000DFA0000}"/>
    <cellStyle name="Total 4 2 11 4" xfId="64002" xr:uid="{00000000-0005-0000-0000-00000EFA0000}"/>
    <cellStyle name="Total 4 2 11 4 2" xfId="64003" xr:uid="{00000000-0005-0000-0000-00000FFA0000}"/>
    <cellStyle name="Total 4 2 11 4 3" xfId="64004" xr:uid="{00000000-0005-0000-0000-000010FA0000}"/>
    <cellStyle name="Total 4 2 11 4 4" xfId="64005" xr:uid="{00000000-0005-0000-0000-000011FA0000}"/>
    <cellStyle name="Total 4 2 11 4 5" xfId="64006" xr:uid="{00000000-0005-0000-0000-000012FA0000}"/>
    <cellStyle name="Total 4 2 11 5" xfId="64007" xr:uid="{00000000-0005-0000-0000-000013FA0000}"/>
    <cellStyle name="Total 4 2 11 6" xfId="64008" xr:uid="{00000000-0005-0000-0000-000014FA0000}"/>
    <cellStyle name="Total 4 2 11 7" xfId="64009" xr:uid="{00000000-0005-0000-0000-000015FA0000}"/>
    <cellStyle name="Total 4 2 11 8" xfId="64010" xr:uid="{00000000-0005-0000-0000-000016FA0000}"/>
    <cellStyle name="Total 4 2 12" xfId="64011" xr:uid="{00000000-0005-0000-0000-000017FA0000}"/>
    <cellStyle name="Total 4 2 12 2" xfId="64012" xr:uid="{00000000-0005-0000-0000-000018FA0000}"/>
    <cellStyle name="Total 4 2 12 2 2" xfId="64013" xr:uid="{00000000-0005-0000-0000-000019FA0000}"/>
    <cellStyle name="Total 4 2 12 2 2 2" xfId="64014" xr:uid="{00000000-0005-0000-0000-00001AFA0000}"/>
    <cellStyle name="Total 4 2 12 2 2 3" xfId="64015" xr:uid="{00000000-0005-0000-0000-00001BFA0000}"/>
    <cellStyle name="Total 4 2 12 2 2 4" xfId="64016" xr:uid="{00000000-0005-0000-0000-00001CFA0000}"/>
    <cellStyle name="Total 4 2 12 2 2 5" xfId="64017" xr:uid="{00000000-0005-0000-0000-00001DFA0000}"/>
    <cellStyle name="Total 4 2 12 2 3" xfId="64018" xr:uid="{00000000-0005-0000-0000-00001EFA0000}"/>
    <cellStyle name="Total 4 2 12 2 3 2" xfId="64019" xr:uid="{00000000-0005-0000-0000-00001FFA0000}"/>
    <cellStyle name="Total 4 2 12 2 3 3" xfId="64020" xr:uid="{00000000-0005-0000-0000-000020FA0000}"/>
    <cellStyle name="Total 4 2 12 2 3 4" xfId="64021" xr:uid="{00000000-0005-0000-0000-000021FA0000}"/>
    <cellStyle name="Total 4 2 12 2 3 5" xfId="64022" xr:uid="{00000000-0005-0000-0000-000022FA0000}"/>
    <cellStyle name="Total 4 2 12 2 4" xfId="64023" xr:uid="{00000000-0005-0000-0000-000023FA0000}"/>
    <cellStyle name="Total 4 2 12 2 5" xfId="64024" xr:uid="{00000000-0005-0000-0000-000024FA0000}"/>
    <cellStyle name="Total 4 2 12 2 6" xfId="64025" xr:uid="{00000000-0005-0000-0000-000025FA0000}"/>
    <cellStyle name="Total 4 2 12 2 7" xfId="64026" xr:uid="{00000000-0005-0000-0000-000026FA0000}"/>
    <cellStyle name="Total 4 2 12 3" xfId="64027" xr:uid="{00000000-0005-0000-0000-000027FA0000}"/>
    <cellStyle name="Total 4 2 12 3 2" xfId="64028" xr:uid="{00000000-0005-0000-0000-000028FA0000}"/>
    <cellStyle name="Total 4 2 12 3 3" xfId="64029" xr:uid="{00000000-0005-0000-0000-000029FA0000}"/>
    <cellStyle name="Total 4 2 12 3 4" xfId="64030" xr:uid="{00000000-0005-0000-0000-00002AFA0000}"/>
    <cellStyle name="Total 4 2 12 3 5" xfId="64031" xr:uid="{00000000-0005-0000-0000-00002BFA0000}"/>
    <cellStyle name="Total 4 2 12 4" xfId="64032" xr:uid="{00000000-0005-0000-0000-00002CFA0000}"/>
    <cellStyle name="Total 4 2 12 4 2" xfId="64033" xr:uid="{00000000-0005-0000-0000-00002DFA0000}"/>
    <cellStyle name="Total 4 2 12 4 3" xfId="64034" xr:uid="{00000000-0005-0000-0000-00002EFA0000}"/>
    <cellStyle name="Total 4 2 12 4 4" xfId="64035" xr:uid="{00000000-0005-0000-0000-00002FFA0000}"/>
    <cellStyle name="Total 4 2 12 4 5" xfId="64036" xr:uid="{00000000-0005-0000-0000-000030FA0000}"/>
    <cellStyle name="Total 4 2 12 5" xfId="64037" xr:uid="{00000000-0005-0000-0000-000031FA0000}"/>
    <cellStyle name="Total 4 2 12 6" xfId="64038" xr:uid="{00000000-0005-0000-0000-000032FA0000}"/>
    <cellStyle name="Total 4 2 12 7" xfId="64039" xr:uid="{00000000-0005-0000-0000-000033FA0000}"/>
    <cellStyle name="Total 4 2 12 8" xfId="64040" xr:uid="{00000000-0005-0000-0000-000034FA0000}"/>
    <cellStyle name="Total 4 2 13" xfId="64041" xr:uid="{00000000-0005-0000-0000-000035FA0000}"/>
    <cellStyle name="Total 4 2 13 2" xfId="64042" xr:uid="{00000000-0005-0000-0000-000036FA0000}"/>
    <cellStyle name="Total 4 2 13 2 2" xfId="64043" xr:uid="{00000000-0005-0000-0000-000037FA0000}"/>
    <cellStyle name="Total 4 2 13 2 2 2" xfId="64044" xr:uid="{00000000-0005-0000-0000-000038FA0000}"/>
    <cellStyle name="Total 4 2 13 2 2 3" xfId="64045" xr:uid="{00000000-0005-0000-0000-000039FA0000}"/>
    <cellStyle name="Total 4 2 13 2 2 4" xfId="64046" xr:uid="{00000000-0005-0000-0000-00003AFA0000}"/>
    <cellStyle name="Total 4 2 13 2 2 5" xfId="64047" xr:uid="{00000000-0005-0000-0000-00003BFA0000}"/>
    <cellStyle name="Total 4 2 13 2 3" xfId="64048" xr:uid="{00000000-0005-0000-0000-00003CFA0000}"/>
    <cellStyle name="Total 4 2 13 2 3 2" xfId="64049" xr:uid="{00000000-0005-0000-0000-00003DFA0000}"/>
    <cellStyle name="Total 4 2 13 2 3 3" xfId="64050" xr:uid="{00000000-0005-0000-0000-00003EFA0000}"/>
    <cellStyle name="Total 4 2 13 2 3 4" xfId="64051" xr:uid="{00000000-0005-0000-0000-00003FFA0000}"/>
    <cellStyle name="Total 4 2 13 2 3 5" xfId="64052" xr:uid="{00000000-0005-0000-0000-000040FA0000}"/>
    <cellStyle name="Total 4 2 13 2 4" xfId="64053" xr:uid="{00000000-0005-0000-0000-000041FA0000}"/>
    <cellStyle name="Total 4 2 13 2 5" xfId="64054" xr:uid="{00000000-0005-0000-0000-000042FA0000}"/>
    <cellStyle name="Total 4 2 13 2 6" xfId="64055" xr:uid="{00000000-0005-0000-0000-000043FA0000}"/>
    <cellStyle name="Total 4 2 13 2 7" xfId="64056" xr:uid="{00000000-0005-0000-0000-000044FA0000}"/>
    <cellStyle name="Total 4 2 13 3" xfId="64057" xr:uid="{00000000-0005-0000-0000-000045FA0000}"/>
    <cellStyle name="Total 4 2 13 3 2" xfId="64058" xr:uid="{00000000-0005-0000-0000-000046FA0000}"/>
    <cellStyle name="Total 4 2 13 3 3" xfId="64059" xr:uid="{00000000-0005-0000-0000-000047FA0000}"/>
    <cellStyle name="Total 4 2 13 3 4" xfId="64060" xr:uid="{00000000-0005-0000-0000-000048FA0000}"/>
    <cellStyle name="Total 4 2 13 3 5" xfId="64061" xr:uid="{00000000-0005-0000-0000-000049FA0000}"/>
    <cellStyle name="Total 4 2 13 4" xfId="64062" xr:uid="{00000000-0005-0000-0000-00004AFA0000}"/>
    <cellStyle name="Total 4 2 13 4 2" xfId="64063" xr:uid="{00000000-0005-0000-0000-00004BFA0000}"/>
    <cellStyle name="Total 4 2 13 4 3" xfId="64064" xr:uid="{00000000-0005-0000-0000-00004CFA0000}"/>
    <cellStyle name="Total 4 2 13 4 4" xfId="64065" xr:uid="{00000000-0005-0000-0000-00004DFA0000}"/>
    <cellStyle name="Total 4 2 13 4 5" xfId="64066" xr:uid="{00000000-0005-0000-0000-00004EFA0000}"/>
    <cellStyle name="Total 4 2 13 5" xfId="64067" xr:uid="{00000000-0005-0000-0000-00004FFA0000}"/>
    <cellStyle name="Total 4 2 13 6" xfId="64068" xr:uid="{00000000-0005-0000-0000-000050FA0000}"/>
    <cellStyle name="Total 4 2 13 7" xfId="64069" xr:uid="{00000000-0005-0000-0000-000051FA0000}"/>
    <cellStyle name="Total 4 2 13 8" xfId="64070" xr:uid="{00000000-0005-0000-0000-000052FA0000}"/>
    <cellStyle name="Total 4 2 14" xfId="64071" xr:uid="{00000000-0005-0000-0000-000053FA0000}"/>
    <cellStyle name="Total 4 2 14 2" xfId="64072" xr:uid="{00000000-0005-0000-0000-000054FA0000}"/>
    <cellStyle name="Total 4 2 14 2 2" xfId="64073" xr:uid="{00000000-0005-0000-0000-000055FA0000}"/>
    <cellStyle name="Total 4 2 14 2 2 2" xfId="64074" xr:uid="{00000000-0005-0000-0000-000056FA0000}"/>
    <cellStyle name="Total 4 2 14 2 2 3" xfId="64075" xr:uid="{00000000-0005-0000-0000-000057FA0000}"/>
    <cellStyle name="Total 4 2 14 2 2 4" xfId="64076" xr:uid="{00000000-0005-0000-0000-000058FA0000}"/>
    <cellStyle name="Total 4 2 14 2 2 5" xfId="64077" xr:uid="{00000000-0005-0000-0000-000059FA0000}"/>
    <cellStyle name="Total 4 2 14 2 3" xfId="64078" xr:uid="{00000000-0005-0000-0000-00005AFA0000}"/>
    <cellStyle name="Total 4 2 14 2 3 2" xfId="64079" xr:uid="{00000000-0005-0000-0000-00005BFA0000}"/>
    <cellStyle name="Total 4 2 14 2 3 3" xfId="64080" xr:uid="{00000000-0005-0000-0000-00005CFA0000}"/>
    <cellStyle name="Total 4 2 14 2 3 4" xfId="64081" xr:uid="{00000000-0005-0000-0000-00005DFA0000}"/>
    <cellStyle name="Total 4 2 14 2 3 5" xfId="64082" xr:uid="{00000000-0005-0000-0000-00005EFA0000}"/>
    <cellStyle name="Total 4 2 14 2 4" xfId="64083" xr:uid="{00000000-0005-0000-0000-00005FFA0000}"/>
    <cellStyle name="Total 4 2 14 2 5" xfId="64084" xr:uid="{00000000-0005-0000-0000-000060FA0000}"/>
    <cellStyle name="Total 4 2 14 2 6" xfId="64085" xr:uid="{00000000-0005-0000-0000-000061FA0000}"/>
    <cellStyle name="Total 4 2 14 2 7" xfId="64086" xr:uid="{00000000-0005-0000-0000-000062FA0000}"/>
    <cellStyle name="Total 4 2 14 3" xfId="64087" xr:uid="{00000000-0005-0000-0000-000063FA0000}"/>
    <cellStyle name="Total 4 2 14 3 2" xfId="64088" xr:uid="{00000000-0005-0000-0000-000064FA0000}"/>
    <cellStyle name="Total 4 2 14 3 3" xfId="64089" xr:uid="{00000000-0005-0000-0000-000065FA0000}"/>
    <cellStyle name="Total 4 2 14 3 4" xfId="64090" xr:uid="{00000000-0005-0000-0000-000066FA0000}"/>
    <cellStyle name="Total 4 2 14 3 5" xfId="64091" xr:uid="{00000000-0005-0000-0000-000067FA0000}"/>
    <cellStyle name="Total 4 2 14 4" xfId="64092" xr:uid="{00000000-0005-0000-0000-000068FA0000}"/>
    <cellStyle name="Total 4 2 14 4 2" xfId="64093" xr:uid="{00000000-0005-0000-0000-000069FA0000}"/>
    <cellStyle name="Total 4 2 14 4 3" xfId="64094" xr:uid="{00000000-0005-0000-0000-00006AFA0000}"/>
    <cellStyle name="Total 4 2 14 4 4" xfId="64095" xr:uid="{00000000-0005-0000-0000-00006BFA0000}"/>
    <cellStyle name="Total 4 2 14 4 5" xfId="64096" xr:uid="{00000000-0005-0000-0000-00006CFA0000}"/>
    <cellStyle name="Total 4 2 14 5" xfId="64097" xr:uid="{00000000-0005-0000-0000-00006DFA0000}"/>
    <cellStyle name="Total 4 2 14 6" xfId="64098" xr:uid="{00000000-0005-0000-0000-00006EFA0000}"/>
    <cellStyle name="Total 4 2 14 7" xfId="64099" xr:uid="{00000000-0005-0000-0000-00006FFA0000}"/>
    <cellStyle name="Total 4 2 14 8" xfId="64100" xr:uid="{00000000-0005-0000-0000-000070FA0000}"/>
    <cellStyle name="Total 4 2 15" xfId="64101" xr:uid="{00000000-0005-0000-0000-000071FA0000}"/>
    <cellStyle name="Total 4 2 15 2" xfId="64102" xr:uid="{00000000-0005-0000-0000-000072FA0000}"/>
    <cellStyle name="Total 4 2 15 2 2" xfId="64103" xr:uid="{00000000-0005-0000-0000-000073FA0000}"/>
    <cellStyle name="Total 4 2 15 2 3" xfId="64104" xr:uid="{00000000-0005-0000-0000-000074FA0000}"/>
    <cellStyle name="Total 4 2 15 2 4" xfId="64105" xr:uid="{00000000-0005-0000-0000-000075FA0000}"/>
    <cellStyle name="Total 4 2 15 2 5" xfId="64106" xr:uid="{00000000-0005-0000-0000-000076FA0000}"/>
    <cellStyle name="Total 4 2 15 3" xfId="64107" xr:uid="{00000000-0005-0000-0000-000077FA0000}"/>
    <cellStyle name="Total 4 2 15 3 2" xfId="64108" xr:uid="{00000000-0005-0000-0000-000078FA0000}"/>
    <cellStyle name="Total 4 2 15 3 3" xfId="64109" xr:uid="{00000000-0005-0000-0000-000079FA0000}"/>
    <cellStyle name="Total 4 2 15 3 4" xfId="64110" xr:uid="{00000000-0005-0000-0000-00007AFA0000}"/>
    <cellStyle name="Total 4 2 15 3 5" xfId="64111" xr:uid="{00000000-0005-0000-0000-00007BFA0000}"/>
    <cellStyle name="Total 4 2 15 4" xfId="64112" xr:uid="{00000000-0005-0000-0000-00007CFA0000}"/>
    <cellStyle name="Total 4 2 15 5" xfId="64113" xr:uid="{00000000-0005-0000-0000-00007DFA0000}"/>
    <cellStyle name="Total 4 2 15 6" xfId="64114" xr:uid="{00000000-0005-0000-0000-00007EFA0000}"/>
    <cellStyle name="Total 4 2 15 7" xfId="64115" xr:uid="{00000000-0005-0000-0000-00007FFA0000}"/>
    <cellStyle name="Total 4 2 16" xfId="64116" xr:uid="{00000000-0005-0000-0000-000080FA0000}"/>
    <cellStyle name="Total 4 2 16 2" xfId="64117" xr:uid="{00000000-0005-0000-0000-000081FA0000}"/>
    <cellStyle name="Total 4 2 16 3" xfId="64118" xr:uid="{00000000-0005-0000-0000-000082FA0000}"/>
    <cellStyle name="Total 4 2 16 4" xfId="64119" xr:uid="{00000000-0005-0000-0000-000083FA0000}"/>
    <cellStyle name="Total 4 2 16 5" xfId="64120" xr:uid="{00000000-0005-0000-0000-000084FA0000}"/>
    <cellStyle name="Total 4 2 17" xfId="64121" xr:uid="{00000000-0005-0000-0000-000085FA0000}"/>
    <cellStyle name="Total 4 2 17 2" xfId="64122" xr:uid="{00000000-0005-0000-0000-000086FA0000}"/>
    <cellStyle name="Total 4 2 17 3" xfId="64123" xr:uid="{00000000-0005-0000-0000-000087FA0000}"/>
    <cellStyle name="Total 4 2 17 4" xfId="64124" xr:uid="{00000000-0005-0000-0000-000088FA0000}"/>
    <cellStyle name="Total 4 2 17 5" xfId="64125" xr:uid="{00000000-0005-0000-0000-000089FA0000}"/>
    <cellStyle name="Total 4 2 18" xfId="64126" xr:uid="{00000000-0005-0000-0000-00008AFA0000}"/>
    <cellStyle name="Total 4 2 18 2" xfId="64127" xr:uid="{00000000-0005-0000-0000-00008BFA0000}"/>
    <cellStyle name="Total 4 2 19" xfId="64128" xr:uid="{00000000-0005-0000-0000-00008CFA0000}"/>
    <cellStyle name="Total 4 2 2" xfId="64129" xr:uid="{00000000-0005-0000-0000-00008DFA0000}"/>
    <cellStyle name="Total 4 2 2 2" xfId="64130" xr:uid="{00000000-0005-0000-0000-00008EFA0000}"/>
    <cellStyle name="Total 4 2 2 2 2" xfId="64131" xr:uid="{00000000-0005-0000-0000-00008FFA0000}"/>
    <cellStyle name="Total 4 2 2 2 2 2" xfId="64132" xr:uid="{00000000-0005-0000-0000-000090FA0000}"/>
    <cellStyle name="Total 4 2 2 2 2 3" xfId="64133" xr:uid="{00000000-0005-0000-0000-000091FA0000}"/>
    <cellStyle name="Total 4 2 2 2 2 4" xfId="64134" xr:uid="{00000000-0005-0000-0000-000092FA0000}"/>
    <cellStyle name="Total 4 2 2 2 2 5" xfId="64135" xr:uid="{00000000-0005-0000-0000-000093FA0000}"/>
    <cellStyle name="Total 4 2 2 2 3" xfId="64136" xr:uid="{00000000-0005-0000-0000-000094FA0000}"/>
    <cellStyle name="Total 4 2 2 2 3 2" xfId="64137" xr:uid="{00000000-0005-0000-0000-000095FA0000}"/>
    <cellStyle name="Total 4 2 2 2 3 3" xfId="64138" xr:uid="{00000000-0005-0000-0000-000096FA0000}"/>
    <cellStyle name="Total 4 2 2 2 3 4" xfId="64139" xr:uid="{00000000-0005-0000-0000-000097FA0000}"/>
    <cellStyle name="Total 4 2 2 2 3 5" xfId="64140" xr:uid="{00000000-0005-0000-0000-000098FA0000}"/>
    <cellStyle name="Total 4 2 2 2 4" xfId="64141" xr:uid="{00000000-0005-0000-0000-000099FA0000}"/>
    <cellStyle name="Total 4 2 2 2 5" xfId="64142" xr:uid="{00000000-0005-0000-0000-00009AFA0000}"/>
    <cellStyle name="Total 4 2 2 2 6" xfId="64143" xr:uid="{00000000-0005-0000-0000-00009BFA0000}"/>
    <cellStyle name="Total 4 2 2 2 7" xfId="64144" xr:uid="{00000000-0005-0000-0000-00009CFA0000}"/>
    <cellStyle name="Total 4 2 2 3" xfId="64145" xr:uid="{00000000-0005-0000-0000-00009DFA0000}"/>
    <cellStyle name="Total 4 2 2 3 2" xfId="64146" xr:uid="{00000000-0005-0000-0000-00009EFA0000}"/>
    <cellStyle name="Total 4 2 2 3 3" xfId="64147" xr:uid="{00000000-0005-0000-0000-00009FFA0000}"/>
    <cellStyle name="Total 4 2 2 3 4" xfId="64148" xr:uid="{00000000-0005-0000-0000-0000A0FA0000}"/>
    <cellStyle name="Total 4 2 2 3 5" xfId="64149" xr:uid="{00000000-0005-0000-0000-0000A1FA0000}"/>
    <cellStyle name="Total 4 2 2 4" xfId="64150" xr:uid="{00000000-0005-0000-0000-0000A2FA0000}"/>
    <cellStyle name="Total 4 2 2 4 2" xfId="64151" xr:uid="{00000000-0005-0000-0000-0000A3FA0000}"/>
    <cellStyle name="Total 4 2 2 4 3" xfId="64152" xr:uid="{00000000-0005-0000-0000-0000A4FA0000}"/>
    <cellStyle name="Total 4 2 2 4 4" xfId="64153" xr:uid="{00000000-0005-0000-0000-0000A5FA0000}"/>
    <cellStyle name="Total 4 2 2 4 5" xfId="64154" xr:uid="{00000000-0005-0000-0000-0000A6FA0000}"/>
    <cellStyle name="Total 4 2 2 5" xfId="64155" xr:uid="{00000000-0005-0000-0000-0000A7FA0000}"/>
    <cellStyle name="Total 4 2 2 5 2" xfId="64156" xr:uid="{00000000-0005-0000-0000-0000A8FA0000}"/>
    <cellStyle name="Total 4 2 2 6" xfId="64157" xr:uid="{00000000-0005-0000-0000-0000A9FA0000}"/>
    <cellStyle name="Total 4 2 2 7" xfId="64158" xr:uid="{00000000-0005-0000-0000-0000AAFA0000}"/>
    <cellStyle name="Total 4 2 2 8" xfId="64159" xr:uid="{00000000-0005-0000-0000-0000ABFA0000}"/>
    <cellStyle name="Total 4 2 20" xfId="64160" xr:uid="{00000000-0005-0000-0000-0000ACFA0000}"/>
    <cellStyle name="Total 4 2 21" xfId="64161" xr:uid="{00000000-0005-0000-0000-0000ADFA0000}"/>
    <cellStyle name="Total 4 2 3" xfId="64162" xr:uid="{00000000-0005-0000-0000-0000AEFA0000}"/>
    <cellStyle name="Total 4 2 3 2" xfId="64163" xr:uid="{00000000-0005-0000-0000-0000AFFA0000}"/>
    <cellStyle name="Total 4 2 3 2 2" xfId="64164" xr:uid="{00000000-0005-0000-0000-0000B0FA0000}"/>
    <cellStyle name="Total 4 2 3 2 2 2" xfId="64165" xr:uid="{00000000-0005-0000-0000-0000B1FA0000}"/>
    <cellStyle name="Total 4 2 3 2 2 3" xfId="64166" xr:uid="{00000000-0005-0000-0000-0000B2FA0000}"/>
    <cellStyle name="Total 4 2 3 2 2 4" xfId="64167" xr:uid="{00000000-0005-0000-0000-0000B3FA0000}"/>
    <cellStyle name="Total 4 2 3 2 2 5" xfId="64168" xr:uid="{00000000-0005-0000-0000-0000B4FA0000}"/>
    <cellStyle name="Total 4 2 3 2 3" xfId="64169" xr:uid="{00000000-0005-0000-0000-0000B5FA0000}"/>
    <cellStyle name="Total 4 2 3 2 3 2" xfId="64170" xr:uid="{00000000-0005-0000-0000-0000B6FA0000}"/>
    <cellStyle name="Total 4 2 3 2 3 3" xfId="64171" xr:uid="{00000000-0005-0000-0000-0000B7FA0000}"/>
    <cellStyle name="Total 4 2 3 2 3 4" xfId="64172" xr:uid="{00000000-0005-0000-0000-0000B8FA0000}"/>
    <cellStyle name="Total 4 2 3 2 3 5" xfId="64173" xr:uid="{00000000-0005-0000-0000-0000B9FA0000}"/>
    <cellStyle name="Total 4 2 3 2 4" xfId="64174" xr:uid="{00000000-0005-0000-0000-0000BAFA0000}"/>
    <cellStyle name="Total 4 2 3 2 5" xfId="64175" xr:uid="{00000000-0005-0000-0000-0000BBFA0000}"/>
    <cellStyle name="Total 4 2 3 2 6" xfId="64176" xr:uid="{00000000-0005-0000-0000-0000BCFA0000}"/>
    <cellStyle name="Total 4 2 3 2 7" xfId="64177" xr:uid="{00000000-0005-0000-0000-0000BDFA0000}"/>
    <cellStyle name="Total 4 2 3 3" xfId="64178" xr:uid="{00000000-0005-0000-0000-0000BEFA0000}"/>
    <cellStyle name="Total 4 2 3 3 2" xfId="64179" xr:uid="{00000000-0005-0000-0000-0000BFFA0000}"/>
    <cellStyle name="Total 4 2 3 3 3" xfId="64180" xr:uid="{00000000-0005-0000-0000-0000C0FA0000}"/>
    <cellStyle name="Total 4 2 3 3 4" xfId="64181" xr:uid="{00000000-0005-0000-0000-0000C1FA0000}"/>
    <cellStyle name="Total 4 2 3 3 5" xfId="64182" xr:uid="{00000000-0005-0000-0000-0000C2FA0000}"/>
    <cellStyle name="Total 4 2 3 4" xfId="64183" xr:uid="{00000000-0005-0000-0000-0000C3FA0000}"/>
    <cellStyle name="Total 4 2 3 4 2" xfId="64184" xr:uid="{00000000-0005-0000-0000-0000C4FA0000}"/>
    <cellStyle name="Total 4 2 3 4 3" xfId="64185" xr:uid="{00000000-0005-0000-0000-0000C5FA0000}"/>
    <cellStyle name="Total 4 2 3 4 4" xfId="64186" xr:uid="{00000000-0005-0000-0000-0000C6FA0000}"/>
    <cellStyle name="Total 4 2 3 4 5" xfId="64187" xr:uid="{00000000-0005-0000-0000-0000C7FA0000}"/>
    <cellStyle name="Total 4 2 3 5" xfId="64188" xr:uid="{00000000-0005-0000-0000-0000C8FA0000}"/>
    <cellStyle name="Total 4 2 3 6" xfId="64189" xr:uid="{00000000-0005-0000-0000-0000C9FA0000}"/>
    <cellStyle name="Total 4 2 3 7" xfId="64190" xr:uid="{00000000-0005-0000-0000-0000CAFA0000}"/>
    <cellStyle name="Total 4 2 3 8" xfId="64191" xr:uid="{00000000-0005-0000-0000-0000CBFA0000}"/>
    <cellStyle name="Total 4 2 4" xfId="64192" xr:uid="{00000000-0005-0000-0000-0000CCFA0000}"/>
    <cellStyle name="Total 4 2 4 2" xfId="64193" xr:uid="{00000000-0005-0000-0000-0000CDFA0000}"/>
    <cellStyle name="Total 4 2 4 2 2" xfId="64194" xr:uid="{00000000-0005-0000-0000-0000CEFA0000}"/>
    <cellStyle name="Total 4 2 4 2 2 2" xfId="64195" xr:uid="{00000000-0005-0000-0000-0000CFFA0000}"/>
    <cellStyle name="Total 4 2 4 2 2 3" xfId="64196" xr:uid="{00000000-0005-0000-0000-0000D0FA0000}"/>
    <cellStyle name="Total 4 2 4 2 2 4" xfId="64197" xr:uid="{00000000-0005-0000-0000-0000D1FA0000}"/>
    <cellStyle name="Total 4 2 4 2 2 5" xfId="64198" xr:uid="{00000000-0005-0000-0000-0000D2FA0000}"/>
    <cellStyle name="Total 4 2 4 2 3" xfId="64199" xr:uid="{00000000-0005-0000-0000-0000D3FA0000}"/>
    <cellStyle name="Total 4 2 4 2 3 2" xfId="64200" xr:uid="{00000000-0005-0000-0000-0000D4FA0000}"/>
    <cellStyle name="Total 4 2 4 2 3 3" xfId="64201" xr:uid="{00000000-0005-0000-0000-0000D5FA0000}"/>
    <cellStyle name="Total 4 2 4 2 3 4" xfId="64202" xr:uid="{00000000-0005-0000-0000-0000D6FA0000}"/>
    <cellStyle name="Total 4 2 4 2 3 5" xfId="64203" xr:uid="{00000000-0005-0000-0000-0000D7FA0000}"/>
    <cellStyle name="Total 4 2 4 2 4" xfId="64204" xr:uid="{00000000-0005-0000-0000-0000D8FA0000}"/>
    <cellStyle name="Total 4 2 4 2 5" xfId="64205" xr:uid="{00000000-0005-0000-0000-0000D9FA0000}"/>
    <cellStyle name="Total 4 2 4 2 6" xfId="64206" xr:uid="{00000000-0005-0000-0000-0000DAFA0000}"/>
    <cellStyle name="Total 4 2 4 2 7" xfId="64207" xr:uid="{00000000-0005-0000-0000-0000DBFA0000}"/>
    <cellStyle name="Total 4 2 4 3" xfId="64208" xr:uid="{00000000-0005-0000-0000-0000DCFA0000}"/>
    <cellStyle name="Total 4 2 4 3 2" xfId="64209" xr:uid="{00000000-0005-0000-0000-0000DDFA0000}"/>
    <cellStyle name="Total 4 2 4 3 3" xfId="64210" xr:uid="{00000000-0005-0000-0000-0000DEFA0000}"/>
    <cellStyle name="Total 4 2 4 3 4" xfId="64211" xr:uid="{00000000-0005-0000-0000-0000DFFA0000}"/>
    <cellStyle name="Total 4 2 4 3 5" xfId="64212" xr:uid="{00000000-0005-0000-0000-0000E0FA0000}"/>
    <cellStyle name="Total 4 2 4 4" xfId="64213" xr:uid="{00000000-0005-0000-0000-0000E1FA0000}"/>
    <cellStyle name="Total 4 2 4 4 2" xfId="64214" xr:uid="{00000000-0005-0000-0000-0000E2FA0000}"/>
    <cellStyle name="Total 4 2 4 4 3" xfId="64215" xr:uid="{00000000-0005-0000-0000-0000E3FA0000}"/>
    <cellStyle name="Total 4 2 4 4 4" xfId="64216" xr:uid="{00000000-0005-0000-0000-0000E4FA0000}"/>
    <cellStyle name="Total 4 2 4 4 5" xfId="64217" xr:uid="{00000000-0005-0000-0000-0000E5FA0000}"/>
    <cellStyle name="Total 4 2 4 5" xfId="64218" xr:uid="{00000000-0005-0000-0000-0000E6FA0000}"/>
    <cellStyle name="Total 4 2 4 6" xfId="64219" xr:uid="{00000000-0005-0000-0000-0000E7FA0000}"/>
    <cellStyle name="Total 4 2 4 7" xfId="64220" xr:uid="{00000000-0005-0000-0000-0000E8FA0000}"/>
    <cellStyle name="Total 4 2 4 8" xfId="64221" xr:uid="{00000000-0005-0000-0000-0000E9FA0000}"/>
    <cellStyle name="Total 4 2 5" xfId="64222" xr:uid="{00000000-0005-0000-0000-0000EAFA0000}"/>
    <cellStyle name="Total 4 2 5 2" xfId="64223" xr:uid="{00000000-0005-0000-0000-0000EBFA0000}"/>
    <cellStyle name="Total 4 2 5 2 2" xfId="64224" xr:uid="{00000000-0005-0000-0000-0000ECFA0000}"/>
    <cellStyle name="Total 4 2 5 2 2 2" xfId="64225" xr:uid="{00000000-0005-0000-0000-0000EDFA0000}"/>
    <cellStyle name="Total 4 2 5 2 2 3" xfId="64226" xr:uid="{00000000-0005-0000-0000-0000EEFA0000}"/>
    <cellStyle name="Total 4 2 5 2 2 4" xfId="64227" xr:uid="{00000000-0005-0000-0000-0000EFFA0000}"/>
    <cellStyle name="Total 4 2 5 2 2 5" xfId="64228" xr:uid="{00000000-0005-0000-0000-0000F0FA0000}"/>
    <cellStyle name="Total 4 2 5 2 3" xfId="64229" xr:uid="{00000000-0005-0000-0000-0000F1FA0000}"/>
    <cellStyle name="Total 4 2 5 2 3 2" xfId="64230" xr:uid="{00000000-0005-0000-0000-0000F2FA0000}"/>
    <cellStyle name="Total 4 2 5 2 3 3" xfId="64231" xr:uid="{00000000-0005-0000-0000-0000F3FA0000}"/>
    <cellStyle name="Total 4 2 5 2 3 4" xfId="64232" xr:uid="{00000000-0005-0000-0000-0000F4FA0000}"/>
    <cellStyle name="Total 4 2 5 2 3 5" xfId="64233" xr:uid="{00000000-0005-0000-0000-0000F5FA0000}"/>
    <cellStyle name="Total 4 2 5 2 4" xfId="64234" xr:uid="{00000000-0005-0000-0000-0000F6FA0000}"/>
    <cellStyle name="Total 4 2 5 2 5" xfId="64235" xr:uid="{00000000-0005-0000-0000-0000F7FA0000}"/>
    <cellStyle name="Total 4 2 5 2 6" xfId="64236" xr:uid="{00000000-0005-0000-0000-0000F8FA0000}"/>
    <cellStyle name="Total 4 2 5 2 7" xfId="64237" xr:uid="{00000000-0005-0000-0000-0000F9FA0000}"/>
    <cellStyle name="Total 4 2 5 3" xfId="64238" xr:uid="{00000000-0005-0000-0000-0000FAFA0000}"/>
    <cellStyle name="Total 4 2 5 3 2" xfId="64239" xr:uid="{00000000-0005-0000-0000-0000FBFA0000}"/>
    <cellStyle name="Total 4 2 5 3 3" xfId="64240" xr:uid="{00000000-0005-0000-0000-0000FCFA0000}"/>
    <cellStyle name="Total 4 2 5 3 4" xfId="64241" xr:uid="{00000000-0005-0000-0000-0000FDFA0000}"/>
    <cellStyle name="Total 4 2 5 3 5" xfId="64242" xr:uid="{00000000-0005-0000-0000-0000FEFA0000}"/>
    <cellStyle name="Total 4 2 5 4" xfId="64243" xr:uid="{00000000-0005-0000-0000-0000FFFA0000}"/>
    <cellStyle name="Total 4 2 5 4 2" xfId="64244" xr:uid="{00000000-0005-0000-0000-000000FB0000}"/>
    <cellStyle name="Total 4 2 5 4 3" xfId="64245" xr:uid="{00000000-0005-0000-0000-000001FB0000}"/>
    <cellStyle name="Total 4 2 5 4 4" xfId="64246" xr:uid="{00000000-0005-0000-0000-000002FB0000}"/>
    <cellStyle name="Total 4 2 5 4 5" xfId="64247" xr:uid="{00000000-0005-0000-0000-000003FB0000}"/>
    <cellStyle name="Total 4 2 5 5" xfId="64248" xr:uid="{00000000-0005-0000-0000-000004FB0000}"/>
    <cellStyle name="Total 4 2 5 6" xfId="64249" xr:uid="{00000000-0005-0000-0000-000005FB0000}"/>
    <cellStyle name="Total 4 2 5 7" xfId="64250" xr:uid="{00000000-0005-0000-0000-000006FB0000}"/>
    <cellStyle name="Total 4 2 5 8" xfId="64251" xr:uid="{00000000-0005-0000-0000-000007FB0000}"/>
    <cellStyle name="Total 4 2 6" xfId="64252" xr:uid="{00000000-0005-0000-0000-000008FB0000}"/>
    <cellStyle name="Total 4 2 6 2" xfId="64253" xr:uid="{00000000-0005-0000-0000-000009FB0000}"/>
    <cellStyle name="Total 4 2 6 2 2" xfId="64254" xr:uid="{00000000-0005-0000-0000-00000AFB0000}"/>
    <cellStyle name="Total 4 2 6 2 2 2" xfId="64255" xr:uid="{00000000-0005-0000-0000-00000BFB0000}"/>
    <cellStyle name="Total 4 2 6 2 2 3" xfId="64256" xr:uid="{00000000-0005-0000-0000-00000CFB0000}"/>
    <cellStyle name="Total 4 2 6 2 2 4" xfId="64257" xr:uid="{00000000-0005-0000-0000-00000DFB0000}"/>
    <cellStyle name="Total 4 2 6 2 2 5" xfId="64258" xr:uid="{00000000-0005-0000-0000-00000EFB0000}"/>
    <cellStyle name="Total 4 2 6 2 3" xfId="64259" xr:uid="{00000000-0005-0000-0000-00000FFB0000}"/>
    <cellStyle name="Total 4 2 6 2 3 2" xfId="64260" xr:uid="{00000000-0005-0000-0000-000010FB0000}"/>
    <cellStyle name="Total 4 2 6 2 3 3" xfId="64261" xr:uid="{00000000-0005-0000-0000-000011FB0000}"/>
    <cellStyle name="Total 4 2 6 2 3 4" xfId="64262" xr:uid="{00000000-0005-0000-0000-000012FB0000}"/>
    <cellStyle name="Total 4 2 6 2 3 5" xfId="64263" xr:uid="{00000000-0005-0000-0000-000013FB0000}"/>
    <cellStyle name="Total 4 2 6 2 4" xfId="64264" xr:uid="{00000000-0005-0000-0000-000014FB0000}"/>
    <cellStyle name="Total 4 2 6 2 5" xfId="64265" xr:uid="{00000000-0005-0000-0000-000015FB0000}"/>
    <cellStyle name="Total 4 2 6 2 6" xfId="64266" xr:uid="{00000000-0005-0000-0000-000016FB0000}"/>
    <cellStyle name="Total 4 2 6 2 7" xfId="64267" xr:uid="{00000000-0005-0000-0000-000017FB0000}"/>
    <cellStyle name="Total 4 2 6 3" xfId="64268" xr:uid="{00000000-0005-0000-0000-000018FB0000}"/>
    <cellStyle name="Total 4 2 6 3 2" xfId="64269" xr:uid="{00000000-0005-0000-0000-000019FB0000}"/>
    <cellStyle name="Total 4 2 6 3 3" xfId="64270" xr:uid="{00000000-0005-0000-0000-00001AFB0000}"/>
    <cellStyle name="Total 4 2 6 3 4" xfId="64271" xr:uid="{00000000-0005-0000-0000-00001BFB0000}"/>
    <cellStyle name="Total 4 2 6 3 5" xfId="64272" xr:uid="{00000000-0005-0000-0000-00001CFB0000}"/>
    <cellStyle name="Total 4 2 6 4" xfId="64273" xr:uid="{00000000-0005-0000-0000-00001DFB0000}"/>
    <cellStyle name="Total 4 2 6 4 2" xfId="64274" xr:uid="{00000000-0005-0000-0000-00001EFB0000}"/>
    <cellStyle name="Total 4 2 6 4 3" xfId="64275" xr:uid="{00000000-0005-0000-0000-00001FFB0000}"/>
    <cellStyle name="Total 4 2 6 4 4" xfId="64276" xr:uid="{00000000-0005-0000-0000-000020FB0000}"/>
    <cellStyle name="Total 4 2 6 4 5" xfId="64277" xr:uid="{00000000-0005-0000-0000-000021FB0000}"/>
    <cellStyle name="Total 4 2 6 5" xfId="64278" xr:uid="{00000000-0005-0000-0000-000022FB0000}"/>
    <cellStyle name="Total 4 2 6 6" xfId="64279" xr:uid="{00000000-0005-0000-0000-000023FB0000}"/>
    <cellStyle name="Total 4 2 6 7" xfId="64280" xr:uid="{00000000-0005-0000-0000-000024FB0000}"/>
    <cellStyle name="Total 4 2 6 8" xfId="64281" xr:uid="{00000000-0005-0000-0000-000025FB0000}"/>
    <cellStyle name="Total 4 2 7" xfId="64282" xr:uid="{00000000-0005-0000-0000-000026FB0000}"/>
    <cellStyle name="Total 4 2 7 2" xfId="64283" xr:uid="{00000000-0005-0000-0000-000027FB0000}"/>
    <cellStyle name="Total 4 2 7 2 2" xfId="64284" xr:uid="{00000000-0005-0000-0000-000028FB0000}"/>
    <cellStyle name="Total 4 2 7 2 2 2" xfId="64285" xr:uid="{00000000-0005-0000-0000-000029FB0000}"/>
    <cellStyle name="Total 4 2 7 2 2 3" xfId="64286" xr:uid="{00000000-0005-0000-0000-00002AFB0000}"/>
    <cellStyle name="Total 4 2 7 2 2 4" xfId="64287" xr:uid="{00000000-0005-0000-0000-00002BFB0000}"/>
    <cellStyle name="Total 4 2 7 2 2 5" xfId="64288" xr:uid="{00000000-0005-0000-0000-00002CFB0000}"/>
    <cellStyle name="Total 4 2 7 2 3" xfId="64289" xr:uid="{00000000-0005-0000-0000-00002DFB0000}"/>
    <cellStyle name="Total 4 2 7 2 3 2" xfId="64290" xr:uid="{00000000-0005-0000-0000-00002EFB0000}"/>
    <cellStyle name="Total 4 2 7 2 3 3" xfId="64291" xr:uid="{00000000-0005-0000-0000-00002FFB0000}"/>
    <cellStyle name="Total 4 2 7 2 3 4" xfId="64292" xr:uid="{00000000-0005-0000-0000-000030FB0000}"/>
    <cellStyle name="Total 4 2 7 2 3 5" xfId="64293" xr:uid="{00000000-0005-0000-0000-000031FB0000}"/>
    <cellStyle name="Total 4 2 7 2 4" xfId="64294" xr:uid="{00000000-0005-0000-0000-000032FB0000}"/>
    <cellStyle name="Total 4 2 7 2 5" xfId="64295" xr:uid="{00000000-0005-0000-0000-000033FB0000}"/>
    <cellStyle name="Total 4 2 7 2 6" xfId="64296" xr:uid="{00000000-0005-0000-0000-000034FB0000}"/>
    <cellStyle name="Total 4 2 7 2 7" xfId="64297" xr:uid="{00000000-0005-0000-0000-000035FB0000}"/>
    <cellStyle name="Total 4 2 7 3" xfId="64298" xr:uid="{00000000-0005-0000-0000-000036FB0000}"/>
    <cellStyle name="Total 4 2 7 3 2" xfId="64299" xr:uid="{00000000-0005-0000-0000-000037FB0000}"/>
    <cellStyle name="Total 4 2 7 3 3" xfId="64300" xr:uid="{00000000-0005-0000-0000-000038FB0000}"/>
    <cellStyle name="Total 4 2 7 3 4" xfId="64301" xr:uid="{00000000-0005-0000-0000-000039FB0000}"/>
    <cellStyle name="Total 4 2 7 3 5" xfId="64302" xr:uid="{00000000-0005-0000-0000-00003AFB0000}"/>
    <cellStyle name="Total 4 2 7 4" xfId="64303" xr:uid="{00000000-0005-0000-0000-00003BFB0000}"/>
    <cellStyle name="Total 4 2 7 4 2" xfId="64304" xr:uid="{00000000-0005-0000-0000-00003CFB0000}"/>
    <cellStyle name="Total 4 2 7 4 3" xfId="64305" xr:uid="{00000000-0005-0000-0000-00003DFB0000}"/>
    <cellStyle name="Total 4 2 7 4 4" xfId="64306" xr:uid="{00000000-0005-0000-0000-00003EFB0000}"/>
    <cellStyle name="Total 4 2 7 4 5" xfId="64307" xr:uid="{00000000-0005-0000-0000-00003FFB0000}"/>
    <cellStyle name="Total 4 2 7 5" xfId="64308" xr:uid="{00000000-0005-0000-0000-000040FB0000}"/>
    <cellStyle name="Total 4 2 7 6" xfId="64309" xr:uid="{00000000-0005-0000-0000-000041FB0000}"/>
    <cellStyle name="Total 4 2 7 7" xfId="64310" xr:uid="{00000000-0005-0000-0000-000042FB0000}"/>
    <cellStyle name="Total 4 2 7 8" xfId="64311" xr:uid="{00000000-0005-0000-0000-000043FB0000}"/>
    <cellStyle name="Total 4 2 8" xfId="64312" xr:uid="{00000000-0005-0000-0000-000044FB0000}"/>
    <cellStyle name="Total 4 2 8 2" xfId="64313" xr:uid="{00000000-0005-0000-0000-000045FB0000}"/>
    <cellStyle name="Total 4 2 8 2 2" xfId="64314" xr:uid="{00000000-0005-0000-0000-000046FB0000}"/>
    <cellStyle name="Total 4 2 8 2 2 2" xfId="64315" xr:uid="{00000000-0005-0000-0000-000047FB0000}"/>
    <cellStyle name="Total 4 2 8 2 2 3" xfId="64316" xr:uid="{00000000-0005-0000-0000-000048FB0000}"/>
    <cellStyle name="Total 4 2 8 2 2 4" xfId="64317" xr:uid="{00000000-0005-0000-0000-000049FB0000}"/>
    <cellStyle name="Total 4 2 8 2 2 5" xfId="64318" xr:uid="{00000000-0005-0000-0000-00004AFB0000}"/>
    <cellStyle name="Total 4 2 8 2 3" xfId="64319" xr:uid="{00000000-0005-0000-0000-00004BFB0000}"/>
    <cellStyle name="Total 4 2 8 2 3 2" xfId="64320" xr:uid="{00000000-0005-0000-0000-00004CFB0000}"/>
    <cellStyle name="Total 4 2 8 2 3 3" xfId="64321" xr:uid="{00000000-0005-0000-0000-00004DFB0000}"/>
    <cellStyle name="Total 4 2 8 2 3 4" xfId="64322" xr:uid="{00000000-0005-0000-0000-00004EFB0000}"/>
    <cellStyle name="Total 4 2 8 2 3 5" xfId="64323" xr:uid="{00000000-0005-0000-0000-00004FFB0000}"/>
    <cellStyle name="Total 4 2 8 2 4" xfId="64324" xr:uid="{00000000-0005-0000-0000-000050FB0000}"/>
    <cellStyle name="Total 4 2 8 2 5" xfId="64325" xr:uid="{00000000-0005-0000-0000-000051FB0000}"/>
    <cellStyle name="Total 4 2 8 2 6" xfId="64326" xr:uid="{00000000-0005-0000-0000-000052FB0000}"/>
    <cellStyle name="Total 4 2 8 2 7" xfId="64327" xr:uid="{00000000-0005-0000-0000-000053FB0000}"/>
    <cellStyle name="Total 4 2 8 3" xfId="64328" xr:uid="{00000000-0005-0000-0000-000054FB0000}"/>
    <cellStyle name="Total 4 2 8 3 2" xfId="64329" xr:uid="{00000000-0005-0000-0000-000055FB0000}"/>
    <cellStyle name="Total 4 2 8 3 3" xfId="64330" xr:uid="{00000000-0005-0000-0000-000056FB0000}"/>
    <cellStyle name="Total 4 2 8 3 4" xfId="64331" xr:uid="{00000000-0005-0000-0000-000057FB0000}"/>
    <cellStyle name="Total 4 2 8 3 5" xfId="64332" xr:uid="{00000000-0005-0000-0000-000058FB0000}"/>
    <cellStyle name="Total 4 2 8 4" xfId="64333" xr:uid="{00000000-0005-0000-0000-000059FB0000}"/>
    <cellStyle name="Total 4 2 8 4 2" xfId="64334" xr:uid="{00000000-0005-0000-0000-00005AFB0000}"/>
    <cellStyle name="Total 4 2 8 4 3" xfId="64335" xr:uid="{00000000-0005-0000-0000-00005BFB0000}"/>
    <cellStyle name="Total 4 2 8 4 4" xfId="64336" xr:uid="{00000000-0005-0000-0000-00005CFB0000}"/>
    <cellStyle name="Total 4 2 8 4 5" xfId="64337" xr:uid="{00000000-0005-0000-0000-00005DFB0000}"/>
    <cellStyle name="Total 4 2 8 5" xfId="64338" xr:uid="{00000000-0005-0000-0000-00005EFB0000}"/>
    <cellStyle name="Total 4 2 8 6" xfId="64339" xr:uid="{00000000-0005-0000-0000-00005FFB0000}"/>
    <cellStyle name="Total 4 2 8 7" xfId="64340" xr:uid="{00000000-0005-0000-0000-000060FB0000}"/>
    <cellStyle name="Total 4 2 8 8" xfId="64341" xr:uid="{00000000-0005-0000-0000-000061FB0000}"/>
    <cellStyle name="Total 4 2 9" xfId="64342" xr:uid="{00000000-0005-0000-0000-000062FB0000}"/>
    <cellStyle name="Total 4 2 9 2" xfId="64343" xr:uid="{00000000-0005-0000-0000-000063FB0000}"/>
    <cellStyle name="Total 4 2 9 2 2" xfId="64344" xr:uid="{00000000-0005-0000-0000-000064FB0000}"/>
    <cellStyle name="Total 4 2 9 2 2 2" xfId="64345" xr:uid="{00000000-0005-0000-0000-000065FB0000}"/>
    <cellStyle name="Total 4 2 9 2 2 3" xfId="64346" xr:uid="{00000000-0005-0000-0000-000066FB0000}"/>
    <cellStyle name="Total 4 2 9 2 2 4" xfId="64347" xr:uid="{00000000-0005-0000-0000-000067FB0000}"/>
    <cellStyle name="Total 4 2 9 2 2 5" xfId="64348" xr:uid="{00000000-0005-0000-0000-000068FB0000}"/>
    <cellStyle name="Total 4 2 9 2 3" xfId="64349" xr:uid="{00000000-0005-0000-0000-000069FB0000}"/>
    <cellStyle name="Total 4 2 9 2 3 2" xfId="64350" xr:uid="{00000000-0005-0000-0000-00006AFB0000}"/>
    <cellStyle name="Total 4 2 9 2 3 3" xfId="64351" xr:uid="{00000000-0005-0000-0000-00006BFB0000}"/>
    <cellStyle name="Total 4 2 9 2 3 4" xfId="64352" xr:uid="{00000000-0005-0000-0000-00006CFB0000}"/>
    <cellStyle name="Total 4 2 9 2 3 5" xfId="64353" xr:uid="{00000000-0005-0000-0000-00006DFB0000}"/>
    <cellStyle name="Total 4 2 9 2 4" xfId="64354" xr:uid="{00000000-0005-0000-0000-00006EFB0000}"/>
    <cellStyle name="Total 4 2 9 2 5" xfId="64355" xr:uid="{00000000-0005-0000-0000-00006FFB0000}"/>
    <cellStyle name="Total 4 2 9 2 6" xfId="64356" xr:uid="{00000000-0005-0000-0000-000070FB0000}"/>
    <cellStyle name="Total 4 2 9 2 7" xfId="64357" xr:uid="{00000000-0005-0000-0000-000071FB0000}"/>
    <cellStyle name="Total 4 2 9 3" xfId="64358" xr:uid="{00000000-0005-0000-0000-000072FB0000}"/>
    <cellStyle name="Total 4 2 9 3 2" xfId="64359" xr:uid="{00000000-0005-0000-0000-000073FB0000}"/>
    <cellStyle name="Total 4 2 9 3 3" xfId="64360" xr:uid="{00000000-0005-0000-0000-000074FB0000}"/>
    <cellStyle name="Total 4 2 9 3 4" xfId="64361" xr:uid="{00000000-0005-0000-0000-000075FB0000}"/>
    <cellStyle name="Total 4 2 9 3 5" xfId="64362" xr:uid="{00000000-0005-0000-0000-000076FB0000}"/>
    <cellStyle name="Total 4 2 9 4" xfId="64363" xr:uid="{00000000-0005-0000-0000-000077FB0000}"/>
    <cellStyle name="Total 4 2 9 4 2" xfId="64364" xr:uid="{00000000-0005-0000-0000-000078FB0000}"/>
    <cellStyle name="Total 4 2 9 4 3" xfId="64365" xr:uid="{00000000-0005-0000-0000-000079FB0000}"/>
    <cellStyle name="Total 4 2 9 4 4" xfId="64366" xr:uid="{00000000-0005-0000-0000-00007AFB0000}"/>
    <cellStyle name="Total 4 2 9 4 5" xfId="64367" xr:uid="{00000000-0005-0000-0000-00007BFB0000}"/>
    <cellStyle name="Total 4 2 9 5" xfId="64368" xr:uid="{00000000-0005-0000-0000-00007CFB0000}"/>
    <cellStyle name="Total 4 2 9 6" xfId="64369" xr:uid="{00000000-0005-0000-0000-00007DFB0000}"/>
    <cellStyle name="Total 4 2 9 7" xfId="64370" xr:uid="{00000000-0005-0000-0000-00007EFB0000}"/>
    <cellStyle name="Total 4 2 9 8" xfId="64371" xr:uid="{00000000-0005-0000-0000-00007FFB0000}"/>
    <cellStyle name="Total 4 3" xfId="64372" xr:uid="{00000000-0005-0000-0000-000080FB0000}"/>
    <cellStyle name="Total 4 3 2" xfId="64373" xr:uid="{00000000-0005-0000-0000-000081FB0000}"/>
    <cellStyle name="Total 4 3 2 2" xfId="64374" xr:uid="{00000000-0005-0000-0000-000082FB0000}"/>
    <cellStyle name="Total 4 3 3" xfId="64375" xr:uid="{00000000-0005-0000-0000-000083FB0000}"/>
    <cellStyle name="Total 4 3 4" xfId="64376" xr:uid="{00000000-0005-0000-0000-000084FB0000}"/>
    <cellStyle name="Total 4 4" xfId="64377" xr:uid="{00000000-0005-0000-0000-000085FB0000}"/>
    <cellStyle name="Total 4 4 2" xfId="64378" xr:uid="{00000000-0005-0000-0000-000086FB0000}"/>
    <cellStyle name="Total 4 4 2 2" xfId="64379" xr:uid="{00000000-0005-0000-0000-000087FB0000}"/>
    <cellStyle name="Total 4 4 3" xfId="64380" xr:uid="{00000000-0005-0000-0000-000088FB0000}"/>
    <cellStyle name="Total 4 4 4" xfId="64381" xr:uid="{00000000-0005-0000-0000-000089FB0000}"/>
    <cellStyle name="Total 4 4 5" xfId="64382" xr:uid="{00000000-0005-0000-0000-00008AFB0000}"/>
    <cellStyle name="Total 4 5" xfId="64383" xr:uid="{00000000-0005-0000-0000-00008BFB0000}"/>
    <cellStyle name="Total 4 5 2" xfId="64384" xr:uid="{00000000-0005-0000-0000-00008CFB0000}"/>
    <cellStyle name="Total 4 6" xfId="64385" xr:uid="{00000000-0005-0000-0000-00008DFB0000}"/>
    <cellStyle name="Total 4 7" xfId="64386" xr:uid="{00000000-0005-0000-0000-00008EFB0000}"/>
    <cellStyle name="Total 4_T-straight with PEDs adjustor" xfId="64387" xr:uid="{00000000-0005-0000-0000-00008FFB0000}"/>
    <cellStyle name="Total 5" xfId="64388" xr:uid="{00000000-0005-0000-0000-000090FB0000}"/>
    <cellStyle name="Total 5 2" xfId="64389" xr:uid="{00000000-0005-0000-0000-000091FB0000}"/>
    <cellStyle name="Total 5 2 2" xfId="64390" xr:uid="{00000000-0005-0000-0000-000092FB0000}"/>
    <cellStyle name="Total 5 3" xfId="64391" xr:uid="{00000000-0005-0000-0000-000093FB0000}"/>
    <cellStyle name="Total 5 3 2" xfId="64392" xr:uid="{00000000-0005-0000-0000-000094FB0000}"/>
    <cellStyle name="Total 5 4" xfId="64393" xr:uid="{00000000-0005-0000-0000-000095FB0000}"/>
    <cellStyle name="Total 6" xfId="64394" xr:uid="{00000000-0005-0000-0000-000096FB0000}"/>
    <cellStyle name="Total 6 2" xfId="64395" xr:uid="{00000000-0005-0000-0000-000097FB0000}"/>
    <cellStyle name="Total 6 2 2" xfId="64396" xr:uid="{00000000-0005-0000-0000-000098FB0000}"/>
    <cellStyle name="Total 6 3" xfId="64397" xr:uid="{00000000-0005-0000-0000-000099FB0000}"/>
    <cellStyle name="Total 6 3 2" xfId="64398" xr:uid="{00000000-0005-0000-0000-00009AFB0000}"/>
    <cellStyle name="Total 6 4" xfId="64399" xr:uid="{00000000-0005-0000-0000-00009BFB0000}"/>
    <cellStyle name="Total 7" xfId="64400" xr:uid="{00000000-0005-0000-0000-00009CFB0000}"/>
    <cellStyle name="Total 7 2" xfId="64401" xr:uid="{00000000-0005-0000-0000-00009DFB0000}"/>
    <cellStyle name="Total 7 2 2" xfId="64402" xr:uid="{00000000-0005-0000-0000-00009EFB0000}"/>
    <cellStyle name="Total 7 3" xfId="64403" xr:uid="{00000000-0005-0000-0000-00009FFB0000}"/>
    <cellStyle name="Total 7 3 2" xfId="64404" xr:uid="{00000000-0005-0000-0000-0000A0FB0000}"/>
    <cellStyle name="Total 7 4" xfId="64405" xr:uid="{00000000-0005-0000-0000-0000A1FB0000}"/>
    <cellStyle name="Total 8" xfId="64406" xr:uid="{00000000-0005-0000-0000-0000A2FB0000}"/>
    <cellStyle name="Total 8 2" xfId="64407" xr:uid="{00000000-0005-0000-0000-0000A3FB0000}"/>
    <cellStyle name="Total 8 2 2" xfId="64408" xr:uid="{00000000-0005-0000-0000-0000A4FB0000}"/>
    <cellStyle name="Total 8 3" xfId="64409" xr:uid="{00000000-0005-0000-0000-0000A5FB0000}"/>
    <cellStyle name="Total 8 3 2" xfId="64410" xr:uid="{00000000-0005-0000-0000-0000A6FB0000}"/>
    <cellStyle name="Total 8 4" xfId="64411" xr:uid="{00000000-0005-0000-0000-0000A7FB0000}"/>
    <cellStyle name="Total 9" xfId="64412" xr:uid="{00000000-0005-0000-0000-0000A8FB0000}"/>
    <cellStyle name="Total 9 2" xfId="64413" xr:uid="{00000000-0005-0000-0000-0000A9FB0000}"/>
    <cellStyle name="Total 9 2 2" xfId="64414" xr:uid="{00000000-0005-0000-0000-0000AAFB0000}"/>
    <cellStyle name="Total 9 3" xfId="64415" xr:uid="{00000000-0005-0000-0000-0000ABFB0000}"/>
    <cellStyle name="Total 9 3 2" xfId="64416" xr:uid="{00000000-0005-0000-0000-0000ACFB0000}"/>
    <cellStyle name="Total 9 4" xfId="64417" xr:uid="{00000000-0005-0000-0000-0000ADFB0000}"/>
    <cellStyle name="Warning Text 10" xfId="64418" xr:uid="{00000000-0005-0000-0000-0000AEFB0000}"/>
    <cellStyle name="Warning Text 10 2" xfId="64419" xr:uid="{00000000-0005-0000-0000-0000AFFB0000}"/>
    <cellStyle name="Warning Text 10 2 2" xfId="64420" xr:uid="{00000000-0005-0000-0000-0000B0FB0000}"/>
    <cellStyle name="Warning Text 10 3" xfId="64421" xr:uid="{00000000-0005-0000-0000-0000B1FB0000}"/>
    <cellStyle name="Warning Text 11" xfId="64422" xr:uid="{00000000-0005-0000-0000-0000B2FB0000}"/>
    <cellStyle name="Warning Text 11 2" xfId="64423" xr:uid="{00000000-0005-0000-0000-0000B3FB0000}"/>
    <cellStyle name="Warning Text 12" xfId="64424" xr:uid="{00000000-0005-0000-0000-0000B4FB0000}"/>
    <cellStyle name="Warning Text 2" xfId="64425" xr:uid="{00000000-0005-0000-0000-0000B5FB0000}"/>
    <cellStyle name="Warning Text 2 2" xfId="64426" xr:uid="{00000000-0005-0000-0000-0000B6FB0000}"/>
    <cellStyle name="Warning Text 2 2 2" xfId="64427" xr:uid="{00000000-0005-0000-0000-0000B7FB0000}"/>
    <cellStyle name="Warning Text 2 2 3" xfId="64428" xr:uid="{00000000-0005-0000-0000-0000B8FB0000}"/>
    <cellStyle name="Warning Text 2 2_T-straight with PEDs adjustor" xfId="64429" xr:uid="{00000000-0005-0000-0000-0000B9FB0000}"/>
    <cellStyle name="Warning Text 2 3" xfId="64430" xr:uid="{00000000-0005-0000-0000-0000BAFB0000}"/>
    <cellStyle name="Warning Text 3" xfId="64431" xr:uid="{00000000-0005-0000-0000-0000BBFB0000}"/>
    <cellStyle name="Warning Text 3 2" xfId="64432" xr:uid="{00000000-0005-0000-0000-0000BCFB0000}"/>
    <cellStyle name="Warning Text 3 2 2" xfId="64433" xr:uid="{00000000-0005-0000-0000-0000BDFB0000}"/>
    <cellStyle name="Warning Text 3 3" xfId="64434" xr:uid="{00000000-0005-0000-0000-0000BEFB0000}"/>
    <cellStyle name="Warning Text 4" xfId="64435" xr:uid="{00000000-0005-0000-0000-0000BFFB0000}"/>
    <cellStyle name="Warning Text 4 2" xfId="64436" xr:uid="{00000000-0005-0000-0000-0000C0FB0000}"/>
    <cellStyle name="Warning Text 4 2 2" xfId="64437" xr:uid="{00000000-0005-0000-0000-0000C1FB0000}"/>
    <cellStyle name="Warning Text 4 3" xfId="64438" xr:uid="{00000000-0005-0000-0000-0000C2FB0000}"/>
    <cellStyle name="Warning Text 5" xfId="64439" xr:uid="{00000000-0005-0000-0000-0000C3FB0000}"/>
    <cellStyle name="Warning Text 5 2" xfId="64440" xr:uid="{00000000-0005-0000-0000-0000C4FB0000}"/>
    <cellStyle name="Warning Text 5 2 2" xfId="64441" xr:uid="{00000000-0005-0000-0000-0000C5FB0000}"/>
    <cellStyle name="Warning Text 5 3" xfId="64442" xr:uid="{00000000-0005-0000-0000-0000C6FB0000}"/>
    <cellStyle name="Warning Text 6" xfId="64443" xr:uid="{00000000-0005-0000-0000-0000C7FB0000}"/>
    <cellStyle name="Warning Text 6 2" xfId="64444" xr:uid="{00000000-0005-0000-0000-0000C8FB0000}"/>
    <cellStyle name="Warning Text 6 2 2" xfId="64445" xr:uid="{00000000-0005-0000-0000-0000C9FB0000}"/>
    <cellStyle name="Warning Text 6 3" xfId="64446" xr:uid="{00000000-0005-0000-0000-0000CAFB0000}"/>
    <cellStyle name="Warning Text 7" xfId="64447" xr:uid="{00000000-0005-0000-0000-0000CBFB0000}"/>
    <cellStyle name="Warning Text 7 2" xfId="64448" xr:uid="{00000000-0005-0000-0000-0000CCFB0000}"/>
    <cellStyle name="Warning Text 7 2 2" xfId="64449" xr:uid="{00000000-0005-0000-0000-0000CDFB0000}"/>
    <cellStyle name="Warning Text 7 3" xfId="64450" xr:uid="{00000000-0005-0000-0000-0000CEFB0000}"/>
    <cellStyle name="Warning Text 8" xfId="64451" xr:uid="{00000000-0005-0000-0000-0000CFFB0000}"/>
    <cellStyle name="Warning Text 8 2" xfId="64452" xr:uid="{00000000-0005-0000-0000-0000D0FB0000}"/>
    <cellStyle name="Warning Text 8 2 2" xfId="64453" xr:uid="{00000000-0005-0000-0000-0000D1FB0000}"/>
    <cellStyle name="Warning Text 8 3" xfId="64454" xr:uid="{00000000-0005-0000-0000-0000D2FB0000}"/>
    <cellStyle name="Warning Text 9" xfId="64455" xr:uid="{00000000-0005-0000-0000-0000D3FB0000}"/>
    <cellStyle name="Warning Text 9 2" xfId="64456" xr:uid="{00000000-0005-0000-0000-0000D4FB0000}"/>
    <cellStyle name="Warning Text 9 2 2" xfId="64457" xr:uid="{00000000-0005-0000-0000-0000D5FB0000}"/>
    <cellStyle name="Warning Text 9 3" xfId="64458" xr:uid="{00000000-0005-0000-0000-0000D6FB0000}"/>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46</xdr:row>
      <xdr:rowOff>9525</xdr:rowOff>
    </xdr:from>
    <xdr:to>
      <xdr:col>3</xdr:col>
      <xdr:colOff>1130300</xdr:colOff>
      <xdr:row>47</xdr:row>
      <xdr:rowOff>49439</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50</xdr:row>
      <xdr:rowOff>0</xdr:rowOff>
    </xdr:from>
    <xdr:to>
      <xdr:col>3</xdr:col>
      <xdr:colOff>1035050</xdr:colOff>
      <xdr:row>51</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285442" y="8625417"/>
          <a:ext cx="762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2030412</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IE5/TVNS6S9H/MsIpRs%20Simulation%20Calculator%202019_sim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ervices.conduent.com/ghs/ghsdepts/OCG/pmd/_vti_history/2/Shared%20Documents/Projects/MS/Inpatient/Internal%20Working%20Documents/2019/Ratesetting/MsIpRs%20Simulation%20Calculator%202019_Sim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ervices.conduent.com/Encryption%20Folder/1%20PMD%20General%20V1/MASTER%20FILES%20BY%20STATE/SC/Calculator/SC%20DRG%20calculator%202011-04-01%20Excel%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ervices.conduent.com/ghs/ghsdepts/OCG/pmd/Shared%20Documents/Projects/MS/Inpatient/Internal%20Working%20Documents/2020/Ratesetting/MsIpRs%20Simulation%20Calculator%202021_Sim3a.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48%20Simulation%207%20-%20Provider%20Summary%20Yr1%20Q1%20and%20Yr2%20Sim%202014-04-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17%20FY%202013-14%20DRG%20spending%20analysis%20draft%202014-02-14%2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ervices.conduent.com/Users/11001561/AppData/Local/Microsoft/Windows/Temporary%20Internet%20Files/Content.Outlook/QT6BQ3J6/Ms_APR_DRG_Calcualtor_2012_07_10_Wking_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HSHCPSNFF1\Groups\DRG\DRG%20-%20Main\Monitoring\FI%20DRG%20Monitoring%20Files\Analysis\Support%20Files\APR-DRG%20and%20Other%20Descri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7 IP CCRs"/>
      <sheetName val="V35"/>
      <sheetName val="FY 19 Estimated MED ED Costs"/>
      <sheetName val="4-CCR table"/>
      <sheetName val="MCC"/>
      <sheetName val="Hospital"/>
      <sheetName val="Plan"/>
      <sheetName val="Rate Cell"/>
      <sheetName val="Top Hosp"/>
      <sheetName val="DRG Count"/>
    </sheetNames>
    <sheetDataSet>
      <sheetData sheetId="0"/>
      <sheetData sheetId="1"/>
      <sheetData sheetId="2">
        <row r="11">
          <cell r="D11">
            <v>2</v>
          </cell>
        </row>
        <row r="12">
          <cell r="D12">
            <v>1.6</v>
          </cell>
        </row>
        <row r="13">
          <cell r="D13">
            <v>1.5</v>
          </cell>
        </row>
        <row r="14">
          <cell r="D14">
            <v>1.5</v>
          </cell>
        </row>
        <row r="15">
          <cell r="D15">
            <v>1.4</v>
          </cell>
        </row>
        <row r="16">
          <cell r="D16">
            <v>2</v>
          </cell>
        </row>
        <row r="17">
          <cell r="D17">
            <v>1.5</v>
          </cell>
        </row>
        <row r="19">
          <cell r="D19">
            <v>6585</v>
          </cell>
        </row>
        <row r="21">
          <cell r="D21">
            <v>5000000</v>
          </cell>
        </row>
        <row r="22">
          <cell r="D22">
            <v>0.6</v>
          </cell>
        </row>
        <row r="23">
          <cell r="D23">
            <v>0</v>
          </cell>
        </row>
        <row r="24">
          <cell r="D24">
            <v>19</v>
          </cell>
        </row>
        <row r="25">
          <cell r="D25">
            <v>450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refreshError="1"/>
      <sheetData sheetId="1" refreshError="1"/>
      <sheetData sheetId="2">
        <row r="17">
          <cell r="D17">
            <v>1.5</v>
          </cell>
        </row>
        <row r="18">
          <cell r="D18">
            <v>1.5</v>
          </cell>
        </row>
        <row r="21">
          <cell r="D21">
            <v>48500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sheetData sheetId="1"/>
      <sheetData sheetId="2">
        <row r="8">
          <cell r="D8">
            <v>1.0462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1-Yr 2 sim paid"/>
      <sheetName val="C2-MCC"/>
      <sheetName val="C3-No trans top 5"/>
      <sheetName val="C4-No trans 6-10"/>
      <sheetName val="C5-Trans down top 5"/>
      <sheetName val="C6-Trans down 6-10"/>
      <sheetName val="C7-Trans up top 5"/>
      <sheetName val="C8-Trans up 6-10"/>
      <sheetName val="T1-MCC"/>
      <sheetName val="T2-Hosp"/>
      <sheetName val="D-hosp charts"/>
      <sheetName val="T3-APRDR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K25">
            <v>0.2187149207874905</v>
          </cell>
        </row>
      </sheetData>
      <sheetData sheetId="10"/>
      <sheetData sheetId="11">
        <row r="3">
          <cell r="M3" t="str">
            <v>Prior Method</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HCS Budget"/>
      <sheetName val="2-SNFD file sheet 1"/>
      <sheetName val="3-SNFD file sheet 2"/>
      <sheetName val="4-Fund change 1-31-14"/>
      <sheetName val="5-Total Payment Model 1-31-14"/>
      <sheetName val="6a-Fund change 2-14-14"/>
      <sheetName val="6-Fund change 2-14-14"/>
      <sheetName val="7-Total Payment Model 2-14-14"/>
      <sheetName val="8-Fund change 2-14-18"/>
      <sheetName val="9-Total Payment Model 2-18-14"/>
      <sheetName val="Sheet2"/>
    </sheetNames>
    <sheetDataSet>
      <sheetData sheetId="0"/>
      <sheetData sheetId="1"/>
      <sheetData sheetId="2"/>
      <sheetData sheetId="3"/>
      <sheetData sheetId="4">
        <row r="16">
          <cell r="I16">
            <v>0.28140110993753337</v>
          </cell>
        </row>
        <row r="65">
          <cell r="J65">
            <v>0.98280967932310304</v>
          </cell>
        </row>
      </sheetData>
      <sheetData sheetId="5"/>
      <sheetData sheetId="6">
        <row r="26">
          <cell r="E26">
            <v>3277429897.772037</v>
          </cell>
        </row>
      </sheetData>
      <sheetData sheetId="7">
        <row r="16">
          <cell r="I16">
            <v>0.3519561495601527</v>
          </cell>
        </row>
        <row r="65">
          <cell r="J65">
            <v>0.9809464746477774</v>
          </cell>
        </row>
      </sheetData>
      <sheetData sheetId="8"/>
      <sheetData sheetId="9">
        <row r="17">
          <cell r="J17">
            <v>0.3519561495601527</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G table"/>
      <sheetName val="PricingInd"/>
      <sheetName val="Revenue"/>
      <sheetName val="RAD_Deny"/>
      <sheetName val="SPCPRate"/>
      <sheetName val="HospProvMasterFile"/>
      <sheetName val="ProvGroup"/>
    </sheetNames>
    <sheetDataSet>
      <sheetData sheetId="0"/>
      <sheetData sheetId="1"/>
      <sheetData sheetId="2"/>
      <sheetData sheetId="3"/>
      <sheetData sheetId="4"/>
      <sheetData sheetId="5"/>
      <sheetData sheetId="6">
        <row r="2">
          <cell r="A2">
            <v>1487897047</v>
          </cell>
          <cell r="B2" t="str">
            <v>A01</v>
          </cell>
          <cell r="C2" t="str">
            <v>ADVENTIST CLEAR LAKE</v>
          </cell>
        </row>
        <row r="3">
          <cell r="A3">
            <v>1124018031</v>
          </cell>
          <cell r="B3" t="str">
            <v>A01</v>
          </cell>
          <cell r="C3" t="str">
            <v>ADVENTIST CLEAR LAKE</v>
          </cell>
        </row>
        <row r="4">
          <cell r="A4">
            <v>1588793574</v>
          </cell>
          <cell r="B4" t="str">
            <v>A02</v>
          </cell>
          <cell r="C4" t="str">
            <v>ALHAMBRA HOSP</v>
          </cell>
        </row>
        <row r="5">
          <cell r="A5">
            <v>1770612756</v>
          </cell>
          <cell r="B5" t="str">
            <v>A02</v>
          </cell>
          <cell r="C5" t="str">
            <v>ALHAMBRA HOSP</v>
          </cell>
        </row>
        <row r="6">
          <cell r="A6">
            <v>1013906221</v>
          </cell>
          <cell r="B6" t="str">
            <v>A03</v>
          </cell>
          <cell r="C6" t="str">
            <v>ALTA BATES SUMMIT MED CTR-ALTA BATES</v>
          </cell>
        </row>
        <row r="7">
          <cell r="A7">
            <v>1316088024</v>
          </cell>
          <cell r="B7" t="str">
            <v>A03</v>
          </cell>
          <cell r="C7" t="str">
            <v>ALTA BATES SUMMIT MED CTR-ALTA BATES</v>
          </cell>
        </row>
        <row r="8">
          <cell r="A8">
            <v>1639219462</v>
          </cell>
          <cell r="B8" t="str">
            <v>A04</v>
          </cell>
          <cell r="C8" t="str">
            <v>ALTA BATES SUMMIT MED CTR-HAWTHORNE</v>
          </cell>
        </row>
        <row r="9">
          <cell r="A9">
            <v>1740279959</v>
          </cell>
          <cell r="B9" t="str">
            <v>A04</v>
          </cell>
          <cell r="C9" t="str">
            <v>ALTA BATES SUMMIT MED CTR-HAWTHORNE</v>
          </cell>
        </row>
        <row r="10">
          <cell r="A10">
            <v>1265468946</v>
          </cell>
          <cell r="B10" t="str">
            <v>A05</v>
          </cell>
          <cell r="C10" t="str">
            <v>ALVARADO HOSP MED CTR</v>
          </cell>
        </row>
        <row r="11">
          <cell r="A11">
            <v>1205816931</v>
          </cell>
          <cell r="B11" t="str">
            <v>A06</v>
          </cell>
          <cell r="C11" t="str">
            <v>ALVARADO PARKWAY INSTITUTE BHS</v>
          </cell>
        </row>
        <row r="12">
          <cell r="A12">
            <v>1881786366</v>
          </cell>
          <cell r="B12" t="str">
            <v>A07</v>
          </cell>
          <cell r="C12" t="str">
            <v>ANAHEIM GEN HOSP</v>
          </cell>
        </row>
        <row r="13">
          <cell r="A13">
            <v>1295782381</v>
          </cell>
          <cell r="B13" t="str">
            <v>A08</v>
          </cell>
          <cell r="C13" t="str">
            <v>ANAHEIM MEM MED CTR</v>
          </cell>
        </row>
        <row r="14">
          <cell r="A14">
            <v>1891938122</v>
          </cell>
          <cell r="B14" t="str">
            <v>A08</v>
          </cell>
          <cell r="C14" t="str">
            <v>ANAHEIM MEM MED CTR</v>
          </cell>
        </row>
        <row r="15">
          <cell r="A15">
            <v>1770659336</v>
          </cell>
          <cell r="B15" t="str">
            <v>A09</v>
          </cell>
          <cell r="C15" t="str">
            <v>ARROYO GRANDE COMM HOSP</v>
          </cell>
        </row>
        <row r="16">
          <cell r="A16">
            <v>1619934114</v>
          </cell>
          <cell r="B16" t="str">
            <v>A10</v>
          </cell>
          <cell r="C16" t="str">
            <v>AURORA CHARTER OAK</v>
          </cell>
        </row>
        <row r="17">
          <cell r="A17">
            <v>1700843216</v>
          </cell>
          <cell r="B17" t="str">
            <v>A11</v>
          </cell>
          <cell r="C17" t="str">
            <v>AURORA LAS ENCINAS HOSP</v>
          </cell>
        </row>
        <row r="18">
          <cell r="A18">
            <v>1598722027</v>
          </cell>
          <cell r="B18" t="str">
            <v>A12</v>
          </cell>
          <cell r="C18" t="str">
            <v>AURORA SAN DIEGO</v>
          </cell>
        </row>
        <row r="19">
          <cell r="A19">
            <v>1902863418</v>
          </cell>
          <cell r="B19" t="str">
            <v>A13</v>
          </cell>
          <cell r="C19" t="str">
            <v>AURORA VISTA DEL MAR HOSP</v>
          </cell>
        </row>
        <row r="20">
          <cell r="A20">
            <v>1609856947</v>
          </cell>
          <cell r="B20" t="str">
            <v>B01</v>
          </cell>
          <cell r="C20" t="str">
            <v>BAKERSFIELD HEART HOSP</v>
          </cell>
        </row>
        <row r="21">
          <cell r="A21">
            <v>1467538520</v>
          </cell>
          <cell r="B21" t="str">
            <v>B02</v>
          </cell>
          <cell r="C21" t="str">
            <v>BAKERSFIELD MEM HOSP-34TH ST</v>
          </cell>
        </row>
        <row r="22">
          <cell r="A22">
            <v>1538197231</v>
          </cell>
          <cell r="B22" t="str">
            <v>B03</v>
          </cell>
          <cell r="C22" t="str">
            <v>BANNER LASSEN MED CTR</v>
          </cell>
        </row>
        <row r="23">
          <cell r="A23">
            <v>1851368369</v>
          </cell>
          <cell r="B23" t="str">
            <v>B04</v>
          </cell>
          <cell r="C23" t="str">
            <v>BARLOW RESP HOSP</v>
          </cell>
        </row>
        <row r="24">
          <cell r="A24">
            <v>1780655670</v>
          </cell>
          <cell r="B24" t="str">
            <v>B05</v>
          </cell>
          <cell r="C24" t="str">
            <v>BARSTOW COMM HOSP</v>
          </cell>
        </row>
        <row r="25">
          <cell r="A25">
            <v>1003867565</v>
          </cell>
          <cell r="B25" t="str">
            <v>B06</v>
          </cell>
          <cell r="C25" t="str">
            <v>BARTON MEM HOSP</v>
          </cell>
        </row>
        <row r="26">
          <cell r="A26">
            <v>1114021250</v>
          </cell>
          <cell r="B26" t="str">
            <v>B07</v>
          </cell>
          <cell r="C26" t="str">
            <v>BELLFLOWER MED CTR</v>
          </cell>
        </row>
        <row r="27">
          <cell r="A27">
            <v>1184628919</v>
          </cell>
          <cell r="B27" t="str">
            <v>B08</v>
          </cell>
          <cell r="C27" t="str">
            <v>BEVERLY HOSP</v>
          </cell>
        </row>
        <row r="28">
          <cell r="A28">
            <v>1477522019</v>
          </cell>
          <cell r="B28" t="str">
            <v>B09</v>
          </cell>
          <cell r="C28" t="str">
            <v>BIGGS GRIDLEY MEM HOSP</v>
          </cell>
        </row>
        <row r="29">
          <cell r="A29">
            <v>1205925054</v>
          </cell>
          <cell r="B29" t="str">
            <v>B10</v>
          </cell>
          <cell r="C29" t="str">
            <v>BROTMAN MED CTR</v>
          </cell>
        </row>
        <row r="30">
          <cell r="A30">
            <v>1689732885</v>
          </cell>
          <cell r="B30" t="str">
            <v>C01</v>
          </cell>
          <cell r="C30" t="str">
            <v>CA PACIFIC MED CTR</v>
          </cell>
        </row>
        <row r="31">
          <cell r="A31">
            <v>1902964109</v>
          </cell>
          <cell r="B31" t="str">
            <v>C01</v>
          </cell>
          <cell r="C31" t="str">
            <v>CA PACIFIC MED CTR</v>
          </cell>
        </row>
        <row r="32">
          <cell r="A32">
            <v>1265590442</v>
          </cell>
          <cell r="B32" t="str">
            <v>C02</v>
          </cell>
          <cell r="C32" t="str">
            <v>CA PACIFIC MED CTR-DAVIES CAMPUS</v>
          </cell>
        </row>
        <row r="33">
          <cell r="A33">
            <v>1811055098</v>
          </cell>
          <cell r="B33" t="str">
            <v>C02</v>
          </cell>
          <cell r="C33" t="str">
            <v>CA PACIFIC MED CTR-DAVIES CAMPUS</v>
          </cell>
        </row>
        <row r="34">
          <cell r="A34">
            <v>1114081056</v>
          </cell>
          <cell r="B34" t="str">
            <v>C03</v>
          </cell>
          <cell r="C34" t="str">
            <v>CALIFORNIA HOSP MED CTR-LA</v>
          </cell>
        </row>
        <row r="35">
          <cell r="A35">
            <v>1902825128</v>
          </cell>
          <cell r="B35" t="str">
            <v>C04</v>
          </cell>
          <cell r="C35" t="str">
            <v>CANYON RIDGE HOSP - ACUTE PSYCH</v>
          </cell>
        </row>
        <row r="36">
          <cell r="A36">
            <v>1821075870</v>
          </cell>
          <cell r="B36" t="str">
            <v>C05</v>
          </cell>
          <cell r="C36" t="str">
            <v>CASA COLINA HOSP FOR REHAB MED</v>
          </cell>
        </row>
        <row r="37">
          <cell r="A37">
            <v>1346250347</v>
          </cell>
          <cell r="B37" t="str">
            <v>C06</v>
          </cell>
          <cell r="C37" t="str">
            <v>CATALINA ISLAND MED CTR</v>
          </cell>
        </row>
        <row r="38">
          <cell r="A38">
            <v>1639172372</v>
          </cell>
          <cell r="B38" t="str">
            <v>C07</v>
          </cell>
          <cell r="C38" t="str">
            <v>CEDARS-SINAI MED CTR</v>
          </cell>
        </row>
        <row r="39">
          <cell r="A39">
            <v>1336328244</v>
          </cell>
          <cell r="B39" t="str">
            <v>C08</v>
          </cell>
          <cell r="C39" t="str">
            <v>CENTINELA FREEMAN REG MED CTR-CENTINEL</v>
          </cell>
        </row>
        <row r="40">
          <cell r="A40">
            <v>1619936440</v>
          </cell>
          <cell r="B40" t="str">
            <v>C08</v>
          </cell>
          <cell r="C40" t="str">
            <v>CENTINELA FREEMAN REG MED CTR-CENTINEL</v>
          </cell>
        </row>
        <row r="41">
          <cell r="A41">
            <v>1942269725</v>
          </cell>
          <cell r="B41" t="str">
            <v>C09</v>
          </cell>
          <cell r="C41" t="str">
            <v>CENTINELA FREEMAN REG MED CTR-MARINA</v>
          </cell>
        </row>
        <row r="42">
          <cell r="A42">
            <v>1891777983</v>
          </cell>
          <cell r="B42" t="str">
            <v>C10</v>
          </cell>
          <cell r="C42" t="str">
            <v>CENTRAL VALLEY GEN HOSP</v>
          </cell>
        </row>
        <row r="43">
          <cell r="A43">
            <v>1427041110</v>
          </cell>
          <cell r="B43" t="str">
            <v>C11</v>
          </cell>
          <cell r="C43" t="str">
            <v>CHAPMAN MED CTR</v>
          </cell>
        </row>
        <row r="44">
          <cell r="A44">
            <v>1699868398</v>
          </cell>
          <cell r="B44" t="str">
            <v>C12</v>
          </cell>
          <cell r="C44" t="str">
            <v>CHILDRENS HOSP AT MISSION</v>
          </cell>
        </row>
        <row r="45">
          <cell r="A45">
            <v>1275694184</v>
          </cell>
          <cell r="B45" t="str">
            <v>C14</v>
          </cell>
          <cell r="C45" t="str">
            <v>CHILDRENS HOSP CENTRAL CALIFORNIA</v>
          </cell>
        </row>
        <row r="46">
          <cell r="A46">
            <v>1891858429</v>
          </cell>
          <cell r="B46" t="str">
            <v>C14</v>
          </cell>
          <cell r="C46" t="str">
            <v>CHILDRENS HOSP CENTRAL CALIFORNIA</v>
          </cell>
        </row>
        <row r="47">
          <cell r="A47">
            <v>1902968118</v>
          </cell>
          <cell r="B47" t="str">
            <v>C14</v>
          </cell>
          <cell r="C47" t="str">
            <v>CHILDRENS HOSP CENTRAL CALIFORNIA</v>
          </cell>
        </row>
        <row r="48">
          <cell r="A48">
            <v>1003961251</v>
          </cell>
          <cell r="B48" t="str">
            <v>C15</v>
          </cell>
          <cell r="C48" t="str">
            <v>CHILDRENS HOSP OAKLAND</v>
          </cell>
        </row>
        <row r="49">
          <cell r="A49">
            <v>1124073366</v>
          </cell>
          <cell r="B49" t="str">
            <v>C16</v>
          </cell>
          <cell r="C49" t="str">
            <v>CHILDRENS HOSP OF LA</v>
          </cell>
        </row>
        <row r="50">
          <cell r="A50">
            <v>1811080526</v>
          </cell>
          <cell r="B50" t="str">
            <v>C17</v>
          </cell>
          <cell r="C50" t="str">
            <v>CHILDRENS HOSP OF ORANGE CO</v>
          </cell>
        </row>
        <row r="51">
          <cell r="A51">
            <v>1710065933</v>
          </cell>
          <cell r="B51" t="str">
            <v>C18</v>
          </cell>
          <cell r="C51" t="str">
            <v>CHILDRENS HOSP-SAN DIEGO</v>
          </cell>
        </row>
        <row r="52">
          <cell r="A52">
            <v>1992898837</v>
          </cell>
          <cell r="B52" t="str">
            <v>C19</v>
          </cell>
          <cell r="C52" t="str">
            <v>CHINESE HOSP</v>
          </cell>
        </row>
        <row r="53">
          <cell r="A53">
            <v>1962407460</v>
          </cell>
          <cell r="B53" t="str">
            <v>C20</v>
          </cell>
          <cell r="C53" t="str">
            <v>CHINO VALLEY MED CTR</v>
          </cell>
        </row>
        <row r="54">
          <cell r="A54">
            <v>1104917426</v>
          </cell>
          <cell r="B54" t="str">
            <v>C21</v>
          </cell>
          <cell r="C54" t="str">
            <v>CITY OF ANGELS MED CTR - DOWNTOWN</v>
          </cell>
        </row>
        <row r="55">
          <cell r="A55">
            <v>1114109337</v>
          </cell>
          <cell r="B55" t="str">
            <v>C22</v>
          </cell>
          <cell r="C55" t="str">
            <v>CITY OF HOPE HELFORD CLINIC RES HOSP</v>
          </cell>
        </row>
        <row r="56">
          <cell r="A56">
            <v>1760664981</v>
          </cell>
          <cell r="B56" t="str">
            <v>C22</v>
          </cell>
          <cell r="C56" t="str">
            <v>CITY OF HOPE HELFORD CLINIC RES HOSP</v>
          </cell>
        </row>
        <row r="57">
          <cell r="A57">
            <v>1316027709</v>
          </cell>
          <cell r="B57" t="str">
            <v>C23</v>
          </cell>
          <cell r="C57" t="str">
            <v>CLOVIS COMM MED CTR</v>
          </cell>
        </row>
        <row r="58">
          <cell r="A58">
            <v>1194016923</v>
          </cell>
          <cell r="B58" t="str">
            <v>C24</v>
          </cell>
          <cell r="C58" t="str">
            <v>COAST PLAZA DRS HOSP</v>
          </cell>
        </row>
        <row r="59">
          <cell r="A59">
            <v>1558354258</v>
          </cell>
          <cell r="B59" t="str">
            <v>C25</v>
          </cell>
          <cell r="C59" t="str">
            <v>COASTAL COMM HOSP</v>
          </cell>
        </row>
        <row r="60">
          <cell r="A60">
            <v>1225016595</v>
          </cell>
          <cell r="B60" t="str">
            <v>C26</v>
          </cell>
          <cell r="C60" t="str">
            <v>COLLEGE HOSP - PSYCH</v>
          </cell>
        </row>
        <row r="61">
          <cell r="A61">
            <v>1922039205</v>
          </cell>
          <cell r="B61" t="str">
            <v>C27</v>
          </cell>
          <cell r="C61" t="str">
            <v>COLLEGE HOSP COSTA MESA</v>
          </cell>
        </row>
        <row r="62">
          <cell r="A62">
            <v>1144215427</v>
          </cell>
          <cell r="B62" t="str">
            <v>C28</v>
          </cell>
          <cell r="C62" t="str">
            <v>COLUSA REG MED CTR</v>
          </cell>
        </row>
        <row r="63">
          <cell r="A63">
            <v>1679503890</v>
          </cell>
          <cell r="B63" t="str">
            <v>C29</v>
          </cell>
          <cell r="C63" t="str">
            <v>COMM AND MISSION HOSP OF HUNT PK</v>
          </cell>
        </row>
        <row r="64">
          <cell r="A64">
            <v>1811951924</v>
          </cell>
          <cell r="B64" t="str">
            <v>C30</v>
          </cell>
          <cell r="C64" t="str">
            <v>COMM HOSP OF LONG BEACH</v>
          </cell>
        </row>
        <row r="65">
          <cell r="A65">
            <v>1720371065</v>
          </cell>
          <cell r="B65" t="str">
            <v>C30</v>
          </cell>
          <cell r="C65" t="str">
            <v>COMM HOSP OF LONG BEACH</v>
          </cell>
        </row>
        <row r="66">
          <cell r="A66">
            <v>1932197258</v>
          </cell>
          <cell r="B66" t="str">
            <v>C31</v>
          </cell>
          <cell r="C66" t="str">
            <v>COMM HOSP OF MONTEREY PENINSULA</v>
          </cell>
        </row>
        <row r="67">
          <cell r="A67">
            <v>1235290818</v>
          </cell>
          <cell r="B67" t="str">
            <v>C32</v>
          </cell>
          <cell r="C67" t="str">
            <v>COMM HOSP OF SAN BERNARDINO</v>
          </cell>
        </row>
        <row r="68">
          <cell r="A68">
            <v>1215903018</v>
          </cell>
          <cell r="B68" t="str">
            <v>C33</v>
          </cell>
          <cell r="C68" t="str">
            <v>COMM MEM HOSP OF SAN BUENAVENTURA</v>
          </cell>
        </row>
        <row r="69">
          <cell r="A69">
            <v>1104906569</v>
          </cell>
          <cell r="B69" t="str">
            <v>C34</v>
          </cell>
          <cell r="C69" t="str">
            <v>COMM REG MED CTR-FRESNO</v>
          </cell>
        </row>
        <row r="70">
          <cell r="A70">
            <v>1639172133</v>
          </cell>
          <cell r="B70" t="str">
            <v>C35</v>
          </cell>
          <cell r="C70" t="str">
            <v>VIBRA OF SAN DIEGO</v>
          </cell>
        </row>
        <row r="71">
          <cell r="A71">
            <v>1255327920</v>
          </cell>
          <cell r="B71" t="str">
            <v>C36</v>
          </cell>
          <cell r="C71" t="str">
            <v>CORONA REG MED CTR</v>
          </cell>
        </row>
        <row r="72">
          <cell r="A72">
            <v>1457347239</v>
          </cell>
          <cell r="B72" t="str">
            <v>C36</v>
          </cell>
          <cell r="C72" t="str">
            <v>CORONA REG MED CTR</v>
          </cell>
        </row>
        <row r="73">
          <cell r="A73">
            <v>1982629440</v>
          </cell>
          <cell r="B73" t="str">
            <v>C37</v>
          </cell>
          <cell r="C73" t="str">
            <v>CV-INTERCOMMUNITY CAMPUS</v>
          </cell>
        </row>
        <row r="74">
          <cell r="A74">
            <v>1063441293</v>
          </cell>
          <cell r="B74" t="str">
            <v>C38</v>
          </cell>
          <cell r="C74" t="str">
            <v>CV-QUEEN OF VALLEY CAMPUS</v>
          </cell>
        </row>
        <row r="75">
          <cell r="A75">
            <v>1538163886</v>
          </cell>
          <cell r="B75" t="str">
            <v>D01</v>
          </cell>
          <cell r="C75" t="str">
            <v>DAMERON HOSP</v>
          </cell>
        </row>
        <row r="76">
          <cell r="A76">
            <v>1245203447</v>
          </cell>
          <cell r="B76" t="str">
            <v>D02</v>
          </cell>
          <cell r="C76" t="str">
            <v>DEL AMO HOSP - PYSCH</v>
          </cell>
        </row>
        <row r="77">
          <cell r="A77">
            <v>1033247622</v>
          </cell>
          <cell r="B77" t="str">
            <v>D03</v>
          </cell>
          <cell r="C77" t="str">
            <v>DELANO REG MED CTR</v>
          </cell>
        </row>
        <row r="78">
          <cell r="A78">
            <v>1144237272</v>
          </cell>
          <cell r="B78" t="str">
            <v>D03</v>
          </cell>
          <cell r="C78" t="str">
            <v>DELANO REG MED CTR</v>
          </cell>
        </row>
        <row r="79">
          <cell r="A79">
            <v>1104856095</v>
          </cell>
          <cell r="B79" t="str">
            <v>D04</v>
          </cell>
          <cell r="C79" t="str">
            <v>DESERT REG MED CTR</v>
          </cell>
        </row>
        <row r="80">
          <cell r="A80">
            <v>1851396576</v>
          </cell>
          <cell r="B80" t="str">
            <v>D05</v>
          </cell>
          <cell r="C80" t="str">
            <v>DESERT VALLEY HOSP</v>
          </cell>
        </row>
        <row r="81">
          <cell r="A81">
            <v>1427181007</v>
          </cell>
          <cell r="B81" t="str">
            <v>D06</v>
          </cell>
          <cell r="C81" t="str">
            <v>DOMINICAN HOSP-SANTA CRUZ</v>
          </cell>
        </row>
        <row r="82">
          <cell r="A82">
            <v>1265433551</v>
          </cell>
          <cell r="B82" t="str">
            <v>D07</v>
          </cell>
          <cell r="C82" t="str">
            <v>DOWNEY REG MED CTR</v>
          </cell>
        </row>
        <row r="83">
          <cell r="A83">
            <v>1992736599</v>
          </cell>
          <cell r="B83" t="str">
            <v>D08</v>
          </cell>
          <cell r="C83" t="str">
            <v>DRS HOSP OF MANTECA</v>
          </cell>
        </row>
        <row r="84">
          <cell r="A84">
            <v>1104834167</v>
          </cell>
          <cell r="B84" t="str">
            <v>D09</v>
          </cell>
          <cell r="C84" t="str">
            <v>DRS HOSP OF WEST COVINA</v>
          </cell>
        </row>
        <row r="85">
          <cell r="A85">
            <v>1184654923</v>
          </cell>
          <cell r="B85" t="str">
            <v>D10</v>
          </cell>
          <cell r="C85" t="str">
            <v>DRS MED CTR</v>
          </cell>
        </row>
        <row r="86">
          <cell r="A86">
            <v>1417957473</v>
          </cell>
          <cell r="B86" t="str">
            <v>E01</v>
          </cell>
          <cell r="C86" t="str">
            <v>EAST LA DRS HOSP</v>
          </cell>
        </row>
        <row r="87">
          <cell r="A87">
            <v>1649307489</v>
          </cell>
          <cell r="B87" t="str">
            <v>E02</v>
          </cell>
          <cell r="C87" t="str">
            <v>EAST VALLEY HOSP MED CTR</v>
          </cell>
        </row>
        <row r="88">
          <cell r="A88">
            <v>1134122179</v>
          </cell>
          <cell r="B88" t="str">
            <v>E03</v>
          </cell>
          <cell r="C88" t="str">
            <v>EDEN MED CTR</v>
          </cell>
        </row>
        <row r="89">
          <cell r="A89">
            <v>1013981554</v>
          </cell>
          <cell r="B89" t="str">
            <v>E04</v>
          </cell>
          <cell r="C89" t="str">
            <v>EISENHOWER MEM HOSP</v>
          </cell>
        </row>
        <row r="90">
          <cell r="A90">
            <v>1174615330</v>
          </cell>
          <cell r="B90" t="str">
            <v>E05</v>
          </cell>
          <cell r="C90" t="str">
            <v>EMANUEL MED CTR</v>
          </cell>
        </row>
        <row r="91">
          <cell r="A91">
            <v>1437322377</v>
          </cell>
          <cell r="B91" t="str">
            <v>E06</v>
          </cell>
          <cell r="C91" t="str">
            <v>ENCINO HOSP MED CTR</v>
          </cell>
        </row>
        <row r="92">
          <cell r="A92">
            <v>1790712131</v>
          </cell>
          <cell r="B92" t="str">
            <v>E07</v>
          </cell>
          <cell r="C92" t="str">
            <v>ENCINO-TARZANA REG MED CTR-TARZANA</v>
          </cell>
        </row>
        <row r="93">
          <cell r="A93">
            <v>1417901091</v>
          </cell>
          <cell r="B93" t="str">
            <v>E08</v>
          </cell>
          <cell r="C93" t="str">
            <v>ENLOE MED CTR</v>
          </cell>
        </row>
        <row r="94">
          <cell r="A94">
            <v>1093892275</v>
          </cell>
          <cell r="B94" t="str">
            <v>F01</v>
          </cell>
          <cell r="C94" t="str">
            <v>FAIRCHILD MED CTR</v>
          </cell>
        </row>
        <row r="95">
          <cell r="A95">
            <v>1518940667</v>
          </cell>
          <cell r="B95" t="str">
            <v>F02</v>
          </cell>
          <cell r="C95" t="str">
            <v>FEATHER RIVER HOSP</v>
          </cell>
        </row>
        <row r="96">
          <cell r="A96">
            <v>1992733513</v>
          </cell>
          <cell r="B96" t="str">
            <v>F03</v>
          </cell>
          <cell r="C96" t="str">
            <v>FOOTHILL PRES HOSP</v>
          </cell>
        </row>
        <row r="97">
          <cell r="A97">
            <v>1821002007</v>
          </cell>
          <cell r="B97" t="str">
            <v>F04</v>
          </cell>
          <cell r="C97" t="str">
            <v>FOUNTAIN VALLEY REG HOSP-EUCLID</v>
          </cell>
        </row>
        <row r="98">
          <cell r="A98">
            <v>1356339543</v>
          </cell>
          <cell r="B98" t="str">
            <v>F05</v>
          </cell>
          <cell r="C98" t="str">
            <v>FRANK R HOWARD MEM HOSP</v>
          </cell>
        </row>
        <row r="99">
          <cell r="A99">
            <v>1245346741</v>
          </cell>
          <cell r="B99" t="str">
            <v>F06</v>
          </cell>
          <cell r="C99" t="str">
            <v>FREMONT HOSP - PSYCH</v>
          </cell>
        </row>
        <row r="100">
          <cell r="A100">
            <v>1881760452</v>
          </cell>
          <cell r="B100" t="str">
            <v>F07</v>
          </cell>
          <cell r="C100" t="str">
            <v>FRENCH HOSP MED CTR</v>
          </cell>
        </row>
        <row r="101">
          <cell r="A101">
            <v>1699872978</v>
          </cell>
          <cell r="B101" t="str">
            <v>F08</v>
          </cell>
          <cell r="C101" t="str">
            <v>FRESNO HEART HOSP</v>
          </cell>
        </row>
        <row r="102">
          <cell r="A102">
            <v>1205834694</v>
          </cell>
          <cell r="B102" t="str">
            <v>F09</v>
          </cell>
          <cell r="C102" t="str">
            <v>FRESNO SURGERY CTR</v>
          </cell>
        </row>
        <row r="103">
          <cell r="A103">
            <v>1659538858</v>
          </cell>
          <cell r="B103" t="str">
            <v>G01</v>
          </cell>
          <cell r="C103" t="str">
            <v>GARDEN GROVE HOSP AND MED CTR</v>
          </cell>
        </row>
        <row r="104">
          <cell r="A104">
            <v>1730171265</v>
          </cell>
          <cell r="B104" t="str">
            <v>G02</v>
          </cell>
          <cell r="C104" t="str">
            <v>GARFIELD MED CTR</v>
          </cell>
        </row>
        <row r="105">
          <cell r="A105">
            <v>1699965012</v>
          </cell>
          <cell r="B105" t="str">
            <v>G03</v>
          </cell>
          <cell r="C105" t="str">
            <v>GEORGE L MEE MEM HOSP</v>
          </cell>
        </row>
        <row r="106">
          <cell r="A106">
            <v>1396734471</v>
          </cell>
          <cell r="B106" t="str">
            <v>G04</v>
          </cell>
          <cell r="C106" t="str">
            <v>GLENDALE ADV MED CTR-WILSON TERRACE</v>
          </cell>
        </row>
        <row r="107">
          <cell r="A107">
            <v>1831188275</v>
          </cell>
          <cell r="B107" t="str">
            <v>G04</v>
          </cell>
          <cell r="C107" t="str">
            <v>GLENDALE ADV MED CTR-WILSON TERRACE</v>
          </cell>
        </row>
        <row r="108">
          <cell r="A108">
            <v>1477610640</v>
          </cell>
          <cell r="B108" t="str">
            <v>G06</v>
          </cell>
          <cell r="C108" t="str">
            <v>GLENDALE MEM HOSP AND HLTH CTR</v>
          </cell>
        </row>
        <row r="109">
          <cell r="A109">
            <v>1619929759</v>
          </cell>
          <cell r="B109" t="str">
            <v>G07</v>
          </cell>
          <cell r="C109" t="str">
            <v>GLENN MED CTR</v>
          </cell>
        </row>
        <row r="110">
          <cell r="A110">
            <v>1225038136</v>
          </cell>
          <cell r="B110" t="str">
            <v>G08</v>
          </cell>
          <cell r="C110" t="str">
            <v>GOLETA VALLEY COTTAGE HOSP</v>
          </cell>
        </row>
        <row r="111">
          <cell r="A111">
            <v>1205852209</v>
          </cell>
          <cell r="B111" t="str">
            <v>G09</v>
          </cell>
          <cell r="C111" t="str">
            <v>GOOD SAMARITAN HOSP-BAKERSFIELD</v>
          </cell>
        </row>
        <row r="112">
          <cell r="A112">
            <v>1508859323</v>
          </cell>
          <cell r="B112" t="str">
            <v>G10</v>
          </cell>
          <cell r="C112" t="str">
            <v>GOOD SAMARITAN HOSP-LA</v>
          </cell>
        </row>
        <row r="113">
          <cell r="A113">
            <v>1376595777</v>
          </cell>
          <cell r="B113" t="str">
            <v>G11</v>
          </cell>
          <cell r="C113" t="str">
            <v>GOOD SAMARITAN HOSP-SAN JOSE</v>
          </cell>
        </row>
        <row r="114">
          <cell r="A114">
            <v>1437103777</v>
          </cell>
          <cell r="B114" t="str">
            <v>G11</v>
          </cell>
          <cell r="C114" t="str">
            <v>GOOD SAMARITAN HOSP-SAN JOSE</v>
          </cell>
        </row>
        <row r="115">
          <cell r="A115">
            <v>1346232881</v>
          </cell>
          <cell r="B115" t="str">
            <v>G12</v>
          </cell>
          <cell r="C115" t="str">
            <v>GREATER EL MONTE COMM HOSP</v>
          </cell>
        </row>
        <row r="116">
          <cell r="A116">
            <v>1528041811</v>
          </cell>
          <cell r="B116" t="str">
            <v>G13</v>
          </cell>
          <cell r="C116" t="str">
            <v>GROSSMONT HOSP</v>
          </cell>
        </row>
        <row r="117">
          <cell r="A117">
            <v>1538141627</v>
          </cell>
          <cell r="B117" t="str">
            <v>A14</v>
          </cell>
          <cell r="C117" t="str">
            <v>ADVENTIST MEDICAL CENTER</v>
          </cell>
        </row>
        <row r="118">
          <cell r="A118">
            <v>1225015985</v>
          </cell>
          <cell r="B118" t="str">
            <v>H01</v>
          </cell>
          <cell r="C118" t="str">
            <v>HEALTHBRIDGE CHILDRENS HOSP-ORANGE</v>
          </cell>
        </row>
        <row r="119">
          <cell r="A119">
            <v>1568436798</v>
          </cell>
          <cell r="B119" t="str">
            <v>H02</v>
          </cell>
          <cell r="C119" t="str">
            <v>HEALTHSOUTH BAKERSFIELD REHAB HOSP</v>
          </cell>
        </row>
        <row r="120">
          <cell r="A120">
            <v>1043284706</v>
          </cell>
          <cell r="B120" t="str">
            <v>H03</v>
          </cell>
          <cell r="C120" t="str">
            <v>HEALTHSOUTH TUSTIN REHAB HOSP</v>
          </cell>
        </row>
        <row r="121">
          <cell r="A121">
            <v>1588725352</v>
          </cell>
          <cell r="B121" t="str">
            <v>H04</v>
          </cell>
          <cell r="C121" t="str">
            <v>HEBREW HOME FOR THE AGED DISABLED</v>
          </cell>
        </row>
        <row r="122">
          <cell r="A122">
            <v>1114239068</v>
          </cell>
          <cell r="B122" t="str">
            <v>H05</v>
          </cell>
          <cell r="C122" t="str">
            <v>HEMET VALLEY MED CTR</v>
          </cell>
        </row>
        <row r="123">
          <cell r="A123">
            <v>1508939349</v>
          </cell>
          <cell r="B123" t="str">
            <v>H05</v>
          </cell>
          <cell r="C123" t="str">
            <v>HEMET VALLEY MED CTR</v>
          </cell>
        </row>
        <row r="124">
          <cell r="A124">
            <v>1780668434</v>
          </cell>
          <cell r="B124" t="str">
            <v>H06</v>
          </cell>
          <cell r="C124" t="str">
            <v>HENRY MAYO NEWHALL MEM HOSP</v>
          </cell>
        </row>
        <row r="125">
          <cell r="A125">
            <v>1083709653</v>
          </cell>
          <cell r="B125" t="str">
            <v>H07</v>
          </cell>
          <cell r="C125" t="str">
            <v>HERITAGE OAKS HOSP - PSYCH</v>
          </cell>
        </row>
        <row r="126">
          <cell r="A126">
            <v>1518951300</v>
          </cell>
          <cell r="B126" t="str">
            <v>H08</v>
          </cell>
          <cell r="C126" t="str">
            <v>HOAG MEM HOSP PRESBYTERIAN</v>
          </cell>
        </row>
        <row r="127">
          <cell r="A127">
            <v>1982927877</v>
          </cell>
          <cell r="B127" t="str">
            <v>H09</v>
          </cell>
          <cell r="C127" t="str">
            <v>HOAG ORTHOPEDIC</v>
          </cell>
        </row>
        <row r="128">
          <cell r="A128">
            <v>1023010113</v>
          </cell>
          <cell r="B128" t="str">
            <v>H10</v>
          </cell>
          <cell r="C128" t="str">
            <v>HOLLYWOOD COMM HOSP OF HOLLYWOOD</v>
          </cell>
        </row>
        <row r="129">
          <cell r="A129">
            <v>1922033547</v>
          </cell>
          <cell r="B129" t="str">
            <v>H11</v>
          </cell>
          <cell r="C129" t="str">
            <v>HOLLYWOOD PRES MED CTR</v>
          </cell>
        </row>
        <row r="130">
          <cell r="A130">
            <v>1013987742</v>
          </cell>
          <cell r="B130" t="str">
            <v>H12</v>
          </cell>
          <cell r="C130" t="str">
            <v>HUNTINGTON BEACH HOSP</v>
          </cell>
        </row>
        <row r="131">
          <cell r="A131">
            <v>1083622120</v>
          </cell>
          <cell r="B131" t="str">
            <v>H12</v>
          </cell>
          <cell r="C131" t="str">
            <v>HUNTINGTON BEACH HOSP</v>
          </cell>
        </row>
        <row r="132">
          <cell r="A132">
            <v>1407828429</v>
          </cell>
          <cell r="B132" t="str">
            <v>H13</v>
          </cell>
          <cell r="C132" t="str">
            <v>HUNTINGTON MEM HOSP</v>
          </cell>
        </row>
        <row r="133">
          <cell r="A133">
            <v>1184655797</v>
          </cell>
          <cell r="B133" t="str">
            <v>I01</v>
          </cell>
          <cell r="C133" t="str">
            <v>IRVINE REG HOSP AND MED CTR</v>
          </cell>
        </row>
        <row r="134">
          <cell r="A134">
            <v>1477584993</v>
          </cell>
          <cell r="B134" t="str">
            <v>J01</v>
          </cell>
          <cell r="C134" t="str">
            <v>JOHN F KENNEDY MEM HOSP</v>
          </cell>
        </row>
        <row r="135">
          <cell r="A135">
            <v>1801821376</v>
          </cell>
          <cell r="B135" t="str">
            <v>J02</v>
          </cell>
          <cell r="C135" t="str">
            <v>JOHN MUIR MED CTR-CONCORD CAMPUS</v>
          </cell>
        </row>
        <row r="136">
          <cell r="A136">
            <v>1740215219</v>
          </cell>
          <cell r="B136" t="str">
            <v>J03</v>
          </cell>
          <cell r="C136" t="str">
            <v>JOHN MUIR MED CTR-WALNUT CREEK CAMPUS</v>
          </cell>
        </row>
        <row r="137">
          <cell r="A137">
            <v>1073811378</v>
          </cell>
          <cell r="B137" t="str">
            <v>K01</v>
          </cell>
          <cell r="C137" t="str">
            <v>KAISER HOSPITAL - ROSEVILLE</v>
          </cell>
        </row>
        <row r="138">
          <cell r="A138">
            <v>1144375056</v>
          </cell>
          <cell r="B138" t="str">
            <v>K02</v>
          </cell>
          <cell r="C138" t="str">
            <v>KAISER-ANAHEIM</v>
          </cell>
        </row>
        <row r="139">
          <cell r="A139">
            <v>1851417547</v>
          </cell>
          <cell r="B139" t="str">
            <v>K03</v>
          </cell>
          <cell r="C139" t="str">
            <v>KAISER-ANTIOCH</v>
          </cell>
        </row>
        <row r="140">
          <cell r="A140">
            <v>1477608271</v>
          </cell>
          <cell r="B140" t="str">
            <v>K04</v>
          </cell>
          <cell r="C140" t="str">
            <v>KAISER-BALDWIN PARK</v>
          </cell>
        </row>
        <row r="141">
          <cell r="A141">
            <v>1518012301</v>
          </cell>
          <cell r="B141" t="str">
            <v>K05</v>
          </cell>
          <cell r="C141" t="str">
            <v>KAISER-DOWNEY</v>
          </cell>
        </row>
        <row r="142">
          <cell r="A142">
            <v>1356496772</v>
          </cell>
          <cell r="B142" t="str">
            <v>K06</v>
          </cell>
          <cell r="C142" t="str">
            <v>KAISER-FONTANA</v>
          </cell>
        </row>
        <row r="143">
          <cell r="A143">
            <v>1083784672</v>
          </cell>
          <cell r="B143" t="str">
            <v>K07</v>
          </cell>
          <cell r="C143" t="str">
            <v>KAISER-FRESNO</v>
          </cell>
        </row>
        <row r="144">
          <cell r="A144">
            <v>1134299522</v>
          </cell>
          <cell r="B144" t="str">
            <v>K08</v>
          </cell>
          <cell r="C144" t="str">
            <v>KAISER-GEARY SF</v>
          </cell>
        </row>
        <row r="145">
          <cell r="A145">
            <v>1336294040</v>
          </cell>
          <cell r="B145" t="str">
            <v>K09</v>
          </cell>
          <cell r="C145" t="str">
            <v>KAISER-HARBOR CITY</v>
          </cell>
        </row>
        <row r="146">
          <cell r="A146">
            <v>1801960513</v>
          </cell>
          <cell r="B146" t="str">
            <v>K10</v>
          </cell>
          <cell r="C146" t="str">
            <v>KAISER-HAYWARD</v>
          </cell>
        </row>
        <row r="147">
          <cell r="A147">
            <v>1740354851</v>
          </cell>
          <cell r="B147" t="str">
            <v>K11</v>
          </cell>
          <cell r="C147" t="str">
            <v>KAISER-MANTECA</v>
          </cell>
        </row>
        <row r="148">
          <cell r="A148">
            <v>1174793459</v>
          </cell>
          <cell r="B148" t="str">
            <v>K12</v>
          </cell>
          <cell r="C148" t="str">
            <v>KAISER-MORENO VALLEY</v>
          </cell>
        </row>
        <row r="149">
          <cell r="A149">
            <v>1427123132</v>
          </cell>
          <cell r="B149" t="str">
            <v>K13</v>
          </cell>
          <cell r="C149" t="str">
            <v>KAISER-OAKLAND/RICHMOND</v>
          </cell>
        </row>
        <row r="150">
          <cell r="A150">
            <v>1376698043</v>
          </cell>
          <cell r="B150" t="str">
            <v>K14</v>
          </cell>
          <cell r="C150" t="str">
            <v>KAISER-PANORAMA CITY</v>
          </cell>
        </row>
        <row r="151">
          <cell r="A151">
            <v>1386714814</v>
          </cell>
          <cell r="B151" t="str">
            <v>K15</v>
          </cell>
          <cell r="C151" t="str">
            <v>KAISER-REDWOOD CITY</v>
          </cell>
        </row>
        <row r="152">
          <cell r="A152">
            <v>1366513509</v>
          </cell>
          <cell r="B152" t="str">
            <v>K16</v>
          </cell>
          <cell r="C152" t="str">
            <v>KAISER-REHAB CENTER VALLEJO</v>
          </cell>
        </row>
        <row r="153">
          <cell r="A153">
            <v>1306991211</v>
          </cell>
          <cell r="B153" t="str">
            <v>K17</v>
          </cell>
          <cell r="C153" t="str">
            <v>KAISER-RIVERSIDE</v>
          </cell>
        </row>
        <row r="154">
          <cell r="A154">
            <v>1952476665</v>
          </cell>
          <cell r="B154" t="str">
            <v>K18</v>
          </cell>
          <cell r="C154" t="str">
            <v>KAISER-SACRAMENTO/ROSEVILLE-MORSE</v>
          </cell>
        </row>
        <row r="155">
          <cell r="A155">
            <v>1013062769</v>
          </cell>
          <cell r="B155" t="str">
            <v>K19</v>
          </cell>
          <cell r="C155" t="str">
            <v>KAISER-SAN DIEGO</v>
          </cell>
        </row>
        <row r="156">
          <cell r="A156">
            <v>1194895227</v>
          </cell>
          <cell r="B156" t="str">
            <v>K20</v>
          </cell>
          <cell r="C156" t="str">
            <v>KAISER-SAN RAFAEL</v>
          </cell>
        </row>
        <row r="157">
          <cell r="A157">
            <v>1326119967</v>
          </cell>
          <cell r="B157" t="str">
            <v>K21</v>
          </cell>
          <cell r="C157" t="str">
            <v>KAISER-SANTA CLARA</v>
          </cell>
        </row>
        <row r="158">
          <cell r="A158">
            <v>1407925928</v>
          </cell>
          <cell r="B158" t="str">
            <v>K22</v>
          </cell>
          <cell r="C158" t="str">
            <v>KAISER-SANTA ROSA</v>
          </cell>
        </row>
        <row r="159">
          <cell r="A159">
            <v>1063582989</v>
          </cell>
          <cell r="B159" t="str">
            <v>K33</v>
          </cell>
          <cell r="C159" t="str">
            <v>KAISER-SANTA TERESA COMM HOSP</v>
          </cell>
        </row>
        <row r="160">
          <cell r="A160">
            <v>1528138088</v>
          </cell>
          <cell r="B160" t="str">
            <v>K34</v>
          </cell>
          <cell r="C160" t="str">
            <v>KAISER-SOUTH SACRAMENTO</v>
          </cell>
        </row>
        <row r="161">
          <cell r="A161">
            <v>1982774337</v>
          </cell>
          <cell r="B161" t="str">
            <v>K35</v>
          </cell>
          <cell r="C161" t="str">
            <v>KAISER-SOUTH SF</v>
          </cell>
        </row>
        <row r="162">
          <cell r="A162">
            <v>1821143777</v>
          </cell>
          <cell r="B162" t="str">
            <v>K36</v>
          </cell>
          <cell r="C162" t="str">
            <v>KAISER-SUNSET</v>
          </cell>
        </row>
        <row r="163">
          <cell r="A163">
            <v>1710116116</v>
          </cell>
          <cell r="B163" t="str">
            <v>K37</v>
          </cell>
          <cell r="C163" t="str">
            <v>KAISER-VACAVILLE</v>
          </cell>
        </row>
        <row r="164">
          <cell r="A164">
            <v>1639244262</v>
          </cell>
          <cell r="B164" t="str">
            <v>K38</v>
          </cell>
          <cell r="C164" t="str">
            <v>KAISER-WALNUT CREEK</v>
          </cell>
        </row>
        <row r="165">
          <cell r="A165">
            <v>1134274897</v>
          </cell>
          <cell r="B165" t="str">
            <v>K39</v>
          </cell>
          <cell r="C165" t="str">
            <v>KAISER-WEST LA</v>
          </cell>
        </row>
        <row r="166">
          <cell r="A166">
            <v>1295880912</v>
          </cell>
          <cell r="B166" t="str">
            <v>K40</v>
          </cell>
          <cell r="C166" t="str">
            <v>KAISER-WOODLAND HILLS</v>
          </cell>
        </row>
        <row r="167">
          <cell r="A167">
            <v>1760424261</v>
          </cell>
          <cell r="B167" t="str">
            <v>K41</v>
          </cell>
          <cell r="C167" t="str">
            <v>KENTFIELD REHAB HOSP</v>
          </cell>
        </row>
        <row r="168">
          <cell r="A168">
            <v>1558369694</v>
          </cell>
          <cell r="B168" t="str">
            <v>K42</v>
          </cell>
          <cell r="C168" t="str">
            <v>KINDRED HOSPITAL BALDWIN PARK</v>
          </cell>
        </row>
        <row r="169">
          <cell r="A169">
            <v>1689984668</v>
          </cell>
          <cell r="B169" t="str">
            <v>K42</v>
          </cell>
          <cell r="C169" t="str">
            <v>KINDRED HOSPITAL BALDWIN PARK</v>
          </cell>
        </row>
        <row r="170">
          <cell r="A170">
            <v>1013227099</v>
          </cell>
          <cell r="B170" t="str">
            <v>K43</v>
          </cell>
          <cell r="C170" t="str">
            <v>KINDRED RIVERSIDE</v>
          </cell>
        </row>
        <row r="171">
          <cell r="A171">
            <v>1215247978</v>
          </cell>
          <cell r="B171" t="str">
            <v>K44</v>
          </cell>
          <cell r="C171" t="str">
            <v>KINDRED SOUTH BAY</v>
          </cell>
        </row>
        <row r="172">
          <cell r="A172">
            <v>1780768416</v>
          </cell>
          <cell r="B172" t="str">
            <v>K45</v>
          </cell>
          <cell r="C172" t="str">
            <v>KINDRED-BREA</v>
          </cell>
        </row>
        <row r="173">
          <cell r="A173">
            <v>1447335146</v>
          </cell>
          <cell r="B173" t="str">
            <v>K46</v>
          </cell>
          <cell r="C173" t="str">
            <v>KINDRED-LA</v>
          </cell>
        </row>
        <row r="174">
          <cell r="A174">
            <v>1033294723</v>
          </cell>
          <cell r="B174" t="str">
            <v>K47</v>
          </cell>
          <cell r="C174" t="str">
            <v>KINDRED-LA MIRADA/SGV/SNTA ANA</v>
          </cell>
        </row>
        <row r="175">
          <cell r="A175">
            <v>1043395742</v>
          </cell>
          <cell r="B175" t="str">
            <v>K48</v>
          </cell>
          <cell r="C175" t="str">
            <v>KINDRED-ONTARIO</v>
          </cell>
        </row>
        <row r="176">
          <cell r="A176">
            <v>1134204845</v>
          </cell>
          <cell r="B176" t="str">
            <v>K49</v>
          </cell>
          <cell r="C176" t="str">
            <v>KINDRED-SACRAMENTO</v>
          </cell>
        </row>
        <row r="177">
          <cell r="A177">
            <v>1992880512</v>
          </cell>
          <cell r="B177" t="str">
            <v>K50</v>
          </cell>
          <cell r="C177" t="str">
            <v>KINDRED-SAN DIEGO</v>
          </cell>
        </row>
        <row r="178">
          <cell r="A178">
            <v>1306921929</v>
          </cell>
          <cell r="B178" t="str">
            <v>K51</v>
          </cell>
          <cell r="C178" t="str">
            <v>KINDRED-SF BAY AREA</v>
          </cell>
        </row>
        <row r="179">
          <cell r="A179">
            <v>1528143179</v>
          </cell>
          <cell r="B179" t="str">
            <v>K52</v>
          </cell>
          <cell r="C179" t="str">
            <v>KINDRED-WESTMINSTER</v>
          </cell>
        </row>
        <row r="180">
          <cell r="A180">
            <v>1609919513</v>
          </cell>
          <cell r="B180" t="str">
            <v>K53</v>
          </cell>
          <cell r="C180" t="str">
            <v>KINGSBURG MED CTR</v>
          </cell>
        </row>
        <row r="181">
          <cell r="A181">
            <v>1922001809</v>
          </cell>
          <cell r="B181" t="str">
            <v>L01</v>
          </cell>
          <cell r="C181" t="str">
            <v>LA COMM HOSP</v>
          </cell>
        </row>
        <row r="182">
          <cell r="A182">
            <v>1639195175</v>
          </cell>
          <cell r="B182" t="str">
            <v>L02</v>
          </cell>
          <cell r="C182" t="str">
            <v>LA METRO MED CTR</v>
          </cell>
        </row>
        <row r="183">
          <cell r="A183">
            <v>1417965559</v>
          </cell>
          <cell r="B183" t="str">
            <v>L03</v>
          </cell>
          <cell r="C183" t="str">
            <v>LA PALMA INTERCOMMUNITY HOSP</v>
          </cell>
        </row>
        <row r="184">
          <cell r="A184">
            <v>1992775639</v>
          </cell>
          <cell r="B184" t="str">
            <v>L03</v>
          </cell>
          <cell r="C184" t="str">
            <v>LA PALMA INTERCOMMUNITY HOSP</v>
          </cell>
        </row>
        <row r="185">
          <cell r="A185">
            <v>1184655581</v>
          </cell>
          <cell r="B185" t="str">
            <v>L04</v>
          </cell>
          <cell r="C185" t="str">
            <v>LAKEWOOD REG MED CTR</v>
          </cell>
        </row>
        <row r="186">
          <cell r="A186">
            <v>1508856535</v>
          </cell>
          <cell r="B186" t="str">
            <v>L05</v>
          </cell>
          <cell r="C186" t="str">
            <v>PALMDALE REGIONAL MEDICAL CTR</v>
          </cell>
        </row>
        <row r="187">
          <cell r="A187">
            <v>1407876766</v>
          </cell>
          <cell r="B187" t="str">
            <v>L06</v>
          </cell>
          <cell r="C187" t="str">
            <v>LITTLE CO OF MARY HOSP</v>
          </cell>
        </row>
        <row r="188">
          <cell r="A188">
            <v>1902844988</v>
          </cell>
          <cell r="B188" t="str">
            <v>L06</v>
          </cell>
          <cell r="C188" t="str">
            <v>LITTLE CO OF MARY HOSP</v>
          </cell>
        </row>
        <row r="189">
          <cell r="A189">
            <v>1942247291</v>
          </cell>
          <cell r="B189" t="str">
            <v>L07</v>
          </cell>
          <cell r="C189" t="str">
            <v>LITTLE CO OF MARY-SAN PEDRO HOSP</v>
          </cell>
        </row>
        <row r="190">
          <cell r="A190">
            <v>1316938301</v>
          </cell>
          <cell r="B190" t="str">
            <v>L08</v>
          </cell>
          <cell r="C190" t="str">
            <v>LODI MEM HOSP</v>
          </cell>
        </row>
        <row r="191">
          <cell r="A191">
            <v>1386945947</v>
          </cell>
          <cell r="B191" t="str">
            <v>L09</v>
          </cell>
          <cell r="C191" t="str">
            <v>LOMA LINDA MURRIETTA</v>
          </cell>
        </row>
        <row r="192">
          <cell r="A192">
            <v>1194732008</v>
          </cell>
          <cell r="B192" t="str">
            <v>L10</v>
          </cell>
          <cell r="C192" t="str">
            <v>LOMA LINDA UNIV MED CTR</v>
          </cell>
        </row>
        <row r="193">
          <cell r="A193">
            <v>1235146135</v>
          </cell>
          <cell r="B193" t="str">
            <v>L10</v>
          </cell>
          <cell r="C193" t="str">
            <v>LOMA LINDA UNIV MED CTR</v>
          </cell>
        </row>
        <row r="194">
          <cell r="A194">
            <v>1699782599</v>
          </cell>
          <cell r="B194" t="str">
            <v>L10</v>
          </cell>
          <cell r="C194" t="str">
            <v>LOMA LINDA UNIV MED CTR</v>
          </cell>
        </row>
        <row r="195">
          <cell r="A195">
            <v>1770590036</v>
          </cell>
          <cell r="B195" t="str">
            <v>L10</v>
          </cell>
          <cell r="C195" t="str">
            <v>LOMA LINDA UNIV MED CTR</v>
          </cell>
        </row>
        <row r="196">
          <cell r="A196">
            <v>1962442012</v>
          </cell>
          <cell r="B196" t="str">
            <v>L11</v>
          </cell>
          <cell r="C196" t="str">
            <v>LONG BEACH MEM MED CTR</v>
          </cell>
        </row>
        <row r="197">
          <cell r="A197">
            <v>1568493922</v>
          </cell>
          <cell r="B197" t="str">
            <v>L12</v>
          </cell>
          <cell r="C197" t="str">
            <v>LOS ALAMITOS MED CTR</v>
          </cell>
        </row>
        <row r="198">
          <cell r="A198">
            <v>1033163019</v>
          </cell>
          <cell r="B198" t="str">
            <v>L13</v>
          </cell>
          <cell r="C198" t="str">
            <v>LOS ROBLES HOSP AND MED CTR</v>
          </cell>
        </row>
        <row r="199">
          <cell r="A199">
            <v>1306890389</v>
          </cell>
          <cell r="B199" t="str">
            <v>T07</v>
          </cell>
          <cell r="C199" t="str">
            <v>THOUSAND OAKS SURGICAL HOSP</v>
          </cell>
        </row>
        <row r="200">
          <cell r="A200">
            <v>1942254925</v>
          </cell>
          <cell r="B200" t="str">
            <v>L13</v>
          </cell>
          <cell r="C200" t="str">
            <v>LOS ROBLES HOSP AND MED CTR</v>
          </cell>
        </row>
        <row r="201">
          <cell r="A201">
            <v>1467442749</v>
          </cell>
          <cell r="B201" t="str">
            <v>L14</v>
          </cell>
          <cell r="C201" t="str">
            <v>LSP CHILDRENS HOSP AT STANFORD</v>
          </cell>
        </row>
        <row r="202">
          <cell r="A202">
            <v>1518996040</v>
          </cell>
          <cell r="B202" t="str">
            <v>M01</v>
          </cell>
          <cell r="C202" t="str">
            <v>MAD RIVER COMM HOSP</v>
          </cell>
        </row>
        <row r="203">
          <cell r="A203">
            <v>1255514030</v>
          </cell>
          <cell r="B203" t="str">
            <v>M02</v>
          </cell>
          <cell r="C203" t="str">
            <v>MADERA COMM HOSP</v>
          </cell>
        </row>
        <row r="204">
          <cell r="A204">
            <v>1669673646</v>
          </cell>
          <cell r="B204" t="str">
            <v>M02</v>
          </cell>
          <cell r="C204" t="str">
            <v>MADERA COMM HOSP</v>
          </cell>
        </row>
        <row r="205">
          <cell r="A205">
            <v>1760510937</v>
          </cell>
          <cell r="B205" t="str">
            <v>M03</v>
          </cell>
          <cell r="C205" t="str">
            <v>MARIAN MED CTR</v>
          </cell>
        </row>
        <row r="206">
          <cell r="A206">
            <v>1508968819</v>
          </cell>
          <cell r="B206" t="str">
            <v>M04</v>
          </cell>
          <cell r="C206" t="str">
            <v>MARK TWAIN ST JOSEPHS HOSP</v>
          </cell>
        </row>
        <row r="207">
          <cell r="A207">
            <v>1972503142</v>
          </cell>
          <cell r="B207" t="str">
            <v>M05</v>
          </cell>
          <cell r="C207" t="str">
            <v>MARSHALL MED CTR</v>
          </cell>
        </row>
        <row r="208">
          <cell r="A208">
            <v>1033352125</v>
          </cell>
          <cell r="B208" t="str">
            <v>M06</v>
          </cell>
          <cell r="C208" t="str">
            <v>MEM HOSP LOS BANOS</v>
          </cell>
        </row>
        <row r="209">
          <cell r="A209">
            <v>1154302271</v>
          </cell>
          <cell r="B209" t="str">
            <v>M06</v>
          </cell>
          <cell r="C209" t="str">
            <v>MEM HOSP LOS BANOS</v>
          </cell>
        </row>
        <row r="210">
          <cell r="A210">
            <v>1629059746</v>
          </cell>
          <cell r="B210" t="str">
            <v>M07</v>
          </cell>
          <cell r="C210" t="str">
            <v>MEM HOSP MED CTR-MODESTO</v>
          </cell>
        </row>
        <row r="211">
          <cell r="A211">
            <v>1063412005</v>
          </cell>
          <cell r="B211" t="str">
            <v>M08</v>
          </cell>
          <cell r="C211" t="str">
            <v>MEM HOSP OF GARDENA</v>
          </cell>
        </row>
        <row r="212">
          <cell r="A212">
            <v>1467764308</v>
          </cell>
          <cell r="B212" t="str">
            <v>M09</v>
          </cell>
          <cell r="C212" t="str">
            <v>MENIFEE VALLEY MED CTR</v>
          </cell>
        </row>
        <row r="213">
          <cell r="A213">
            <v>1881781482</v>
          </cell>
          <cell r="B213" t="str">
            <v>M09</v>
          </cell>
          <cell r="C213" t="str">
            <v>MENIFEE VALLEY MED CTR</v>
          </cell>
        </row>
        <row r="214">
          <cell r="A214">
            <v>1346363579</v>
          </cell>
          <cell r="B214" t="str">
            <v>M10</v>
          </cell>
          <cell r="C214" t="str">
            <v>MENLO PARK SURGICAL HOSP</v>
          </cell>
        </row>
        <row r="215">
          <cell r="A215">
            <v>1487694857</v>
          </cell>
          <cell r="B215" t="str">
            <v>M11</v>
          </cell>
          <cell r="C215" t="str">
            <v>MERCY GEN HOSP</v>
          </cell>
        </row>
        <row r="216">
          <cell r="A216">
            <v>1356389878</v>
          </cell>
          <cell r="B216" t="str">
            <v>M12</v>
          </cell>
          <cell r="C216" t="str">
            <v>MERCY HOSP OF FOLSOM</v>
          </cell>
        </row>
        <row r="217">
          <cell r="A217">
            <v>1104981661</v>
          </cell>
          <cell r="B217" t="str">
            <v>M13</v>
          </cell>
          <cell r="C217" t="str">
            <v>MERCY HOSP-BAKERSFIELD</v>
          </cell>
        </row>
        <row r="218">
          <cell r="A218">
            <v>1518018191</v>
          </cell>
          <cell r="B218" t="str">
            <v>M14</v>
          </cell>
          <cell r="C218" t="str">
            <v>MERCY MED CTR MERCED</v>
          </cell>
        </row>
        <row r="219">
          <cell r="A219">
            <v>1518085430</v>
          </cell>
          <cell r="B219" t="str">
            <v>M15</v>
          </cell>
          <cell r="C219" t="str">
            <v>MERCY MED CTR-MT SHASTA</v>
          </cell>
        </row>
        <row r="220">
          <cell r="A220">
            <v>1477671535</v>
          </cell>
          <cell r="B220" t="str">
            <v>M16</v>
          </cell>
          <cell r="C220" t="str">
            <v>MERCY MED CTR-REDDING</v>
          </cell>
        </row>
        <row r="221">
          <cell r="A221">
            <v>1972541498</v>
          </cell>
          <cell r="B221" t="str">
            <v>M17</v>
          </cell>
          <cell r="C221" t="str">
            <v>MERCY SAN JUAN HOSP</v>
          </cell>
        </row>
        <row r="222">
          <cell r="A222">
            <v>1467560599</v>
          </cell>
          <cell r="B222" t="str">
            <v>M18</v>
          </cell>
          <cell r="C222" t="str">
            <v>METHODIST HOSP OF SACRAMENTO</v>
          </cell>
        </row>
        <row r="223">
          <cell r="A223">
            <v>1508851288</v>
          </cell>
          <cell r="B223" t="str">
            <v>M19</v>
          </cell>
          <cell r="C223" t="str">
            <v>METHODIST HOSP OF SO CAL</v>
          </cell>
        </row>
        <row r="224">
          <cell r="A224">
            <v>1477596583</v>
          </cell>
          <cell r="B224" t="str">
            <v>M20</v>
          </cell>
          <cell r="C224" t="str">
            <v>MILLER CHILDRENS HOSP</v>
          </cell>
        </row>
        <row r="225">
          <cell r="A225">
            <v>1386880102</v>
          </cell>
          <cell r="B225" t="str">
            <v>M21</v>
          </cell>
          <cell r="C225" t="str">
            <v>MILLS PENINSULA</v>
          </cell>
        </row>
        <row r="226">
          <cell r="A226">
            <v>1184773202</v>
          </cell>
          <cell r="B226" t="str">
            <v>M22</v>
          </cell>
          <cell r="C226" t="str">
            <v>MIRACLE MILE</v>
          </cell>
        </row>
        <row r="227">
          <cell r="A227">
            <v>1750365375</v>
          </cell>
          <cell r="B227" t="str">
            <v>M23</v>
          </cell>
          <cell r="C227" t="str">
            <v>MISSION COMM HOSP-PANORAMA CAMPUS</v>
          </cell>
        </row>
        <row r="228">
          <cell r="A228">
            <v>1992752315</v>
          </cell>
          <cell r="B228" t="str">
            <v>M24</v>
          </cell>
          <cell r="C228" t="str">
            <v>MISSION HOSP REG MED CTR</v>
          </cell>
        </row>
        <row r="229">
          <cell r="A229">
            <v>1992752315</v>
          </cell>
          <cell r="B229" t="str">
            <v>M25</v>
          </cell>
          <cell r="C229" t="str">
            <v>MISSION HOSP LAGUNA BEACH</v>
          </cell>
        </row>
        <row r="230">
          <cell r="A230">
            <v>1265601561</v>
          </cell>
          <cell r="B230" t="str">
            <v>M26</v>
          </cell>
          <cell r="C230" t="str">
            <v>MONROVIA MEM HOSP</v>
          </cell>
        </row>
        <row r="231">
          <cell r="A231">
            <v>1992721161</v>
          </cell>
          <cell r="B231" t="str">
            <v>M27</v>
          </cell>
          <cell r="C231" t="str">
            <v>MONTCLAIR HOSP MED CTR</v>
          </cell>
        </row>
        <row r="232">
          <cell r="A232">
            <v>1780676221</v>
          </cell>
          <cell r="B232" t="str">
            <v>M28</v>
          </cell>
          <cell r="C232" t="str">
            <v>MONTEREY PARK HOSP</v>
          </cell>
        </row>
        <row r="233">
          <cell r="A233">
            <v>1578554325</v>
          </cell>
          <cell r="B233" t="str">
            <v>N01</v>
          </cell>
          <cell r="C233" t="str">
            <v>NEWPORT BAY HOSP</v>
          </cell>
        </row>
        <row r="234">
          <cell r="A234">
            <v>1972580363</v>
          </cell>
          <cell r="B234" t="str">
            <v>N02</v>
          </cell>
          <cell r="C234" t="str">
            <v>NO CAL REHAB HOSP</v>
          </cell>
        </row>
        <row r="235">
          <cell r="A235">
            <v>1821147786</v>
          </cell>
          <cell r="B235" t="str">
            <v>N03</v>
          </cell>
          <cell r="C235" t="str">
            <v>NORTH BAY MED CTR</v>
          </cell>
        </row>
        <row r="236">
          <cell r="A236">
            <v>1255483202</v>
          </cell>
          <cell r="B236" t="str">
            <v>N04</v>
          </cell>
          <cell r="C236" t="str">
            <v>NORTH BAY VACAVALLEY HOSP</v>
          </cell>
        </row>
        <row r="237">
          <cell r="A237">
            <v>1821147786</v>
          </cell>
          <cell r="B237" t="str">
            <v>N04</v>
          </cell>
          <cell r="C237" t="str">
            <v>NORTH BAY VACAVALLEY HOSP</v>
          </cell>
        </row>
        <row r="238">
          <cell r="A238">
            <v>1417089350</v>
          </cell>
          <cell r="B238" t="str">
            <v>N05</v>
          </cell>
          <cell r="C238" t="str">
            <v>NORTHRIDGE HOSP MED CTR</v>
          </cell>
        </row>
        <row r="239">
          <cell r="A239">
            <v>1104059153</v>
          </cell>
          <cell r="B239" t="str">
            <v>N06</v>
          </cell>
          <cell r="C239" t="str">
            <v>NOVATO COMM HOSP</v>
          </cell>
        </row>
        <row r="240">
          <cell r="A240">
            <v>1689654964</v>
          </cell>
          <cell r="B240" t="str">
            <v>N06</v>
          </cell>
          <cell r="C240" t="str">
            <v>NOVATO COMM HOSP</v>
          </cell>
        </row>
        <row r="241">
          <cell r="A241">
            <v>1649381682</v>
          </cell>
          <cell r="B241" t="str">
            <v>O01</v>
          </cell>
          <cell r="C241" t="str">
            <v>O'CONNOR HOSP-SAN JOSE</v>
          </cell>
        </row>
        <row r="242">
          <cell r="A242">
            <v>1992876767</v>
          </cell>
          <cell r="B242" t="str">
            <v>O02</v>
          </cell>
          <cell r="C242" t="str">
            <v>OJAI VALLEY COMM HOSP</v>
          </cell>
        </row>
        <row r="243">
          <cell r="A243">
            <v>1245371343</v>
          </cell>
          <cell r="B243" t="str">
            <v>O03</v>
          </cell>
          <cell r="C243" t="str">
            <v>OLYMPIA MED CTR</v>
          </cell>
        </row>
        <row r="244">
          <cell r="A244">
            <v>1497702575</v>
          </cell>
          <cell r="B244" t="str">
            <v>O04</v>
          </cell>
          <cell r="C244" t="str">
            <v>ORANGE COAST MEM MED CTR</v>
          </cell>
        </row>
        <row r="245">
          <cell r="A245">
            <v>1073665519</v>
          </cell>
          <cell r="B245" t="str">
            <v>O05</v>
          </cell>
          <cell r="C245" t="str">
            <v>OROVILLE HOSP</v>
          </cell>
        </row>
        <row r="246">
          <cell r="A246">
            <v>1194876821</v>
          </cell>
          <cell r="B246" t="str">
            <v>O05</v>
          </cell>
          <cell r="C246" t="str">
            <v>OROVILLE HOSP</v>
          </cell>
        </row>
        <row r="247">
          <cell r="A247">
            <v>1871606269</v>
          </cell>
          <cell r="B247" t="str">
            <v>O05</v>
          </cell>
          <cell r="C247" t="str">
            <v>OROVILLE HOSP</v>
          </cell>
        </row>
        <row r="248">
          <cell r="A248">
            <v>1881656460</v>
          </cell>
          <cell r="B248" t="str">
            <v>P01</v>
          </cell>
          <cell r="C248" t="str">
            <v>PACIFIC ALLIANCE MED CTR</v>
          </cell>
        </row>
        <row r="249">
          <cell r="A249">
            <v>1861407637</v>
          </cell>
          <cell r="B249" t="str">
            <v>P02</v>
          </cell>
          <cell r="C249" t="str">
            <v>PACIFIC HOSP OF LONG BEACH</v>
          </cell>
        </row>
        <row r="250">
          <cell r="A250">
            <v>1407918717</v>
          </cell>
          <cell r="B250" t="str">
            <v>P03</v>
          </cell>
          <cell r="C250" t="str">
            <v>PACIFICA HOSP OF THE VALLEY</v>
          </cell>
        </row>
        <row r="251">
          <cell r="A251">
            <v>1548328750</v>
          </cell>
          <cell r="B251" t="str">
            <v>P03</v>
          </cell>
          <cell r="C251" t="str">
            <v>PACIFICA HOSP OF THE VALLEY</v>
          </cell>
        </row>
        <row r="252">
          <cell r="A252">
            <v>1740344464</v>
          </cell>
          <cell r="B252" t="str">
            <v>P03</v>
          </cell>
          <cell r="C252" t="str">
            <v>PACIFICA HOSP OF THE VALLEY</v>
          </cell>
        </row>
        <row r="253">
          <cell r="A253">
            <v>1356410351</v>
          </cell>
          <cell r="B253" t="str">
            <v>P04</v>
          </cell>
          <cell r="C253" t="str">
            <v>PARADISE VALLEY HOSP</v>
          </cell>
        </row>
        <row r="254">
          <cell r="A254">
            <v>1225038953</v>
          </cell>
          <cell r="B254" t="str">
            <v>P05</v>
          </cell>
          <cell r="C254" t="str">
            <v>PARKVIEW COMM HOSP MED CTR</v>
          </cell>
        </row>
        <row r="255">
          <cell r="A255">
            <v>1942204490</v>
          </cell>
          <cell r="B255" t="str">
            <v>P06</v>
          </cell>
          <cell r="C255" t="str">
            <v>PATIENTS HOSP OF REDDING</v>
          </cell>
        </row>
        <row r="256">
          <cell r="A256">
            <v>1518937051</v>
          </cell>
          <cell r="B256" t="str">
            <v>P07</v>
          </cell>
          <cell r="C256" t="str">
            <v>PENINSULA MED CTR</v>
          </cell>
        </row>
        <row r="257">
          <cell r="A257">
            <v>1235162645</v>
          </cell>
          <cell r="B257" t="str">
            <v>P08</v>
          </cell>
          <cell r="C257" t="str">
            <v>PETALUMA VALLEY HOSP</v>
          </cell>
        </row>
        <row r="258">
          <cell r="A258">
            <v>1700817756</v>
          </cell>
          <cell r="B258" t="str">
            <v>P09</v>
          </cell>
          <cell r="C258" t="str">
            <v>PLACENTIA LINDA HOSP</v>
          </cell>
        </row>
        <row r="259">
          <cell r="A259">
            <v>1407813660</v>
          </cell>
          <cell r="B259" t="str">
            <v>P10</v>
          </cell>
          <cell r="C259" t="str">
            <v>POMONA VALLEY HOSP MED CTR</v>
          </cell>
        </row>
        <row r="260">
          <cell r="A260">
            <v>1043215379</v>
          </cell>
          <cell r="B260" t="str">
            <v>P11</v>
          </cell>
          <cell r="C260" t="str">
            <v>PRESBYTERIAN INTERCOMM HOSP</v>
          </cell>
        </row>
        <row r="261">
          <cell r="A261">
            <v>1770543761</v>
          </cell>
          <cell r="B261" t="str">
            <v>P12</v>
          </cell>
          <cell r="C261" t="str">
            <v>PROMISE HOSP OF EAST LA-EAST LA</v>
          </cell>
        </row>
        <row r="262">
          <cell r="A262">
            <v>1215100284</v>
          </cell>
          <cell r="B262" t="str">
            <v>P13</v>
          </cell>
          <cell r="C262" t="str">
            <v>PROMISE HOSP OF SAN DIEGO</v>
          </cell>
        </row>
        <row r="263">
          <cell r="A263">
            <v>1750554721</v>
          </cell>
          <cell r="B263" t="str">
            <v>P13</v>
          </cell>
          <cell r="C263" t="str">
            <v>PROMISE HOSP OF SAN DIEGO</v>
          </cell>
        </row>
        <row r="264">
          <cell r="A264">
            <v>1962403386</v>
          </cell>
          <cell r="B264" t="str">
            <v>P13</v>
          </cell>
          <cell r="C264" t="str">
            <v>PROMISE HOSP OF SAN DIEGO</v>
          </cell>
        </row>
        <row r="265">
          <cell r="A265">
            <v>1477587632</v>
          </cell>
          <cell r="B265" t="str">
            <v>P15</v>
          </cell>
          <cell r="C265" t="str">
            <v>PROVIDENCE HOLY CROSS MED CTR</v>
          </cell>
        </row>
        <row r="266">
          <cell r="A266">
            <v>1336173269</v>
          </cell>
          <cell r="B266" t="str">
            <v>P16</v>
          </cell>
          <cell r="C266" t="str">
            <v>PROVIDENCE ST JOSEPH MED CTR</v>
          </cell>
        </row>
        <row r="267">
          <cell r="A267">
            <v>1821250762</v>
          </cell>
          <cell r="B267" t="str">
            <v>P17</v>
          </cell>
          <cell r="C267" t="str">
            <v>PROVIDENCE TARZANA MED CTR</v>
          </cell>
        </row>
        <row r="268">
          <cell r="A268">
            <v>1235218785</v>
          </cell>
          <cell r="B268" t="str">
            <v>Q01</v>
          </cell>
          <cell r="C268" t="str">
            <v>QUEEN OF THE VALLEY HOSP-NAPA</v>
          </cell>
        </row>
        <row r="269">
          <cell r="A269">
            <v>1568578110</v>
          </cell>
          <cell r="B269" t="str">
            <v>R01</v>
          </cell>
          <cell r="C269" t="str">
            <v>RANCHO SPECIALTY HOSP - SOLD - Now Kindred - Rancho</v>
          </cell>
        </row>
        <row r="270">
          <cell r="A270">
            <v>1124018031</v>
          </cell>
          <cell r="B270" t="str">
            <v>R02</v>
          </cell>
          <cell r="C270" t="str">
            <v>REDBUD COMM HOSP</v>
          </cell>
        </row>
        <row r="271">
          <cell r="A271">
            <v>1043354111</v>
          </cell>
          <cell r="B271" t="str">
            <v>R03</v>
          </cell>
          <cell r="C271" t="str">
            <v>REDLANDS COMM HOSP</v>
          </cell>
        </row>
        <row r="272">
          <cell r="A272">
            <v>1316081482</v>
          </cell>
          <cell r="B272" t="str">
            <v>R03</v>
          </cell>
          <cell r="C272" t="str">
            <v>REDLANDS COMM HOSP</v>
          </cell>
        </row>
        <row r="273">
          <cell r="A273">
            <v>1043292303</v>
          </cell>
          <cell r="B273" t="str">
            <v>R04</v>
          </cell>
          <cell r="C273" t="str">
            <v>REDWOOD MEM HOSP</v>
          </cell>
        </row>
        <row r="274">
          <cell r="A274">
            <v>1336167550</v>
          </cell>
          <cell r="B274" t="str">
            <v>R05</v>
          </cell>
          <cell r="C274" t="str">
            <v>REEDLEY COMMUNITY HOSPITAL</v>
          </cell>
        </row>
        <row r="275">
          <cell r="A275">
            <v>1285688267</v>
          </cell>
          <cell r="B275" t="str">
            <v>R06</v>
          </cell>
          <cell r="C275" t="str">
            <v>REG MED CTR OF SAN JOSE</v>
          </cell>
        </row>
        <row r="276">
          <cell r="A276">
            <v>1821041765</v>
          </cell>
          <cell r="B276" t="str">
            <v>R06</v>
          </cell>
          <cell r="C276" t="str">
            <v>REG MED CTR OF SAN JOSE</v>
          </cell>
        </row>
        <row r="277">
          <cell r="A277">
            <v>1003852591</v>
          </cell>
          <cell r="B277" t="str">
            <v>R07</v>
          </cell>
          <cell r="C277" t="str">
            <v>REHAB INSTITUTE OF SANTA BARBARA</v>
          </cell>
        </row>
        <row r="278">
          <cell r="A278">
            <v>1952308363</v>
          </cell>
          <cell r="B278" t="str">
            <v>R08</v>
          </cell>
          <cell r="C278" t="str">
            <v>RESNICK NEUROPSYCH HOSP AT UCLA - PSYCH</v>
          </cell>
        </row>
        <row r="279">
          <cell r="A279">
            <v>1720088354</v>
          </cell>
          <cell r="B279" t="str">
            <v>R09</v>
          </cell>
          <cell r="C279" t="str">
            <v>RIDEOUT MEM HOSP</v>
          </cell>
        </row>
        <row r="280">
          <cell r="A280">
            <v>1447253125</v>
          </cell>
          <cell r="B280" t="str">
            <v>R10</v>
          </cell>
          <cell r="C280" t="str">
            <v>RIDGECREST REG HOSP</v>
          </cell>
        </row>
        <row r="281">
          <cell r="A281">
            <v>1114971660</v>
          </cell>
          <cell r="B281" t="str">
            <v>R11</v>
          </cell>
          <cell r="C281" t="str">
            <v>RIVERSIDE COMM HOSP</v>
          </cell>
        </row>
        <row r="282">
          <cell r="A282">
            <v>1336186394</v>
          </cell>
          <cell r="B282" t="str">
            <v>R11</v>
          </cell>
          <cell r="C282" t="str">
            <v>RIVERSIDE COMM HOSP</v>
          </cell>
        </row>
        <row r="283">
          <cell r="A283">
            <v>1477633295</v>
          </cell>
          <cell r="B283" t="str">
            <v>R12</v>
          </cell>
          <cell r="C283" t="str">
            <v>RIVERSIDE CTR FOR BEHAV MED - PYSCH</v>
          </cell>
        </row>
        <row r="284">
          <cell r="A284">
            <v>1275576381</v>
          </cell>
          <cell r="B284" t="str">
            <v>S01</v>
          </cell>
          <cell r="C284" t="str">
            <v>SADDLEBACK MEM MED CTR</v>
          </cell>
        </row>
        <row r="285">
          <cell r="A285">
            <v>1780681189</v>
          </cell>
          <cell r="B285" t="str">
            <v>S02</v>
          </cell>
          <cell r="C285" t="str">
            <v>SAN ANTONIO COMM HOSP</v>
          </cell>
        </row>
        <row r="286">
          <cell r="A286">
            <v>1740447945</v>
          </cell>
          <cell r="B286" t="str">
            <v>S03</v>
          </cell>
          <cell r="C286" t="str">
            <v>SAN DIMAS COMM HOSP</v>
          </cell>
        </row>
        <row r="287">
          <cell r="A287">
            <v>1275720377</v>
          </cell>
          <cell r="B287" t="str">
            <v>S04</v>
          </cell>
          <cell r="C287" t="str">
            <v>SAN GABRIEL VALLEY MED CTR</v>
          </cell>
        </row>
        <row r="288">
          <cell r="A288">
            <v>1669523643</v>
          </cell>
          <cell r="B288" t="str">
            <v>S04</v>
          </cell>
          <cell r="C288" t="str">
            <v>SAN GABRIEL VALLEY MED CTR</v>
          </cell>
        </row>
        <row r="289">
          <cell r="A289">
            <v>1538157508</v>
          </cell>
          <cell r="B289" t="str">
            <v>S05</v>
          </cell>
          <cell r="C289" t="str">
            <v>SAN JOAQUIN COMM HOSP</v>
          </cell>
        </row>
        <row r="290">
          <cell r="A290">
            <v>1831144716</v>
          </cell>
          <cell r="B290" t="str">
            <v>S06</v>
          </cell>
          <cell r="C290" t="str">
            <v>SAN JOAQUIN VALLEY REHAB HOSP</v>
          </cell>
        </row>
        <row r="291">
          <cell r="A291">
            <v>1457317034</v>
          </cell>
          <cell r="B291" t="str">
            <v>S07</v>
          </cell>
          <cell r="C291" t="str">
            <v>SAN LEANDRO HOSP</v>
          </cell>
        </row>
        <row r="292">
          <cell r="A292">
            <v>1932131489</v>
          </cell>
          <cell r="B292" t="str">
            <v>S08</v>
          </cell>
          <cell r="C292" t="str">
            <v>SAN RAMON REG MED CTR</v>
          </cell>
        </row>
        <row r="293">
          <cell r="A293">
            <v>1477554152</v>
          </cell>
          <cell r="B293" t="str">
            <v>S09</v>
          </cell>
          <cell r="C293" t="str">
            <v>SANTA BARBARA COTTAGE HOSP</v>
          </cell>
        </row>
        <row r="294">
          <cell r="A294">
            <v>1134152549</v>
          </cell>
          <cell r="B294" t="str">
            <v>S10</v>
          </cell>
          <cell r="C294" t="str">
            <v>SANTA ROSA MEM HOSP-MONTGOMERY</v>
          </cell>
        </row>
        <row r="295">
          <cell r="A295">
            <v>1952301863</v>
          </cell>
          <cell r="B295" t="str">
            <v>S11</v>
          </cell>
          <cell r="C295" t="str">
            <v>SANTA YNEZ VALLEY COTTAGE HOSP</v>
          </cell>
        </row>
        <row r="296">
          <cell r="A296">
            <v>1841233780</v>
          </cell>
          <cell r="B296" t="str">
            <v>S12</v>
          </cell>
          <cell r="C296" t="str">
            <v>SCRIPPS GREEN HOSP</v>
          </cell>
        </row>
        <row r="297">
          <cell r="A297">
            <v>1700829199</v>
          </cell>
          <cell r="B297" t="str">
            <v>S13</v>
          </cell>
          <cell r="C297" t="str">
            <v>SCRIPPS MEM HOSP-ENCINITAS</v>
          </cell>
        </row>
        <row r="298">
          <cell r="A298">
            <v>1841277704</v>
          </cell>
          <cell r="B298" t="str">
            <v>S14</v>
          </cell>
          <cell r="C298" t="str">
            <v>SCRIPPS MEM HOSP-LA JOLLA</v>
          </cell>
        </row>
        <row r="299">
          <cell r="A299">
            <v>1659359446</v>
          </cell>
          <cell r="B299" t="str">
            <v>S15</v>
          </cell>
          <cell r="C299" t="str">
            <v>SCRIPPS MERCY HOSP/CV</v>
          </cell>
        </row>
        <row r="300">
          <cell r="A300">
            <v>1235172057</v>
          </cell>
          <cell r="B300" t="str">
            <v>S16</v>
          </cell>
          <cell r="C300" t="str">
            <v>SEQUOIA HOSP</v>
          </cell>
        </row>
        <row r="301">
          <cell r="A301">
            <v>1568646735</v>
          </cell>
          <cell r="B301" t="str">
            <v>S16</v>
          </cell>
          <cell r="C301" t="str">
            <v>SEQUOIA HOSP</v>
          </cell>
        </row>
        <row r="302">
          <cell r="A302">
            <v>1154428688</v>
          </cell>
          <cell r="B302" t="str">
            <v>S17</v>
          </cell>
          <cell r="C302" t="str">
            <v>SETON MED CTR</v>
          </cell>
        </row>
        <row r="303">
          <cell r="A303">
            <v>1396728630</v>
          </cell>
          <cell r="B303" t="str">
            <v>S18</v>
          </cell>
          <cell r="C303" t="str">
            <v>SHARP CHULA VISTA MED CTR</v>
          </cell>
        </row>
        <row r="304">
          <cell r="A304">
            <v>1154304475</v>
          </cell>
          <cell r="B304" t="str">
            <v>S19</v>
          </cell>
          <cell r="C304" t="str">
            <v>SHARP CORONADO HOSP AND HCARE CTR</v>
          </cell>
        </row>
        <row r="305">
          <cell r="A305">
            <v>1407839921</v>
          </cell>
          <cell r="B305" t="str">
            <v>S20</v>
          </cell>
          <cell r="C305" t="str">
            <v>SHARP MEM HOSP</v>
          </cell>
        </row>
        <row r="306">
          <cell r="A306">
            <v>1346384468</v>
          </cell>
          <cell r="B306" t="str">
            <v>S21</v>
          </cell>
          <cell r="C306" t="str">
            <v>SHARP MESA VISTA HOSP - PSYCH</v>
          </cell>
        </row>
        <row r="307">
          <cell r="A307">
            <v>1033187182</v>
          </cell>
          <cell r="B307" t="str">
            <v>S22</v>
          </cell>
          <cell r="C307" t="str">
            <v>SHASTA REG MED CTR</v>
          </cell>
        </row>
        <row r="308">
          <cell r="A308">
            <v>1205089026</v>
          </cell>
          <cell r="B308" t="str">
            <v>S22</v>
          </cell>
          <cell r="C308" t="str">
            <v>SHASTA REG MED CTR</v>
          </cell>
        </row>
        <row r="309">
          <cell r="A309">
            <v>1750491247</v>
          </cell>
          <cell r="B309" t="str">
            <v>S23</v>
          </cell>
          <cell r="C309" t="str">
            <v>SHERMAN OAKS HOSP</v>
          </cell>
        </row>
        <row r="310">
          <cell r="A310">
            <v>1962530451</v>
          </cell>
          <cell r="B310" t="str">
            <v>S24</v>
          </cell>
          <cell r="C310" t="str">
            <v>SHRINERS HOSPITAL- SACRAMENTO</v>
          </cell>
        </row>
        <row r="311">
          <cell r="A311">
            <v>1508908591</v>
          </cell>
          <cell r="B311" t="str">
            <v>S25</v>
          </cell>
          <cell r="C311" t="str">
            <v>SHRINERS HOSPITAL- LA</v>
          </cell>
        </row>
        <row r="312">
          <cell r="A312">
            <v>1659361392</v>
          </cell>
          <cell r="B312" t="str">
            <v>S26</v>
          </cell>
          <cell r="C312" t="str">
            <v>SIERRA NEVADA MEM HOSP</v>
          </cell>
        </row>
        <row r="313">
          <cell r="A313">
            <v>1639101116</v>
          </cell>
          <cell r="B313" t="str">
            <v>S27</v>
          </cell>
          <cell r="C313" t="str">
            <v>SIERRA VIST REG MED CTR</v>
          </cell>
        </row>
        <row r="314">
          <cell r="A314">
            <v>1528066685</v>
          </cell>
          <cell r="B314" t="str">
            <v>S28</v>
          </cell>
          <cell r="C314" t="str">
            <v>SIERRA VISTA HOSP</v>
          </cell>
        </row>
        <row r="315">
          <cell r="A315">
            <v>1427293216</v>
          </cell>
          <cell r="B315" t="str">
            <v>S29</v>
          </cell>
          <cell r="C315" t="str">
            <v>SILVER LAKE MED CTR</v>
          </cell>
        </row>
        <row r="316">
          <cell r="A316">
            <v>1063495190</v>
          </cell>
          <cell r="B316" t="str">
            <v>S73</v>
          </cell>
          <cell r="C316" t="str">
            <v>SIMI VALLEY HOSP AND HCARE-SYCAMORE</v>
          </cell>
        </row>
        <row r="317">
          <cell r="A317">
            <v>1033100854</v>
          </cell>
          <cell r="B317" t="str">
            <v>S30</v>
          </cell>
          <cell r="C317" t="str">
            <v>SONORA REG MED CTR</v>
          </cell>
        </row>
        <row r="318">
          <cell r="A318">
            <v>1780673376</v>
          </cell>
          <cell r="B318" t="str">
            <v>S31</v>
          </cell>
          <cell r="C318" t="str">
            <v>SONORA REG MED CTR Greenly</v>
          </cell>
        </row>
        <row r="319">
          <cell r="A319">
            <v>1649253972</v>
          </cell>
          <cell r="B319" t="str">
            <v>S32</v>
          </cell>
          <cell r="C319" t="str">
            <v>SOUTH COAST MED CTR</v>
          </cell>
        </row>
        <row r="320">
          <cell r="A320">
            <v>1245221050</v>
          </cell>
          <cell r="B320" t="str">
            <v>S33</v>
          </cell>
          <cell r="C320" t="str">
            <v>SOUTHWEST HCARE SYSTEM</v>
          </cell>
        </row>
        <row r="321">
          <cell r="A321">
            <v>1205845567</v>
          </cell>
          <cell r="B321" t="str">
            <v>S34</v>
          </cell>
          <cell r="C321" t="str">
            <v>ST AGNES MED CTR</v>
          </cell>
        </row>
        <row r="322">
          <cell r="A322">
            <v>1689769911</v>
          </cell>
          <cell r="B322" t="str">
            <v>S35</v>
          </cell>
          <cell r="C322" t="str">
            <v>ST BERNARDINE MED CTR</v>
          </cell>
        </row>
        <row r="323">
          <cell r="A323">
            <v>1083732853</v>
          </cell>
          <cell r="B323" t="str">
            <v>S36</v>
          </cell>
          <cell r="C323" t="str">
            <v>ST ELIZABETH COMM HOSP</v>
          </cell>
        </row>
        <row r="324">
          <cell r="A324">
            <v>1487697215</v>
          </cell>
          <cell r="B324" t="str">
            <v>S37</v>
          </cell>
          <cell r="C324" t="str">
            <v>ST FRANCIS MED CTR</v>
          </cell>
        </row>
        <row r="325">
          <cell r="A325">
            <v>1316061997</v>
          </cell>
          <cell r="B325" t="str">
            <v>S74</v>
          </cell>
          <cell r="C325" t="str">
            <v>ST FRANCIS MEM HOSP</v>
          </cell>
        </row>
        <row r="326">
          <cell r="A326">
            <v>1720078082</v>
          </cell>
          <cell r="B326" t="str">
            <v>S38</v>
          </cell>
          <cell r="C326" t="str">
            <v>ST HELENA HOSP</v>
          </cell>
        </row>
        <row r="327">
          <cell r="A327">
            <v>1851381990</v>
          </cell>
          <cell r="B327" t="str">
            <v>S39</v>
          </cell>
          <cell r="C327" t="str">
            <v>ST HELENA HOSP CTR FOR BEHAV HEALTH</v>
          </cell>
        </row>
        <row r="328">
          <cell r="A328">
            <v>1194877332</v>
          </cell>
          <cell r="B328" t="str">
            <v>S40</v>
          </cell>
          <cell r="C328" t="str">
            <v>ST JOHN'S PLEASANT VALLEY HOSP</v>
          </cell>
        </row>
        <row r="329">
          <cell r="A329">
            <v>1073665360</v>
          </cell>
          <cell r="B329" t="str">
            <v>S41</v>
          </cell>
          <cell r="C329" t="str">
            <v>ST JOHN'S REG MED CTR</v>
          </cell>
        </row>
        <row r="330">
          <cell r="A330">
            <v>1609858950</v>
          </cell>
          <cell r="B330" t="str">
            <v>S42</v>
          </cell>
          <cell r="C330" t="str">
            <v>ST JOSEPH HOSP-EUREKA</v>
          </cell>
        </row>
        <row r="331">
          <cell r="A331">
            <v>1912982216</v>
          </cell>
          <cell r="B331" t="str">
            <v>S43</v>
          </cell>
          <cell r="C331" t="str">
            <v>ST JOSEPH HOSP-ORANGE</v>
          </cell>
        </row>
        <row r="332">
          <cell r="A332">
            <v>1053443473</v>
          </cell>
          <cell r="B332" t="str">
            <v>S44</v>
          </cell>
          <cell r="C332" t="str">
            <v>ST JOSEPH'S BEHAV HEALTH CTR - PSYCH</v>
          </cell>
        </row>
        <row r="333">
          <cell r="A333">
            <v>1528190931</v>
          </cell>
          <cell r="B333" t="str">
            <v>S45</v>
          </cell>
          <cell r="C333" t="str">
            <v>ST JOSEPHS MED CTR OF STOCKTON</v>
          </cell>
        </row>
        <row r="334">
          <cell r="A334">
            <v>1891904942</v>
          </cell>
          <cell r="B334" t="str">
            <v>S47</v>
          </cell>
          <cell r="C334" t="str">
            <v>ST JUDE MED CTR</v>
          </cell>
        </row>
        <row r="335">
          <cell r="A335">
            <v>1386746337</v>
          </cell>
          <cell r="B335" t="str">
            <v>S48</v>
          </cell>
          <cell r="C335" t="str">
            <v>ST LOUISE REG HOSP</v>
          </cell>
        </row>
        <row r="336">
          <cell r="A336">
            <v>1881712933</v>
          </cell>
          <cell r="B336" t="str">
            <v>S49</v>
          </cell>
          <cell r="C336" t="str">
            <v>ST LUKES HOSP</v>
          </cell>
        </row>
        <row r="337">
          <cell r="A337">
            <v>1194840421</v>
          </cell>
          <cell r="B337" t="str">
            <v>S50</v>
          </cell>
          <cell r="C337" t="str">
            <v>ST MARY MED CTR</v>
          </cell>
        </row>
        <row r="338">
          <cell r="A338">
            <v>1669456299</v>
          </cell>
          <cell r="B338" t="str">
            <v>S51</v>
          </cell>
          <cell r="C338" t="str">
            <v>ST MARY REG MED CTR</v>
          </cell>
        </row>
        <row r="339">
          <cell r="A339">
            <v>1174667158</v>
          </cell>
          <cell r="B339" t="str">
            <v>S52</v>
          </cell>
          <cell r="C339" t="str">
            <v>ST MARYS MED CTR-SF</v>
          </cell>
        </row>
        <row r="340">
          <cell r="A340">
            <v>1942298153</v>
          </cell>
          <cell r="B340" t="str">
            <v>S53</v>
          </cell>
          <cell r="C340" t="str">
            <v>ST ROSE HOSP</v>
          </cell>
        </row>
        <row r="341">
          <cell r="A341">
            <v>1124004304</v>
          </cell>
          <cell r="B341" t="str">
            <v>S54</v>
          </cell>
          <cell r="C341" t="str">
            <v>ST VINCENT MED CTR</v>
          </cell>
        </row>
        <row r="342">
          <cell r="A342">
            <v>1124026273</v>
          </cell>
          <cell r="B342" t="str">
            <v>S55</v>
          </cell>
          <cell r="C342" t="str">
            <v>ST. JOHN'S HEALTH CTR</v>
          </cell>
        </row>
        <row r="343">
          <cell r="A343">
            <v>1871543215</v>
          </cell>
          <cell r="B343" t="str">
            <v>S56</v>
          </cell>
          <cell r="C343" t="str">
            <v>STANFORD HOSP</v>
          </cell>
        </row>
        <row r="344">
          <cell r="A344">
            <v>1437121886</v>
          </cell>
          <cell r="B344" t="str">
            <v>S57</v>
          </cell>
          <cell r="C344" t="str">
            <v>STANISLAUS SURGICAL HOSP</v>
          </cell>
        </row>
        <row r="345">
          <cell r="A345">
            <v>1497748081</v>
          </cell>
          <cell r="B345" t="str">
            <v>S58</v>
          </cell>
          <cell r="C345" t="str">
            <v>SUN HEALTH ROBERT H BALLARD REHAB HOSP</v>
          </cell>
        </row>
        <row r="346">
          <cell r="A346">
            <v>1124077110</v>
          </cell>
          <cell r="B346" t="str">
            <v>S59</v>
          </cell>
          <cell r="C346" t="str">
            <v>SUTTER AMADOR HOSP</v>
          </cell>
        </row>
        <row r="347">
          <cell r="A347">
            <v>1447494323</v>
          </cell>
          <cell r="B347" t="str">
            <v>S59</v>
          </cell>
          <cell r="C347" t="str">
            <v>SUTTER AMADOR HOSP</v>
          </cell>
        </row>
        <row r="348">
          <cell r="A348">
            <v>1194774299</v>
          </cell>
          <cell r="B348" t="str">
            <v>S60</v>
          </cell>
          <cell r="C348" t="str">
            <v>SUTTER AUBURN FAITH HOSP</v>
          </cell>
        </row>
        <row r="349">
          <cell r="A349">
            <v>1457367062</v>
          </cell>
          <cell r="B349" t="str">
            <v>S61</v>
          </cell>
          <cell r="C349" t="str">
            <v>SUTTER COAST HOSP</v>
          </cell>
        </row>
        <row r="350">
          <cell r="A350">
            <v>1770532608</v>
          </cell>
          <cell r="B350" t="str">
            <v>S62</v>
          </cell>
          <cell r="C350" t="str">
            <v>SUTTER DAVIS HOSP</v>
          </cell>
        </row>
        <row r="351">
          <cell r="A351">
            <v>1124135132</v>
          </cell>
          <cell r="B351" t="str">
            <v>S63</v>
          </cell>
          <cell r="C351" t="str">
            <v>SUTTER DELTA MED CTR</v>
          </cell>
        </row>
        <row r="352">
          <cell r="A352">
            <v>1811129752</v>
          </cell>
          <cell r="B352" t="str">
            <v>S63</v>
          </cell>
          <cell r="C352" t="str">
            <v>SUTTER DELTA MED CTR</v>
          </cell>
        </row>
        <row r="353">
          <cell r="A353">
            <v>1811946734</v>
          </cell>
          <cell r="B353" t="str">
            <v>S64</v>
          </cell>
          <cell r="C353" t="str">
            <v>SUTTER GEN HOSP</v>
          </cell>
        </row>
        <row r="354">
          <cell r="A354">
            <v>1063407229</v>
          </cell>
          <cell r="B354" t="str">
            <v>S65</v>
          </cell>
          <cell r="C354" t="str">
            <v>SUTTER LAKESIDE HOSP</v>
          </cell>
        </row>
        <row r="355">
          <cell r="A355">
            <v>1952634008</v>
          </cell>
          <cell r="B355" t="str">
            <v>S65</v>
          </cell>
          <cell r="C355" t="str">
            <v>SUTTER LAKESIDE HOSP</v>
          </cell>
        </row>
        <row r="356">
          <cell r="A356">
            <v>1306069539</v>
          </cell>
          <cell r="B356" t="str">
            <v>S66</v>
          </cell>
          <cell r="C356" t="str">
            <v>SUTTER MATERNITY AND SRG CTR OF S CRUZ</v>
          </cell>
        </row>
        <row r="357">
          <cell r="A357">
            <v>1972749893</v>
          </cell>
          <cell r="B357" t="str">
            <v>S66</v>
          </cell>
          <cell r="C357" t="str">
            <v>SUTTER MATERNITY AND SRG CTR OF S CRUZ</v>
          </cell>
        </row>
        <row r="358">
          <cell r="A358">
            <v>1700855756</v>
          </cell>
          <cell r="B358" t="str">
            <v>S67</v>
          </cell>
          <cell r="C358" t="str">
            <v>SUTTER MED CTR OF SANTA ROSA</v>
          </cell>
        </row>
        <row r="359">
          <cell r="A359">
            <v>1740413798</v>
          </cell>
          <cell r="B359" t="str">
            <v>S67</v>
          </cell>
          <cell r="C359" t="str">
            <v>SUTTER MED CTR OF SANTA ROSA</v>
          </cell>
        </row>
        <row r="360">
          <cell r="A360">
            <v>1356390264</v>
          </cell>
          <cell r="B360" t="str">
            <v>S68</v>
          </cell>
          <cell r="C360" t="str">
            <v>SUTTER ROSEVILLE MED CTR</v>
          </cell>
        </row>
        <row r="361">
          <cell r="A361">
            <v>1366686248</v>
          </cell>
          <cell r="B361" t="str">
            <v>S69</v>
          </cell>
          <cell r="C361" t="str">
            <v>SUTTER SOLANO MED CTR</v>
          </cell>
        </row>
        <row r="362">
          <cell r="A362">
            <v>1831177203</v>
          </cell>
          <cell r="B362" t="str">
            <v>S69</v>
          </cell>
          <cell r="C362" t="str">
            <v>SUTTER SOLANO MED CTR</v>
          </cell>
        </row>
        <row r="363">
          <cell r="A363">
            <v>1336333954</v>
          </cell>
          <cell r="B363" t="str">
            <v>S70</v>
          </cell>
          <cell r="C363" t="str">
            <v>SUTTER SURG HOSP-NORTH VALLEY</v>
          </cell>
        </row>
        <row r="364">
          <cell r="A364">
            <v>1043291164</v>
          </cell>
          <cell r="B364" t="str">
            <v>S71</v>
          </cell>
          <cell r="C364" t="str">
            <v>SUTTER TRACY COMM HOSP</v>
          </cell>
        </row>
        <row r="365">
          <cell r="A365">
            <v>1770726861</v>
          </cell>
          <cell r="B365" t="str">
            <v>S71</v>
          </cell>
          <cell r="C365" t="str">
            <v>SUTTER TRACY COMM HOSP</v>
          </cell>
        </row>
        <row r="366">
          <cell r="A366">
            <v>1952634008</v>
          </cell>
          <cell r="B366" t="str">
            <v>S72</v>
          </cell>
          <cell r="C366" t="str">
            <v>SUTTER WEST BAY</v>
          </cell>
        </row>
        <row r="367">
          <cell r="A367">
            <v>1447336508</v>
          </cell>
          <cell r="B367" t="str">
            <v>T01</v>
          </cell>
          <cell r="C367" t="str">
            <v>TELECARE/SOLANO PARK - PSYCH</v>
          </cell>
        </row>
        <row r="368">
          <cell r="A368">
            <v>1639166200</v>
          </cell>
          <cell r="B368" t="str">
            <v>T02</v>
          </cell>
          <cell r="C368" t="str">
            <v>TEMPLE COMM HOSP</v>
          </cell>
        </row>
        <row r="369">
          <cell r="A369">
            <v>1467459776</v>
          </cell>
          <cell r="B369" t="str">
            <v>T03</v>
          </cell>
          <cell r="C369" t="str">
            <v>TORRANCE MEM MED CTR</v>
          </cell>
        </row>
        <row r="370">
          <cell r="A370">
            <v>1043373053</v>
          </cell>
          <cell r="B370" t="str">
            <v>T04</v>
          </cell>
          <cell r="C370" t="str">
            <v>TRI-CITY REG MED CTR</v>
          </cell>
        </row>
        <row r="371">
          <cell r="A371">
            <v>1689743601</v>
          </cell>
          <cell r="B371" t="str">
            <v>T05</v>
          </cell>
          <cell r="C371" t="str">
            <v>TUSTIN HOSP MED CTR</v>
          </cell>
        </row>
        <row r="372">
          <cell r="A372">
            <v>1396778197</v>
          </cell>
          <cell r="B372" t="str">
            <v>T06</v>
          </cell>
          <cell r="C372" t="str">
            <v>TWIN CITIES COMM HOSP</v>
          </cell>
        </row>
        <row r="373">
          <cell r="A373">
            <v>1235120676</v>
          </cell>
          <cell r="B373" t="str">
            <v>U01</v>
          </cell>
          <cell r="C373" t="str">
            <v>UKIAH VALLEY MED CTR/HOSP DR</v>
          </cell>
        </row>
        <row r="374">
          <cell r="A374">
            <v>1184655417</v>
          </cell>
          <cell r="B374" t="str">
            <v>U02</v>
          </cell>
          <cell r="C374" t="str">
            <v>USC KENNETH NORRIS JR CANCER HOSP</v>
          </cell>
        </row>
        <row r="375">
          <cell r="A375">
            <v>1770728438</v>
          </cell>
          <cell r="B375" t="str">
            <v>U02</v>
          </cell>
          <cell r="C375" t="str">
            <v>USC KENNETH NORRIS JR CANCER HOSP</v>
          </cell>
        </row>
        <row r="376">
          <cell r="A376">
            <v>1558394361</v>
          </cell>
          <cell r="B376" t="str">
            <v>U03</v>
          </cell>
          <cell r="C376" t="str">
            <v>USC UNIVERSITY HOSP</v>
          </cell>
        </row>
        <row r="377">
          <cell r="A377">
            <v>1952546616</v>
          </cell>
          <cell r="B377" t="str">
            <v>U03</v>
          </cell>
          <cell r="C377" t="str">
            <v>USC UNIVERSITY HOSP</v>
          </cell>
        </row>
        <row r="378">
          <cell r="A378">
            <v>1144389941</v>
          </cell>
          <cell r="B378" t="str">
            <v>V01</v>
          </cell>
          <cell r="C378" t="str">
            <v>VALLEY MEM HOSP</v>
          </cell>
        </row>
        <row r="379">
          <cell r="A379">
            <v>1578529285</v>
          </cell>
          <cell r="B379" t="str">
            <v>V02</v>
          </cell>
          <cell r="C379" t="str">
            <v>VALLEY PRES HOSP</v>
          </cell>
        </row>
        <row r="380">
          <cell r="A380">
            <v>1528054632</v>
          </cell>
          <cell r="B380" t="str">
            <v>V03</v>
          </cell>
          <cell r="C380" t="str">
            <v>VERDUGO HILLS HOSP</v>
          </cell>
        </row>
        <row r="381">
          <cell r="A381">
            <v>1952311953</v>
          </cell>
          <cell r="B381" t="str">
            <v>V04</v>
          </cell>
          <cell r="C381" t="str">
            <v>VICTOR VALLEY COMM HOSP</v>
          </cell>
        </row>
        <row r="382">
          <cell r="A382">
            <v>1831356286</v>
          </cell>
          <cell r="B382" t="str">
            <v>K43</v>
          </cell>
          <cell r="C382" t="str">
            <v>VISTA HOSP OF RIVERSIDE - CHOW - Kindred Riverside</v>
          </cell>
        </row>
        <row r="383">
          <cell r="A383">
            <v>1619061660</v>
          </cell>
          <cell r="B383" t="str">
            <v>V05</v>
          </cell>
          <cell r="C383" t="str">
            <v>VISTA HOSP OF SOUTH BAY</v>
          </cell>
        </row>
        <row r="384">
          <cell r="A384">
            <v>1710958228</v>
          </cell>
          <cell r="B384" t="str">
            <v>W01</v>
          </cell>
          <cell r="C384" t="str">
            <v>WATSONVILLE COMM HOSP</v>
          </cell>
        </row>
        <row r="385">
          <cell r="A385">
            <v>1114998705</v>
          </cell>
          <cell r="B385" t="str">
            <v>W02</v>
          </cell>
          <cell r="C385" t="str">
            <v>WEST ANAHEIM MED CTR</v>
          </cell>
        </row>
        <row r="386">
          <cell r="A386">
            <v>1871501916</v>
          </cell>
          <cell r="B386" t="str">
            <v>W02</v>
          </cell>
          <cell r="C386" t="str">
            <v>WEST ANAHEIM MED CTR</v>
          </cell>
        </row>
        <row r="387">
          <cell r="A387">
            <v>1023065729</v>
          </cell>
          <cell r="B387" t="str">
            <v>W03</v>
          </cell>
          <cell r="C387" t="str">
            <v>WEST HILLS HOSP AND MED CTR</v>
          </cell>
        </row>
        <row r="388">
          <cell r="A388">
            <v>1790778488</v>
          </cell>
          <cell r="B388" t="str">
            <v>W04</v>
          </cell>
          <cell r="C388" t="str">
            <v>WESTERN MED CTR-ANAHEIM</v>
          </cell>
        </row>
        <row r="389">
          <cell r="A389">
            <v>1982697678</v>
          </cell>
          <cell r="B389" t="str">
            <v>W08</v>
          </cell>
          <cell r="C389" t="str">
            <v>WESTERN MED CTR-SANTA ANA</v>
          </cell>
        </row>
        <row r="390">
          <cell r="A390">
            <v>1215927470</v>
          </cell>
          <cell r="B390" t="str">
            <v>W05</v>
          </cell>
          <cell r="C390" t="str">
            <v>WHITE MEM MED CTR</v>
          </cell>
        </row>
        <row r="391">
          <cell r="A391">
            <v>1023000569</v>
          </cell>
          <cell r="B391" t="str">
            <v>W06</v>
          </cell>
          <cell r="C391" t="str">
            <v>WHITTIER HOSP MED CTR</v>
          </cell>
        </row>
        <row r="392">
          <cell r="A392">
            <v>1922116037</v>
          </cell>
          <cell r="B392" t="str">
            <v>W07</v>
          </cell>
          <cell r="C392" t="str">
            <v>WOODLAND MEM HOSP</v>
          </cell>
        </row>
        <row r="393">
          <cell r="A393">
            <v>1821351016</v>
          </cell>
          <cell r="B393" t="str">
            <v>E03</v>
          </cell>
          <cell r="C393" t="str">
            <v>EDEN MED CTR</v>
          </cell>
        </row>
        <row r="394">
          <cell r="A394">
            <v>1548536006</v>
          </cell>
          <cell r="B394" t="str">
            <v>S07</v>
          </cell>
          <cell r="C394" t="str">
            <v>SAN LEANDRO HOSP</v>
          </cell>
        </row>
        <row r="395">
          <cell r="A395">
            <v>1891059127</v>
          </cell>
          <cell r="B395" t="str">
            <v>C29</v>
          </cell>
          <cell r="C395" t="str">
            <v>COMM AND MISSION HOSP OF HUNT PK</v>
          </cell>
        </row>
        <row r="396">
          <cell r="A396">
            <v>1205146289</v>
          </cell>
          <cell r="B396" t="str">
            <v>R01</v>
          </cell>
          <cell r="C396" t="str">
            <v>RANCHO SPECIALTY HOSP - SOLD - Now Kindred - Rancho</v>
          </cell>
        </row>
        <row r="397">
          <cell r="A397">
            <v>1952342297</v>
          </cell>
          <cell r="B397" t="str">
            <v>C07</v>
          </cell>
          <cell r="C397" t="str">
            <v>CEDARS-SINAI MED CTR</v>
          </cell>
        </row>
        <row r="398">
          <cell r="A398">
            <v>1457520942</v>
          </cell>
          <cell r="B398" t="str">
            <v>C39</v>
          </cell>
          <cell r="C398" t="str">
            <v>COLORADO RIVER MEDICAL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showGridLines="0" zoomScaleNormal="100" workbookViewId="0">
      <selection sqref="A1:XFD1048576"/>
    </sheetView>
  </sheetViews>
  <sheetFormatPr defaultRowHeight="12.5"/>
  <cols>
    <col min="1" max="1" width="25.7265625" customWidth="1"/>
    <col min="2" max="3" width="15.7265625" customWidth="1"/>
    <col min="4" max="5" width="35.7265625" customWidth="1"/>
  </cols>
  <sheetData>
    <row r="1" spans="1:11" s="4" customFormat="1">
      <c r="A1" s="94"/>
      <c r="B1" s="95"/>
      <c r="C1" s="96"/>
      <c r="D1" s="95"/>
      <c r="E1" s="97"/>
      <c r="F1" s="42"/>
    </row>
    <row r="2" spans="1:11" s="4" customFormat="1">
      <c r="A2" s="98"/>
      <c r="B2" s="37"/>
      <c r="C2" s="99"/>
      <c r="D2" s="37"/>
      <c r="E2" s="100"/>
      <c r="F2" s="42"/>
      <c r="G2"/>
      <c r="H2"/>
      <c r="I2"/>
      <c r="J2"/>
      <c r="K2"/>
    </row>
    <row r="3" spans="1:11" s="4" customFormat="1">
      <c r="A3" s="98"/>
      <c r="B3" s="101"/>
      <c r="C3" s="38"/>
      <c r="D3" s="37"/>
      <c r="E3" s="100"/>
      <c r="F3" s="42"/>
      <c r="G3"/>
      <c r="H3"/>
      <c r="I3"/>
      <c r="J3"/>
      <c r="K3"/>
    </row>
    <row r="4" spans="1:11" s="4" customFormat="1">
      <c r="A4" s="98"/>
      <c r="B4" s="37"/>
      <c r="C4" s="38"/>
      <c r="D4" s="37"/>
      <c r="E4" s="100"/>
      <c r="F4" s="42"/>
      <c r="G4"/>
      <c r="H4"/>
    </row>
    <row r="5" spans="1:11" s="4" customFormat="1">
      <c r="A5" s="102"/>
      <c r="B5" s="103"/>
      <c r="C5" s="104"/>
      <c r="D5" s="103"/>
      <c r="E5" s="105"/>
      <c r="F5" s="42"/>
    </row>
    <row r="6" spans="1:11" ht="20">
      <c r="A6" s="264" t="s">
        <v>1208</v>
      </c>
      <c r="B6" s="265"/>
      <c r="C6" s="265"/>
      <c r="D6" s="265"/>
      <c r="E6" s="266"/>
    </row>
    <row r="7" spans="1:11">
      <c r="A7" s="267" t="s">
        <v>2185</v>
      </c>
      <c r="B7" s="268"/>
      <c r="C7" s="268"/>
      <c r="D7" s="268"/>
      <c r="E7" s="269"/>
    </row>
    <row r="8" spans="1:11">
      <c r="A8" s="61"/>
      <c r="B8" s="62"/>
      <c r="C8" s="62"/>
      <c r="D8" s="62"/>
      <c r="E8" s="63"/>
    </row>
    <row r="9" spans="1:11" ht="49.75" customHeight="1">
      <c r="A9" s="270" t="s">
        <v>2186</v>
      </c>
      <c r="B9" s="271"/>
      <c r="C9" s="271"/>
      <c r="D9" s="271"/>
      <c r="E9" s="272"/>
      <c r="G9" s="137"/>
    </row>
    <row r="10" spans="1:11">
      <c r="A10" s="61"/>
      <c r="B10" s="62"/>
      <c r="C10" s="62"/>
      <c r="D10" s="62"/>
      <c r="E10" s="63"/>
    </row>
    <row r="11" spans="1:11" ht="62.5" customHeight="1">
      <c r="A11" s="273" t="s">
        <v>2044</v>
      </c>
      <c r="B11" s="274"/>
      <c r="C11" s="274"/>
      <c r="D11" s="274"/>
      <c r="E11" s="275"/>
      <c r="G11" s="137"/>
    </row>
    <row r="12" spans="1:11" ht="12.75" customHeight="1">
      <c r="A12" s="64"/>
      <c r="B12" s="65"/>
      <c r="C12" s="65"/>
      <c r="D12" s="65"/>
      <c r="E12" s="66"/>
    </row>
    <row r="13" spans="1:11" ht="25.5" customHeight="1">
      <c r="A13" s="273" t="s">
        <v>1961</v>
      </c>
      <c r="B13" s="274"/>
      <c r="C13" s="274"/>
      <c r="D13" s="274"/>
      <c r="E13" s="275"/>
    </row>
    <row r="14" spans="1:11" ht="12.75" customHeight="1">
      <c r="A14" s="64"/>
      <c r="B14" s="65"/>
      <c r="C14" s="65"/>
      <c r="D14" s="65"/>
      <c r="E14" s="66"/>
    </row>
    <row r="15" spans="1:11" ht="25.5" customHeight="1">
      <c r="A15" s="276" t="s">
        <v>2169</v>
      </c>
      <c r="B15" s="277"/>
      <c r="C15" s="277"/>
      <c r="D15" s="277"/>
      <c r="E15" s="278"/>
    </row>
    <row r="16" spans="1:11" ht="12.75" customHeight="1">
      <c r="A16" s="67"/>
      <c r="B16" s="68"/>
      <c r="C16" s="68"/>
      <c r="D16" s="68"/>
      <c r="E16" s="69"/>
    </row>
    <row r="17" spans="1:10" ht="40.75" customHeight="1">
      <c r="A17" s="261" t="s">
        <v>2043</v>
      </c>
      <c r="B17" s="262"/>
      <c r="C17" s="262"/>
      <c r="D17" s="262"/>
      <c r="E17" s="263"/>
      <c r="F17" s="2"/>
      <c r="G17" s="2"/>
      <c r="H17" s="3"/>
      <c r="I17" s="3"/>
      <c r="J17" s="3"/>
    </row>
  </sheetData>
  <sheetProtection sheet="1" objects="1" scenarios="1"/>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oddFooter>&amp;L&amp;8Mississippi Division of Medicaid DRG Pricing Calculator&amp;C&amp;8Tab 1 - Cover&amp;R&amp;8 2021-22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92"/>
  <sheetViews>
    <sheetView showGridLines="0" tabSelected="1" view="pageBreakPreview" topLeftCell="A13" zoomScale="60" zoomScaleNormal="90" workbookViewId="0">
      <selection activeCell="D36" sqref="D36"/>
    </sheetView>
  </sheetViews>
  <sheetFormatPr defaultRowHeight="12.5"/>
  <cols>
    <col min="1" max="1" width="2.81640625" style="155" customWidth="1"/>
    <col min="2" max="2" width="7.54296875" style="257" customWidth="1"/>
    <col min="3" max="3" width="69.453125" style="258" customWidth="1"/>
    <col min="4" max="4" width="48.26953125" style="259" customWidth="1"/>
    <col min="5" max="5" width="5.81640625" style="258" customWidth="1"/>
    <col min="6" max="6" width="76.1796875" style="260" customWidth="1"/>
    <col min="7" max="7" width="5.453125" style="154" customWidth="1"/>
    <col min="8" max="8" width="11.453125" style="155" customWidth="1"/>
    <col min="9" max="9" width="10.26953125" style="155" customWidth="1"/>
    <col min="10" max="10" width="22.54296875" style="155" customWidth="1"/>
    <col min="11" max="254" width="9.1796875" style="155"/>
    <col min="255" max="255" width="3.453125" style="155" customWidth="1"/>
    <col min="256" max="256" width="67.26953125" style="155" bestFit="1" customWidth="1"/>
    <col min="257" max="257" width="2.26953125" style="155" bestFit="1" customWidth="1"/>
    <col min="258" max="258" width="18.1796875" style="155" customWidth="1"/>
    <col min="259" max="259" width="2.7265625" style="155" customWidth="1"/>
    <col min="260" max="260" width="70.1796875" style="155" customWidth="1"/>
    <col min="261" max="261" width="70.26953125" style="155" customWidth="1"/>
    <col min="262" max="262" width="35.81640625" style="155" customWidth="1"/>
    <col min="263" max="263" width="19.26953125" style="155" customWidth="1"/>
    <col min="264" max="264" width="9.1796875" style="155" customWidth="1"/>
    <col min="265" max="265" width="13.453125" style="155" customWidth="1"/>
    <col min="266" max="510" width="9.1796875" style="155"/>
    <col min="511" max="511" width="3.453125" style="155" customWidth="1"/>
    <col min="512" max="512" width="67.26953125" style="155" bestFit="1" customWidth="1"/>
    <col min="513" max="513" width="2.26953125" style="155" bestFit="1" customWidth="1"/>
    <col min="514" max="514" width="18.1796875" style="155" customWidth="1"/>
    <col min="515" max="515" width="2.7265625" style="155" customWidth="1"/>
    <col min="516" max="516" width="70.1796875" style="155" customWidth="1"/>
    <col min="517" max="517" width="70.26953125" style="155" customWidth="1"/>
    <col min="518" max="518" width="35.81640625" style="155" customWidth="1"/>
    <col min="519" max="519" width="19.26953125" style="155" customWidth="1"/>
    <col min="520" max="520" width="9.1796875" style="155" customWidth="1"/>
    <col min="521" max="521" width="13.453125" style="155" customWidth="1"/>
    <col min="522" max="766" width="9.1796875" style="155"/>
    <col min="767" max="767" width="3.453125" style="155" customWidth="1"/>
    <col min="768" max="768" width="67.26953125" style="155" bestFit="1" customWidth="1"/>
    <col min="769" max="769" width="2.26953125" style="155" bestFit="1" customWidth="1"/>
    <col min="770" max="770" width="18.1796875" style="155" customWidth="1"/>
    <col min="771" max="771" width="2.7265625" style="155" customWidth="1"/>
    <col min="772" max="772" width="70.1796875" style="155" customWidth="1"/>
    <col min="773" max="773" width="70.26953125" style="155" customWidth="1"/>
    <col min="774" max="774" width="35.81640625" style="155" customWidth="1"/>
    <col min="775" max="775" width="19.26953125" style="155" customWidth="1"/>
    <col min="776" max="776" width="9.1796875" style="155" customWidth="1"/>
    <col min="777" max="777" width="13.453125" style="155" customWidth="1"/>
    <col min="778" max="1022" width="9.1796875" style="155"/>
    <col min="1023" max="1023" width="3.453125" style="155" customWidth="1"/>
    <col min="1024" max="1024" width="67.26953125" style="155" bestFit="1" customWidth="1"/>
    <col min="1025" max="1025" width="2.26953125" style="155" bestFit="1" customWidth="1"/>
    <col min="1026" max="1026" width="18.1796875" style="155" customWidth="1"/>
    <col min="1027" max="1027" width="2.7265625" style="155" customWidth="1"/>
    <col min="1028" max="1028" width="70.1796875" style="155" customWidth="1"/>
    <col min="1029" max="1029" width="70.26953125" style="155" customWidth="1"/>
    <col min="1030" max="1030" width="35.81640625" style="155" customWidth="1"/>
    <col min="1031" max="1031" width="19.26953125" style="155" customWidth="1"/>
    <col min="1032" max="1032" width="9.1796875" style="155" customWidth="1"/>
    <col min="1033" max="1033" width="13.453125" style="155" customWidth="1"/>
    <col min="1034" max="1278" width="9.1796875" style="155"/>
    <col min="1279" max="1279" width="3.453125" style="155" customWidth="1"/>
    <col min="1280" max="1280" width="67.26953125" style="155" bestFit="1" customWidth="1"/>
    <col min="1281" max="1281" width="2.26953125" style="155" bestFit="1" customWidth="1"/>
    <col min="1282" max="1282" width="18.1796875" style="155" customWidth="1"/>
    <col min="1283" max="1283" width="2.7265625" style="155" customWidth="1"/>
    <col min="1284" max="1284" width="70.1796875" style="155" customWidth="1"/>
    <col min="1285" max="1285" width="70.26953125" style="155" customWidth="1"/>
    <col min="1286" max="1286" width="35.81640625" style="155" customWidth="1"/>
    <col min="1287" max="1287" width="19.26953125" style="155" customWidth="1"/>
    <col min="1288" max="1288" width="9.1796875" style="155" customWidth="1"/>
    <col min="1289" max="1289" width="13.453125" style="155" customWidth="1"/>
    <col min="1290" max="1534" width="9.1796875" style="155"/>
    <col min="1535" max="1535" width="3.453125" style="155" customWidth="1"/>
    <col min="1536" max="1536" width="67.26953125" style="155" bestFit="1" customWidth="1"/>
    <col min="1537" max="1537" width="2.26953125" style="155" bestFit="1" customWidth="1"/>
    <col min="1538" max="1538" width="18.1796875" style="155" customWidth="1"/>
    <col min="1539" max="1539" width="2.7265625" style="155" customWidth="1"/>
    <col min="1540" max="1540" width="70.1796875" style="155" customWidth="1"/>
    <col min="1541" max="1541" width="70.26953125" style="155" customWidth="1"/>
    <col min="1542" max="1542" width="35.81640625" style="155" customWidth="1"/>
    <col min="1543" max="1543" width="19.26953125" style="155" customWidth="1"/>
    <col min="1544" max="1544" width="9.1796875" style="155" customWidth="1"/>
    <col min="1545" max="1545" width="13.453125" style="155" customWidth="1"/>
    <col min="1546" max="1790" width="9.1796875" style="155"/>
    <col min="1791" max="1791" width="3.453125" style="155" customWidth="1"/>
    <col min="1792" max="1792" width="67.26953125" style="155" bestFit="1" customWidth="1"/>
    <col min="1793" max="1793" width="2.26953125" style="155" bestFit="1" customWidth="1"/>
    <col min="1794" max="1794" width="18.1796875" style="155" customWidth="1"/>
    <col min="1795" max="1795" width="2.7265625" style="155" customWidth="1"/>
    <col min="1796" max="1796" width="70.1796875" style="155" customWidth="1"/>
    <col min="1797" max="1797" width="70.26953125" style="155" customWidth="1"/>
    <col min="1798" max="1798" width="35.81640625" style="155" customWidth="1"/>
    <col min="1799" max="1799" width="19.26953125" style="155" customWidth="1"/>
    <col min="1800" max="1800" width="9.1796875" style="155" customWidth="1"/>
    <col min="1801" max="1801" width="13.453125" style="155" customWidth="1"/>
    <col min="1802" max="2046" width="9.1796875" style="155"/>
    <col min="2047" max="2047" width="3.453125" style="155" customWidth="1"/>
    <col min="2048" max="2048" width="67.26953125" style="155" bestFit="1" customWidth="1"/>
    <col min="2049" max="2049" width="2.26953125" style="155" bestFit="1" customWidth="1"/>
    <col min="2050" max="2050" width="18.1796875" style="155" customWidth="1"/>
    <col min="2051" max="2051" width="2.7265625" style="155" customWidth="1"/>
    <col min="2052" max="2052" width="70.1796875" style="155" customWidth="1"/>
    <col min="2053" max="2053" width="70.26953125" style="155" customWidth="1"/>
    <col min="2054" max="2054" width="35.81640625" style="155" customWidth="1"/>
    <col min="2055" max="2055" width="19.26953125" style="155" customWidth="1"/>
    <col min="2056" max="2056" width="9.1796875" style="155" customWidth="1"/>
    <col min="2057" max="2057" width="13.453125" style="155" customWidth="1"/>
    <col min="2058" max="2302" width="9.1796875" style="155"/>
    <col min="2303" max="2303" width="3.453125" style="155" customWidth="1"/>
    <col min="2304" max="2304" width="67.26953125" style="155" bestFit="1" customWidth="1"/>
    <col min="2305" max="2305" width="2.26953125" style="155" bestFit="1" customWidth="1"/>
    <col min="2306" max="2306" width="18.1796875" style="155" customWidth="1"/>
    <col min="2307" max="2307" width="2.7265625" style="155" customWidth="1"/>
    <col min="2308" max="2308" width="70.1796875" style="155" customWidth="1"/>
    <col min="2309" max="2309" width="70.26953125" style="155" customWidth="1"/>
    <col min="2310" max="2310" width="35.81640625" style="155" customWidth="1"/>
    <col min="2311" max="2311" width="19.26953125" style="155" customWidth="1"/>
    <col min="2312" max="2312" width="9.1796875" style="155" customWidth="1"/>
    <col min="2313" max="2313" width="13.453125" style="155" customWidth="1"/>
    <col min="2314" max="2558" width="9.1796875" style="155"/>
    <col min="2559" max="2559" width="3.453125" style="155" customWidth="1"/>
    <col min="2560" max="2560" width="67.26953125" style="155" bestFit="1" customWidth="1"/>
    <col min="2561" max="2561" width="2.26953125" style="155" bestFit="1" customWidth="1"/>
    <col min="2562" max="2562" width="18.1796875" style="155" customWidth="1"/>
    <col min="2563" max="2563" width="2.7265625" style="155" customWidth="1"/>
    <col min="2564" max="2564" width="70.1796875" style="155" customWidth="1"/>
    <col min="2565" max="2565" width="70.26953125" style="155" customWidth="1"/>
    <col min="2566" max="2566" width="35.81640625" style="155" customWidth="1"/>
    <col min="2567" max="2567" width="19.26953125" style="155" customWidth="1"/>
    <col min="2568" max="2568" width="9.1796875" style="155" customWidth="1"/>
    <col min="2569" max="2569" width="13.453125" style="155" customWidth="1"/>
    <col min="2570" max="2814" width="9.1796875" style="155"/>
    <col min="2815" max="2815" width="3.453125" style="155" customWidth="1"/>
    <col min="2816" max="2816" width="67.26953125" style="155" bestFit="1" customWidth="1"/>
    <col min="2817" max="2817" width="2.26953125" style="155" bestFit="1" customWidth="1"/>
    <col min="2818" max="2818" width="18.1796875" style="155" customWidth="1"/>
    <col min="2819" max="2819" width="2.7265625" style="155" customWidth="1"/>
    <col min="2820" max="2820" width="70.1796875" style="155" customWidth="1"/>
    <col min="2821" max="2821" width="70.26953125" style="155" customWidth="1"/>
    <col min="2822" max="2822" width="35.81640625" style="155" customWidth="1"/>
    <col min="2823" max="2823" width="19.26953125" style="155" customWidth="1"/>
    <col min="2824" max="2824" width="9.1796875" style="155" customWidth="1"/>
    <col min="2825" max="2825" width="13.453125" style="155" customWidth="1"/>
    <col min="2826" max="3070" width="9.1796875" style="155"/>
    <col min="3071" max="3071" width="3.453125" style="155" customWidth="1"/>
    <col min="3072" max="3072" width="67.26953125" style="155" bestFit="1" customWidth="1"/>
    <col min="3073" max="3073" width="2.26953125" style="155" bestFit="1" customWidth="1"/>
    <col min="3074" max="3074" width="18.1796875" style="155" customWidth="1"/>
    <col min="3075" max="3075" width="2.7265625" style="155" customWidth="1"/>
    <col min="3076" max="3076" width="70.1796875" style="155" customWidth="1"/>
    <col min="3077" max="3077" width="70.26953125" style="155" customWidth="1"/>
    <col min="3078" max="3078" width="35.81640625" style="155" customWidth="1"/>
    <col min="3079" max="3079" width="19.26953125" style="155" customWidth="1"/>
    <col min="3080" max="3080" width="9.1796875" style="155" customWidth="1"/>
    <col min="3081" max="3081" width="13.453125" style="155" customWidth="1"/>
    <col min="3082" max="3326" width="9.1796875" style="155"/>
    <col min="3327" max="3327" width="3.453125" style="155" customWidth="1"/>
    <col min="3328" max="3328" width="67.26953125" style="155" bestFit="1" customWidth="1"/>
    <col min="3329" max="3329" width="2.26953125" style="155" bestFit="1" customWidth="1"/>
    <col min="3330" max="3330" width="18.1796875" style="155" customWidth="1"/>
    <col min="3331" max="3331" width="2.7265625" style="155" customWidth="1"/>
    <col min="3332" max="3332" width="70.1796875" style="155" customWidth="1"/>
    <col min="3333" max="3333" width="70.26953125" style="155" customWidth="1"/>
    <col min="3334" max="3334" width="35.81640625" style="155" customWidth="1"/>
    <col min="3335" max="3335" width="19.26953125" style="155" customWidth="1"/>
    <col min="3336" max="3336" width="9.1796875" style="155" customWidth="1"/>
    <col min="3337" max="3337" width="13.453125" style="155" customWidth="1"/>
    <col min="3338" max="3582" width="9.1796875" style="155"/>
    <col min="3583" max="3583" width="3.453125" style="155" customWidth="1"/>
    <col min="3584" max="3584" width="67.26953125" style="155" bestFit="1" customWidth="1"/>
    <col min="3585" max="3585" width="2.26953125" style="155" bestFit="1" customWidth="1"/>
    <col min="3586" max="3586" width="18.1796875" style="155" customWidth="1"/>
    <col min="3587" max="3587" width="2.7265625" style="155" customWidth="1"/>
    <col min="3588" max="3588" width="70.1796875" style="155" customWidth="1"/>
    <col min="3589" max="3589" width="70.26953125" style="155" customWidth="1"/>
    <col min="3590" max="3590" width="35.81640625" style="155" customWidth="1"/>
    <col min="3591" max="3591" width="19.26953125" style="155" customWidth="1"/>
    <col min="3592" max="3592" width="9.1796875" style="155" customWidth="1"/>
    <col min="3593" max="3593" width="13.453125" style="155" customWidth="1"/>
    <col min="3594" max="3838" width="9.1796875" style="155"/>
    <col min="3839" max="3839" width="3.453125" style="155" customWidth="1"/>
    <col min="3840" max="3840" width="67.26953125" style="155" bestFit="1" customWidth="1"/>
    <col min="3841" max="3841" width="2.26953125" style="155" bestFit="1" customWidth="1"/>
    <col min="3842" max="3842" width="18.1796875" style="155" customWidth="1"/>
    <col min="3843" max="3843" width="2.7265625" style="155" customWidth="1"/>
    <col min="3844" max="3844" width="70.1796875" style="155" customWidth="1"/>
    <col min="3845" max="3845" width="70.26953125" style="155" customWidth="1"/>
    <col min="3846" max="3846" width="35.81640625" style="155" customWidth="1"/>
    <col min="3847" max="3847" width="19.26953125" style="155" customWidth="1"/>
    <col min="3848" max="3848" width="9.1796875" style="155" customWidth="1"/>
    <col min="3849" max="3849" width="13.453125" style="155" customWidth="1"/>
    <col min="3850" max="4094" width="9.1796875" style="155"/>
    <col min="4095" max="4095" width="3.453125" style="155" customWidth="1"/>
    <col min="4096" max="4096" width="67.26953125" style="155" bestFit="1" customWidth="1"/>
    <col min="4097" max="4097" width="2.26953125" style="155" bestFit="1" customWidth="1"/>
    <col min="4098" max="4098" width="18.1796875" style="155" customWidth="1"/>
    <col min="4099" max="4099" width="2.7265625" style="155" customWidth="1"/>
    <col min="4100" max="4100" width="70.1796875" style="155" customWidth="1"/>
    <col min="4101" max="4101" width="70.26953125" style="155" customWidth="1"/>
    <col min="4102" max="4102" width="35.81640625" style="155" customWidth="1"/>
    <col min="4103" max="4103" width="19.26953125" style="155" customWidth="1"/>
    <col min="4104" max="4104" width="9.1796875" style="155" customWidth="1"/>
    <col min="4105" max="4105" width="13.453125" style="155" customWidth="1"/>
    <col min="4106" max="4350" width="9.1796875" style="155"/>
    <col min="4351" max="4351" width="3.453125" style="155" customWidth="1"/>
    <col min="4352" max="4352" width="67.26953125" style="155" bestFit="1" customWidth="1"/>
    <col min="4353" max="4353" width="2.26953125" style="155" bestFit="1" customWidth="1"/>
    <col min="4354" max="4354" width="18.1796875" style="155" customWidth="1"/>
    <col min="4355" max="4355" width="2.7265625" style="155" customWidth="1"/>
    <col min="4356" max="4356" width="70.1796875" style="155" customWidth="1"/>
    <col min="4357" max="4357" width="70.26953125" style="155" customWidth="1"/>
    <col min="4358" max="4358" width="35.81640625" style="155" customWidth="1"/>
    <col min="4359" max="4359" width="19.26953125" style="155" customWidth="1"/>
    <col min="4360" max="4360" width="9.1796875" style="155" customWidth="1"/>
    <col min="4361" max="4361" width="13.453125" style="155" customWidth="1"/>
    <col min="4362" max="4606" width="9.1796875" style="155"/>
    <col min="4607" max="4607" width="3.453125" style="155" customWidth="1"/>
    <col min="4608" max="4608" width="67.26953125" style="155" bestFit="1" customWidth="1"/>
    <col min="4609" max="4609" width="2.26953125" style="155" bestFit="1" customWidth="1"/>
    <col min="4610" max="4610" width="18.1796875" style="155" customWidth="1"/>
    <col min="4611" max="4611" width="2.7265625" style="155" customWidth="1"/>
    <col min="4612" max="4612" width="70.1796875" style="155" customWidth="1"/>
    <col min="4613" max="4613" width="70.26953125" style="155" customWidth="1"/>
    <col min="4614" max="4614" width="35.81640625" style="155" customWidth="1"/>
    <col min="4615" max="4615" width="19.26953125" style="155" customWidth="1"/>
    <col min="4616" max="4616" width="9.1796875" style="155" customWidth="1"/>
    <col min="4617" max="4617" width="13.453125" style="155" customWidth="1"/>
    <col min="4618" max="4862" width="9.1796875" style="155"/>
    <col min="4863" max="4863" width="3.453125" style="155" customWidth="1"/>
    <col min="4864" max="4864" width="67.26953125" style="155" bestFit="1" customWidth="1"/>
    <col min="4865" max="4865" width="2.26953125" style="155" bestFit="1" customWidth="1"/>
    <col min="4866" max="4866" width="18.1796875" style="155" customWidth="1"/>
    <col min="4867" max="4867" width="2.7265625" style="155" customWidth="1"/>
    <col min="4868" max="4868" width="70.1796875" style="155" customWidth="1"/>
    <col min="4869" max="4869" width="70.26953125" style="155" customWidth="1"/>
    <col min="4870" max="4870" width="35.81640625" style="155" customWidth="1"/>
    <col min="4871" max="4871" width="19.26953125" style="155" customWidth="1"/>
    <col min="4872" max="4872" width="9.1796875" style="155" customWidth="1"/>
    <col min="4873" max="4873" width="13.453125" style="155" customWidth="1"/>
    <col min="4874" max="5118" width="9.1796875" style="155"/>
    <col min="5119" max="5119" width="3.453125" style="155" customWidth="1"/>
    <col min="5120" max="5120" width="67.26953125" style="155" bestFit="1" customWidth="1"/>
    <col min="5121" max="5121" width="2.26953125" style="155" bestFit="1" customWidth="1"/>
    <col min="5122" max="5122" width="18.1796875" style="155" customWidth="1"/>
    <col min="5123" max="5123" width="2.7265625" style="155" customWidth="1"/>
    <col min="5124" max="5124" width="70.1796875" style="155" customWidth="1"/>
    <col min="5125" max="5125" width="70.26953125" style="155" customWidth="1"/>
    <col min="5126" max="5126" width="35.81640625" style="155" customWidth="1"/>
    <col min="5127" max="5127" width="19.26953125" style="155" customWidth="1"/>
    <col min="5128" max="5128" width="9.1796875" style="155" customWidth="1"/>
    <col min="5129" max="5129" width="13.453125" style="155" customWidth="1"/>
    <col min="5130" max="5374" width="9.1796875" style="155"/>
    <col min="5375" max="5375" width="3.453125" style="155" customWidth="1"/>
    <col min="5376" max="5376" width="67.26953125" style="155" bestFit="1" customWidth="1"/>
    <col min="5377" max="5377" width="2.26953125" style="155" bestFit="1" customWidth="1"/>
    <col min="5378" max="5378" width="18.1796875" style="155" customWidth="1"/>
    <col min="5379" max="5379" width="2.7265625" style="155" customWidth="1"/>
    <col min="5380" max="5380" width="70.1796875" style="155" customWidth="1"/>
    <col min="5381" max="5381" width="70.26953125" style="155" customWidth="1"/>
    <col min="5382" max="5382" width="35.81640625" style="155" customWidth="1"/>
    <col min="5383" max="5383" width="19.26953125" style="155" customWidth="1"/>
    <col min="5384" max="5384" width="9.1796875" style="155" customWidth="1"/>
    <col min="5385" max="5385" width="13.453125" style="155" customWidth="1"/>
    <col min="5386" max="5630" width="9.1796875" style="155"/>
    <col min="5631" max="5631" width="3.453125" style="155" customWidth="1"/>
    <col min="5632" max="5632" width="67.26953125" style="155" bestFit="1" customWidth="1"/>
    <col min="5633" max="5633" width="2.26953125" style="155" bestFit="1" customWidth="1"/>
    <col min="5634" max="5634" width="18.1796875" style="155" customWidth="1"/>
    <col min="5635" max="5635" width="2.7265625" style="155" customWidth="1"/>
    <col min="5636" max="5636" width="70.1796875" style="155" customWidth="1"/>
    <col min="5637" max="5637" width="70.26953125" style="155" customWidth="1"/>
    <col min="5638" max="5638" width="35.81640625" style="155" customWidth="1"/>
    <col min="5639" max="5639" width="19.26953125" style="155" customWidth="1"/>
    <col min="5640" max="5640" width="9.1796875" style="155" customWidth="1"/>
    <col min="5641" max="5641" width="13.453125" style="155" customWidth="1"/>
    <col min="5642" max="5886" width="9.1796875" style="155"/>
    <col min="5887" max="5887" width="3.453125" style="155" customWidth="1"/>
    <col min="5888" max="5888" width="67.26953125" style="155" bestFit="1" customWidth="1"/>
    <col min="5889" max="5889" width="2.26953125" style="155" bestFit="1" customWidth="1"/>
    <col min="5890" max="5890" width="18.1796875" style="155" customWidth="1"/>
    <col min="5891" max="5891" width="2.7265625" style="155" customWidth="1"/>
    <col min="5892" max="5892" width="70.1796875" style="155" customWidth="1"/>
    <col min="5893" max="5893" width="70.26953125" style="155" customWidth="1"/>
    <col min="5894" max="5894" width="35.81640625" style="155" customWidth="1"/>
    <col min="5895" max="5895" width="19.26953125" style="155" customWidth="1"/>
    <col min="5896" max="5896" width="9.1796875" style="155" customWidth="1"/>
    <col min="5897" max="5897" width="13.453125" style="155" customWidth="1"/>
    <col min="5898" max="6142" width="9.1796875" style="155"/>
    <col min="6143" max="6143" width="3.453125" style="155" customWidth="1"/>
    <col min="6144" max="6144" width="67.26953125" style="155" bestFit="1" customWidth="1"/>
    <col min="6145" max="6145" width="2.26953125" style="155" bestFit="1" customWidth="1"/>
    <col min="6146" max="6146" width="18.1796875" style="155" customWidth="1"/>
    <col min="6147" max="6147" width="2.7265625" style="155" customWidth="1"/>
    <col min="6148" max="6148" width="70.1796875" style="155" customWidth="1"/>
    <col min="6149" max="6149" width="70.26953125" style="155" customWidth="1"/>
    <col min="6150" max="6150" width="35.81640625" style="155" customWidth="1"/>
    <col min="6151" max="6151" width="19.26953125" style="155" customWidth="1"/>
    <col min="6152" max="6152" width="9.1796875" style="155" customWidth="1"/>
    <col min="6153" max="6153" width="13.453125" style="155" customWidth="1"/>
    <col min="6154" max="6398" width="9.1796875" style="155"/>
    <col min="6399" max="6399" width="3.453125" style="155" customWidth="1"/>
    <col min="6400" max="6400" width="67.26953125" style="155" bestFit="1" customWidth="1"/>
    <col min="6401" max="6401" width="2.26953125" style="155" bestFit="1" customWidth="1"/>
    <col min="6402" max="6402" width="18.1796875" style="155" customWidth="1"/>
    <col min="6403" max="6403" width="2.7265625" style="155" customWidth="1"/>
    <col min="6404" max="6404" width="70.1796875" style="155" customWidth="1"/>
    <col min="6405" max="6405" width="70.26953125" style="155" customWidth="1"/>
    <col min="6406" max="6406" width="35.81640625" style="155" customWidth="1"/>
    <col min="6407" max="6407" width="19.26953125" style="155" customWidth="1"/>
    <col min="6408" max="6408" width="9.1796875" style="155" customWidth="1"/>
    <col min="6409" max="6409" width="13.453125" style="155" customWidth="1"/>
    <col min="6410" max="6654" width="9.1796875" style="155"/>
    <col min="6655" max="6655" width="3.453125" style="155" customWidth="1"/>
    <col min="6656" max="6656" width="67.26953125" style="155" bestFit="1" customWidth="1"/>
    <col min="6657" max="6657" width="2.26953125" style="155" bestFit="1" customWidth="1"/>
    <col min="6658" max="6658" width="18.1796875" style="155" customWidth="1"/>
    <col min="6659" max="6659" width="2.7265625" style="155" customWidth="1"/>
    <col min="6660" max="6660" width="70.1796875" style="155" customWidth="1"/>
    <col min="6661" max="6661" width="70.26953125" style="155" customWidth="1"/>
    <col min="6662" max="6662" width="35.81640625" style="155" customWidth="1"/>
    <col min="6663" max="6663" width="19.26953125" style="155" customWidth="1"/>
    <col min="6664" max="6664" width="9.1796875" style="155" customWidth="1"/>
    <col min="6665" max="6665" width="13.453125" style="155" customWidth="1"/>
    <col min="6666" max="6910" width="9.1796875" style="155"/>
    <col min="6911" max="6911" width="3.453125" style="155" customWidth="1"/>
    <col min="6912" max="6912" width="67.26953125" style="155" bestFit="1" customWidth="1"/>
    <col min="6913" max="6913" width="2.26953125" style="155" bestFit="1" customWidth="1"/>
    <col min="6914" max="6914" width="18.1796875" style="155" customWidth="1"/>
    <col min="6915" max="6915" width="2.7265625" style="155" customWidth="1"/>
    <col min="6916" max="6916" width="70.1796875" style="155" customWidth="1"/>
    <col min="6917" max="6917" width="70.26953125" style="155" customWidth="1"/>
    <col min="6918" max="6918" width="35.81640625" style="155" customWidth="1"/>
    <col min="6919" max="6919" width="19.26953125" style="155" customWidth="1"/>
    <col min="6920" max="6920" width="9.1796875" style="155" customWidth="1"/>
    <col min="6921" max="6921" width="13.453125" style="155" customWidth="1"/>
    <col min="6922" max="7166" width="9.1796875" style="155"/>
    <col min="7167" max="7167" width="3.453125" style="155" customWidth="1"/>
    <col min="7168" max="7168" width="67.26953125" style="155" bestFit="1" customWidth="1"/>
    <col min="7169" max="7169" width="2.26953125" style="155" bestFit="1" customWidth="1"/>
    <col min="7170" max="7170" width="18.1796875" style="155" customWidth="1"/>
    <col min="7171" max="7171" width="2.7265625" style="155" customWidth="1"/>
    <col min="7172" max="7172" width="70.1796875" style="155" customWidth="1"/>
    <col min="7173" max="7173" width="70.26953125" style="155" customWidth="1"/>
    <col min="7174" max="7174" width="35.81640625" style="155" customWidth="1"/>
    <col min="7175" max="7175" width="19.26953125" style="155" customWidth="1"/>
    <col min="7176" max="7176" width="9.1796875" style="155" customWidth="1"/>
    <col min="7177" max="7177" width="13.453125" style="155" customWidth="1"/>
    <col min="7178" max="7422" width="9.1796875" style="155"/>
    <col min="7423" max="7423" width="3.453125" style="155" customWidth="1"/>
    <col min="7424" max="7424" width="67.26953125" style="155" bestFit="1" customWidth="1"/>
    <col min="7425" max="7425" width="2.26953125" style="155" bestFit="1" customWidth="1"/>
    <col min="7426" max="7426" width="18.1796875" style="155" customWidth="1"/>
    <col min="7427" max="7427" width="2.7265625" style="155" customWidth="1"/>
    <col min="7428" max="7428" width="70.1796875" style="155" customWidth="1"/>
    <col min="7429" max="7429" width="70.26953125" style="155" customWidth="1"/>
    <col min="7430" max="7430" width="35.81640625" style="155" customWidth="1"/>
    <col min="7431" max="7431" width="19.26953125" style="155" customWidth="1"/>
    <col min="7432" max="7432" width="9.1796875" style="155" customWidth="1"/>
    <col min="7433" max="7433" width="13.453125" style="155" customWidth="1"/>
    <col min="7434" max="7678" width="9.1796875" style="155"/>
    <col min="7679" max="7679" width="3.453125" style="155" customWidth="1"/>
    <col min="7680" max="7680" width="67.26953125" style="155" bestFit="1" customWidth="1"/>
    <col min="7681" max="7681" width="2.26953125" style="155" bestFit="1" customWidth="1"/>
    <col min="7682" max="7682" width="18.1796875" style="155" customWidth="1"/>
    <col min="7683" max="7683" width="2.7265625" style="155" customWidth="1"/>
    <col min="7684" max="7684" width="70.1796875" style="155" customWidth="1"/>
    <col min="7685" max="7685" width="70.26953125" style="155" customWidth="1"/>
    <col min="7686" max="7686" width="35.81640625" style="155" customWidth="1"/>
    <col min="7687" max="7687" width="19.26953125" style="155" customWidth="1"/>
    <col min="7688" max="7688" width="9.1796875" style="155" customWidth="1"/>
    <col min="7689" max="7689" width="13.453125" style="155" customWidth="1"/>
    <col min="7690" max="7934" width="9.1796875" style="155"/>
    <col min="7935" max="7935" width="3.453125" style="155" customWidth="1"/>
    <col min="7936" max="7936" width="67.26953125" style="155" bestFit="1" customWidth="1"/>
    <col min="7937" max="7937" width="2.26953125" style="155" bestFit="1" customWidth="1"/>
    <col min="7938" max="7938" width="18.1796875" style="155" customWidth="1"/>
    <col min="7939" max="7939" width="2.7265625" style="155" customWidth="1"/>
    <col min="7940" max="7940" width="70.1796875" style="155" customWidth="1"/>
    <col min="7941" max="7941" width="70.26953125" style="155" customWidth="1"/>
    <col min="7942" max="7942" width="35.81640625" style="155" customWidth="1"/>
    <col min="7943" max="7943" width="19.26953125" style="155" customWidth="1"/>
    <col min="7944" max="7944" width="9.1796875" style="155" customWidth="1"/>
    <col min="7945" max="7945" width="13.453125" style="155" customWidth="1"/>
    <col min="7946" max="8190" width="9.1796875" style="155"/>
    <col min="8191" max="8191" width="3.453125" style="155" customWidth="1"/>
    <col min="8192" max="8192" width="67.26953125" style="155" bestFit="1" customWidth="1"/>
    <col min="8193" max="8193" width="2.26953125" style="155" bestFit="1" customWidth="1"/>
    <col min="8194" max="8194" width="18.1796875" style="155" customWidth="1"/>
    <col min="8195" max="8195" width="2.7265625" style="155" customWidth="1"/>
    <col min="8196" max="8196" width="70.1796875" style="155" customWidth="1"/>
    <col min="8197" max="8197" width="70.26953125" style="155" customWidth="1"/>
    <col min="8198" max="8198" width="35.81640625" style="155" customWidth="1"/>
    <col min="8199" max="8199" width="19.26953125" style="155" customWidth="1"/>
    <col min="8200" max="8200" width="9.1796875" style="155" customWidth="1"/>
    <col min="8201" max="8201" width="13.453125" style="155" customWidth="1"/>
    <col min="8202" max="8446" width="9.1796875" style="155"/>
    <col min="8447" max="8447" width="3.453125" style="155" customWidth="1"/>
    <col min="8448" max="8448" width="67.26953125" style="155" bestFit="1" customWidth="1"/>
    <col min="8449" max="8449" width="2.26953125" style="155" bestFit="1" customWidth="1"/>
    <col min="8450" max="8450" width="18.1796875" style="155" customWidth="1"/>
    <col min="8451" max="8451" width="2.7265625" style="155" customWidth="1"/>
    <col min="8452" max="8452" width="70.1796875" style="155" customWidth="1"/>
    <col min="8453" max="8453" width="70.26953125" style="155" customWidth="1"/>
    <col min="8454" max="8454" width="35.81640625" style="155" customWidth="1"/>
    <col min="8455" max="8455" width="19.26953125" style="155" customWidth="1"/>
    <col min="8456" max="8456" width="9.1796875" style="155" customWidth="1"/>
    <col min="8457" max="8457" width="13.453125" style="155" customWidth="1"/>
    <col min="8458" max="8702" width="9.1796875" style="155"/>
    <col min="8703" max="8703" width="3.453125" style="155" customWidth="1"/>
    <col min="8704" max="8704" width="67.26953125" style="155" bestFit="1" customWidth="1"/>
    <col min="8705" max="8705" width="2.26953125" style="155" bestFit="1" customWidth="1"/>
    <col min="8706" max="8706" width="18.1796875" style="155" customWidth="1"/>
    <col min="8707" max="8707" width="2.7265625" style="155" customWidth="1"/>
    <col min="8708" max="8708" width="70.1796875" style="155" customWidth="1"/>
    <col min="8709" max="8709" width="70.26953125" style="155" customWidth="1"/>
    <col min="8710" max="8710" width="35.81640625" style="155" customWidth="1"/>
    <col min="8711" max="8711" width="19.26953125" style="155" customWidth="1"/>
    <col min="8712" max="8712" width="9.1796875" style="155" customWidth="1"/>
    <col min="8713" max="8713" width="13.453125" style="155" customWidth="1"/>
    <col min="8714" max="8958" width="9.1796875" style="155"/>
    <col min="8959" max="8959" width="3.453125" style="155" customWidth="1"/>
    <col min="8960" max="8960" width="67.26953125" style="155" bestFit="1" customWidth="1"/>
    <col min="8961" max="8961" width="2.26953125" style="155" bestFit="1" customWidth="1"/>
    <col min="8962" max="8962" width="18.1796875" style="155" customWidth="1"/>
    <col min="8963" max="8963" width="2.7265625" style="155" customWidth="1"/>
    <col min="8964" max="8964" width="70.1796875" style="155" customWidth="1"/>
    <col min="8965" max="8965" width="70.26953125" style="155" customWidth="1"/>
    <col min="8966" max="8966" width="35.81640625" style="155" customWidth="1"/>
    <col min="8967" max="8967" width="19.26953125" style="155" customWidth="1"/>
    <col min="8968" max="8968" width="9.1796875" style="155" customWidth="1"/>
    <col min="8969" max="8969" width="13.453125" style="155" customWidth="1"/>
    <col min="8970" max="9214" width="9.1796875" style="155"/>
    <col min="9215" max="9215" width="3.453125" style="155" customWidth="1"/>
    <col min="9216" max="9216" width="67.26953125" style="155" bestFit="1" customWidth="1"/>
    <col min="9217" max="9217" width="2.26953125" style="155" bestFit="1" customWidth="1"/>
    <col min="9218" max="9218" width="18.1796875" style="155" customWidth="1"/>
    <col min="9219" max="9219" width="2.7265625" style="155" customWidth="1"/>
    <col min="9220" max="9220" width="70.1796875" style="155" customWidth="1"/>
    <col min="9221" max="9221" width="70.26953125" style="155" customWidth="1"/>
    <col min="9222" max="9222" width="35.81640625" style="155" customWidth="1"/>
    <col min="9223" max="9223" width="19.26953125" style="155" customWidth="1"/>
    <col min="9224" max="9224" width="9.1796875" style="155" customWidth="1"/>
    <col min="9225" max="9225" width="13.453125" style="155" customWidth="1"/>
    <col min="9226" max="9470" width="9.1796875" style="155"/>
    <col min="9471" max="9471" width="3.453125" style="155" customWidth="1"/>
    <col min="9472" max="9472" width="67.26953125" style="155" bestFit="1" customWidth="1"/>
    <col min="9473" max="9473" width="2.26953125" style="155" bestFit="1" customWidth="1"/>
    <col min="9474" max="9474" width="18.1796875" style="155" customWidth="1"/>
    <col min="9475" max="9475" width="2.7265625" style="155" customWidth="1"/>
    <col min="9476" max="9476" width="70.1796875" style="155" customWidth="1"/>
    <col min="9477" max="9477" width="70.26953125" style="155" customWidth="1"/>
    <col min="9478" max="9478" width="35.81640625" style="155" customWidth="1"/>
    <col min="9479" max="9479" width="19.26953125" style="155" customWidth="1"/>
    <col min="9480" max="9480" width="9.1796875" style="155" customWidth="1"/>
    <col min="9481" max="9481" width="13.453125" style="155" customWidth="1"/>
    <col min="9482" max="9726" width="9.1796875" style="155"/>
    <col min="9727" max="9727" width="3.453125" style="155" customWidth="1"/>
    <col min="9728" max="9728" width="67.26953125" style="155" bestFit="1" customWidth="1"/>
    <col min="9729" max="9729" width="2.26953125" style="155" bestFit="1" customWidth="1"/>
    <col min="9730" max="9730" width="18.1796875" style="155" customWidth="1"/>
    <col min="9731" max="9731" width="2.7265625" style="155" customWidth="1"/>
    <col min="9732" max="9732" width="70.1796875" style="155" customWidth="1"/>
    <col min="9733" max="9733" width="70.26953125" style="155" customWidth="1"/>
    <col min="9734" max="9734" width="35.81640625" style="155" customWidth="1"/>
    <col min="9735" max="9735" width="19.26953125" style="155" customWidth="1"/>
    <col min="9736" max="9736" width="9.1796875" style="155" customWidth="1"/>
    <col min="9737" max="9737" width="13.453125" style="155" customWidth="1"/>
    <col min="9738" max="9982" width="9.1796875" style="155"/>
    <col min="9983" max="9983" width="3.453125" style="155" customWidth="1"/>
    <col min="9984" max="9984" width="67.26953125" style="155" bestFit="1" customWidth="1"/>
    <col min="9985" max="9985" width="2.26953125" style="155" bestFit="1" customWidth="1"/>
    <col min="9986" max="9986" width="18.1796875" style="155" customWidth="1"/>
    <col min="9987" max="9987" width="2.7265625" style="155" customWidth="1"/>
    <col min="9988" max="9988" width="70.1796875" style="155" customWidth="1"/>
    <col min="9989" max="9989" width="70.26953125" style="155" customWidth="1"/>
    <col min="9990" max="9990" width="35.81640625" style="155" customWidth="1"/>
    <col min="9991" max="9991" width="19.26953125" style="155" customWidth="1"/>
    <col min="9992" max="9992" width="9.1796875" style="155" customWidth="1"/>
    <col min="9993" max="9993" width="13.453125" style="155" customWidth="1"/>
    <col min="9994" max="10238" width="9.1796875" style="155"/>
    <col min="10239" max="10239" width="3.453125" style="155" customWidth="1"/>
    <col min="10240" max="10240" width="67.26953125" style="155" bestFit="1" customWidth="1"/>
    <col min="10241" max="10241" width="2.26953125" style="155" bestFit="1" customWidth="1"/>
    <col min="10242" max="10242" width="18.1796875" style="155" customWidth="1"/>
    <col min="10243" max="10243" width="2.7265625" style="155" customWidth="1"/>
    <col min="10244" max="10244" width="70.1796875" style="155" customWidth="1"/>
    <col min="10245" max="10245" width="70.26953125" style="155" customWidth="1"/>
    <col min="10246" max="10246" width="35.81640625" style="155" customWidth="1"/>
    <col min="10247" max="10247" width="19.26953125" style="155" customWidth="1"/>
    <col min="10248" max="10248" width="9.1796875" style="155" customWidth="1"/>
    <col min="10249" max="10249" width="13.453125" style="155" customWidth="1"/>
    <col min="10250" max="10494" width="9.1796875" style="155"/>
    <col min="10495" max="10495" width="3.453125" style="155" customWidth="1"/>
    <col min="10496" max="10496" width="67.26953125" style="155" bestFit="1" customWidth="1"/>
    <col min="10497" max="10497" width="2.26953125" style="155" bestFit="1" customWidth="1"/>
    <col min="10498" max="10498" width="18.1796875" style="155" customWidth="1"/>
    <col min="10499" max="10499" width="2.7265625" style="155" customWidth="1"/>
    <col min="10500" max="10500" width="70.1796875" style="155" customWidth="1"/>
    <col min="10501" max="10501" width="70.26953125" style="155" customWidth="1"/>
    <col min="10502" max="10502" width="35.81640625" style="155" customWidth="1"/>
    <col min="10503" max="10503" width="19.26953125" style="155" customWidth="1"/>
    <col min="10504" max="10504" width="9.1796875" style="155" customWidth="1"/>
    <col min="10505" max="10505" width="13.453125" style="155" customWidth="1"/>
    <col min="10506" max="10750" width="9.1796875" style="155"/>
    <col min="10751" max="10751" width="3.453125" style="155" customWidth="1"/>
    <col min="10752" max="10752" width="67.26953125" style="155" bestFit="1" customWidth="1"/>
    <col min="10753" max="10753" width="2.26953125" style="155" bestFit="1" customWidth="1"/>
    <col min="10754" max="10754" width="18.1796875" style="155" customWidth="1"/>
    <col min="10755" max="10755" width="2.7265625" style="155" customWidth="1"/>
    <col min="10756" max="10756" width="70.1796875" style="155" customWidth="1"/>
    <col min="10757" max="10757" width="70.26953125" style="155" customWidth="1"/>
    <col min="10758" max="10758" width="35.81640625" style="155" customWidth="1"/>
    <col min="10759" max="10759" width="19.26953125" style="155" customWidth="1"/>
    <col min="10760" max="10760" width="9.1796875" style="155" customWidth="1"/>
    <col min="10761" max="10761" width="13.453125" style="155" customWidth="1"/>
    <col min="10762" max="11006" width="9.1796875" style="155"/>
    <col min="11007" max="11007" width="3.453125" style="155" customWidth="1"/>
    <col min="11008" max="11008" width="67.26953125" style="155" bestFit="1" customWidth="1"/>
    <col min="11009" max="11009" width="2.26953125" style="155" bestFit="1" customWidth="1"/>
    <col min="11010" max="11010" width="18.1796875" style="155" customWidth="1"/>
    <col min="11011" max="11011" width="2.7265625" style="155" customWidth="1"/>
    <col min="11012" max="11012" width="70.1796875" style="155" customWidth="1"/>
    <col min="11013" max="11013" width="70.26953125" style="155" customWidth="1"/>
    <col min="11014" max="11014" width="35.81640625" style="155" customWidth="1"/>
    <col min="11015" max="11015" width="19.26953125" style="155" customWidth="1"/>
    <col min="11016" max="11016" width="9.1796875" style="155" customWidth="1"/>
    <col min="11017" max="11017" width="13.453125" style="155" customWidth="1"/>
    <col min="11018" max="11262" width="9.1796875" style="155"/>
    <col min="11263" max="11263" width="3.453125" style="155" customWidth="1"/>
    <col min="11264" max="11264" width="67.26953125" style="155" bestFit="1" customWidth="1"/>
    <col min="11265" max="11265" width="2.26953125" style="155" bestFit="1" customWidth="1"/>
    <col min="11266" max="11266" width="18.1796875" style="155" customWidth="1"/>
    <col min="11267" max="11267" width="2.7265625" style="155" customWidth="1"/>
    <col min="11268" max="11268" width="70.1796875" style="155" customWidth="1"/>
    <col min="11269" max="11269" width="70.26953125" style="155" customWidth="1"/>
    <col min="11270" max="11270" width="35.81640625" style="155" customWidth="1"/>
    <col min="11271" max="11271" width="19.26953125" style="155" customWidth="1"/>
    <col min="11272" max="11272" width="9.1796875" style="155" customWidth="1"/>
    <col min="11273" max="11273" width="13.453125" style="155" customWidth="1"/>
    <col min="11274" max="11518" width="9.1796875" style="155"/>
    <col min="11519" max="11519" width="3.453125" style="155" customWidth="1"/>
    <col min="11520" max="11520" width="67.26953125" style="155" bestFit="1" customWidth="1"/>
    <col min="11521" max="11521" width="2.26953125" style="155" bestFit="1" customWidth="1"/>
    <col min="11522" max="11522" width="18.1796875" style="155" customWidth="1"/>
    <col min="11523" max="11523" width="2.7265625" style="155" customWidth="1"/>
    <col min="11524" max="11524" width="70.1796875" style="155" customWidth="1"/>
    <col min="11525" max="11525" width="70.26953125" style="155" customWidth="1"/>
    <col min="11526" max="11526" width="35.81640625" style="155" customWidth="1"/>
    <col min="11527" max="11527" width="19.26953125" style="155" customWidth="1"/>
    <col min="11528" max="11528" width="9.1796875" style="155" customWidth="1"/>
    <col min="11529" max="11529" width="13.453125" style="155" customWidth="1"/>
    <col min="11530" max="11774" width="9.1796875" style="155"/>
    <col min="11775" max="11775" width="3.453125" style="155" customWidth="1"/>
    <col min="11776" max="11776" width="67.26953125" style="155" bestFit="1" customWidth="1"/>
    <col min="11777" max="11777" width="2.26953125" style="155" bestFit="1" customWidth="1"/>
    <col min="11778" max="11778" width="18.1796875" style="155" customWidth="1"/>
    <col min="11779" max="11779" width="2.7265625" style="155" customWidth="1"/>
    <col min="11780" max="11780" width="70.1796875" style="155" customWidth="1"/>
    <col min="11781" max="11781" width="70.26953125" style="155" customWidth="1"/>
    <col min="11782" max="11782" width="35.81640625" style="155" customWidth="1"/>
    <col min="11783" max="11783" width="19.26953125" style="155" customWidth="1"/>
    <col min="11784" max="11784" width="9.1796875" style="155" customWidth="1"/>
    <col min="11785" max="11785" width="13.453125" style="155" customWidth="1"/>
    <col min="11786" max="12030" width="9.1796875" style="155"/>
    <col min="12031" max="12031" width="3.453125" style="155" customWidth="1"/>
    <col min="12032" max="12032" width="67.26953125" style="155" bestFit="1" customWidth="1"/>
    <col min="12033" max="12033" width="2.26953125" style="155" bestFit="1" customWidth="1"/>
    <col min="12034" max="12034" width="18.1796875" style="155" customWidth="1"/>
    <col min="12035" max="12035" width="2.7265625" style="155" customWidth="1"/>
    <col min="12036" max="12036" width="70.1796875" style="155" customWidth="1"/>
    <col min="12037" max="12037" width="70.26953125" style="155" customWidth="1"/>
    <col min="12038" max="12038" width="35.81640625" style="155" customWidth="1"/>
    <col min="12039" max="12039" width="19.26953125" style="155" customWidth="1"/>
    <col min="12040" max="12040" width="9.1796875" style="155" customWidth="1"/>
    <col min="12041" max="12041" width="13.453125" style="155" customWidth="1"/>
    <col min="12042" max="12286" width="9.1796875" style="155"/>
    <col min="12287" max="12287" width="3.453125" style="155" customWidth="1"/>
    <col min="12288" max="12288" width="67.26953125" style="155" bestFit="1" customWidth="1"/>
    <col min="12289" max="12289" width="2.26953125" style="155" bestFit="1" customWidth="1"/>
    <col min="12290" max="12290" width="18.1796875" style="155" customWidth="1"/>
    <col min="12291" max="12291" width="2.7265625" style="155" customWidth="1"/>
    <col min="12292" max="12292" width="70.1796875" style="155" customWidth="1"/>
    <col min="12293" max="12293" width="70.26953125" style="155" customWidth="1"/>
    <col min="12294" max="12294" width="35.81640625" style="155" customWidth="1"/>
    <col min="12295" max="12295" width="19.26953125" style="155" customWidth="1"/>
    <col min="12296" max="12296" width="9.1796875" style="155" customWidth="1"/>
    <col min="12297" max="12297" width="13.453125" style="155" customWidth="1"/>
    <col min="12298" max="12542" width="9.1796875" style="155"/>
    <col min="12543" max="12543" width="3.453125" style="155" customWidth="1"/>
    <col min="12544" max="12544" width="67.26953125" style="155" bestFit="1" customWidth="1"/>
    <col min="12545" max="12545" width="2.26953125" style="155" bestFit="1" customWidth="1"/>
    <col min="12546" max="12546" width="18.1796875" style="155" customWidth="1"/>
    <col min="12547" max="12547" width="2.7265625" style="155" customWidth="1"/>
    <col min="12548" max="12548" width="70.1796875" style="155" customWidth="1"/>
    <col min="12549" max="12549" width="70.26953125" style="155" customWidth="1"/>
    <col min="12550" max="12550" width="35.81640625" style="155" customWidth="1"/>
    <col min="12551" max="12551" width="19.26953125" style="155" customWidth="1"/>
    <col min="12552" max="12552" width="9.1796875" style="155" customWidth="1"/>
    <col min="12553" max="12553" width="13.453125" style="155" customWidth="1"/>
    <col min="12554" max="12798" width="9.1796875" style="155"/>
    <col min="12799" max="12799" width="3.453125" style="155" customWidth="1"/>
    <col min="12800" max="12800" width="67.26953125" style="155" bestFit="1" customWidth="1"/>
    <col min="12801" max="12801" width="2.26953125" style="155" bestFit="1" customWidth="1"/>
    <col min="12802" max="12802" width="18.1796875" style="155" customWidth="1"/>
    <col min="12803" max="12803" width="2.7265625" style="155" customWidth="1"/>
    <col min="12804" max="12804" width="70.1796875" style="155" customWidth="1"/>
    <col min="12805" max="12805" width="70.26953125" style="155" customWidth="1"/>
    <col min="12806" max="12806" width="35.81640625" style="155" customWidth="1"/>
    <col min="12807" max="12807" width="19.26953125" style="155" customWidth="1"/>
    <col min="12808" max="12808" width="9.1796875" style="155" customWidth="1"/>
    <col min="12809" max="12809" width="13.453125" style="155" customWidth="1"/>
    <col min="12810" max="13054" width="9.1796875" style="155"/>
    <col min="13055" max="13055" width="3.453125" style="155" customWidth="1"/>
    <col min="13056" max="13056" width="67.26953125" style="155" bestFit="1" customWidth="1"/>
    <col min="13057" max="13057" width="2.26953125" style="155" bestFit="1" customWidth="1"/>
    <col min="13058" max="13058" width="18.1796875" style="155" customWidth="1"/>
    <col min="13059" max="13059" width="2.7265625" style="155" customWidth="1"/>
    <col min="13060" max="13060" width="70.1796875" style="155" customWidth="1"/>
    <col min="13061" max="13061" width="70.26953125" style="155" customWidth="1"/>
    <col min="13062" max="13062" width="35.81640625" style="155" customWidth="1"/>
    <col min="13063" max="13063" width="19.26953125" style="155" customWidth="1"/>
    <col min="13064" max="13064" width="9.1796875" style="155" customWidth="1"/>
    <col min="13065" max="13065" width="13.453125" style="155" customWidth="1"/>
    <col min="13066" max="13310" width="9.1796875" style="155"/>
    <col min="13311" max="13311" width="3.453125" style="155" customWidth="1"/>
    <col min="13312" max="13312" width="67.26953125" style="155" bestFit="1" customWidth="1"/>
    <col min="13313" max="13313" width="2.26953125" style="155" bestFit="1" customWidth="1"/>
    <col min="13314" max="13314" width="18.1796875" style="155" customWidth="1"/>
    <col min="13315" max="13315" width="2.7265625" style="155" customWidth="1"/>
    <col min="13316" max="13316" width="70.1796875" style="155" customWidth="1"/>
    <col min="13317" max="13317" width="70.26953125" style="155" customWidth="1"/>
    <col min="13318" max="13318" width="35.81640625" style="155" customWidth="1"/>
    <col min="13319" max="13319" width="19.26953125" style="155" customWidth="1"/>
    <col min="13320" max="13320" width="9.1796875" style="155" customWidth="1"/>
    <col min="13321" max="13321" width="13.453125" style="155" customWidth="1"/>
    <col min="13322" max="13566" width="9.1796875" style="155"/>
    <col min="13567" max="13567" width="3.453125" style="155" customWidth="1"/>
    <col min="13568" max="13568" width="67.26953125" style="155" bestFit="1" customWidth="1"/>
    <col min="13569" max="13569" width="2.26953125" style="155" bestFit="1" customWidth="1"/>
    <col min="13570" max="13570" width="18.1796875" style="155" customWidth="1"/>
    <col min="13571" max="13571" width="2.7265625" style="155" customWidth="1"/>
    <col min="13572" max="13572" width="70.1796875" style="155" customWidth="1"/>
    <col min="13573" max="13573" width="70.26953125" style="155" customWidth="1"/>
    <col min="13574" max="13574" width="35.81640625" style="155" customWidth="1"/>
    <col min="13575" max="13575" width="19.26953125" style="155" customWidth="1"/>
    <col min="13576" max="13576" width="9.1796875" style="155" customWidth="1"/>
    <col min="13577" max="13577" width="13.453125" style="155" customWidth="1"/>
    <col min="13578" max="13822" width="9.1796875" style="155"/>
    <col min="13823" max="13823" width="3.453125" style="155" customWidth="1"/>
    <col min="13824" max="13824" width="67.26953125" style="155" bestFit="1" customWidth="1"/>
    <col min="13825" max="13825" width="2.26953125" style="155" bestFit="1" customWidth="1"/>
    <col min="13826" max="13826" width="18.1796875" style="155" customWidth="1"/>
    <col min="13827" max="13827" width="2.7265625" style="155" customWidth="1"/>
    <col min="13828" max="13828" width="70.1796875" style="155" customWidth="1"/>
    <col min="13829" max="13829" width="70.26953125" style="155" customWidth="1"/>
    <col min="13830" max="13830" width="35.81640625" style="155" customWidth="1"/>
    <col min="13831" max="13831" width="19.26953125" style="155" customWidth="1"/>
    <col min="13832" max="13832" width="9.1796875" style="155" customWidth="1"/>
    <col min="13833" max="13833" width="13.453125" style="155" customWidth="1"/>
    <col min="13834" max="14078" width="9.1796875" style="155"/>
    <col min="14079" max="14079" width="3.453125" style="155" customWidth="1"/>
    <col min="14080" max="14080" width="67.26953125" style="155" bestFit="1" customWidth="1"/>
    <col min="14081" max="14081" width="2.26953125" style="155" bestFit="1" customWidth="1"/>
    <col min="14082" max="14082" width="18.1796875" style="155" customWidth="1"/>
    <col min="14083" max="14083" width="2.7265625" style="155" customWidth="1"/>
    <col min="14084" max="14084" width="70.1796875" style="155" customWidth="1"/>
    <col min="14085" max="14085" width="70.26953125" style="155" customWidth="1"/>
    <col min="14086" max="14086" width="35.81640625" style="155" customWidth="1"/>
    <col min="14087" max="14087" width="19.26953125" style="155" customWidth="1"/>
    <col min="14088" max="14088" width="9.1796875" style="155" customWidth="1"/>
    <col min="14089" max="14089" width="13.453125" style="155" customWidth="1"/>
    <col min="14090" max="14334" width="9.1796875" style="155"/>
    <col min="14335" max="14335" width="3.453125" style="155" customWidth="1"/>
    <col min="14336" max="14336" width="67.26953125" style="155" bestFit="1" customWidth="1"/>
    <col min="14337" max="14337" width="2.26953125" style="155" bestFit="1" customWidth="1"/>
    <col min="14338" max="14338" width="18.1796875" style="155" customWidth="1"/>
    <col min="14339" max="14339" width="2.7265625" style="155" customWidth="1"/>
    <col min="14340" max="14340" width="70.1796875" style="155" customWidth="1"/>
    <col min="14341" max="14341" width="70.26953125" style="155" customWidth="1"/>
    <col min="14342" max="14342" width="35.81640625" style="155" customWidth="1"/>
    <col min="14343" max="14343" width="19.26953125" style="155" customWidth="1"/>
    <col min="14344" max="14344" width="9.1796875" style="155" customWidth="1"/>
    <col min="14345" max="14345" width="13.453125" style="155" customWidth="1"/>
    <col min="14346" max="14590" width="9.1796875" style="155"/>
    <col min="14591" max="14591" width="3.453125" style="155" customWidth="1"/>
    <col min="14592" max="14592" width="67.26953125" style="155" bestFit="1" customWidth="1"/>
    <col min="14593" max="14593" width="2.26953125" style="155" bestFit="1" customWidth="1"/>
    <col min="14594" max="14594" width="18.1796875" style="155" customWidth="1"/>
    <col min="14595" max="14595" width="2.7265625" style="155" customWidth="1"/>
    <col min="14596" max="14596" width="70.1796875" style="155" customWidth="1"/>
    <col min="14597" max="14597" width="70.26953125" style="155" customWidth="1"/>
    <col min="14598" max="14598" width="35.81640625" style="155" customWidth="1"/>
    <col min="14599" max="14599" width="19.26953125" style="155" customWidth="1"/>
    <col min="14600" max="14600" width="9.1796875" style="155" customWidth="1"/>
    <col min="14601" max="14601" width="13.453125" style="155" customWidth="1"/>
    <col min="14602" max="14846" width="9.1796875" style="155"/>
    <col min="14847" max="14847" width="3.453125" style="155" customWidth="1"/>
    <col min="14848" max="14848" width="67.26953125" style="155" bestFit="1" customWidth="1"/>
    <col min="14849" max="14849" width="2.26953125" style="155" bestFit="1" customWidth="1"/>
    <col min="14850" max="14850" width="18.1796875" style="155" customWidth="1"/>
    <col min="14851" max="14851" width="2.7265625" style="155" customWidth="1"/>
    <col min="14852" max="14852" width="70.1796875" style="155" customWidth="1"/>
    <col min="14853" max="14853" width="70.26953125" style="155" customWidth="1"/>
    <col min="14854" max="14854" width="35.81640625" style="155" customWidth="1"/>
    <col min="14855" max="14855" width="19.26953125" style="155" customWidth="1"/>
    <col min="14856" max="14856" width="9.1796875" style="155" customWidth="1"/>
    <col min="14857" max="14857" width="13.453125" style="155" customWidth="1"/>
    <col min="14858" max="15102" width="9.1796875" style="155"/>
    <col min="15103" max="15103" width="3.453125" style="155" customWidth="1"/>
    <col min="15104" max="15104" width="67.26953125" style="155" bestFit="1" customWidth="1"/>
    <col min="15105" max="15105" width="2.26953125" style="155" bestFit="1" customWidth="1"/>
    <col min="15106" max="15106" width="18.1796875" style="155" customWidth="1"/>
    <col min="15107" max="15107" width="2.7265625" style="155" customWidth="1"/>
    <col min="15108" max="15108" width="70.1796875" style="155" customWidth="1"/>
    <col min="15109" max="15109" width="70.26953125" style="155" customWidth="1"/>
    <col min="15110" max="15110" width="35.81640625" style="155" customWidth="1"/>
    <col min="15111" max="15111" width="19.26953125" style="155" customWidth="1"/>
    <col min="15112" max="15112" width="9.1796875" style="155" customWidth="1"/>
    <col min="15113" max="15113" width="13.453125" style="155" customWidth="1"/>
    <col min="15114" max="15358" width="9.1796875" style="155"/>
    <col min="15359" max="15359" width="3.453125" style="155" customWidth="1"/>
    <col min="15360" max="15360" width="67.26953125" style="155" bestFit="1" customWidth="1"/>
    <col min="15361" max="15361" width="2.26953125" style="155" bestFit="1" customWidth="1"/>
    <col min="15362" max="15362" width="18.1796875" style="155" customWidth="1"/>
    <col min="15363" max="15363" width="2.7265625" style="155" customWidth="1"/>
    <col min="15364" max="15364" width="70.1796875" style="155" customWidth="1"/>
    <col min="15365" max="15365" width="70.26953125" style="155" customWidth="1"/>
    <col min="15366" max="15366" width="35.81640625" style="155" customWidth="1"/>
    <col min="15367" max="15367" width="19.26953125" style="155" customWidth="1"/>
    <col min="15368" max="15368" width="9.1796875" style="155" customWidth="1"/>
    <col min="15369" max="15369" width="13.453125" style="155" customWidth="1"/>
    <col min="15370" max="15614" width="9.1796875" style="155"/>
    <col min="15615" max="15615" width="3.453125" style="155" customWidth="1"/>
    <col min="15616" max="15616" width="67.26953125" style="155" bestFit="1" customWidth="1"/>
    <col min="15617" max="15617" width="2.26953125" style="155" bestFit="1" customWidth="1"/>
    <col min="15618" max="15618" width="18.1796875" style="155" customWidth="1"/>
    <col min="15619" max="15619" width="2.7265625" style="155" customWidth="1"/>
    <col min="15620" max="15620" width="70.1796875" style="155" customWidth="1"/>
    <col min="15621" max="15621" width="70.26953125" style="155" customWidth="1"/>
    <col min="15622" max="15622" width="35.81640625" style="155" customWidth="1"/>
    <col min="15623" max="15623" width="19.26953125" style="155" customWidth="1"/>
    <col min="15624" max="15624" width="9.1796875" style="155" customWidth="1"/>
    <col min="15625" max="15625" width="13.453125" style="155" customWidth="1"/>
    <col min="15626" max="15870" width="9.1796875" style="155"/>
    <col min="15871" max="15871" width="3.453125" style="155" customWidth="1"/>
    <col min="15872" max="15872" width="67.26953125" style="155" bestFit="1" customWidth="1"/>
    <col min="15873" max="15873" width="2.26953125" style="155" bestFit="1" customWidth="1"/>
    <col min="15874" max="15874" width="18.1796875" style="155" customWidth="1"/>
    <col min="15875" max="15875" width="2.7265625" style="155" customWidth="1"/>
    <col min="15876" max="15876" width="70.1796875" style="155" customWidth="1"/>
    <col min="15877" max="15877" width="70.26953125" style="155" customWidth="1"/>
    <col min="15878" max="15878" width="35.81640625" style="155" customWidth="1"/>
    <col min="15879" max="15879" width="19.26953125" style="155" customWidth="1"/>
    <col min="15880" max="15880" width="9.1796875" style="155" customWidth="1"/>
    <col min="15881" max="15881" width="13.453125" style="155" customWidth="1"/>
    <col min="15882" max="16126" width="9.1796875" style="155"/>
    <col min="16127" max="16127" width="3.453125" style="155" customWidth="1"/>
    <col min="16128" max="16128" width="67.26953125" style="155" bestFit="1" customWidth="1"/>
    <col min="16129" max="16129" width="2.26953125" style="155" bestFit="1" customWidth="1"/>
    <col min="16130" max="16130" width="18.1796875" style="155" customWidth="1"/>
    <col min="16131" max="16131" width="2.7265625" style="155" customWidth="1"/>
    <col min="16132" max="16132" width="70.1796875" style="155" customWidth="1"/>
    <col min="16133" max="16133" width="70.26953125" style="155" customWidth="1"/>
    <col min="16134" max="16134" width="35.81640625" style="155" customWidth="1"/>
    <col min="16135" max="16135" width="19.26953125" style="155" customWidth="1"/>
    <col min="16136" max="16136" width="9.1796875" style="155" customWidth="1"/>
    <col min="16137" max="16137" width="13.453125" style="155" customWidth="1"/>
    <col min="16138" max="16384" width="9.1796875" style="155"/>
  </cols>
  <sheetData>
    <row r="1" spans="2:10">
      <c r="B1" s="150"/>
      <c r="C1" s="151"/>
      <c r="D1" s="152"/>
      <c r="E1" s="151"/>
      <c r="F1" s="153"/>
    </row>
    <row r="2" spans="2:10">
      <c r="B2" s="156"/>
      <c r="C2" s="157"/>
      <c r="D2" s="158"/>
      <c r="E2" s="157"/>
      <c r="F2" s="159"/>
      <c r="H2" s="160"/>
      <c r="I2" s="160"/>
      <c r="J2" s="160"/>
    </row>
    <row r="3" spans="2:10">
      <c r="B3" s="156"/>
      <c r="C3" s="161"/>
      <c r="D3" s="162"/>
      <c r="E3" s="162"/>
      <c r="F3" s="159"/>
      <c r="H3" s="160"/>
      <c r="I3" s="160"/>
      <c r="J3" s="160"/>
    </row>
    <row r="4" spans="2:10">
      <c r="B4" s="156"/>
      <c r="C4" s="157"/>
      <c r="D4" s="162"/>
      <c r="E4" s="157"/>
      <c r="F4" s="159"/>
    </row>
    <row r="5" spans="2:10">
      <c r="B5" s="156"/>
      <c r="C5" s="157"/>
      <c r="D5" s="158"/>
      <c r="E5" s="157"/>
      <c r="F5" s="159"/>
    </row>
    <row r="6" spans="2:10">
      <c r="B6" s="156"/>
      <c r="C6" s="157"/>
      <c r="D6" s="158"/>
      <c r="E6" s="157"/>
      <c r="F6" s="159"/>
    </row>
    <row r="7" spans="2:10" ht="23.25" customHeight="1">
      <c r="B7" s="282" t="s">
        <v>1208</v>
      </c>
      <c r="C7" s="283"/>
      <c r="D7" s="283"/>
      <c r="E7" s="283"/>
      <c r="F7" s="284"/>
      <c r="G7" s="155"/>
    </row>
    <row r="8" spans="2:10" ht="12.75" customHeight="1">
      <c r="B8" s="285" t="s">
        <v>2185</v>
      </c>
      <c r="C8" s="286"/>
      <c r="D8" s="286"/>
      <c r="E8" s="286"/>
      <c r="F8" s="287"/>
      <c r="G8" s="155"/>
    </row>
    <row r="9" spans="2:10" ht="12.75" customHeight="1">
      <c r="B9" s="163" t="s">
        <v>1788</v>
      </c>
      <c r="C9" s="164"/>
      <c r="D9" s="165"/>
      <c r="E9" s="166"/>
      <c r="F9" s="167"/>
    </row>
    <row r="10" spans="2:10" ht="12.75" customHeight="1">
      <c r="B10" s="289" t="s">
        <v>2609</v>
      </c>
      <c r="C10" s="290"/>
      <c r="D10" s="290"/>
      <c r="E10" s="290"/>
      <c r="F10" s="291"/>
    </row>
    <row r="11" spans="2:10" ht="12.75" customHeight="1">
      <c r="B11" s="289" t="s">
        <v>2610</v>
      </c>
      <c r="C11" s="290"/>
      <c r="D11" s="290"/>
      <c r="E11" s="290"/>
      <c r="F11" s="291"/>
    </row>
    <row r="12" spans="2:10" ht="12.75" customHeight="1">
      <c r="B12" s="292" t="s">
        <v>2172</v>
      </c>
      <c r="C12" s="293"/>
      <c r="D12" s="293"/>
      <c r="E12" s="293"/>
      <c r="F12" s="294"/>
    </row>
    <row r="13" spans="2:10" s="172" customFormat="1" ht="12.75" customHeight="1">
      <c r="B13" s="168" t="s">
        <v>1781</v>
      </c>
      <c r="C13" s="169" t="s">
        <v>1782</v>
      </c>
      <c r="D13" s="169" t="s">
        <v>1789</v>
      </c>
      <c r="E13" s="170" t="s">
        <v>1181</v>
      </c>
      <c r="F13" s="171" t="s">
        <v>1182</v>
      </c>
    </row>
    <row r="14" spans="2:10" ht="12.75" customHeight="1">
      <c r="B14" s="173"/>
      <c r="C14" s="174"/>
      <c r="D14" s="174"/>
      <c r="E14" s="175"/>
      <c r="F14" s="176"/>
    </row>
    <row r="15" spans="2:10" ht="12.75" customHeight="1">
      <c r="B15" s="177">
        <v>15</v>
      </c>
      <c r="C15" s="178" t="s">
        <v>1780</v>
      </c>
      <c r="D15" s="179"/>
      <c r="E15" s="180"/>
      <c r="F15" s="181" t="s">
        <v>1239</v>
      </c>
      <c r="G15" s="182"/>
      <c r="H15" s="288" t="s">
        <v>1183</v>
      </c>
      <c r="I15" s="288"/>
    </row>
    <row r="16" spans="2:10" ht="12.75" customHeight="1">
      <c r="B16" s="177">
        <v>16</v>
      </c>
      <c r="C16" s="183" t="s">
        <v>1184</v>
      </c>
      <c r="D16" s="55">
        <v>100000</v>
      </c>
      <c r="E16" s="184"/>
      <c r="F16" s="185" t="s">
        <v>1835</v>
      </c>
      <c r="H16" s="186" t="s">
        <v>1189</v>
      </c>
      <c r="I16" s="186" t="s">
        <v>1188</v>
      </c>
    </row>
    <row r="17" spans="2:9" ht="24.75" customHeight="1">
      <c r="B17" s="177">
        <v>17</v>
      </c>
      <c r="C17" s="183" t="s">
        <v>1787</v>
      </c>
      <c r="D17" s="55" t="s">
        <v>1309</v>
      </c>
      <c r="E17" s="184"/>
      <c r="F17" s="187" t="s">
        <v>2146</v>
      </c>
      <c r="H17" s="188"/>
      <c r="I17" s="188"/>
    </row>
    <row r="18" spans="2:9">
      <c r="B18" s="177">
        <v>18</v>
      </c>
      <c r="C18" s="189" t="s">
        <v>2594</v>
      </c>
      <c r="D18" s="56" t="s">
        <v>1188</v>
      </c>
      <c r="E18" s="184"/>
      <c r="F18" s="187" t="s">
        <v>2147</v>
      </c>
      <c r="H18" s="188"/>
      <c r="I18" s="188"/>
    </row>
    <row r="19" spans="2:9" ht="12.75" customHeight="1">
      <c r="B19" s="177">
        <v>19</v>
      </c>
      <c r="C19" s="183" t="s">
        <v>1185</v>
      </c>
      <c r="D19" s="60">
        <f>IF(D18="No",VLOOKUP(D17,CCR_list,2,FALSE),VLOOKUP(D17,CCR_list,3,FALSE))</f>
        <v>0.29270000000000002</v>
      </c>
      <c r="E19" s="184"/>
      <c r="F19" s="187" t="s">
        <v>1822</v>
      </c>
    </row>
    <row r="20" spans="2:9" ht="12.75" customHeight="1">
      <c r="B20" s="177">
        <v>20</v>
      </c>
      <c r="C20" s="183" t="s">
        <v>1186</v>
      </c>
      <c r="D20" s="57">
        <v>80</v>
      </c>
      <c r="E20" s="184"/>
      <c r="F20" s="187" t="s">
        <v>1187</v>
      </c>
    </row>
    <row r="21" spans="2:9" ht="12.75" customHeight="1">
      <c r="B21" s="177">
        <v>21</v>
      </c>
      <c r="C21" s="183" t="s">
        <v>1819</v>
      </c>
      <c r="D21" s="57">
        <v>86</v>
      </c>
      <c r="E21" s="184"/>
      <c r="F21" s="187" t="s">
        <v>1790</v>
      </c>
    </row>
    <row r="22" spans="2:9" ht="12.75" customHeight="1">
      <c r="B22" s="177">
        <v>22</v>
      </c>
      <c r="C22" s="183" t="s">
        <v>2177</v>
      </c>
      <c r="D22" s="58" t="s">
        <v>1188</v>
      </c>
      <c r="E22" s="184"/>
      <c r="F22" s="187" t="s">
        <v>1187</v>
      </c>
    </row>
    <row r="23" spans="2:9" ht="12.75" customHeight="1">
      <c r="B23" s="177">
        <v>23</v>
      </c>
      <c r="C23" s="183" t="s">
        <v>1190</v>
      </c>
      <c r="D23" s="58">
        <v>18</v>
      </c>
      <c r="E23" s="184"/>
      <c r="F23" s="187" t="s">
        <v>1225</v>
      </c>
    </row>
    <row r="24" spans="2:9" ht="12.75" customHeight="1">
      <c r="B24" s="177">
        <v>24</v>
      </c>
      <c r="C24" s="183" t="s">
        <v>1234</v>
      </c>
      <c r="D24" s="58" t="s">
        <v>1188</v>
      </c>
      <c r="E24" s="190"/>
      <c r="F24" s="187" t="s">
        <v>1192</v>
      </c>
    </row>
    <row r="25" spans="2:9" ht="12.75" customHeight="1">
      <c r="B25" s="177">
        <v>25</v>
      </c>
      <c r="C25" s="178" t="s">
        <v>1196</v>
      </c>
      <c r="D25" s="191"/>
      <c r="E25" s="180"/>
      <c r="F25" s="181" t="s">
        <v>2141</v>
      </c>
    </row>
    <row r="26" spans="2:9" ht="12.75" customHeight="1">
      <c r="B26" s="177">
        <v>26</v>
      </c>
      <c r="C26" s="183" t="s">
        <v>1238</v>
      </c>
      <c r="D26" s="192">
        <v>5350</v>
      </c>
      <c r="E26" s="184"/>
      <c r="F26" s="187" t="s">
        <v>1823</v>
      </c>
    </row>
    <row r="27" spans="2:9" ht="12.75" customHeight="1">
      <c r="B27" s="177">
        <v>27</v>
      </c>
      <c r="C27" s="183" t="s">
        <v>1209</v>
      </c>
      <c r="D27" s="192">
        <v>850</v>
      </c>
      <c r="E27" s="184"/>
      <c r="F27" s="187" t="s">
        <v>1853</v>
      </c>
    </row>
    <row r="28" spans="2:9" ht="12.75" customHeight="1">
      <c r="B28" s="177">
        <v>28</v>
      </c>
      <c r="C28" s="183" t="s">
        <v>1210</v>
      </c>
      <c r="D28" s="193">
        <v>30</v>
      </c>
      <c r="E28" s="184"/>
      <c r="F28" s="187" t="s">
        <v>1855</v>
      </c>
    </row>
    <row r="29" spans="2:9" ht="12.75" customHeight="1">
      <c r="B29" s="177">
        <v>29</v>
      </c>
      <c r="C29" s="183" t="s">
        <v>1211</v>
      </c>
      <c r="D29" s="194">
        <v>60000</v>
      </c>
      <c r="E29" s="184"/>
      <c r="F29" s="187" t="s">
        <v>2139</v>
      </c>
    </row>
    <row r="30" spans="2:9" ht="12.75" customHeight="1">
      <c r="B30" s="177">
        <v>30</v>
      </c>
      <c r="C30" s="195" t="s">
        <v>1212</v>
      </c>
      <c r="D30" s="196">
        <v>0.5</v>
      </c>
      <c r="E30" s="184"/>
      <c r="F30" s="187" t="s">
        <v>1824</v>
      </c>
    </row>
    <row r="31" spans="2:9" ht="12.75" customHeight="1">
      <c r="B31" s="177">
        <v>31</v>
      </c>
      <c r="C31" s="195" t="s">
        <v>1836</v>
      </c>
      <c r="D31" s="197">
        <v>19</v>
      </c>
      <c r="E31" s="184"/>
      <c r="F31" s="187" t="s">
        <v>1825</v>
      </c>
    </row>
    <row r="32" spans="2:9" ht="12.75" customHeight="1">
      <c r="B32" s="177">
        <v>32</v>
      </c>
      <c r="C32" s="195" t="s">
        <v>1837</v>
      </c>
      <c r="D32" s="194">
        <v>450</v>
      </c>
      <c r="E32" s="184"/>
      <c r="F32" s="187" t="s">
        <v>1826</v>
      </c>
    </row>
    <row r="33" spans="2:9" ht="12.75" customHeight="1">
      <c r="B33" s="177">
        <v>33</v>
      </c>
      <c r="C33" s="183" t="s">
        <v>2558</v>
      </c>
      <c r="D33" s="198">
        <v>1.4</v>
      </c>
      <c r="E33" s="184"/>
      <c r="F33" s="199" t="s">
        <v>2591</v>
      </c>
    </row>
    <row r="34" spans="2:9" ht="12.75" customHeight="1">
      <c r="B34" s="177">
        <v>34</v>
      </c>
      <c r="C34" s="195" t="s">
        <v>1791</v>
      </c>
      <c r="D34" s="200">
        <v>1.4</v>
      </c>
      <c r="E34" s="184"/>
      <c r="F34" s="199" t="s">
        <v>2049</v>
      </c>
    </row>
    <row r="35" spans="2:9" ht="12.75" customHeight="1">
      <c r="B35" s="177">
        <v>35</v>
      </c>
      <c r="C35" s="189" t="s">
        <v>2589</v>
      </c>
      <c r="D35" s="200">
        <v>1.45</v>
      </c>
      <c r="E35" s="184"/>
      <c r="F35" s="199" t="s">
        <v>2590</v>
      </c>
    </row>
    <row r="36" spans="2:9" ht="12.75" customHeight="1">
      <c r="B36" s="177">
        <v>36</v>
      </c>
      <c r="C36" s="195" t="s">
        <v>1216</v>
      </c>
      <c r="D36" s="200">
        <v>2</v>
      </c>
      <c r="E36" s="184"/>
      <c r="F36" s="187" t="s">
        <v>1217</v>
      </c>
    </row>
    <row r="37" spans="2:9" ht="12.75" customHeight="1">
      <c r="B37" s="177">
        <v>37</v>
      </c>
      <c r="C37" s="195" t="s">
        <v>1214</v>
      </c>
      <c r="D37" s="200">
        <v>1.9</v>
      </c>
      <c r="E37" s="184"/>
      <c r="F37" s="187" t="s">
        <v>1236</v>
      </c>
      <c r="H37" s="201"/>
      <c r="I37" s="201"/>
    </row>
    <row r="38" spans="2:9" ht="12.75" customHeight="1">
      <c r="B38" s="177">
        <v>38</v>
      </c>
      <c r="C38" s="195" t="s">
        <v>1215</v>
      </c>
      <c r="D38" s="200">
        <v>1.45</v>
      </c>
      <c r="E38" s="184"/>
      <c r="F38" s="187" t="s">
        <v>1236</v>
      </c>
      <c r="H38" s="201"/>
      <c r="I38" s="201"/>
    </row>
    <row r="39" spans="2:9" ht="12.75" customHeight="1">
      <c r="B39" s="177">
        <v>39</v>
      </c>
      <c r="C39" s="195" t="s">
        <v>1838</v>
      </c>
      <c r="D39" s="200">
        <v>1.5</v>
      </c>
      <c r="E39" s="184"/>
      <c r="F39" s="187" t="s">
        <v>1235</v>
      </c>
      <c r="H39" s="201"/>
      <c r="I39" s="201"/>
    </row>
    <row r="40" spans="2:9" ht="12.75" customHeight="1">
      <c r="B40" s="177">
        <v>40</v>
      </c>
      <c r="C40" s="202" t="s">
        <v>2046</v>
      </c>
      <c r="D40" s="203"/>
      <c r="E40" s="204"/>
      <c r="F40" s="205" t="s">
        <v>2142</v>
      </c>
      <c r="H40" s="201"/>
      <c r="I40" s="201"/>
    </row>
    <row r="41" spans="2:9" ht="12.75" customHeight="1">
      <c r="B41" s="177">
        <v>41</v>
      </c>
      <c r="C41" s="183" t="s">
        <v>2608</v>
      </c>
      <c r="D41" s="58" t="s">
        <v>1179</v>
      </c>
      <c r="E41" s="206"/>
      <c r="F41" s="187" t="s">
        <v>1193</v>
      </c>
    </row>
    <row r="42" spans="2:9" s="201" customFormat="1" ht="43.5" customHeight="1">
      <c r="B42" s="177">
        <v>42</v>
      </c>
      <c r="C42" s="183" t="s">
        <v>1194</v>
      </c>
      <c r="D42" s="207" t="str">
        <f>VLOOKUP(D41,'3-DRG Table'!$B$15:$D$1344,3,FALSE)</f>
        <v>Liver Transplant And/Or Intestinal Transplant</v>
      </c>
      <c r="E42" s="206"/>
      <c r="F42" s="187" t="s">
        <v>1195</v>
      </c>
      <c r="G42" s="208"/>
      <c r="H42" s="155"/>
      <c r="I42" s="155"/>
    </row>
    <row r="43" spans="2:9" s="201" customFormat="1" ht="12.75" customHeight="1">
      <c r="B43" s="177">
        <v>43</v>
      </c>
      <c r="C43" s="183" t="s">
        <v>1213</v>
      </c>
      <c r="D43" s="209" t="str">
        <f>VLOOKUP(D41,'3-DRG Table'!$B$15:$D$1344,2,FALSE)</f>
        <v>001</v>
      </c>
      <c r="E43" s="206"/>
      <c r="F43" s="199" t="s">
        <v>2595</v>
      </c>
      <c r="G43" s="208"/>
      <c r="H43" s="155"/>
      <c r="I43" s="155"/>
    </row>
    <row r="44" spans="2:9" s="201" customFormat="1" ht="12.75" customHeight="1">
      <c r="B44" s="177">
        <v>44</v>
      </c>
      <c r="C44" s="189" t="s">
        <v>2166</v>
      </c>
      <c r="D44" s="207">
        <f>IF(AND(D43&gt;="740",D43&lt;="776"),1,0)</f>
        <v>0</v>
      </c>
      <c r="E44" s="206"/>
      <c r="F44" s="199" t="s">
        <v>2596</v>
      </c>
      <c r="G44" s="208"/>
      <c r="H44" s="155"/>
      <c r="I44" s="155"/>
    </row>
    <row r="45" spans="2:9" s="201" customFormat="1" ht="12.75" customHeight="1">
      <c r="B45" s="177">
        <v>45</v>
      </c>
      <c r="C45" s="195" t="s">
        <v>1839</v>
      </c>
      <c r="D45" s="207" t="str">
        <f>VLOOKUP(D41,'3-DRG Table'!$B$15:$O$1344,14,FALSE)</f>
        <v>T</v>
      </c>
      <c r="E45" s="206"/>
      <c r="F45" s="187" t="s">
        <v>2167</v>
      </c>
      <c r="G45" s="208"/>
      <c r="H45" s="155"/>
      <c r="I45" s="155"/>
    </row>
    <row r="46" spans="2:9" ht="12.75" customHeight="1">
      <c r="B46" s="177">
        <v>46</v>
      </c>
      <c r="C46" s="183" t="s">
        <v>2138</v>
      </c>
      <c r="D46" s="207" t="str">
        <f>IF(D23&lt;21,VLOOKUP(D41,'3-DRG Table'!$B$15:$N$1344,12,FALSE),VLOOKUP(D41,'3-DRG Table'!$B$15:$N$1344,13,FALSE))</f>
        <v>Pediatric Transplant</v>
      </c>
      <c r="E46" s="206"/>
      <c r="F46" s="187" t="s">
        <v>1195</v>
      </c>
    </row>
    <row r="47" spans="2:9" ht="12.75" customHeight="1">
      <c r="B47" s="177">
        <v>47</v>
      </c>
      <c r="C47" s="195" t="s">
        <v>1840</v>
      </c>
      <c r="D47" s="210">
        <f>VLOOKUP(D41,'3-DRG Table'!$B$15:$E$1344,4,FALSE)</f>
        <v>9.0738400000000006</v>
      </c>
      <c r="E47" s="206"/>
      <c r="F47" s="185" t="s">
        <v>1827</v>
      </c>
      <c r="G47" s="211"/>
    </row>
    <row r="48" spans="2:9" ht="12.75" customHeight="1">
      <c r="B48" s="177">
        <v>48</v>
      </c>
      <c r="C48" s="195" t="s">
        <v>1841</v>
      </c>
      <c r="D48" s="210">
        <f>IF(D46="Obstetrics",ROUND((D47*D33),5),IF(D46="Neonate",ROUND((D47*D34),5),IF(D46="Normal newborn",ROUND((D47*D35),5),IF(D43="860",ROUND((D47*D36),5),IF(D45="T",ROUND((D47*D39),5),IF(AND(D44=1,D23&lt;=20),ROUND((D47*D37),5),IF(AND(D44=1,D23&gt;=21),ROUND((D47*D38),5),D47)))))))</f>
        <v>13.610760000000001</v>
      </c>
      <c r="E48" s="206"/>
      <c r="F48" s="185" t="s">
        <v>1852</v>
      </c>
    </row>
    <row r="49" spans="2:9" ht="12.75" customHeight="1">
      <c r="B49" s="177">
        <v>49</v>
      </c>
      <c r="C49" s="195" t="s">
        <v>1842</v>
      </c>
      <c r="D49" s="212">
        <f>VLOOKUP(D41,'3-DRG Table'!$B$15:$N$1344,11,FALSE)</f>
        <v>8.6</v>
      </c>
      <c r="E49" s="206"/>
      <c r="F49" s="187" t="s">
        <v>1828</v>
      </c>
    </row>
    <row r="50" spans="2:9" ht="12.75" customHeight="1">
      <c r="B50" s="177">
        <v>50</v>
      </c>
      <c r="C50" s="189" t="s">
        <v>2144</v>
      </c>
      <c r="D50" s="212" t="str">
        <f>VLOOKUP(D41,'3-DRG Table'!$B$15:$P$1345,15,0)</f>
        <v>C</v>
      </c>
      <c r="E50" s="206"/>
      <c r="F50" s="187" t="s">
        <v>2041</v>
      </c>
    </row>
    <row r="51" spans="2:9" ht="12.75" customHeight="1">
      <c r="B51" s="177">
        <v>51</v>
      </c>
      <c r="C51" s="178" t="s">
        <v>1197</v>
      </c>
      <c r="D51" s="179"/>
      <c r="E51" s="213"/>
      <c r="F51" s="214"/>
    </row>
    <row r="52" spans="2:9" ht="12.75" customHeight="1">
      <c r="B52" s="177">
        <v>52</v>
      </c>
      <c r="C52" s="183" t="s">
        <v>1191</v>
      </c>
      <c r="D52" s="215" t="str">
        <f>D24</f>
        <v>No</v>
      </c>
      <c r="E52" s="190"/>
      <c r="F52" s="187" t="s">
        <v>1792</v>
      </c>
    </row>
    <row r="53" spans="2:9" ht="12.75" customHeight="1">
      <c r="B53" s="177">
        <v>53</v>
      </c>
      <c r="C53" s="183" t="s">
        <v>2045</v>
      </c>
      <c r="D53" s="216" t="str">
        <f>IF(D21&gt;D28,"Yes","No")</f>
        <v>Yes</v>
      </c>
      <c r="E53" s="190"/>
      <c r="F53" s="187" t="s">
        <v>2143</v>
      </c>
      <c r="H53" s="217"/>
      <c r="I53" s="217"/>
    </row>
    <row r="54" spans="2:9">
      <c r="B54" s="177">
        <v>54</v>
      </c>
      <c r="C54" s="189" t="s">
        <v>2173</v>
      </c>
      <c r="D54" s="218" t="str">
        <f>IF(AND(D52="Yes",D53="Yes"),D20*D27,"0")</f>
        <v>0</v>
      </c>
      <c r="E54" s="190"/>
      <c r="F54" s="187" t="s">
        <v>1854</v>
      </c>
    </row>
    <row r="55" spans="2:9" ht="12.75" customHeight="1">
      <c r="B55" s="177">
        <v>55</v>
      </c>
      <c r="C55" s="178" t="s">
        <v>1198</v>
      </c>
      <c r="D55" s="179"/>
      <c r="E55" s="213"/>
      <c r="F55" s="214"/>
    </row>
    <row r="56" spans="2:9" ht="12.75" customHeight="1">
      <c r="B56" s="177">
        <v>56</v>
      </c>
      <c r="C56" s="183" t="s">
        <v>1199</v>
      </c>
      <c r="D56" s="219">
        <f>ROUND(IF(D52="No",D26*D48,"0"),2)</f>
        <v>72817.570000000007</v>
      </c>
      <c r="E56" s="184"/>
      <c r="F56" s="220" t="s">
        <v>2597</v>
      </c>
    </row>
    <row r="57" spans="2:9" ht="12.75" customHeight="1">
      <c r="B57" s="177">
        <v>57</v>
      </c>
      <c r="C57" s="178" t="s">
        <v>1200</v>
      </c>
      <c r="D57" s="179"/>
      <c r="E57" s="213"/>
      <c r="F57" s="214"/>
    </row>
    <row r="58" spans="2:9" s="217" customFormat="1" ht="12.75" customHeight="1">
      <c r="B58" s="177">
        <v>58</v>
      </c>
      <c r="C58" s="221" t="s">
        <v>1201</v>
      </c>
      <c r="D58" s="215" t="str">
        <f>D22</f>
        <v>No</v>
      </c>
      <c r="E58" s="222"/>
      <c r="F58" s="223" t="s">
        <v>1793</v>
      </c>
      <c r="G58" s="224"/>
      <c r="H58" s="155"/>
      <c r="I58" s="155"/>
    </row>
    <row r="59" spans="2:9" ht="12.75" customHeight="1">
      <c r="B59" s="177">
        <v>59</v>
      </c>
      <c r="C59" s="195" t="s">
        <v>1820</v>
      </c>
      <c r="D59" s="225">
        <f>IF(D58="Yes",ROUND((D56/D49)*(D21+1),2),0)</f>
        <v>0</v>
      </c>
      <c r="E59" s="184"/>
      <c r="F59" s="226" t="s">
        <v>2613</v>
      </c>
      <c r="G59" s="227"/>
    </row>
    <row r="60" spans="2:9" ht="25">
      <c r="B60" s="177">
        <v>60</v>
      </c>
      <c r="C60" s="195" t="s">
        <v>1843</v>
      </c>
      <c r="D60" s="228" t="str">
        <f>IF(D59&gt;D56,"Transfer Adj does not apply",IF(D59=0,"NA","Transfer Adjustment Applied"))</f>
        <v>NA</v>
      </c>
      <c r="E60" s="184"/>
      <c r="F60" s="229" t="s">
        <v>1844</v>
      </c>
    </row>
    <row r="61" spans="2:9" ht="42" customHeight="1">
      <c r="B61" s="177">
        <v>61</v>
      </c>
      <c r="C61" s="183" t="s">
        <v>1224</v>
      </c>
      <c r="D61" s="230">
        <f>ROUND(IF(D60="Transfer Adj does not apply", D56,IF(D60="NA",D56,IF(AND(D60="Transfer Adjustment Applied",D59&gt;D56),D56,D59))),2)</f>
        <v>72817.570000000007</v>
      </c>
      <c r="E61" s="184"/>
      <c r="F61" s="231" t="s">
        <v>2598</v>
      </c>
      <c r="G61" s="232"/>
    </row>
    <row r="62" spans="2:9" ht="12.75" customHeight="1">
      <c r="B62" s="177">
        <v>62</v>
      </c>
      <c r="C62" s="178" t="s">
        <v>1218</v>
      </c>
      <c r="D62" s="179"/>
      <c r="E62" s="213"/>
      <c r="F62" s="214"/>
    </row>
    <row r="63" spans="2:9" ht="12.75" customHeight="1">
      <c r="B63" s="177">
        <v>63</v>
      </c>
      <c r="C63" s="183" t="s">
        <v>2140</v>
      </c>
      <c r="D63" s="233" t="str">
        <f>IF(D50="C","Cost Outlier",IF(D50="D","Day Outlier"))</f>
        <v>Cost Outlier</v>
      </c>
      <c r="E63" s="190"/>
      <c r="F63" s="187" t="s">
        <v>1829</v>
      </c>
    </row>
    <row r="64" spans="2:9" ht="12.75" customHeight="1">
      <c r="B64" s="177">
        <v>64</v>
      </c>
      <c r="C64" s="234" t="s">
        <v>1223</v>
      </c>
      <c r="D64" s="179"/>
      <c r="E64" s="213"/>
      <c r="F64" s="214"/>
    </row>
    <row r="65" spans="2:9" ht="12.75" customHeight="1">
      <c r="B65" s="177">
        <v>65</v>
      </c>
      <c r="C65" s="183" t="s">
        <v>1202</v>
      </c>
      <c r="D65" s="235">
        <f>IF(D63="Cost Outlier",ROUND(D16*D19,2),"$0.00")</f>
        <v>29270</v>
      </c>
      <c r="E65" s="184"/>
      <c r="F65" s="231" t="s">
        <v>1794</v>
      </c>
    </row>
    <row r="66" spans="2:9" ht="12.75" customHeight="1">
      <c r="B66" s="177">
        <v>66</v>
      </c>
      <c r="C66" s="195" t="s">
        <v>1845</v>
      </c>
      <c r="D66" s="235">
        <f>ROUND(IF(D60="Transfer adj Applied",D61-D65,D56-D65),2)</f>
        <v>43547.57</v>
      </c>
      <c r="E66" s="184"/>
      <c r="F66" s="231" t="s">
        <v>2599</v>
      </c>
    </row>
    <row r="67" spans="2:9" ht="12.75" customHeight="1">
      <c r="B67" s="177">
        <v>67</v>
      </c>
      <c r="C67" s="189" t="s">
        <v>2038</v>
      </c>
      <c r="D67" s="235" t="str">
        <f>IF(D66&lt;0,"L",IF(D66&gt;0,"G"))</f>
        <v>G</v>
      </c>
      <c r="E67" s="184"/>
      <c r="F67" s="231" t="s">
        <v>2039</v>
      </c>
    </row>
    <row r="68" spans="2:9" ht="12.75" customHeight="1">
      <c r="B68" s="177">
        <v>68</v>
      </c>
      <c r="C68" s="195" t="s">
        <v>1846</v>
      </c>
      <c r="D68" s="235">
        <f>ROUND(IF(D66&lt;0,D66*(-1),0),2)</f>
        <v>0</v>
      </c>
      <c r="E68" s="184"/>
      <c r="F68" s="231" t="s">
        <v>1830</v>
      </c>
    </row>
    <row r="69" spans="2:9" ht="36.75" customHeight="1">
      <c r="B69" s="177">
        <v>69</v>
      </c>
      <c r="C69" s="183" t="s">
        <v>2170</v>
      </c>
      <c r="D69" s="236">
        <f>IF(AND(D68&gt;D29,D63="Cost Outlier"),1,0)</f>
        <v>0</v>
      </c>
      <c r="E69" s="184"/>
      <c r="F69" s="237" t="s">
        <v>2600</v>
      </c>
    </row>
    <row r="70" spans="2:9" ht="12.75" customHeight="1">
      <c r="B70" s="177">
        <v>70</v>
      </c>
      <c r="C70" s="195" t="s">
        <v>1847</v>
      </c>
      <c r="D70" s="225">
        <f>ROUND(IF(D69=1,D68-D29,"$0.00"),2)</f>
        <v>0</v>
      </c>
      <c r="E70" s="184"/>
      <c r="F70" s="237" t="s">
        <v>2601</v>
      </c>
    </row>
    <row r="71" spans="2:9" ht="12.75" customHeight="1">
      <c r="B71" s="177">
        <v>71</v>
      </c>
      <c r="C71" s="195" t="s">
        <v>1821</v>
      </c>
      <c r="D71" s="238">
        <f>IF(AND(D63="Cost Outlier",D69=1),ROUND(D70*D30,2),0)</f>
        <v>0</v>
      </c>
      <c r="E71" s="184"/>
      <c r="F71" s="237" t="s">
        <v>2602</v>
      </c>
    </row>
    <row r="72" spans="2:9" ht="12.75" customHeight="1">
      <c r="B72" s="177">
        <v>72</v>
      </c>
      <c r="C72" s="234" t="s">
        <v>1219</v>
      </c>
      <c r="D72" s="178"/>
      <c r="E72" s="178"/>
      <c r="F72" s="239"/>
    </row>
    <row r="73" spans="2:9" ht="12.75" customHeight="1">
      <c r="B73" s="177">
        <v>73</v>
      </c>
      <c r="C73" s="183" t="s">
        <v>1795</v>
      </c>
      <c r="D73" s="240">
        <f>IF(D44=1,"Day Outlier",0)</f>
        <v>0</v>
      </c>
      <c r="E73" s="184"/>
      <c r="F73" s="231" t="s">
        <v>1831</v>
      </c>
    </row>
    <row r="74" spans="2:9" ht="12.75" customHeight="1">
      <c r="B74" s="177">
        <v>74</v>
      </c>
      <c r="C74" s="183" t="s">
        <v>2171</v>
      </c>
      <c r="D74" s="241">
        <f>IF(D21&gt;D31,1,0)</f>
        <v>1</v>
      </c>
      <c r="E74" s="184"/>
      <c r="F74" s="231" t="s">
        <v>2042</v>
      </c>
    </row>
    <row r="75" spans="2:9" ht="12.75" customHeight="1">
      <c r="B75" s="177">
        <v>75</v>
      </c>
      <c r="C75" s="183" t="s">
        <v>1220</v>
      </c>
      <c r="D75" s="235">
        <f>IF(D44=1,((D21-D31)*D32),0)</f>
        <v>0</v>
      </c>
      <c r="E75" s="184"/>
      <c r="F75" s="231" t="s">
        <v>2168</v>
      </c>
    </row>
    <row r="76" spans="2:9" ht="12.75" customHeight="1">
      <c r="B76" s="177">
        <v>76</v>
      </c>
      <c r="C76" s="234" t="s">
        <v>1221</v>
      </c>
      <c r="D76" s="178"/>
      <c r="E76" s="178"/>
      <c r="F76" s="239"/>
    </row>
    <row r="77" spans="2:9" ht="12.75" customHeight="1">
      <c r="B77" s="177">
        <v>77</v>
      </c>
      <c r="C77" s="195" t="s">
        <v>1848</v>
      </c>
      <c r="D77" s="230">
        <f>ROUND(IF(AND(D50="C",D69=1),(D61+D71),IF(AND(D50="D",D74=1),(D61+D75),D61)),2)</f>
        <v>72817.570000000007</v>
      </c>
      <c r="E77" s="184"/>
      <c r="F77" s="231" t="s">
        <v>2614</v>
      </c>
      <c r="G77" s="242"/>
    </row>
    <row r="78" spans="2:9" ht="12.75" customHeight="1">
      <c r="B78" s="177">
        <v>78</v>
      </c>
      <c r="C78" s="178" t="s">
        <v>1204</v>
      </c>
      <c r="D78" s="179"/>
      <c r="E78" s="213"/>
      <c r="F78" s="214"/>
    </row>
    <row r="79" spans="2:9" ht="12.75" customHeight="1">
      <c r="B79" s="177">
        <v>79</v>
      </c>
      <c r="C79" s="195" t="s">
        <v>1849</v>
      </c>
      <c r="D79" s="241">
        <f>IF(D21&lt;D20,1,0)</f>
        <v>0</v>
      </c>
      <c r="E79" s="184"/>
      <c r="F79" s="231" t="s">
        <v>2165</v>
      </c>
    </row>
    <row r="80" spans="2:9" ht="12.75" customHeight="1">
      <c r="B80" s="177">
        <v>80</v>
      </c>
      <c r="C80" s="195" t="s">
        <v>1850</v>
      </c>
      <c r="D80" s="235" t="str">
        <f>IF(D79=1,ROUND((D77/D49)*(D21+1),2),"NA")</f>
        <v>NA</v>
      </c>
      <c r="E80" s="184"/>
      <c r="F80" s="226" t="s">
        <v>2603</v>
      </c>
      <c r="G80" s="243"/>
      <c r="H80" s="217"/>
      <c r="I80" s="217"/>
    </row>
    <row r="81" spans="2:9" ht="19.5" customHeight="1">
      <c r="B81" s="177">
        <v>81</v>
      </c>
      <c r="C81" s="195" t="s">
        <v>1851</v>
      </c>
      <c r="D81" s="235">
        <f>ROUND(IF(D80&gt;D77,D77,D80),2)</f>
        <v>72817.570000000007</v>
      </c>
      <c r="E81" s="184"/>
      <c r="F81" s="231" t="s">
        <v>2604</v>
      </c>
      <c r="H81" s="217"/>
      <c r="I81" s="217"/>
    </row>
    <row r="82" spans="2:9" ht="12.75" customHeight="1">
      <c r="B82" s="177">
        <v>82</v>
      </c>
      <c r="C82" s="234" t="s">
        <v>1222</v>
      </c>
      <c r="D82" s="178"/>
      <c r="E82" s="178"/>
      <c r="F82" s="239"/>
    </row>
    <row r="83" spans="2:9" ht="12.75" customHeight="1">
      <c r="B83" s="177">
        <v>83</v>
      </c>
      <c r="C83" s="183" t="s">
        <v>1203</v>
      </c>
      <c r="D83" s="225">
        <f>D81</f>
        <v>72817.570000000007</v>
      </c>
      <c r="E83" s="184"/>
      <c r="F83" s="237" t="s">
        <v>2605</v>
      </c>
    </row>
    <row r="84" spans="2:9" ht="12.75" customHeight="1">
      <c r="B84" s="177">
        <v>84</v>
      </c>
      <c r="C84" s="244" t="s">
        <v>1205</v>
      </c>
      <c r="D84" s="203"/>
      <c r="E84" s="204"/>
      <c r="F84" s="245"/>
    </row>
    <row r="85" spans="2:9" s="247" customFormat="1" ht="12.75" customHeight="1">
      <c r="B85" s="177">
        <v>85</v>
      </c>
      <c r="C85" s="183" t="s">
        <v>2145</v>
      </c>
      <c r="D85" s="238">
        <f>ROUND(IF(D83&gt;D16,D16,D83),2)</f>
        <v>72817.570000000007</v>
      </c>
      <c r="E85" s="190"/>
      <c r="F85" s="187" t="s">
        <v>2606</v>
      </c>
      <c r="G85" s="246"/>
    </row>
    <row r="86" spans="2:9" s="217" customFormat="1" ht="19.5" customHeight="1">
      <c r="B86" s="177">
        <v>86</v>
      </c>
      <c r="C86" s="157" t="s">
        <v>1206</v>
      </c>
      <c r="D86" s="248">
        <f>ROUND(IF(D52="Yes",D54,(D85)),2)</f>
        <v>72817.570000000007</v>
      </c>
      <c r="E86" s="222"/>
      <c r="F86" s="249" t="s">
        <v>2611</v>
      </c>
      <c r="G86" s="224"/>
      <c r="H86" s="155"/>
      <c r="I86" s="155"/>
    </row>
    <row r="87" spans="2:9">
      <c r="B87" s="177">
        <v>87</v>
      </c>
      <c r="C87" s="183" t="s">
        <v>1232</v>
      </c>
      <c r="D87" s="59">
        <v>0</v>
      </c>
      <c r="E87" s="184"/>
      <c r="F87" s="250" t="s">
        <v>1796</v>
      </c>
    </row>
    <row r="88" spans="2:9">
      <c r="B88" s="177">
        <v>88</v>
      </c>
      <c r="C88" s="183" t="s">
        <v>1233</v>
      </c>
      <c r="D88" s="59">
        <v>0</v>
      </c>
      <c r="E88" s="184"/>
      <c r="F88" s="237" t="s">
        <v>1797</v>
      </c>
    </row>
    <row r="89" spans="2:9" ht="12.75" customHeight="1">
      <c r="B89" s="177">
        <v>89</v>
      </c>
      <c r="C89" s="183" t="s">
        <v>1207</v>
      </c>
      <c r="D89" s="251">
        <f>ROUND(IF((D86-D87-D88)&gt;0,D86-D87-D88,0),2)</f>
        <v>72817.570000000007</v>
      </c>
      <c r="E89" s="184"/>
      <c r="F89" s="249" t="s">
        <v>2612</v>
      </c>
    </row>
    <row r="90" spans="2:9" ht="12.75" customHeight="1">
      <c r="B90" s="279" t="s">
        <v>2615</v>
      </c>
      <c r="C90" s="280"/>
      <c r="D90" s="280"/>
      <c r="E90" s="280"/>
      <c r="F90" s="281"/>
    </row>
    <row r="91" spans="2:9">
      <c r="B91" s="252"/>
      <c r="C91" s="253"/>
      <c r="D91" s="254"/>
      <c r="E91" s="253"/>
      <c r="F91" s="255"/>
      <c r="G91" s="256"/>
    </row>
    <row r="92" spans="2:9">
      <c r="B92" s="252"/>
      <c r="C92" s="253"/>
      <c r="D92" s="254"/>
      <c r="E92" s="253"/>
      <c r="F92" s="255"/>
      <c r="G92" s="256"/>
    </row>
  </sheetData>
  <sheetProtection sheet="1" objects="1" scenarios="1"/>
  <mergeCells count="7">
    <mergeCell ref="B90:F90"/>
    <mergeCell ref="B7:F7"/>
    <mergeCell ref="B8:F8"/>
    <mergeCell ref="H15:I15"/>
    <mergeCell ref="B10:F10"/>
    <mergeCell ref="B11:F11"/>
    <mergeCell ref="B12:F12"/>
  </mergeCells>
  <dataValidations count="3">
    <dataValidation type="list" allowBlank="1" showInputMessage="1" showErrorMessage="1" errorTitle="NICU Valid Input Values" error="Please enter Yes or No." sqref="WVJ983073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xr:uid="{00000000-0002-0000-0100-000000000000}">
      <formula1>NICU</formula1>
    </dataValidation>
    <dataValidation type="list" allowBlank="1" showInputMessage="1" showErrorMessage="1" sqref="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7:D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D131103:D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D196639:D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D262175:D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D327711:D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D393247:D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D458783:D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D524319:D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D589855:D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D655391:D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D720927:D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D786463:D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D851999:D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D917535:D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D983071:D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18" xr:uid="{00000000-0002-0000-0100-000001000000}">
      <formula1>$H$16:$I$16</formula1>
    </dataValidation>
    <dataValidation type="whole" operator="lessThanOrEqual" allowBlank="1" showInputMessage="1" showErrorMessage="1" sqref="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0000000-0002-0000-0100-000002000000}">
      <formula1>110</formula1>
    </dataValidation>
  </dataValidations>
  <printOptions horizontalCentered="1"/>
  <pageMargins left="0.25" right="0.25" top="1" bottom="0.75" header="0.5" footer="0.5"/>
  <pageSetup scale="44" pageOrder="overThenDown" orientation="portrait" r:id="rId1"/>
  <headerFooter scaleWithDoc="0">
    <oddFooter>&amp;L&amp;8Mississippi Division of Medicaid DRG Pricing Calculator&amp;C&amp;8Tab 2 - Calculator&amp;R&amp;8 2021-22</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'4-CCR Table'!$C$9:$C$163</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46"/>
  <sheetViews>
    <sheetView showGridLines="0" zoomScaleNormal="100" workbookViewId="0">
      <pane ySplit="14" topLeftCell="A15" activePane="bottomLeft" state="frozen"/>
      <selection pane="bottomLeft" activeCell="D26" sqref="D26"/>
    </sheetView>
  </sheetViews>
  <sheetFormatPr defaultColWidth="9.1796875" defaultRowHeight="11.5"/>
  <cols>
    <col min="1" max="1" width="2.26953125" style="40" customWidth="1"/>
    <col min="2" max="2" width="6.453125" style="40" customWidth="1"/>
    <col min="3" max="3" width="11" style="41" customWidth="1"/>
    <col min="4" max="4" width="77.26953125" style="40" customWidth="1"/>
    <col min="5" max="5" width="10.81640625" style="40" bestFit="1" customWidth="1"/>
    <col min="6" max="6" width="11.453125" style="43" customWidth="1"/>
    <col min="7" max="7" width="10.54296875" style="43" customWidth="1"/>
    <col min="8" max="9" width="10.81640625" style="40" bestFit="1" customWidth="1"/>
    <col min="10" max="10" width="11.7265625" style="40" customWidth="1"/>
    <col min="11" max="11" width="11.26953125" style="40" customWidth="1"/>
    <col min="12" max="12" width="12.54296875" style="40" customWidth="1"/>
    <col min="13" max="13" width="23" style="40" bestFit="1" customWidth="1"/>
    <col min="14" max="14" width="19.54296875" style="40" bestFit="1" customWidth="1"/>
    <col min="15" max="15" width="10.81640625" style="40" customWidth="1"/>
    <col min="16" max="16" width="10.1796875" style="40" customWidth="1"/>
    <col min="17" max="16384" width="9.1796875" style="40"/>
  </cols>
  <sheetData>
    <row r="1" spans="1:16" s="5" customFormat="1" ht="20">
      <c r="A1" s="297" t="s">
        <v>2542</v>
      </c>
      <c r="B1" s="298"/>
      <c r="C1" s="298"/>
      <c r="D1" s="298"/>
      <c r="E1" s="298"/>
      <c r="F1" s="298"/>
      <c r="G1" s="298"/>
      <c r="H1" s="298"/>
      <c r="I1" s="298"/>
      <c r="J1" s="298"/>
      <c r="K1" s="298"/>
      <c r="L1" s="298"/>
      <c r="M1" s="298"/>
      <c r="N1" s="298"/>
      <c r="O1" s="298"/>
      <c r="P1" s="298"/>
    </row>
    <row r="2" spans="1:16" s="39" customFormat="1" ht="3.75" customHeight="1">
      <c r="A2" s="121"/>
      <c r="B2" s="122"/>
      <c r="C2" s="123"/>
      <c r="D2" s="122"/>
      <c r="E2" s="124"/>
      <c r="F2" s="125"/>
      <c r="G2" s="125"/>
      <c r="H2" s="126"/>
      <c r="I2" s="126"/>
      <c r="J2" s="126"/>
      <c r="K2" s="126"/>
      <c r="L2" s="127"/>
      <c r="M2" s="128"/>
      <c r="N2" s="128"/>
      <c r="O2" s="129"/>
      <c r="P2" s="129"/>
    </row>
    <row r="3" spans="1:16" s="36" customFormat="1" ht="12.5">
      <c r="A3" s="299" t="s">
        <v>1962</v>
      </c>
      <c r="B3" s="300"/>
      <c r="C3" s="300"/>
      <c r="D3" s="300"/>
      <c r="E3" s="300"/>
      <c r="F3" s="300"/>
      <c r="G3" s="300"/>
      <c r="H3" s="300"/>
      <c r="I3" s="300"/>
      <c r="J3" s="300"/>
      <c r="K3" s="300"/>
      <c r="L3" s="300"/>
      <c r="M3" s="300"/>
      <c r="N3" s="300"/>
      <c r="O3" s="300"/>
      <c r="P3" s="300"/>
    </row>
    <row r="4" spans="1:16" s="37" customFormat="1" ht="12.5">
      <c r="A4" s="301" t="s">
        <v>2543</v>
      </c>
      <c r="B4" s="302"/>
      <c r="C4" s="302"/>
      <c r="D4" s="302"/>
      <c r="E4" s="302"/>
      <c r="F4" s="302"/>
      <c r="G4" s="302"/>
      <c r="H4" s="302"/>
      <c r="I4" s="302"/>
      <c r="J4" s="302"/>
      <c r="K4" s="302"/>
      <c r="L4" s="302"/>
      <c r="M4" s="302"/>
      <c r="N4" s="302"/>
      <c r="O4" s="302"/>
      <c r="P4" s="302"/>
    </row>
    <row r="5" spans="1:16" s="37" customFormat="1" ht="12.5">
      <c r="A5" s="303" t="s">
        <v>2621</v>
      </c>
      <c r="B5" s="304"/>
      <c r="C5" s="304"/>
      <c r="D5" s="304"/>
      <c r="E5" s="304"/>
      <c r="F5" s="304"/>
      <c r="G5" s="304"/>
      <c r="H5" s="304"/>
      <c r="I5" s="304"/>
      <c r="J5" s="304"/>
      <c r="K5" s="304"/>
      <c r="L5" s="304"/>
      <c r="M5" s="304"/>
      <c r="N5" s="304"/>
      <c r="O5" s="304"/>
      <c r="P5" s="304"/>
    </row>
    <row r="6" spans="1:16" s="37" customFormat="1" ht="12.5">
      <c r="A6" s="303" t="s">
        <v>2616</v>
      </c>
      <c r="B6" s="304"/>
      <c r="C6" s="304"/>
      <c r="D6" s="304"/>
      <c r="E6" s="304"/>
      <c r="F6" s="304"/>
      <c r="G6" s="304"/>
      <c r="H6" s="304"/>
      <c r="I6" s="304"/>
      <c r="J6" s="304"/>
      <c r="K6" s="304"/>
      <c r="L6" s="304"/>
      <c r="M6" s="304"/>
      <c r="N6" s="304"/>
      <c r="O6" s="304"/>
      <c r="P6" s="304"/>
    </row>
    <row r="7" spans="1:16" s="37" customFormat="1" ht="12.5">
      <c r="A7" s="305" t="s">
        <v>2617</v>
      </c>
      <c r="B7" s="306"/>
      <c r="C7" s="306"/>
      <c r="D7" s="306"/>
      <c r="E7" s="306"/>
      <c r="F7" s="306"/>
      <c r="G7" s="306"/>
      <c r="H7" s="306"/>
      <c r="I7" s="306"/>
      <c r="J7" s="306"/>
      <c r="K7" s="306"/>
      <c r="L7" s="306"/>
      <c r="M7" s="306"/>
      <c r="N7" s="306"/>
      <c r="O7" s="306"/>
      <c r="P7" s="306"/>
    </row>
    <row r="8" spans="1:16" s="36" customFormat="1" ht="12.5">
      <c r="A8" s="305" t="s">
        <v>2618</v>
      </c>
      <c r="B8" s="306"/>
      <c r="C8" s="306"/>
      <c r="D8" s="306"/>
      <c r="E8" s="306"/>
      <c r="F8" s="306"/>
      <c r="G8" s="306"/>
      <c r="H8" s="306"/>
      <c r="I8" s="306"/>
      <c r="J8" s="306"/>
      <c r="K8" s="306"/>
      <c r="L8" s="306"/>
      <c r="M8" s="306"/>
      <c r="N8" s="306"/>
      <c r="O8" s="306"/>
      <c r="P8" s="306"/>
    </row>
    <row r="9" spans="1:16" s="37" customFormat="1" ht="12.5">
      <c r="A9" s="307" t="s">
        <v>2619</v>
      </c>
      <c r="B9" s="308"/>
      <c r="C9" s="308"/>
      <c r="D9" s="308"/>
      <c r="E9" s="308"/>
      <c r="F9" s="308"/>
      <c r="G9" s="308"/>
      <c r="H9" s="308"/>
      <c r="I9" s="308"/>
      <c r="J9" s="308"/>
      <c r="K9" s="308"/>
      <c r="L9" s="308"/>
      <c r="M9" s="308"/>
      <c r="N9" s="308"/>
      <c r="O9" s="308"/>
      <c r="P9" s="308"/>
    </row>
    <row r="10" spans="1:16" s="37" customFormat="1" ht="12.75" customHeight="1">
      <c r="A10" s="309" t="s">
        <v>2620</v>
      </c>
      <c r="B10" s="310"/>
      <c r="C10" s="310"/>
      <c r="D10" s="310"/>
      <c r="E10" s="310"/>
      <c r="F10" s="310"/>
      <c r="G10" s="310"/>
      <c r="H10" s="310"/>
      <c r="I10" s="310"/>
      <c r="J10" s="310"/>
      <c r="K10" s="310"/>
      <c r="L10" s="310"/>
      <c r="M10" s="310"/>
      <c r="N10" s="310"/>
      <c r="O10" s="310"/>
      <c r="P10" s="310"/>
    </row>
    <row r="11" spans="1:16" s="37" customFormat="1" ht="12.75" customHeight="1">
      <c r="A11" s="309" t="s">
        <v>2622</v>
      </c>
      <c r="B11" s="310"/>
      <c r="C11" s="310"/>
      <c r="D11" s="310"/>
      <c r="E11" s="310"/>
      <c r="F11" s="310"/>
      <c r="G11" s="310"/>
      <c r="H11" s="310"/>
      <c r="I11" s="310"/>
      <c r="J11" s="310"/>
      <c r="K11" s="310"/>
      <c r="L11" s="310"/>
      <c r="M11" s="310"/>
      <c r="N11" s="310"/>
      <c r="O11" s="310"/>
      <c r="P11" s="310"/>
    </row>
    <row r="12" spans="1:16" s="44" customFormat="1" ht="13" thickBot="1">
      <c r="A12" s="295" t="s">
        <v>2623</v>
      </c>
      <c r="B12" s="296"/>
      <c r="C12" s="296"/>
      <c r="D12" s="296"/>
      <c r="E12" s="296"/>
      <c r="F12" s="296"/>
      <c r="G12" s="296"/>
      <c r="H12" s="296"/>
      <c r="I12" s="296"/>
      <c r="J12" s="296"/>
      <c r="K12" s="296"/>
      <c r="L12" s="296"/>
      <c r="M12" s="296"/>
      <c r="N12" s="296"/>
      <c r="O12" s="296"/>
      <c r="P12" s="296"/>
    </row>
    <row r="13" spans="1:16" s="39" customFormat="1" ht="3.75" customHeight="1">
      <c r="A13" s="121"/>
      <c r="B13" s="122"/>
      <c r="C13" s="123"/>
      <c r="D13" s="122"/>
      <c r="E13" s="124"/>
      <c r="F13" s="125"/>
      <c r="G13" s="125"/>
      <c r="H13" s="126"/>
      <c r="I13" s="126"/>
      <c r="J13" s="126"/>
      <c r="K13" s="126"/>
      <c r="L13" s="127"/>
      <c r="M13" s="128"/>
      <c r="N13" s="128"/>
      <c r="O13" s="129"/>
      <c r="P13" s="129"/>
    </row>
    <row r="14" spans="1:16" s="7" customFormat="1" ht="34.5">
      <c r="A14" s="74"/>
      <c r="B14" s="72" t="s">
        <v>1180</v>
      </c>
      <c r="C14" s="73" t="s">
        <v>1237</v>
      </c>
      <c r="D14" s="73" t="s">
        <v>1231</v>
      </c>
      <c r="E14" s="86" t="s">
        <v>1798</v>
      </c>
      <c r="F14" s="86" t="s">
        <v>1227</v>
      </c>
      <c r="G14" s="86" t="s">
        <v>1228</v>
      </c>
      <c r="H14" s="86" t="s">
        <v>2136</v>
      </c>
      <c r="I14" s="86" t="s">
        <v>2137</v>
      </c>
      <c r="J14" s="86" t="s">
        <v>1240</v>
      </c>
      <c r="K14" s="86" t="s">
        <v>1241</v>
      </c>
      <c r="L14" s="86" t="s">
        <v>1226</v>
      </c>
      <c r="M14" s="86" t="s">
        <v>1482</v>
      </c>
      <c r="N14" s="86" t="s">
        <v>1963</v>
      </c>
      <c r="O14" s="87" t="s">
        <v>1779</v>
      </c>
      <c r="P14" s="87" t="s">
        <v>2040</v>
      </c>
    </row>
    <row r="15" spans="1:16" s="51" customFormat="1">
      <c r="A15" s="45"/>
      <c r="B15" s="46" t="s">
        <v>1179</v>
      </c>
      <c r="C15" s="113" t="s">
        <v>1483</v>
      </c>
      <c r="D15" s="145" t="s">
        <v>2187</v>
      </c>
      <c r="E15" s="47">
        <v>9.0738400000000006</v>
      </c>
      <c r="F15" s="53">
        <v>1.5</v>
      </c>
      <c r="G15" s="53">
        <v>1.5</v>
      </c>
      <c r="H15" s="47">
        <f>ROUND(E15*F15,5)</f>
        <v>13.610760000000001</v>
      </c>
      <c r="I15" s="49">
        <f>ROUND(E15*G15,5)</f>
        <v>13.610760000000001</v>
      </c>
      <c r="J15" s="50">
        <f>ROUND((H15*'2-Calculator'!$D$26),2)</f>
        <v>72817.570000000007</v>
      </c>
      <c r="K15" s="50">
        <f>ROUND((I15*'2-Calculator'!$D$26),2)</f>
        <v>72817.570000000007</v>
      </c>
      <c r="L15" s="48">
        <v>8.6</v>
      </c>
      <c r="M15" s="45" t="s">
        <v>2149</v>
      </c>
      <c r="N15" s="45" t="s">
        <v>2150</v>
      </c>
      <c r="O15" s="45" t="s">
        <v>1229</v>
      </c>
      <c r="P15" s="45" t="s">
        <v>1789</v>
      </c>
    </row>
    <row r="16" spans="1:16" s="51" customFormat="1">
      <c r="A16" s="45"/>
      <c r="B16" s="46" t="s">
        <v>1178</v>
      </c>
      <c r="C16" s="113" t="s">
        <v>1483</v>
      </c>
      <c r="D16" s="145" t="s">
        <v>2187</v>
      </c>
      <c r="E16" s="47">
        <v>9.1888100000000001</v>
      </c>
      <c r="F16" s="53">
        <v>1.5</v>
      </c>
      <c r="G16" s="53">
        <v>1.5</v>
      </c>
      <c r="H16" s="47">
        <f t="shared" ref="H16:H86" si="0">ROUND(E16*F16,5)</f>
        <v>13.78322</v>
      </c>
      <c r="I16" s="49">
        <f t="shared" ref="I16:I86" si="1">ROUND(E16*G16,5)</f>
        <v>13.78322</v>
      </c>
      <c r="J16" s="50">
        <f>ROUND((H16*'2-Calculator'!$D$26),2)</f>
        <v>73740.23</v>
      </c>
      <c r="K16" s="50">
        <f>ROUND((I16*'2-Calculator'!$D$26),2)</f>
        <v>73740.23</v>
      </c>
      <c r="L16" s="48">
        <v>8.6</v>
      </c>
      <c r="M16" s="45" t="s">
        <v>2149</v>
      </c>
      <c r="N16" s="45" t="s">
        <v>2150</v>
      </c>
      <c r="O16" s="45" t="s">
        <v>1229</v>
      </c>
      <c r="P16" s="45" t="s">
        <v>1789</v>
      </c>
    </row>
    <row r="17" spans="1:16" s="51" customFormat="1">
      <c r="A17" s="45"/>
      <c r="B17" s="46" t="s">
        <v>1177</v>
      </c>
      <c r="C17" s="113" t="s">
        <v>1483</v>
      </c>
      <c r="D17" s="145" t="s">
        <v>2187</v>
      </c>
      <c r="E17" s="47">
        <v>11.12557</v>
      </c>
      <c r="F17" s="53">
        <v>1.5</v>
      </c>
      <c r="G17" s="53">
        <v>1.5</v>
      </c>
      <c r="H17" s="47">
        <f t="shared" si="0"/>
        <v>16.688359999999999</v>
      </c>
      <c r="I17" s="49">
        <f t="shared" si="1"/>
        <v>16.688359999999999</v>
      </c>
      <c r="J17" s="50">
        <f>ROUND((H17*'2-Calculator'!$D$26),2)</f>
        <v>89282.73</v>
      </c>
      <c r="K17" s="50">
        <f>ROUND((I17*'2-Calculator'!$D$26),2)</f>
        <v>89282.73</v>
      </c>
      <c r="L17" s="48">
        <v>11.32</v>
      </c>
      <c r="M17" s="45" t="s">
        <v>2149</v>
      </c>
      <c r="N17" s="45" t="s">
        <v>2150</v>
      </c>
      <c r="O17" s="45" t="s">
        <v>1229</v>
      </c>
      <c r="P17" s="45" t="s">
        <v>1789</v>
      </c>
    </row>
    <row r="18" spans="1:16" s="51" customFormat="1">
      <c r="A18" s="45"/>
      <c r="B18" s="46" t="s">
        <v>1176</v>
      </c>
      <c r="C18" s="113" t="s">
        <v>1483</v>
      </c>
      <c r="D18" s="145" t="s">
        <v>2187</v>
      </c>
      <c r="E18" s="47">
        <v>20.190380000000001</v>
      </c>
      <c r="F18" s="53">
        <v>1.5</v>
      </c>
      <c r="G18" s="53">
        <v>1.5</v>
      </c>
      <c r="H18" s="47">
        <f t="shared" si="0"/>
        <v>30.28557</v>
      </c>
      <c r="I18" s="49">
        <f t="shared" si="1"/>
        <v>30.28557</v>
      </c>
      <c r="J18" s="50">
        <f>ROUND((H18*'2-Calculator'!$D$26),2)</f>
        <v>162027.79999999999</v>
      </c>
      <c r="K18" s="50">
        <f>ROUND((I18*'2-Calculator'!$D$26),2)</f>
        <v>162027.79999999999</v>
      </c>
      <c r="L18" s="48">
        <v>31.96</v>
      </c>
      <c r="M18" s="45" t="s">
        <v>2149</v>
      </c>
      <c r="N18" s="45" t="s">
        <v>2150</v>
      </c>
      <c r="O18" s="45" t="s">
        <v>1229</v>
      </c>
      <c r="P18" s="45" t="s">
        <v>1789</v>
      </c>
    </row>
    <row r="19" spans="1:16" s="51" customFormat="1">
      <c r="A19" s="45"/>
      <c r="B19" s="46" t="s">
        <v>1175</v>
      </c>
      <c r="C19" s="113" t="s">
        <v>1484</v>
      </c>
      <c r="D19" s="145" t="s">
        <v>2188</v>
      </c>
      <c r="E19" s="47">
        <v>10.48878</v>
      </c>
      <c r="F19" s="53">
        <v>1.5</v>
      </c>
      <c r="G19" s="53">
        <v>1.5</v>
      </c>
      <c r="H19" s="47">
        <f t="shared" si="0"/>
        <v>15.733169999999999</v>
      </c>
      <c r="I19" s="49">
        <f t="shared" si="1"/>
        <v>15.733169999999999</v>
      </c>
      <c r="J19" s="50">
        <f>ROUND((H19*'2-Calculator'!$D$26),2)</f>
        <v>84172.46</v>
      </c>
      <c r="K19" s="50">
        <f>ROUND((I19*'2-Calculator'!$D$26),2)</f>
        <v>84172.46</v>
      </c>
      <c r="L19" s="48">
        <v>11</v>
      </c>
      <c r="M19" s="45" t="s">
        <v>2149</v>
      </c>
      <c r="N19" s="45" t="s">
        <v>2150</v>
      </c>
      <c r="O19" s="45" t="s">
        <v>1229</v>
      </c>
      <c r="P19" s="45" t="s">
        <v>1789</v>
      </c>
    </row>
    <row r="20" spans="1:16" s="51" customFormat="1">
      <c r="A20" s="45"/>
      <c r="B20" s="46" t="s">
        <v>1174</v>
      </c>
      <c r="C20" s="113" t="s">
        <v>1484</v>
      </c>
      <c r="D20" s="145" t="s">
        <v>2188</v>
      </c>
      <c r="E20" s="47">
        <v>14.056660000000001</v>
      </c>
      <c r="F20" s="53">
        <v>1.5</v>
      </c>
      <c r="G20" s="53">
        <v>1.5</v>
      </c>
      <c r="H20" s="47">
        <f t="shared" si="0"/>
        <v>21.084990000000001</v>
      </c>
      <c r="I20" s="49">
        <f t="shared" si="1"/>
        <v>21.084990000000001</v>
      </c>
      <c r="J20" s="50">
        <f>ROUND((H20*'2-Calculator'!$D$26),2)</f>
        <v>112804.7</v>
      </c>
      <c r="K20" s="50">
        <f>ROUND((I20*'2-Calculator'!$D$26),2)</f>
        <v>112804.7</v>
      </c>
      <c r="L20" s="48">
        <v>15.71</v>
      </c>
      <c r="M20" s="45" t="s">
        <v>2149</v>
      </c>
      <c r="N20" s="45" t="s">
        <v>2150</v>
      </c>
      <c r="O20" s="45" t="s">
        <v>1229</v>
      </c>
      <c r="P20" s="45" t="s">
        <v>1789</v>
      </c>
    </row>
    <row r="21" spans="1:16" s="51" customFormat="1">
      <c r="A21" s="45"/>
      <c r="B21" s="46" t="s">
        <v>1173</v>
      </c>
      <c r="C21" s="113" t="s">
        <v>1484</v>
      </c>
      <c r="D21" s="145" t="s">
        <v>2188</v>
      </c>
      <c r="E21" s="47">
        <v>17.071079999999998</v>
      </c>
      <c r="F21" s="53">
        <v>1.5</v>
      </c>
      <c r="G21" s="53">
        <v>1.5</v>
      </c>
      <c r="H21" s="47">
        <f t="shared" si="0"/>
        <v>25.606619999999999</v>
      </c>
      <c r="I21" s="49">
        <f t="shared" si="1"/>
        <v>25.606619999999999</v>
      </c>
      <c r="J21" s="50">
        <f>ROUND((H21*'2-Calculator'!$D$26),2)</f>
        <v>136995.42000000001</v>
      </c>
      <c r="K21" s="50">
        <f>ROUND((I21*'2-Calculator'!$D$26),2)</f>
        <v>136995.42000000001</v>
      </c>
      <c r="L21" s="48">
        <v>24.75</v>
      </c>
      <c r="M21" s="45" t="s">
        <v>2149</v>
      </c>
      <c r="N21" s="45" t="s">
        <v>2150</v>
      </c>
      <c r="O21" s="45" t="s">
        <v>1229</v>
      </c>
      <c r="P21" s="45" t="s">
        <v>1789</v>
      </c>
    </row>
    <row r="22" spans="1:16" s="51" customFormat="1">
      <c r="A22" s="45"/>
      <c r="B22" s="46" t="s">
        <v>1172</v>
      </c>
      <c r="C22" s="113" t="s">
        <v>1484</v>
      </c>
      <c r="D22" s="145" t="s">
        <v>2188</v>
      </c>
      <c r="E22" s="47">
        <v>28.93628</v>
      </c>
      <c r="F22" s="53">
        <v>1.5</v>
      </c>
      <c r="G22" s="53">
        <v>1.5</v>
      </c>
      <c r="H22" s="47">
        <f t="shared" si="0"/>
        <v>43.404420000000002</v>
      </c>
      <c r="I22" s="49">
        <f t="shared" si="1"/>
        <v>43.404420000000002</v>
      </c>
      <c r="J22" s="50">
        <f>ROUND((H22*'2-Calculator'!$D$26),2)</f>
        <v>232213.65</v>
      </c>
      <c r="K22" s="50">
        <f>ROUND((I22*'2-Calculator'!$D$26),2)</f>
        <v>232213.65</v>
      </c>
      <c r="L22" s="48">
        <v>48.24</v>
      </c>
      <c r="M22" s="45" t="s">
        <v>2149</v>
      </c>
      <c r="N22" s="45" t="s">
        <v>2150</v>
      </c>
      <c r="O22" s="45" t="s">
        <v>1229</v>
      </c>
      <c r="P22" s="45" t="s">
        <v>1789</v>
      </c>
    </row>
    <row r="23" spans="1:16" s="51" customFormat="1">
      <c r="A23" s="45"/>
      <c r="B23" s="46" t="s">
        <v>1171</v>
      </c>
      <c r="C23" s="113" t="s">
        <v>1485</v>
      </c>
      <c r="D23" s="145" t="s">
        <v>2189</v>
      </c>
      <c r="E23" s="47">
        <v>6.7324299999999999</v>
      </c>
      <c r="F23" s="53">
        <v>1</v>
      </c>
      <c r="G23" s="53">
        <v>1</v>
      </c>
      <c r="H23" s="47">
        <f t="shared" si="0"/>
        <v>6.7324299999999999</v>
      </c>
      <c r="I23" s="49">
        <f t="shared" si="1"/>
        <v>6.7324299999999999</v>
      </c>
      <c r="J23" s="50">
        <f>ROUND((H23*'2-Calculator'!$D$26),2)</f>
        <v>36018.5</v>
      </c>
      <c r="K23" s="50">
        <f>ROUND((I23*'2-Calculator'!$D$26),2)</f>
        <v>36018.5</v>
      </c>
      <c r="L23" s="48">
        <v>15.75</v>
      </c>
      <c r="M23" s="45" t="s">
        <v>2151</v>
      </c>
      <c r="N23" s="45" t="s">
        <v>2152</v>
      </c>
      <c r="O23" s="45"/>
      <c r="P23" s="45" t="s">
        <v>1789</v>
      </c>
    </row>
    <row r="24" spans="1:16" s="51" customFormat="1">
      <c r="A24" s="45"/>
      <c r="B24" s="46" t="s">
        <v>1170</v>
      </c>
      <c r="C24" s="113" t="s">
        <v>1485</v>
      </c>
      <c r="D24" s="145" t="s">
        <v>2189</v>
      </c>
      <c r="E24" s="47">
        <v>9.3830600000000004</v>
      </c>
      <c r="F24" s="53">
        <v>1</v>
      </c>
      <c r="G24" s="53">
        <v>1</v>
      </c>
      <c r="H24" s="47">
        <f t="shared" si="0"/>
        <v>9.3830600000000004</v>
      </c>
      <c r="I24" s="49">
        <f t="shared" si="1"/>
        <v>9.3830600000000004</v>
      </c>
      <c r="J24" s="50">
        <f>ROUND((H24*'2-Calculator'!$D$26),2)</f>
        <v>50199.37</v>
      </c>
      <c r="K24" s="50">
        <f>ROUND((I24*'2-Calculator'!$D$26),2)</f>
        <v>50199.37</v>
      </c>
      <c r="L24" s="48">
        <v>21.15</v>
      </c>
      <c r="M24" s="45" t="s">
        <v>2151</v>
      </c>
      <c r="N24" s="45" t="s">
        <v>2152</v>
      </c>
      <c r="O24" s="45"/>
      <c r="P24" s="45" t="s">
        <v>1789</v>
      </c>
    </row>
    <row r="25" spans="1:16" s="51" customFormat="1">
      <c r="A25" s="45"/>
      <c r="B25" s="46" t="s">
        <v>1169</v>
      </c>
      <c r="C25" s="113" t="s">
        <v>1485</v>
      </c>
      <c r="D25" s="145" t="s">
        <v>2189</v>
      </c>
      <c r="E25" s="47">
        <v>13.42389</v>
      </c>
      <c r="F25" s="53">
        <v>1</v>
      </c>
      <c r="G25" s="53">
        <v>1</v>
      </c>
      <c r="H25" s="47">
        <f t="shared" si="0"/>
        <v>13.42389</v>
      </c>
      <c r="I25" s="49">
        <f t="shared" si="1"/>
        <v>13.42389</v>
      </c>
      <c r="J25" s="50">
        <f>ROUND((H25*'2-Calculator'!$D$26),2)</f>
        <v>71817.81</v>
      </c>
      <c r="K25" s="50">
        <f>ROUND((I25*'2-Calculator'!$D$26),2)</f>
        <v>71817.81</v>
      </c>
      <c r="L25" s="48">
        <v>29.98</v>
      </c>
      <c r="M25" s="45" t="s">
        <v>2151</v>
      </c>
      <c r="N25" s="45" t="s">
        <v>2152</v>
      </c>
      <c r="O25" s="45"/>
      <c r="P25" s="45" t="s">
        <v>1789</v>
      </c>
    </row>
    <row r="26" spans="1:16" s="51" customFormat="1">
      <c r="A26" s="45"/>
      <c r="B26" s="46" t="s">
        <v>1168</v>
      </c>
      <c r="C26" s="113" t="s">
        <v>1485</v>
      </c>
      <c r="D26" s="145" t="s">
        <v>2189</v>
      </c>
      <c r="E26" s="47">
        <v>19.374079999999999</v>
      </c>
      <c r="F26" s="53">
        <v>1</v>
      </c>
      <c r="G26" s="53">
        <v>1</v>
      </c>
      <c r="H26" s="47">
        <f t="shared" si="0"/>
        <v>19.374079999999999</v>
      </c>
      <c r="I26" s="49">
        <f t="shared" si="1"/>
        <v>19.374079999999999</v>
      </c>
      <c r="J26" s="50">
        <f>ROUND((H26*'2-Calculator'!$D$26),2)</f>
        <v>103651.33</v>
      </c>
      <c r="K26" s="50">
        <f>ROUND((I26*'2-Calculator'!$D$26),2)</f>
        <v>103651.33</v>
      </c>
      <c r="L26" s="48">
        <v>41.3</v>
      </c>
      <c r="M26" s="45" t="s">
        <v>2151</v>
      </c>
      <c r="N26" s="45" t="s">
        <v>2152</v>
      </c>
      <c r="O26" s="45"/>
      <c r="P26" s="45" t="s">
        <v>1789</v>
      </c>
    </row>
    <row r="27" spans="1:16" s="51" customFormat="1">
      <c r="A27" s="45"/>
      <c r="B27" s="46" t="s">
        <v>1167</v>
      </c>
      <c r="C27" s="113" t="s">
        <v>1486</v>
      </c>
      <c r="D27" s="145" t="s">
        <v>2190</v>
      </c>
      <c r="E27" s="47">
        <v>5.2767299999999997</v>
      </c>
      <c r="F27" s="53">
        <v>1</v>
      </c>
      <c r="G27" s="53">
        <v>1</v>
      </c>
      <c r="H27" s="47">
        <f t="shared" si="0"/>
        <v>5.2767299999999997</v>
      </c>
      <c r="I27" s="49">
        <f t="shared" si="1"/>
        <v>5.2767299999999997</v>
      </c>
      <c r="J27" s="50">
        <f>ROUND((H27*'2-Calculator'!$D$26),2)</f>
        <v>28230.51</v>
      </c>
      <c r="K27" s="50">
        <f>ROUND((I27*'2-Calculator'!$D$26),2)</f>
        <v>28230.51</v>
      </c>
      <c r="L27" s="48">
        <v>14.73</v>
      </c>
      <c r="M27" s="45" t="s">
        <v>2151</v>
      </c>
      <c r="N27" s="45" t="s">
        <v>2152</v>
      </c>
      <c r="O27" s="45"/>
      <c r="P27" s="45" t="s">
        <v>1789</v>
      </c>
    </row>
    <row r="28" spans="1:16" s="51" customFormat="1">
      <c r="A28" s="45"/>
      <c r="B28" s="46" t="s">
        <v>1166</v>
      </c>
      <c r="C28" s="113" t="s">
        <v>1486</v>
      </c>
      <c r="D28" s="145" t="s">
        <v>2190</v>
      </c>
      <c r="E28" s="47">
        <v>7.2317099999999996</v>
      </c>
      <c r="F28" s="53">
        <v>1</v>
      </c>
      <c r="G28" s="53">
        <v>1</v>
      </c>
      <c r="H28" s="47">
        <f t="shared" si="0"/>
        <v>7.2317099999999996</v>
      </c>
      <c r="I28" s="49">
        <f t="shared" si="1"/>
        <v>7.2317099999999996</v>
      </c>
      <c r="J28" s="50">
        <f>ROUND((H28*'2-Calculator'!$D$26),2)</f>
        <v>38689.65</v>
      </c>
      <c r="K28" s="50">
        <f>ROUND((I28*'2-Calculator'!$D$26),2)</f>
        <v>38689.65</v>
      </c>
      <c r="L28" s="48">
        <v>19.43</v>
      </c>
      <c r="M28" s="45" t="s">
        <v>2151</v>
      </c>
      <c r="N28" s="45" t="s">
        <v>2152</v>
      </c>
      <c r="O28" s="45"/>
      <c r="P28" s="45" t="s">
        <v>1789</v>
      </c>
    </row>
    <row r="29" spans="1:16" s="51" customFormat="1">
      <c r="A29" s="45"/>
      <c r="B29" s="46" t="s">
        <v>1165</v>
      </c>
      <c r="C29" s="113" t="s">
        <v>1486</v>
      </c>
      <c r="D29" s="145" t="s">
        <v>2190</v>
      </c>
      <c r="E29" s="47">
        <v>9.2559400000000007</v>
      </c>
      <c r="F29" s="53">
        <v>1</v>
      </c>
      <c r="G29" s="53">
        <v>1</v>
      </c>
      <c r="H29" s="47">
        <f t="shared" si="0"/>
        <v>9.2559400000000007</v>
      </c>
      <c r="I29" s="49">
        <f t="shared" si="1"/>
        <v>9.2559400000000007</v>
      </c>
      <c r="J29" s="50">
        <f>ROUND((H29*'2-Calculator'!$D$26),2)</f>
        <v>49519.28</v>
      </c>
      <c r="K29" s="50">
        <f>ROUND((I29*'2-Calculator'!$D$26),2)</f>
        <v>49519.28</v>
      </c>
      <c r="L29" s="48">
        <v>25.17</v>
      </c>
      <c r="M29" s="45" t="s">
        <v>2151</v>
      </c>
      <c r="N29" s="45" t="s">
        <v>2152</v>
      </c>
      <c r="O29" s="45"/>
      <c r="P29" s="45" t="s">
        <v>1789</v>
      </c>
    </row>
    <row r="30" spans="1:16" s="51" customFormat="1">
      <c r="A30" s="45"/>
      <c r="B30" s="46" t="s">
        <v>1164</v>
      </c>
      <c r="C30" s="113" t="s">
        <v>1486</v>
      </c>
      <c r="D30" s="145" t="s">
        <v>2190</v>
      </c>
      <c r="E30" s="47">
        <v>12.89805</v>
      </c>
      <c r="F30" s="53">
        <v>1</v>
      </c>
      <c r="G30" s="53">
        <v>1</v>
      </c>
      <c r="H30" s="47">
        <f t="shared" si="0"/>
        <v>12.89805</v>
      </c>
      <c r="I30" s="49">
        <f t="shared" si="1"/>
        <v>12.89805</v>
      </c>
      <c r="J30" s="50">
        <f>ROUND((H30*'2-Calculator'!$D$26),2)</f>
        <v>69004.570000000007</v>
      </c>
      <c r="K30" s="50">
        <f>ROUND((I30*'2-Calculator'!$D$26),2)</f>
        <v>69004.570000000007</v>
      </c>
      <c r="L30" s="48">
        <v>33.44</v>
      </c>
      <c r="M30" s="45" t="s">
        <v>2151</v>
      </c>
      <c r="N30" s="45" t="s">
        <v>2152</v>
      </c>
      <c r="O30" s="45"/>
      <c r="P30" s="45" t="s">
        <v>1789</v>
      </c>
    </row>
    <row r="31" spans="1:16" s="51" customFormat="1">
      <c r="A31" s="45"/>
      <c r="B31" s="46" t="s">
        <v>1163</v>
      </c>
      <c r="C31" s="113" t="s">
        <v>1487</v>
      </c>
      <c r="D31" s="145" t="s">
        <v>2191</v>
      </c>
      <c r="E31" s="47">
        <v>7.51647</v>
      </c>
      <c r="F31" s="53">
        <v>1.5</v>
      </c>
      <c r="G31" s="53">
        <v>1.5</v>
      </c>
      <c r="H31" s="47">
        <f t="shared" si="0"/>
        <v>11.274710000000001</v>
      </c>
      <c r="I31" s="49">
        <f t="shared" si="1"/>
        <v>11.274710000000001</v>
      </c>
      <c r="J31" s="50">
        <f>ROUND((H31*'2-Calculator'!$D$26),2)</f>
        <v>60319.7</v>
      </c>
      <c r="K31" s="50">
        <f>ROUND((I31*'2-Calculator'!$D$26),2)</f>
        <v>60319.7</v>
      </c>
      <c r="L31" s="48">
        <v>7.32</v>
      </c>
      <c r="M31" s="45" t="s">
        <v>2149</v>
      </c>
      <c r="N31" s="45" t="s">
        <v>2150</v>
      </c>
      <c r="O31" s="45" t="s">
        <v>1229</v>
      </c>
      <c r="P31" s="45" t="s">
        <v>1789</v>
      </c>
    </row>
    <row r="32" spans="1:16" s="51" customFormat="1">
      <c r="A32" s="45"/>
      <c r="B32" s="46" t="s">
        <v>1162</v>
      </c>
      <c r="C32" s="113" t="s">
        <v>1487</v>
      </c>
      <c r="D32" s="145" t="s">
        <v>2191</v>
      </c>
      <c r="E32" s="47">
        <v>10.964969999999999</v>
      </c>
      <c r="F32" s="53">
        <v>1.5</v>
      </c>
      <c r="G32" s="53">
        <v>1.5</v>
      </c>
      <c r="H32" s="47">
        <f t="shared" si="0"/>
        <v>16.44746</v>
      </c>
      <c r="I32" s="49">
        <f t="shared" si="1"/>
        <v>16.44746</v>
      </c>
      <c r="J32" s="50">
        <f>ROUND((H32*'2-Calculator'!$D$26),2)</f>
        <v>87993.91</v>
      </c>
      <c r="K32" s="50">
        <f>ROUND((I32*'2-Calculator'!$D$26),2)</f>
        <v>87993.91</v>
      </c>
      <c r="L32" s="48">
        <v>7.32</v>
      </c>
      <c r="M32" s="45" t="s">
        <v>2149</v>
      </c>
      <c r="N32" s="45" t="s">
        <v>2150</v>
      </c>
      <c r="O32" s="45" t="s">
        <v>1229</v>
      </c>
      <c r="P32" s="45" t="s">
        <v>1789</v>
      </c>
    </row>
    <row r="33" spans="1:16" s="51" customFormat="1">
      <c r="A33" s="45"/>
      <c r="B33" s="46" t="s">
        <v>1161</v>
      </c>
      <c r="C33" s="113" t="s">
        <v>1487</v>
      </c>
      <c r="D33" s="145" t="s">
        <v>2191</v>
      </c>
      <c r="E33" s="47">
        <v>11.853770000000001</v>
      </c>
      <c r="F33" s="53">
        <v>1.5</v>
      </c>
      <c r="G33" s="53">
        <v>1.5</v>
      </c>
      <c r="H33" s="47">
        <f t="shared" si="0"/>
        <v>17.780660000000001</v>
      </c>
      <c r="I33" s="49">
        <f t="shared" si="1"/>
        <v>17.780660000000001</v>
      </c>
      <c r="J33" s="50">
        <f>ROUND((H33*'2-Calculator'!$D$26),2)</f>
        <v>95126.53</v>
      </c>
      <c r="K33" s="50">
        <f>ROUND((I33*'2-Calculator'!$D$26),2)</f>
        <v>95126.53</v>
      </c>
      <c r="L33" s="48">
        <v>9.36</v>
      </c>
      <c r="M33" s="45" t="s">
        <v>2149</v>
      </c>
      <c r="N33" s="45" t="s">
        <v>2150</v>
      </c>
      <c r="O33" s="45" t="s">
        <v>1229</v>
      </c>
      <c r="P33" s="45" t="s">
        <v>1789</v>
      </c>
    </row>
    <row r="34" spans="1:16" s="51" customFormat="1">
      <c r="A34" s="45"/>
      <c r="B34" s="46" t="s">
        <v>1160</v>
      </c>
      <c r="C34" s="113" t="s">
        <v>1487</v>
      </c>
      <c r="D34" s="145" t="s">
        <v>2191</v>
      </c>
      <c r="E34" s="47">
        <v>17.35492</v>
      </c>
      <c r="F34" s="53">
        <v>1.5</v>
      </c>
      <c r="G34" s="53">
        <v>1.5</v>
      </c>
      <c r="H34" s="47">
        <f t="shared" si="0"/>
        <v>26.03238</v>
      </c>
      <c r="I34" s="49">
        <f t="shared" si="1"/>
        <v>26.03238</v>
      </c>
      <c r="J34" s="50">
        <f>ROUND((H34*'2-Calculator'!$D$26),2)</f>
        <v>139273.23000000001</v>
      </c>
      <c r="K34" s="50">
        <f>ROUND((I34*'2-Calculator'!$D$26),2)</f>
        <v>139273.23000000001</v>
      </c>
      <c r="L34" s="48">
        <v>23.45</v>
      </c>
      <c r="M34" s="45" t="s">
        <v>2149</v>
      </c>
      <c r="N34" s="45" t="s">
        <v>2150</v>
      </c>
      <c r="O34" s="45" t="s">
        <v>1229</v>
      </c>
      <c r="P34" s="45" t="s">
        <v>1789</v>
      </c>
    </row>
    <row r="35" spans="1:16" s="51" customFormat="1">
      <c r="A35" s="45"/>
      <c r="B35" s="46" t="s">
        <v>2050</v>
      </c>
      <c r="C35" s="113" t="s">
        <v>2119</v>
      </c>
      <c r="D35" s="145" t="s">
        <v>2192</v>
      </c>
      <c r="E35" s="47">
        <v>6.5719900000000004</v>
      </c>
      <c r="F35" s="53">
        <v>1.5</v>
      </c>
      <c r="G35" s="53">
        <v>1.5</v>
      </c>
      <c r="H35" s="47">
        <f t="shared" si="0"/>
        <v>9.8579899999999991</v>
      </c>
      <c r="I35" s="49">
        <f t="shared" si="1"/>
        <v>9.8579899999999991</v>
      </c>
      <c r="J35" s="50">
        <f>ROUND((H35*'2-Calculator'!$D$26),2)</f>
        <v>52740.25</v>
      </c>
      <c r="K35" s="50">
        <f>ROUND((I35*'2-Calculator'!$D$26),2)</f>
        <v>52740.25</v>
      </c>
      <c r="L35" s="48">
        <v>16.989999999999998</v>
      </c>
      <c r="M35" s="45" t="s">
        <v>2149</v>
      </c>
      <c r="N35" s="45" t="s">
        <v>2150</v>
      </c>
      <c r="O35" s="45" t="s">
        <v>1229</v>
      </c>
      <c r="P35" s="45" t="s">
        <v>1789</v>
      </c>
    </row>
    <row r="36" spans="1:16" s="51" customFormat="1">
      <c r="A36" s="45"/>
      <c r="B36" s="46" t="s">
        <v>2051</v>
      </c>
      <c r="C36" s="113" t="s">
        <v>2119</v>
      </c>
      <c r="D36" s="145" t="s">
        <v>2192</v>
      </c>
      <c r="E36" s="47">
        <v>10.194879999999999</v>
      </c>
      <c r="F36" s="53">
        <v>1.5</v>
      </c>
      <c r="G36" s="53">
        <v>1.5</v>
      </c>
      <c r="H36" s="47">
        <f t="shared" si="0"/>
        <v>15.29232</v>
      </c>
      <c r="I36" s="49">
        <f t="shared" si="1"/>
        <v>15.29232</v>
      </c>
      <c r="J36" s="50">
        <f>ROUND((H36*'2-Calculator'!$D$26),2)</f>
        <v>81813.91</v>
      </c>
      <c r="K36" s="50">
        <f>ROUND((I36*'2-Calculator'!$D$26),2)</f>
        <v>81813.91</v>
      </c>
      <c r="L36" s="48">
        <v>23.97</v>
      </c>
      <c r="M36" s="45" t="s">
        <v>2149</v>
      </c>
      <c r="N36" s="45" t="s">
        <v>2150</v>
      </c>
      <c r="O36" s="45" t="s">
        <v>1229</v>
      </c>
      <c r="P36" s="45" t="s">
        <v>1789</v>
      </c>
    </row>
    <row r="37" spans="1:16" s="51" customFormat="1">
      <c r="A37" s="45"/>
      <c r="B37" s="46" t="s">
        <v>2052</v>
      </c>
      <c r="C37" s="113" t="s">
        <v>2119</v>
      </c>
      <c r="D37" s="145" t="s">
        <v>2192</v>
      </c>
      <c r="E37" s="47">
        <v>12.553459999999999</v>
      </c>
      <c r="F37" s="53">
        <v>1.5</v>
      </c>
      <c r="G37" s="53">
        <v>1.5</v>
      </c>
      <c r="H37" s="47">
        <f t="shared" si="0"/>
        <v>18.830190000000002</v>
      </c>
      <c r="I37" s="49">
        <f t="shared" si="1"/>
        <v>18.830190000000002</v>
      </c>
      <c r="J37" s="50">
        <f>ROUND((H37*'2-Calculator'!$D$26),2)</f>
        <v>100741.52</v>
      </c>
      <c r="K37" s="50">
        <f>ROUND((I37*'2-Calculator'!$D$26),2)</f>
        <v>100741.52</v>
      </c>
      <c r="L37" s="48">
        <v>28.53</v>
      </c>
      <c r="M37" s="45" t="s">
        <v>2149</v>
      </c>
      <c r="N37" s="45" t="s">
        <v>2150</v>
      </c>
      <c r="O37" s="45" t="s">
        <v>1229</v>
      </c>
      <c r="P37" s="45" t="s">
        <v>1789</v>
      </c>
    </row>
    <row r="38" spans="1:16" s="51" customFormat="1">
      <c r="A38" s="45"/>
      <c r="B38" s="46" t="s">
        <v>2053</v>
      </c>
      <c r="C38" s="113" t="s">
        <v>2119</v>
      </c>
      <c r="D38" s="145" t="s">
        <v>2192</v>
      </c>
      <c r="E38" s="47">
        <v>21.46011</v>
      </c>
      <c r="F38" s="53">
        <v>1.5</v>
      </c>
      <c r="G38" s="53">
        <v>1.5</v>
      </c>
      <c r="H38" s="47">
        <f t="shared" si="0"/>
        <v>32.190170000000002</v>
      </c>
      <c r="I38" s="49">
        <f t="shared" si="1"/>
        <v>32.190170000000002</v>
      </c>
      <c r="J38" s="50">
        <f>ROUND((H38*'2-Calculator'!$D$26),2)</f>
        <v>172217.41</v>
      </c>
      <c r="K38" s="50">
        <f>ROUND((I38*'2-Calculator'!$D$26),2)</f>
        <v>172217.41</v>
      </c>
      <c r="L38" s="48">
        <v>49.77</v>
      </c>
      <c r="M38" s="45" t="s">
        <v>2149</v>
      </c>
      <c r="N38" s="45" t="s">
        <v>2150</v>
      </c>
      <c r="O38" s="45" t="s">
        <v>1229</v>
      </c>
      <c r="P38" s="45" t="s">
        <v>1789</v>
      </c>
    </row>
    <row r="39" spans="1:16" s="51" customFormat="1">
      <c r="A39" s="45"/>
      <c r="B39" s="46" t="s">
        <v>2054</v>
      </c>
      <c r="C39" s="113" t="s">
        <v>2120</v>
      </c>
      <c r="D39" s="145" t="s">
        <v>2193</v>
      </c>
      <c r="E39" s="47">
        <v>4.6007800000000003</v>
      </c>
      <c r="F39" s="53">
        <v>1.5</v>
      </c>
      <c r="G39" s="53">
        <v>1.5</v>
      </c>
      <c r="H39" s="47">
        <f>ROUND(E39*F39,5)</f>
        <v>6.9011699999999996</v>
      </c>
      <c r="I39" s="49">
        <f t="shared" si="1"/>
        <v>6.9011699999999996</v>
      </c>
      <c r="J39" s="50">
        <f>ROUND((H39*'2-Calculator'!$D$26),2)</f>
        <v>36921.26</v>
      </c>
      <c r="K39" s="50">
        <f>ROUND((I39*'2-Calculator'!$D$26),2)</f>
        <v>36921.26</v>
      </c>
      <c r="L39" s="48">
        <v>11.56</v>
      </c>
      <c r="M39" s="45" t="s">
        <v>2149</v>
      </c>
      <c r="N39" s="45" t="s">
        <v>2150</v>
      </c>
      <c r="O39" s="45" t="s">
        <v>1229</v>
      </c>
      <c r="P39" s="45" t="s">
        <v>1789</v>
      </c>
    </row>
    <row r="40" spans="1:16" s="51" customFormat="1">
      <c r="A40" s="45"/>
      <c r="B40" s="46" t="s">
        <v>2055</v>
      </c>
      <c r="C40" s="113" t="s">
        <v>2120</v>
      </c>
      <c r="D40" s="145" t="s">
        <v>2193</v>
      </c>
      <c r="E40" s="47">
        <v>5.8728899999999999</v>
      </c>
      <c r="F40" s="53">
        <v>1.5</v>
      </c>
      <c r="G40" s="53">
        <v>1.5</v>
      </c>
      <c r="H40" s="47">
        <f t="shared" si="0"/>
        <v>8.8093400000000006</v>
      </c>
      <c r="I40" s="49">
        <f t="shared" si="1"/>
        <v>8.8093400000000006</v>
      </c>
      <c r="J40" s="50">
        <f>ROUND((H40*'2-Calculator'!$D$26),2)</f>
        <v>47129.97</v>
      </c>
      <c r="K40" s="50">
        <f>ROUND((I40*'2-Calculator'!$D$26),2)</f>
        <v>47129.97</v>
      </c>
      <c r="L40" s="48">
        <v>16.079999999999998</v>
      </c>
      <c r="M40" s="45" t="s">
        <v>2149</v>
      </c>
      <c r="N40" s="45" t="s">
        <v>2150</v>
      </c>
      <c r="O40" s="45" t="s">
        <v>1229</v>
      </c>
      <c r="P40" s="45" t="s">
        <v>1789</v>
      </c>
    </row>
    <row r="41" spans="1:16" s="51" customFormat="1">
      <c r="A41" s="45"/>
      <c r="B41" s="46" t="s">
        <v>2056</v>
      </c>
      <c r="C41" s="113" t="s">
        <v>2120</v>
      </c>
      <c r="D41" s="145" t="s">
        <v>2193</v>
      </c>
      <c r="E41" s="47">
        <v>6.8923100000000002</v>
      </c>
      <c r="F41" s="53">
        <v>1.5</v>
      </c>
      <c r="G41" s="53">
        <v>1.5</v>
      </c>
      <c r="H41" s="47">
        <f t="shared" si="0"/>
        <v>10.338469999999999</v>
      </c>
      <c r="I41" s="49">
        <f t="shared" si="1"/>
        <v>10.338469999999999</v>
      </c>
      <c r="J41" s="50">
        <f>ROUND((H41*'2-Calculator'!$D$26),2)</f>
        <v>55310.81</v>
      </c>
      <c r="K41" s="50">
        <f>ROUND((I41*'2-Calculator'!$D$26),2)</f>
        <v>55310.81</v>
      </c>
      <c r="L41" s="48">
        <v>18.87</v>
      </c>
      <c r="M41" s="45" t="s">
        <v>2149</v>
      </c>
      <c r="N41" s="45" t="s">
        <v>2150</v>
      </c>
      <c r="O41" s="45" t="s">
        <v>1229</v>
      </c>
      <c r="P41" s="45" t="s">
        <v>1789</v>
      </c>
    </row>
    <row r="42" spans="1:16" s="51" customFormat="1">
      <c r="A42" s="45"/>
      <c r="B42" s="46" t="s">
        <v>2057</v>
      </c>
      <c r="C42" s="113" t="s">
        <v>2120</v>
      </c>
      <c r="D42" s="145" t="s">
        <v>2193</v>
      </c>
      <c r="E42" s="47">
        <v>9.9345199999999991</v>
      </c>
      <c r="F42" s="53">
        <v>1.5</v>
      </c>
      <c r="G42" s="53">
        <v>1.5</v>
      </c>
      <c r="H42" s="47">
        <f t="shared" si="0"/>
        <v>14.90178</v>
      </c>
      <c r="I42" s="49">
        <f t="shared" si="1"/>
        <v>14.90178</v>
      </c>
      <c r="J42" s="50">
        <f>ROUND((H42*'2-Calculator'!$D$26),2)</f>
        <v>79724.52</v>
      </c>
      <c r="K42" s="50">
        <f>ROUND((I42*'2-Calculator'!$D$26),2)</f>
        <v>79724.52</v>
      </c>
      <c r="L42" s="48">
        <v>27.3</v>
      </c>
      <c r="M42" s="45" t="s">
        <v>2149</v>
      </c>
      <c r="N42" s="45" t="s">
        <v>2150</v>
      </c>
      <c r="O42" s="45" t="s">
        <v>1229</v>
      </c>
      <c r="P42" s="45" t="s">
        <v>1789</v>
      </c>
    </row>
    <row r="43" spans="1:16" s="51" customFormat="1">
      <c r="A43" s="45"/>
      <c r="B43" s="46" t="s">
        <v>2058</v>
      </c>
      <c r="C43" s="113" t="s">
        <v>2121</v>
      </c>
      <c r="D43" s="145" t="s">
        <v>2194</v>
      </c>
      <c r="E43" s="47">
        <v>4.8237399999999999</v>
      </c>
      <c r="F43" s="53">
        <v>1</v>
      </c>
      <c r="G43" s="53">
        <v>1</v>
      </c>
      <c r="H43" s="47">
        <f t="shared" si="0"/>
        <v>4.8237399999999999</v>
      </c>
      <c r="I43" s="49">
        <f t="shared" si="1"/>
        <v>4.8237399999999999</v>
      </c>
      <c r="J43" s="50">
        <f>ROUND((H43*'2-Calculator'!$D$26),2)</f>
        <v>25807.01</v>
      </c>
      <c r="K43" s="50">
        <f>ROUND((I43*'2-Calculator'!$D$26),2)</f>
        <v>25807.01</v>
      </c>
      <c r="L43" s="48">
        <v>5.1100000000000003</v>
      </c>
      <c r="M43" s="45" t="s">
        <v>2151</v>
      </c>
      <c r="N43" s="45" t="s">
        <v>2152</v>
      </c>
      <c r="O43" s="45"/>
      <c r="P43" s="45" t="s">
        <v>1789</v>
      </c>
    </row>
    <row r="44" spans="1:16" s="51" customFormat="1">
      <c r="A44" s="45"/>
      <c r="B44" s="46" t="s">
        <v>2059</v>
      </c>
      <c r="C44" s="113" t="s">
        <v>2121</v>
      </c>
      <c r="D44" s="145" t="s">
        <v>2194</v>
      </c>
      <c r="E44" s="47">
        <v>6.2085400000000002</v>
      </c>
      <c r="F44" s="53">
        <v>1</v>
      </c>
      <c r="G44" s="53">
        <v>1</v>
      </c>
      <c r="H44" s="47">
        <f t="shared" si="0"/>
        <v>6.2085400000000002</v>
      </c>
      <c r="I44" s="49">
        <f t="shared" si="1"/>
        <v>6.2085400000000002</v>
      </c>
      <c r="J44" s="50">
        <f>ROUND((H44*'2-Calculator'!$D$26),2)</f>
        <v>33215.69</v>
      </c>
      <c r="K44" s="50">
        <f>ROUND((I44*'2-Calculator'!$D$26),2)</f>
        <v>33215.69</v>
      </c>
      <c r="L44" s="48">
        <v>5.1100000000000003</v>
      </c>
      <c r="M44" s="45" t="s">
        <v>2151</v>
      </c>
      <c r="N44" s="45" t="s">
        <v>2152</v>
      </c>
      <c r="O44" s="45"/>
      <c r="P44" s="45" t="s">
        <v>1789</v>
      </c>
    </row>
    <row r="45" spans="1:16" s="51" customFormat="1">
      <c r="A45" s="45"/>
      <c r="B45" s="46" t="s">
        <v>2060</v>
      </c>
      <c r="C45" s="113" t="s">
        <v>2121</v>
      </c>
      <c r="D45" s="145" t="s">
        <v>2194</v>
      </c>
      <c r="E45" s="47">
        <v>8.8914100000000005</v>
      </c>
      <c r="F45" s="53">
        <v>1</v>
      </c>
      <c r="G45" s="53">
        <v>1</v>
      </c>
      <c r="H45" s="47">
        <f t="shared" si="0"/>
        <v>8.8914100000000005</v>
      </c>
      <c r="I45" s="49">
        <f t="shared" si="1"/>
        <v>8.8914100000000005</v>
      </c>
      <c r="J45" s="50">
        <f>ROUND((H45*'2-Calculator'!$D$26),2)</f>
        <v>47569.04</v>
      </c>
      <c r="K45" s="50">
        <f>ROUND((I45*'2-Calculator'!$D$26),2)</f>
        <v>47569.04</v>
      </c>
      <c r="L45" s="48">
        <v>10.75</v>
      </c>
      <c r="M45" s="45" t="s">
        <v>2151</v>
      </c>
      <c r="N45" s="45" t="s">
        <v>2152</v>
      </c>
      <c r="O45" s="45"/>
      <c r="P45" s="45" t="s">
        <v>1789</v>
      </c>
    </row>
    <row r="46" spans="1:16" s="51" customFormat="1">
      <c r="A46" s="45"/>
      <c r="B46" s="46" t="s">
        <v>2061</v>
      </c>
      <c r="C46" s="113" t="s">
        <v>2121</v>
      </c>
      <c r="D46" s="145" t="s">
        <v>2194</v>
      </c>
      <c r="E46" s="47">
        <v>19.05341</v>
      </c>
      <c r="F46" s="53">
        <v>1</v>
      </c>
      <c r="G46" s="53">
        <v>1</v>
      </c>
      <c r="H46" s="47">
        <f t="shared" si="0"/>
        <v>19.05341</v>
      </c>
      <c r="I46" s="49">
        <f t="shared" si="1"/>
        <v>19.05341</v>
      </c>
      <c r="J46" s="50">
        <f>ROUND((H46*'2-Calculator'!$D$26),2)</f>
        <v>101935.74</v>
      </c>
      <c r="K46" s="50">
        <f>ROUND((I46*'2-Calculator'!$D$26),2)</f>
        <v>101935.74</v>
      </c>
      <c r="L46" s="48">
        <v>25.78</v>
      </c>
      <c r="M46" s="45" t="s">
        <v>2151</v>
      </c>
      <c r="N46" s="45" t="s">
        <v>2152</v>
      </c>
      <c r="O46" s="45"/>
      <c r="P46" s="45" t="s">
        <v>1789</v>
      </c>
    </row>
    <row r="47" spans="1:16" s="51" customFormat="1">
      <c r="A47" s="45"/>
      <c r="B47" s="45" t="s">
        <v>1159</v>
      </c>
      <c r="C47" s="113" t="s">
        <v>1488</v>
      </c>
      <c r="D47" s="145" t="s">
        <v>2195</v>
      </c>
      <c r="E47" s="47">
        <v>2.7873100000000002</v>
      </c>
      <c r="F47" s="53">
        <v>1</v>
      </c>
      <c r="G47" s="53">
        <v>1</v>
      </c>
      <c r="H47" s="47">
        <f t="shared" si="0"/>
        <v>2.7873100000000002</v>
      </c>
      <c r="I47" s="49">
        <f t="shared" si="1"/>
        <v>2.7873100000000002</v>
      </c>
      <c r="J47" s="50">
        <f>ROUND((H47*'2-Calculator'!$D$26),2)</f>
        <v>14912.11</v>
      </c>
      <c r="K47" s="50">
        <f>ROUND((I47*'2-Calculator'!$D$26),2)</f>
        <v>14912.11</v>
      </c>
      <c r="L47" s="48">
        <v>6.21</v>
      </c>
      <c r="M47" s="45" t="s">
        <v>2151</v>
      </c>
      <c r="N47" s="45" t="s">
        <v>2152</v>
      </c>
      <c r="O47" s="45"/>
      <c r="P47" s="45" t="s">
        <v>1789</v>
      </c>
    </row>
    <row r="48" spans="1:16" s="51" customFormat="1">
      <c r="A48" s="45"/>
      <c r="B48" s="45" t="s">
        <v>1158</v>
      </c>
      <c r="C48" s="113" t="s">
        <v>1488</v>
      </c>
      <c r="D48" s="145" t="s">
        <v>2195</v>
      </c>
      <c r="E48" s="47">
        <v>3.45871</v>
      </c>
      <c r="F48" s="53">
        <v>1</v>
      </c>
      <c r="G48" s="53">
        <v>1</v>
      </c>
      <c r="H48" s="47">
        <f t="shared" si="0"/>
        <v>3.45871</v>
      </c>
      <c r="I48" s="49">
        <f t="shared" si="1"/>
        <v>3.45871</v>
      </c>
      <c r="J48" s="50">
        <f>ROUND((H48*'2-Calculator'!$D$26),2)</f>
        <v>18504.099999999999</v>
      </c>
      <c r="K48" s="50">
        <f>ROUND((I48*'2-Calculator'!$D$26),2)</f>
        <v>18504.099999999999</v>
      </c>
      <c r="L48" s="48">
        <v>7.62</v>
      </c>
      <c r="M48" s="45" t="s">
        <v>2151</v>
      </c>
      <c r="N48" s="45" t="s">
        <v>2152</v>
      </c>
      <c r="O48" s="45"/>
      <c r="P48" s="45" t="s">
        <v>1789</v>
      </c>
    </row>
    <row r="49" spans="1:16" s="51" customFormat="1">
      <c r="A49" s="45"/>
      <c r="B49" s="45" t="s">
        <v>1157</v>
      </c>
      <c r="C49" s="113" t="s">
        <v>1488</v>
      </c>
      <c r="D49" s="145" t="s">
        <v>2195</v>
      </c>
      <c r="E49" s="47">
        <v>4.50251</v>
      </c>
      <c r="F49" s="53">
        <v>1</v>
      </c>
      <c r="G49" s="53">
        <v>1</v>
      </c>
      <c r="H49" s="47">
        <f t="shared" si="0"/>
        <v>4.50251</v>
      </c>
      <c r="I49" s="49">
        <f t="shared" si="1"/>
        <v>4.50251</v>
      </c>
      <c r="J49" s="50">
        <f>ROUND((H49*'2-Calculator'!$D$26),2)</f>
        <v>24088.43</v>
      </c>
      <c r="K49" s="50">
        <f>ROUND((I49*'2-Calculator'!$D$26),2)</f>
        <v>24088.43</v>
      </c>
      <c r="L49" s="48">
        <v>10.47</v>
      </c>
      <c r="M49" s="45" t="s">
        <v>2151</v>
      </c>
      <c r="N49" s="45" t="s">
        <v>2152</v>
      </c>
      <c r="O49" s="45"/>
      <c r="P49" s="45" t="s">
        <v>1789</v>
      </c>
    </row>
    <row r="50" spans="1:16" s="51" customFormat="1">
      <c r="A50" s="45"/>
      <c r="B50" s="45" t="s">
        <v>1156</v>
      </c>
      <c r="C50" s="113" t="s">
        <v>1488</v>
      </c>
      <c r="D50" s="145" t="s">
        <v>2195</v>
      </c>
      <c r="E50" s="47">
        <v>7.0998000000000001</v>
      </c>
      <c r="F50" s="53">
        <v>1</v>
      </c>
      <c r="G50" s="53">
        <v>1</v>
      </c>
      <c r="H50" s="47">
        <f t="shared" si="0"/>
        <v>7.0998000000000001</v>
      </c>
      <c r="I50" s="49">
        <f t="shared" si="1"/>
        <v>7.0998000000000001</v>
      </c>
      <c r="J50" s="50">
        <f>ROUND((H50*'2-Calculator'!$D$26),2)</f>
        <v>37983.93</v>
      </c>
      <c r="K50" s="50">
        <f>ROUND((I50*'2-Calculator'!$D$26),2)</f>
        <v>37983.93</v>
      </c>
      <c r="L50" s="48">
        <v>15.51</v>
      </c>
      <c r="M50" s="45" t="s">
        <v>2151</v>
      </c>
      <c r="N50" s="45" t="s">
        <v>2152</v>
      </c>
      <c r="O50" s="45"/>
      <c r="P50" s="45" t="s">
        <v>1789</v>
      </c>
    </row>
    <row r="51" spans="1:16" s="51" customFormat="1">
      <c r="A51" s="45"/>
      <c r="B51" s="45" t="s">
        <v>1155</v>
      </c>
      <c r="C51" s="113" t="s">
        <v>1489</v>
      </c>
      <c r="D51" s="145" t="s">
        <v>2196</v>
      </c>
      <c r="E51" s="47">
        <v>2.5744799999999999</v>
      </c>
      <c r="F51" s="53">
        <v>1</v>
      </c>
      <c r="G51" s="53">
        <v>1</v>
      </c>
      <c r="H51" s="47">
        <f t="shared" si="0"/>
        <v>2.5744799999999999</v>
      </c>
      <c r="I51" s="49">
        <f t="shared" si="1"/>
        <v>2.5744799999999999</v>
      </c>
      <c r="J51" s="50">
        <f>ROUND((H51*'2-Calculator'!$D$26),2)</f>
        <v>13773.47</v>
      </c>
      <c r="K51" s="50">
        <f>ROUND((I51*'2-Calculator'!$D$26),2)</f>
        <v>13773.47</v>
      </c>
      <c r="L51" s="48">
        <v>3.88</v>
      </c>
      <c r="M51" s="45" t="s">
        <v>2151</v>
      </c>
      <c r="N51" s="45" t="s">
        <v>2152</v>
      </c>
      <c r="O51" s="45"/>
      <c r="P51" s="45" t="s">
        <v>1789</v>
      </c>
    </row>
    <row r="52" spans="1:16" s="51" customFormat="1">
      <c r="A52" s="45"/>
      <c r="B52" s="45" t="s">
        <v>1154</v>
      </c>
      <c r="C52" s="113" t="s">
        <v>1489</v>
      </c>
      <c r="D52" s="145" t="s">
        <v>2196</v>
      </c>
      <c r="E52" s="47">
        <v>3.2929900000000001</v>
      </c>
      <c r="F52" s="53">
        <v>1</v>
      </c>
      <c r="G52" s="53">
        <v>1</v>
      </c>
      <c r="H52" s="47">
        <f t="shared" si="0"/>
        <v>3.2929900000000001</v>
      </c>
      <c r="I52" s="49">
        <f t="shared" si="1"/>
        <v>3.2929900000000001</v>
      </c>
      <c r="J52" s="50">
        <f>ROUND((H52*'2-Calculator'!$D$26),2)</f>
        <v>17617.5</v>
      </c>
      <c r="K52" s="50">
        <f>ROUND((I52*'2-Calculator'!$D$26),2)</f>
        <v>17617.5</v>
      </c>
      <c r="L52" s="48">
        <v>5.33</v>
      </c>
      <c r="M52" s="45" t="s">
        <v>2151</v>
      </c>
      <c r="N52" s="45" t="s">
        <v>2152</v>
      </c>
      <c r="O52" s="45"/>
      <c r="P52" s="45" t="s">
        <v>1789</v>
      </c>
    </row>
    <row r="53" spans="1:16" s="51" customFormat="1">
      <c r="A53" s="45"/>
      <c r="B53" s="45" t="s">
        <v>1153</v>
      </c>
      <c r="C53" s="113" t="s">
        <v>1489</v>
      </c>
      <c r="D53" s="145" t="s">
        <v>2196</v>
      </c>
      <c r="E53" s="47">
        <v>4.9344700000000001</v>
      </c>
      <c r="F53" s="53">
        <v>1</v>
      </c>
      <c r="G53" s="53">
        <v>1</v>
      </c>
      <c r="H53" s="47">
        <f t="shared" si="0"/>
        <v>4.9344700000000001</v>
      </c>
      <c r="I53" s="49">
        <f t="shared" si="1"/>
        <v>4.9344700000000001</v>
      </c>
      <c r="J53" s="50">
        <f>ROUND((H53*'2-Calculator'!$D$26),2)</f>
        <v>26399.41</v>
      </c>
      <c r="K53" s="50">
        <f>ROUND((I53*'2-Calculator'!$D$26),2)</f>
        <v>26399.41</v>
      </c>
      <c r="L53" s="48">
        <v>10.59</v>
      </c>
      <c r="M53" s="45" t="s">
        <v>2151</v>
      </c>
      <c r="N53" s="45" t="s">
        <v>2152</v>
      </c>
      <c r="O53" s="45"/>
      <c r="P53" s="45" t="s">
        <v>1789</v>
      </c>
    </row>
    <row r="54" spans="1:16" s="51" customFormat="1">
      <c r="A54" s="45"/>
      <c r="B54" s="45" t="s">
        <v>1152</v>
      </c>
      <c r="C54" s="113" t="s">
        <v>1489</v>
      </c>
      <c r="D54" s="145" t="s">
        <v>2196</v>
      </c>
      <c r="E54" s="47">
        <v>7.47973</v>
      </c>
      <c r="F54" s="53">
        <v>1</v>
      </c>
      <c r="G54" s="53">
        <v>1</v>
      </c>
      <c r="H54" s="47">
        <f t="shared" si="0"/>
        <v>7.47973</v>
      </c>
      <c r="I54" s="49">
        <f t="shared" si="1"/>
        <v>7.47973</v>
      </c>
      <c r="J54" s="50">
        <f>ROUND((H54*'2-Calculator'!$D$26),2)</f>
        <v>40016.559999999998</v>
      </c>
      <c r="K54" s="50">
        <f>ROUND((I54*'2-Calculator'!$D$26),2)</f>
        <v>40016.559999999998</v>
      </c>
      <c r="L54" s="48">
        <v>16.940000000000001</v>
      </c>
      <c r="M54" s="45" t="s">
        <v>2151</v>
      </c>
      <c r="N54" s="45" t="s">
        <v>2152</v>
      </c>
      <c r="O54" s="45"/>
      <c r="P54" s="45" t="s">
        <v>1789</v>
      </c>
    </row>
    <row r="55" spans="1:16" s="51" customFormat="1">
      <c r="A55" s="45"/>
      <c r="B55" s="45" t="s">
        <v>1151</v>
      </c>
      <c r="C55" s="113" t="s">
        <v>1490</v>
      </c>
      <c r="D55" s="145" t="s">
        <v>2197</v>
      </c>
      <c r="E55" s="47">
        <v>1.7415700000000001</v>
      </c>
      <c r="F55" s="53">
        <v>1</v>
      </c>
      <c r="G55" s="53">
        <v>1</v>
      </c>
      <c r="H55" s="47">
        <f t="shared" si="0"/>
        <v>1.7415700000000001</v>
      </c>
      <c r="I55" s="49">
        <f t="shared" si="1"/>
        <v>1.7415700000000001</v>
      </c>
      <c r="J55" s="50">
        <f>ROUND((H55*'2-Calculator'!$D$26),2)</f>
        <v>9317.4</v>
      </c>
      <c r="K55" s="50">
        <f>ROUND((I55*'2-Calculator'!$D$26),2)</f>
        <v>9317.4</v>
      </c>
      <c r="L55" s="48">
        <v>2.5499999999999998</v>
      </c>
      <c r="M55" s="45" t="s">
        <v>2151</v>
      </c>
      <c r="N55" s="45" t="s">
        <v>2152</v>
      </c>
      <c r="O55" s="45"/>
      <c r="P55" s="45" t="s">
        <v>1789</v>
      </c>
    </row>
    <row r="56" spans="1:16" s="51" customFormat="1">
      <c r="A56" s="45"/>
      <c r="B56" s="45" t="s">
        <v>1150</v>
      </c>
      <c r="C56" s="113" t="s">
        <v>1490</v>
      </c>
      <c r="D56" s="145" t="s">
        <v>2197</v>
      </c>
      <c r="E56" s="47">
        <v>2.0961799999999999</v>
      </c>
      <c r="F56" s="53">
        <v>1</v>
      </c>
      <c r="G56" s="53">
        <v>1</v>
      </c>
      <c r="H56" s="47">
        <f t="shared" si="0"/>
        <v>2.0961799999999999</v>
      </c>
      <c r="I56" s="49">
        <f t="shared" si="1"/>
        <v>2.0961799999999999</v>
      </c>
      <c r="J56" s="50">
        <f>ROUND((H56*'2-Calculator'!$D$26),2)</f>
        <v>11214.56</v>
      </c>
      <c r="K56" s="50">
        <f>ROUND((I56*'2-Calculator'!$D$26),2)</f>
        <v>11214.56</v>
      </c>
      <c r="L56" s="48">
        <v>4.3600000000000003</v>
      </c>
      <c r="M56" s="45" t="s">
        <v>2151</v>
      </c>
      <c r="N56" s="45" t="s">
        <v>2152</v>
      </c>
      <c r="O56" s="45"/>
      <c r="P56" s="45" t="s">
        <v>1789</v>
      </c>
    </row>
    <row r="57" spans="1:16" s="51" customFormat="1">
      <c r="A57" s="45"/>
      <c r="B57" s="45" t="s">
        <v>1149</v>
      </c>
      <c r="C57" s="113" t="s">
        <v>1490</v>
      </c>
      <c r="D57" s="145" t="s">
        <v>2197</v>
      </c>
      <c r="E57" s="47">
        <v>3.0337100000000001</v>
      </c>
      <c r="F57" s="53">
        <v>1</v>
      </c>
      <c r="G57" s="53">
        <v>1</v>
      </c>
      <c r="H57" s="47">
        <f t="shared" si="0"/>
        <v>3.0337100000000001</v>
      </c>
      <c r="I57" s="49">
        <f t="shared" si="1"/>
        <v>3.0337100000000001</v>
      </c>
      <c r="J57" s="50">
        <f>ROUND((H57*'2-Calculator'!$D$26),2)</f>
        <v>16230.35</v>
      </c>
      <c r="K57" s="50">
        <f>ROUND((I57*'2-Calculator'!$D$26),2)</f>
        <v>16230.35</v>
      </c>
      <c r="L57" s="48">
        <v>8.67</v>
      </c>
      <c r="M57" s="45" t="s">
        <v>2151</v>
      </c>
      <c r="N57" s="45" t="s">
        <v>2152</v>
      </c>
      <c r="O57" s="45"/>
      <c r="P57" s="45" t="s">
        <v>1789</v>
      </c>
    </row>
    <row r="58" spans="1:16" s="51" customFormat="1">
      <c r="A58" s="45"/>
      <c r="B58" s="45" t="s">
        <v>1148</v>
      </c>
      <c r="C58" s="113" t="s">
        <v>1490</v>
      </c>
      <c r="D58" s="145" t="s">
        <v>2197</v>
      </c>
      <c r="E58" s="47">
        <v>6.1947099999999997</v>
      </c>
      <c r="F58" s="53">
        <v>1</v>
      </c>
      <c r="G58" s="53">
        <v>1</v>
      </c>
      <c r="H58" s="47">
        <f t="shared" si="0"/>
        <v>6.1947099999999997</v>
      </c>
      <c r="I58" s="49">
        <f t="shared" si="1"/>
        <v>6.1947099999999997</v>
      </c>
      <c r="J58" s="50">
        <f>ROUND((H58*'2-Calculator'!$D$26),2)</f>
        <v>33141.699999999997</v>
      </c>
      <c r="K58" s="50">
        <f>ROUND((I58*'2-Calculator'!$D$26),2)</f>
        <v>33141.699999999997</v>
      </c>
      <c r="L58" s="48">
        <v>20.55</v>
      </c>
      <c r="M58" s="45" t="s">
        <v>2151</v>
      </c>
      <c r="N58" s="45" t="s">
        <v>2152</v>
      </c>
      <c r="O58" s="45"/>
      <c r="P58" s="45" t="s">
        <v>1789</v>
      </c>
    </row>
    <row r="59" spans="1:16" s="51" customFormat="1">
      <c r="A59" s="45"/>
      <c r="B59" s="45" t="s">
        <v>1147</v>
      </c>
      <c r="C59" s="113" t="s">
        <v>1491</v>
      </c>
      <c r="D59" s="145" t="s">
        <v>2198</v>
      </c>
      <c r="E59" s="47">
        <v>1.9634199999999999</v>
      </c>
      <c r="F59" s="53">
        <v>1</v>
      </c>
      <c r="G59" s="53">
        <v>1</v>
      </c>
      <c r="H59" s="47">
        <f t="shared" si="0"/>
        <v>1.9634199999999999</v>
      </c>
      <c r="I59" s="49">
        <f t="shared" si="1"/>
        <v>1.9634199999999999</v>
      </c>
      <c r="J59" s="50">
        <f>ROUND((H59*'2-Calculator'!$D$26),2)</f>
        <v>10504.3</v>
      </c>
      <c r="K59" s="50">
        <f>ROUND((I59*'2-Calculator'!$D$26),2)</f>
        <v>10504.3</v>
      </c>
      <c r="L59" s="48">
        <v>2.91</v>
      </c>
      <c r="M59" s="45" t="s">
        <v>2151</v>
      </c>
      <c r="N59" s="45" t="s">
        <v>2152</v>
      </c>
      <c r="O59" s="45"/>
      <c r="P59" s="45" t="s">
        <v>1789</v>
      </c>
    </row>
    <row r="60" spans="1:16" s="51" customFormat="1">
      <c r="A60" s="45"/>
      <c r="B60" s="45" t="s">
        <v>1146</v>
      </c>
      <c r="C60" s="113" t="s">
        <v>1491</v>
      </c>
      <c r="D60" s="145" t="s">
        <v>2198</v>
      </c>
      <c r="E60" s="47">
        <v>2.7336999999999998</v>
      </c>
      <c r="F60" s="53">
        <v>1</v>
      </c>
      <c r="G60" s="53">
        <v>1</v>
      </c>
      <c r="H60" s="47">
        <f t="shared" si="0"/>
        <v>2.7336999999999998</v>
      </c>
      <c r="I60" s="49">
        <f t="shared" si="1"/>
        <v>2.7336999999999998</v>
      </c>
      <c r="J60" s="50">
        <f>ROUND((H60*'2-Calculator'!$D$26),2)</f>
        <v>14625.3</v>
      </c>
      <c r="K60" s="50">
        <f>ROUND((I60*'2-Calculator'!$D$26),2)</f>
        <v>14625.3</v>
      </c>
      <c r="L60" s="48">
        <v>6.06</v>
      </c>
      <c r="M60" s="45" t="s">
        <v>2151</v>
      </c>
      <c r="N60" s="45" t="s">
        <v>2152</v>
      </c>
      <c r="O60" s="45"/>
      <c r="P60" s="45" t="s">
        <v>1789</v>
      </c>
    </row>
    <row r="61" spans="1:16" s="51" customFormat="1">
      <c r="A61" s="45"/>
      <c r="B61" s="45" t="s">
        <v>1145</v>
      </c>
      <c r="C61" s="113" t="s">
        <v>1491</v>
      </c>
      <c r="D61" s="145" t="s">
        <v>2198</v>
      </c>
      <c r="E61" s="47">
        <v>4.8119199999999998</v>
      </c>
      <c r="F61" s="53">
        <v>1</v>
      </c>
      <c r="G61" s="53">
        <v>1</v>
      </c>
      <c r="H61" s="47">
        <f t="shared" si="0"/>
        <v>4.8119199999999998</v>
      </c>
      <c r="I61" s="49">
        <f t="shared" si="1"/>
        <v>4.8119199999999998</v>
      </c>
      <c r="J61" s="50">
        <f>ROUND((H61*'2-Calculator'!$D$26),2)</f>
        <v>25743.77</v>
      </c>
      <c r="K61" s="50">
        <f>ROUND((I61*'2-Calculator'!$D$26),2)</f>
        <v>25743.77</v>
      </c>
      <c r="L61" s="48">
        <v>11.34</v>
      </c>
      <c r="M61" s="45" t="s">
        <v>2151</v>
      </c>
      <c r="N61" s="45" t="s">
        <v>2152</v>
      </c>
      <c r="O61" s="45"/>
      <c r="P61" s="45" t="s">
        <v>1789</v>
      </c>
    </row>
    <row r="62" spans="1:16" s="51" customFormat="1">
      <c r="A62" s="45"/>
      <c r="B62" s="45" t="s">
        <v>1144</v>
      </c>
      <c r="C62" s="113" t="s">
        <v>1491</v>
      </c>
      <c r="D62" s="145" t="s">
        <v>2198</v>
      </c>
      <c r="E62" s="47">
        <v>7.6864999999999997</v>
      </c>
      <c r="F62" s="53">
        <v>1</v>
      </c>
      <c r="G62" s="53">
        <v>1</v>
      </c>
      <c r="H62" s="47">
        <f t="shared" si="0"/>
        <v>7.6864999999999997</v>
      </c>
      <c r="I62" s="49">
        <f t="shared" si="1"/>
        <v>7.6864999999999997</v>
      </c>
      <c r="J62" s="50">
        <f>ROUND((H62*'2-Calculator'!$D$26),2)</f>
        <v>41122.78</v>
      </c>
      <c r="K62" s="50">
        <f>ROUND((I62*'2-Calculator'!$D$26),2)</f>
        <v>41122.78</v>
      </c>
      <c r="L62" s="48">
        <v>19.399999999999999</v>
      </c>
      <c r="M62" s="45" t="s">
        <v>2151</v>
      </c>
      <c r="N62" s="45" t="s">
        <v>2152</v>
      </c>
      <c r="O62" s="45"/>
      <c r="P62" s="45" t="s">
        <v>1789</v>
      </c>
    </row>
    <row r="63" spans="1:16" s="51" customFormat="1">
      <c r="A63" s="45"/>
      <c r="B63" s="45" t="s">
        <v>1143</v>
      </c>
      <c r="C63" s="113" t="s">
        <v>1492</v>
      </c>
      <c r="D63" s="145" t="s">
        <v>2199</v>
      </c>
      <c r="E63" s="47">
        <v>1.36267</v>
      </c>
      <c r="F63" s="53">
        <v>1</v>
      </c>
      <c r="G63" s="53">
        <v>1</v>
      </c>
      <c r="H63" s="47">
        <f t="shared" si="0"/>
        <v>1.36267</v>
      </c>
      <c r="I63" s="49">
        <f t="shared" si="1"/>
        <v>1.36267</v>
      </c>
      <c r="J63" s="50">
        <f>ROUND((H63*'2-Calculator'!$D$26),2)</f>
        <v>7290.28</v>
      </c>
      <c r="K63" s="50">
        <f>ROUND((I63*'2-Calculator'!$D$26),2)</f>
        <v>7290.28</v>
      </c>
      <c r="L63" s="48">
        <v>1.46</v>
      </c>
      <c r="M63" s="45" t="s">
        <v>2151</v>
      </c>
      <c r="N63" s="45" t="s">
        <v>2152</v>
      </c>
      <c r="O63" s="45"/>
      <c r="P63" s="45" t="s">
        <v>1789</v>
      </c>
    </row>
    <row r="64" spans="1:16" s="51" customFormat="1">
      <c r="A64" s="45"/>
      <c r="B64" s="45" t="s">
        <v>1142</v>
      </c>
      <c r="C64" s="113" t="s">
        <v>1492</v>
      </c>
      <c r="D64" s="145" t="s">
        <v>2199</v>
      </c>
      <c r="E64" s="47">
        <v>1.7277800000000001</v>
      </c>
      <c r="F64" s="53">
        <v>1</v>
      </c>
      <c r="G64" s="53">
        <v>1</v>
      </c>
      <c r="H64" s="47">
        <f t="shared" si="0"/>
        <v>1.7277800000000001</v>
      </c>
      <c r="I64" s="49">
        <f t="shared" si="1"/>
        <v>1.7277800000000001</v>
      </c>
      <c r="J64" s="50">
        <f>ROUND((H64*'2-Calculator'!$D$26),2)</f>
        <v>9243.6200000000008</v>
      </c>
      <c r="K64" s="50">
        <f>ROUND((I64*'2-Calculator'!$D$26),2)</f>
        <v>9243.6200000000008</v>
      </c>
      <c r="L64" s="48">
        <v>2.64</v>
      </c>
      <c r="M64" s="45" t="s">
        <v>2151</v>
      </c>
      <c r="N64" s="45" t="s">
        <v>2152</v>
      </c>
      <c r="O64" s="45"/>
      <c r="P64" s="45" t="s">
        <v>1789</v>
      </c>
    </row>
    <row r="65" spans="1:16" s="51" customFormat="1">
      <c r="A65" s="45"/>
      <c r="B65" s="45" t="s">
        <v>1141</v>
      </c>
      <c r="C65" s="113" t="s">
        <v>1492</v>
      </c>
      <c r="D65" s="145" t="s">
        <v>2199</v>
      </c>
      <c r="E65" s="47">
        <v>3.0987100000000001</v>
      </c>
      <c r="F65" s="53">
        <v>1</v>
      </c>
      <c r="G65" s="53">
        <v>1</v>
      </c>
      <c r="H65" s="47">
        <f t="shared" si="0"/>
        <v>3.0987100000000001</v>
      </c>
      <c r="I65" s="49">
        <f t="shared" si="1"/>
        <v>3.0987100000000001</v>
      </c>
      <c r="J65" s="50">
        <f>ROUND((H65*'2-Calculator'!$D$26),2)</f>
        <v>16578.099999999999</v>
      </c>
      <c r="K65" s="50">
        <f>ROUND((I65*'2-Calculator'!$D$26),2)</f>
        <v>16578.099999999999</v>
      </c>
      <c r="L65" s="48">
        <v>7</v>
      </c>
      <c r="M65" s="45" t="s">
        <v>2151</v>
      </c>
      <c r="N65" s="45" t="s">
        <v>2152</v>
      </c>
      <c r="O65" s="45"/>
      <c r="P65" s="45" t="s">
        <v>1789</v>
      </c>
    </row>
    <row r="66" spans="1:16" s="51" customFormat="1">
      <c r="A66" s="45"/>
      <c r="B66" s="45" t="s">
        <v>1140</v>
      </c>
      <c r="C66" s="113" t="s">
        <v>1492</v>
      </c>
      <c r="D66" s="145" t="s">
        <v>2199</v>
      </c>
      <c r="E66" s="47">
        <v>5.1186299999999996</v>
      </c>
      <c r="F66" s="53">
        <v>1</v>
      </c>
      <c r="G66" s="53">
        <v>1</v>
      </c>
      <c r="H66" s="47">
        <f t="shared" si="0"/>
        <v>5.1186299999999996</v>
      </c>
      <c r="I66" s="49">
        <f t="shared" si="1"/>
        <v>5.1186299999999996</v>
      </c>
      <c r="J66" s="50">
        <f>ROUND((H66*'2-Calculator'!$D$26),2)</f>
        <v>27384.67</v>
      </c>
      <c r="K66" s="50">
        <f>ROUND((I66*'2-Calculator'!$D$26),2)</f>
        <v>27384.67</v>
      </c>
      <c r="L66" s="48">
        <v>12.81</v>
      </c>
      <c r="M66" s="45" t="s">
        <v>2151</v>
      </c>
      <c r="N66" s="45" t="s">
        <v>2152</v>
      </c>
      <c r="O66" s="45"/>
      <c r="P66" s="45" t="s">
        <v>1789</v>
      </c>
    </row>
    <row r="67" spans="1:16" s="51" customFormat="1">
      <c r="A67" s="45"/>
      <c r="B67" s="45" t="s">
        <v>1139</v>
      </c>
      <c r="C67" s="113" t="s">
        <v>1493</v>
      </c>
      <c r="D67" s="145" t="s">
        <v>2200</v>
      </c>
      <c r="E67" s="47">
        <v>1.5969500000000001</v>
      </c>
      <c r="F67" s="53">
        <v>1</v>
      </c>
      <c r="G67" s="53">
        <v>1</v>
      </c>
      <c r="H67" s="47">
        <f t="shared" si="0"/>
        <v>1.5969500000000001</v>
      </c>
      <c r="I67" s="49">
        <f t="shared" si="1"/>
        <v>1.5969500000000001</v>
      </c>
      <c r="J67" s="50">
        <f>ROUND((H67*'2-Calculator'!$D$26),2)</f>
        <v>8543.68</v>
      </c>
      <c r="K67" s="50">
        <f>ROUND((I67*'2-Calculator'!$D$26),2)</f>
        <v>8543.68</v>
      </c>
      <c r="L67" s="48">
        <v>2.64</v>
      </c>
      <c r="M67" s="45" t="s">
        <v>2151</v>
      </c>
      <c r="N67" s="45" t="s">
        <v>2152</v>
      </c>
      <c r="O67" s="45"/>
      <c r="P67" s="45" t="s">
        <v>1789</v>
      </c>
    </row>
    <row r="68" spans="1:16" s="51" customFormat="1">
      <c r="A68" s="45"/>
      <c r="B68" s="45" t="s">
        <v>1138</v>
      </c>
      <c r="C68" s="113" t="s">
        <v>1493</v>
      </c>
      <c r="D68" s="145" t="s">
        <v>2200</v>
      </c>
      <c r="E68" s="47">
        <v>2.0020199999999999</v>
      </c>
      <c r="F68" s="53">
        <v>1</v>
      </c>
      <c r="G68" s="53">
        <v>1</v>
      </c>
      <c r="H68" s="47">
        <f t="shared" si="0"/>
        <v>2.0020199999999999</v>
      </c>
      <c r="I68" s="49">
        <f t="shared" si="1"/>
        <v>2.0020199999999999</v>
      </c>
      <c r="J68" s="50">
        <f>ROUND((H68*'2-Calculator'!$D$26),2)</f>
        <v>10710.81</v>
      </c>
      <c r="K68" s="50">
        <f>ROUND((I68*'2-Calculator'!$D$26),2)</f>
        <v>10710.81</v>
      </c>
      <c r="L68" s="48">
        <v>4.93</v>
      </c>
      <c r="M68" s="45" t="s">
        <v>2151</v>
      </c>
      <c r="N68" s="45" t="s">
        <v>2152</v>
      </c>
      <c r="O68" s="45"/>
      <c r="P68" s="45" t="s">
        <v>1789</v>
      </c>
    </row>
    <row r="69" spans="1:16" s="51" customFormat="1">
      <c r="A69" s="45"/>
      <c r="B69" s="45" t="s">
        <v>1137</v>
      </c>
      <c r="C69" s="113" t="s">
        <v>1493</v>
      </c>
      <c r="D69" s="145" t="s">
        <v>2200</v>
      </c>
      <c r="E69" s="47">
        <v>3.0826699999999998</v>
      </c>
      <c r="F69" s="53">
        <v>1</v>
      </c>
      <c r="G69" s="53">
        <v>1</v>
      </c>
      <c r="H69" s="47">
        <f t="shared" si="0"/>
        <v>3.0826699999999998</v>
      </c>
      <c r="I69" s="49">
        <f t="shared" si="1"/>
        <v>3.0826699999999998</v>
      </c>
      <c r="J69" s="50">
        <f>ROUND((H69*'2-Calculator'!$D$26),2)</f>
        <v>16492.28</v>
      </c>
      <c r="K69" s="50">
        <f>ROUND((I69*'2-Calculator'!$D$26),2)</f>
        <v>16492.28</v>
      </c>
      <c r="L69" s="48">
        <v>9.14</v>
      </c>
      <c r="M69" s="45" t="s">
        <v>2151</v>
      </c>
      <c r="N69" s="45" t="s">
        <v>2152</v>
      </c>
      <c r="O69" s="45"/>
      <c r="P69" s="45" t="s">
        <v>1789</v>
      </c>
    </row>
    <row r="70" spans="1:16" s="51" customFormat="1">
      <c r="A70" s="45"/>
      <c r="B70" s="45" t="s">
        <v>1136</v>
      </c>
      <c r="C70" s="113" t="s">
        <v>1493</v>
      </c>
      <c r="D70" s="145" t="s">
        <v>2200</v>
      </c>
      <c r="E70" s="47">
        <v>5.45573</v>
      </c>
      <c r="F70" s="53">
        <v>1</v>
      </c>
      <c r="G70" s="53">
        <v>1</v>
      </c>
      <c r="H70" s="47">
        <f t="shared" si="0"/>
        <v>5.45573</v>
      </c>
      <c r="I70" s="49">
        <f t="shared" si="1"/>
        <v>5.45573</v>
      </c>
      <c r="J70" s="50">
        <f>ROUND((H70*'2-Calculator'!$D$26),2)</f>
        <v>29188.16</v>
      </c>
      <c r="K70" s="50">
        <f>ROUND((I70*'2-Calculator'!$D$26),2)</f>
        <v>29188.16</v>
      </c>
      <c r="L70" s="48">
        <v>18.940000000000001</v>
      </c>
      <c r="M70" s="45" t="s">
        <v>2151</v>
      </c>
      <c r="N70" s="45" t="s">
        <v>2152</v>
      </c>
      <c r="O70" s="45"/>
      <c r="P70" s="45" t="s">
        <v>1789</v>
      </c>
    </row>
    <row r="71" spans="1:16" s="51" customFormat="1">
      <c r="A71" s="45"/>
      <c r="B71" s="45" t="s">
        <v>2201</v>
      </c>
      <c r="C71" s="113" t="s">
        <v>2544</v>
      </c>
      <c r="D71" s="145" t="s">
        <v>2202</v>
      </c>
      <c r="E71" s="47">
        <v>2.17482</v>
      </c>
      <c r="F71" s="53">
        <v>1</v>
      </c>
      <c r="G71" s="53">
        <v>1</v>
      </c>
      <c r="H71" s="47">
        <f t="shared" ref="H71:H82" si="2">ROUND(E71*F71,5)</f>
        <v>2.17482</v>
      </c>
      <c r="I71" s="49">
        <f t="shared" ref="I71:I82" si="3">ROUND(E71*G71,5)</f>
        <v>2.17482</v>
      </c>
      <c r="J71" s="50">
        <f>ROUND((H71*'2-Calculator'!$D$26),2)</f>
        <v>11635.29</v>
      </c>
      <c r="K71" s="50">
        <f>ROUND((I71*'2-Calculator'!$D$26),2)</f>
        <v>11635.29</v>
      </c>
      <c r="L71" s="48">
        <v>2.85</v>
      </c>
      <c r="M71" s="45" t="s">
        <v>2151</v>
      </c>
      <c r="N71" s="45" t="s">
        <v>2152</v>
      </c>
      <c r="O71" s="45"/>
      <c r="P71" s="45" t="s">
        <v>1789</v>
      </c>
    </row>
    <row r="72" spans="1:16" s="51" customFormat="1">
      <c r="A72" s="45"/>
      <c r="B72" s="45" t="s">
        <v>2203</v>
      </c>
      <c r="C72" s="113" t="s">
        <v>2544</v>
      </c>
      <c r="D72" s="145" t="s">
        <v>2202</v>
      </c>
      <c r="E72" s="47">
        <v>2.5352800000000002</v>
      </c>
      <c r="F72" s="53">
        <v>1</v>
      </c>
      <c r="G72" s="53">
        <v>1</v>
      </c>
      <c r="H72" s="47">
        <f t="shared" si="2"/>
        <v>2.5352800000000002</v>
      </c>
      <c r="I72" s="49">
        <f t="shared" si="3"/>
        <v>2.5352800000000002</v>
      </c>
      <c r="J72" s="50">
        <f>ROUND((H72*'2-Calculator'!$D$26),2)</f>
        <v>13563.75</v>
      </c>
      <c r="K72" s="50">
        <f>ROUND((I72*'2-Calculator'!$D$26),2)</f>
        <v>13563.75</v>
      </c>
      <c r="L72" s="48">
        <v>4.58</v>
      </c>
      <c r="M72" s="45" t="s">
        <v>2151</v>
      </c>
      <c r="N72" s="45" t="s">
        <v>2152</v>
      </c>
      <c r="O72" s="45"/>
      <c r="P72" s="45" t="s">
        <v>1789</v>
      </c>
    </row>
    <row r="73" spans="1:16" s="51" customFormat="1">
      <c r="A73" s="45"/>
      <c r="B73" s="45" t="s">
        <v>2204</v>
      </c>
      <c r="C73" s="113" t="s">
        <v>2544</v>
      </c>
      <c r="D73" s="145" t="s">
        <v>2202</v>
      </c>
      <c r="E73" s="47">
        <v>3.7368199999999998</v>
      </c>
      <c r="F73" s="53">
        <v>1</v>
      </c>
      <c r="G73" s="53">
        <v>1</v>
      </c>
      <c r="H73" s="47">
        <f t="shared" si="2"/>
        <v>3.7368199999999998</v>
      </c>
      <c r="I73" s="49">
        <f t="shared" si="3"/>
        <v>3.7368199999999998</v>
      </c>
      <c r="J73" s="50">
        <f>ROUND((H73*'2-Calculator'!$D$26),2)</f>
        <v>19991.990000000002</v>
      </c>
      <c r="K73" s="50">
        <f>ROUND((I73*'2-Calculator'!$D$26),2)</f>
        <v>19991.990000000002</v>
      </c>
      <c r="L73" s="48">
        <v>8.6300000000000008</v>
      </c>
      <c r="M73" s="45" t="s">
        <v>2151</v>
      </c>
      <c r="N73" s="45" t="s">
        <v>2152</v>
      </c>
      <c r="O73" s="45"/>
      <c r="P73" s="45" t="s">
        <v>1789</v>
      </c>
    </row>
    <row r="74" spans="1:16" s="51" customFormat="1">
      <c r="A74" s="45"/>
      <c r="B74" s="45" t="s">
        <v>2205</v>
      </c>
      <c r="C74" s="113" t="s">
        <v>2544</v>
      </c>
      <c r="D74" s="145" t="s">
        <v>2202</v>
      </c>
      <c r="E74" s="47">
        <v>7.2480000000000002</v>
      </c>
      <c r="F74" s="53">
        <v>1</v>
      </c>
      <c r="G74" s="53">
        <v>1</v>
      </c>
      <c r="H74" s="47">
        <f t="shared" si="2"/>
        <v>7.2480000000000002</v>
      </c>
      <c r="I74" s="49">
        <f t="shared" si="3"/>
        <v>7.2480000000000002</v>
      </c>
      <c r="J74" s="50">
        <f>ROUND((H74*'2-Calculator'!$D$26),2)</f>
        <v>38776.800000000003</v>
      </c>
      <c r="K74" s="50">
        <f>ROUND((I74*'2-Calculator'!$D$26),2)</f>
        <v>38776.800000000003</v>
      </c>
      <c r="L74" s="48">
        <v>17.510000000000002</v>
      </c>
      <c r="M74" s="45" t="s">
        <v>2151</v>
      </c>
      <c r="N74" s="45" t="s">
        <v>2152</v>
      </c>
      <c r="O74" s="45"/>
      <c r="P74" s="45" t="s">
        <v>1789</v>
      </c>
    </row>
    <row r="75" spans="1:16" s="51" customFormat="1">
      <c r="A75" s="45"/>
      <c r="B75" s="45" t="s">
        <v>2206</v>
      </c>
      <c r="C75" s="113" t="s">
        <v>2545</v>
      </c>
      <c r="D75" s="145" t="s">
        <v>2207</v>
      </c>
      <c r="E75" s="47">
        <v>2.0984400000000001</v>
      </c>
      <c r="F75" s="53">
        <v>1</v>
      </c>
      <c r="G75" s="53">
        <v>1</v>
      </c>
      <c r="H75" s="47">
        <f t="shared" si="2"/>
        <v>2.0984400000000001</v>
      </c>
      <c r="I75" s="49">
        <f t="shared" si="3"/>
        <v>2.0984400000000001</v>
      </c>
      <c r="J75" s="50">
        <f>ROUND((H75*'2-Calculator'!$D$26),2)</f>
        <v>11226.65</v>
      </c>
      <c r="K75" s="50">
        <f>ROUND((I75*'2-Calculator'!$D$26),2)</f>
        <v>11226.65</v>
      </c>
      <c r="L75" s="48">
        <v>2.73</v>
      </c>
      <c r="M75" s="45" t="s">
        <v>2151</v>
      </c>
      <c r="N75" s="45" t="s">
        <v>2152</v>
      </c>
      <c r="O75" s="45"/>
      <c r="P75" s="45" t="s">
        <v>1789</v>
      </c>
    </row>
    <row r="76" spans="1:16" s="51" customFormat="1">
      <c r="A76" s="45"/>
      <c r="B76" s="45" t="s">
        <v>2208</v>
      </c>
      <c r="C76" s="113" t="s">
        <v>2545</v>
      </c>
      <c r="D76" s="145" t="s">
        <v>2207</v>
      </c>
      <c r="E76" s="47">
        <v>2.3315999999999999</v>
      </c>
      <c r="F76" s="53">
        <v>1</v>
      </c>
      <c r="G76" s="53">
        <v>1</v>
      </c>
      <c r="H76" s="47">
        <f t="shared" si="2"/>
        <v>2.3315999999999999</v>
      </c>
      <c r="I76" s="49">
        <f t="shared" si="3"/>
        <v>2.3315999999999999</v>
      </c>
      <c r="J76" s="50">
        <f>ROUND((H76*'2-Calculator'!$D$26),2)</f>
        <v>12474.06</v>
      </c>
      <c r="K76" s="50">
        <f>ROUND((I76*'2-Calculator'!$D$26),2)</f>
        <v>12474.06</v>
      </c>
      <c r="L76" s="48">
        <v>5.4</v>
      </c>
      <c r="M76" s="45" t="s">
        <v>2151</v>
      </c>
      <c r="N76" s="45" t="s">
        <v>2152</v>
      </c>
      <c r="O76" s="45"/>
      <c r="P76" s="45" t="s">
        <v>1789</v>
      </c>
    </row>
    <row r="77" spans="1:16" s="51" customFormat="1">
      <c r="A77" s="45"/>
      <c r="B77" s="45" t="s">
        <v>2209</v>
      </c>
      <c r="C77" s="113" t="s">
        <v>2545</v>
      </c>
      <c r="D77" s="145" t="s">
        <v>2207</v>
      </c>
      <c r="E77" s="47">
        <v>3.21082</v>
      </c>
      <c r="F77" s="53">
        <v>1</v>
      </c>
      <c r="G77" s="53">
        <v>1</v>
      </c>
      <c r="H77" s="47">
        <f t="shared" si="2"/>
        <v>3.21082</v>
      </c>
      <c r="I77" s="49">
        <f t="shared" si="3"/>
        <v>3.21082</v>
      </c>
      <c r="J77" s="50">
        <f>ROUND((H77*'2-Calculator'!$D$26),2)</f>
        <v>17177.89</v>
      </c>
      <c r="K77" s="50">
        <f>ROUND((I77*'2-Calculator'!$D$26),2)</f>
        <v>17177.89</v>
      </c>
      <c r="L77" s="48">
        <v>8.2200000000000006</v>
      </c>
      <c r="M77" s="45" t="s">
        <v>2151</v>
      </c>
      <c r="N77" s="45" t="s">
        <v>2152</v>
      </c>
      <c r="O77" s="45"/>
      <c r="P77" s="45" t="s">
        <v>1789</v>
      </c>
    </row>
    <row r="78" spans="1:16" s="51" customFormat="1">
      <c r="A78" s="45"/>
      <c r="B78" s="45" t="s">
        <v>2210</v>
      </c>
      <c r="C78" s="113" t="s">
        <v>2545</v>
      </c>
      <c r="D78" s="145" t="s">
        <v>2207</v>
      </c>
      <c r="E78" s="47">
        <v>5.6673200000000001</v>
      </c>
      <c r="F78" s="53">
        <v>1</v>
      </c>
      <c r="G78" s="53">
        <v>1</v>
      </c>
      <c r="H78" s="47">
        <f t="shared" si="2"/>
        <v>5.6673200000000001</v>
      </c>
      <c r="I78" s="49">
        <f t="shared" si="3"/>
        <v>5.6673200000000001</v>
      </c>
      <c r="J78" s="50">
        <f>ROUND((H78*'2-Calculator'!$D$26),2)</f>
        <v>30320.16</v>
      </c>
      <c r="K78" s="50">
        <f>ROUND((I78*'2-Calculator'!$D$26),2)</f>
        <v>30320.16</v>
      </c>
      <c r="L78" s="48">
        <v>13.97</v>
      </c>
      <c r="M78" s="45" t="s">
        <v>2151</v>
      </c>
      <c r="N78" s="45" t="s">
        <v>2152</v>
      </c>
      <c r="O78" s="45"/>
      <c r="P78" s="45" t="s">
        <v>1789</v>
      </c>
    </row>
    <row r="79" spans="1:16" s="51" customFormat="1">
      <c r="A79" s="45"/>
      <c r="B79" s="45" t="s">
        <v>2211</v>
      </c>
      <c r="C79" s="113" t="s">
        <v>2546</v>
      </c>
      <c r="D79" s="145" t="s">
        <v>2212</v>
      </c>
      <c r="E79" s="47">
        <v>2.48881</v>
      </c>
      <c r="F79" s="53">
        <v>1</v>
      </c>
      <c r="G79" s="53">
        <v>1</v>
      </c>
      <c r="H79" s="47">
        <f t="shared" si="2"/>
        <v>2.48881</v>
      </c>
      <c r="I79" s="49">
        <f t="shared" si="3"/>
        <v>2.48881</v>
      </c>
      <c r="J79" s="50">
        <f>ROUND((H79*'2-Calculator'!$D$26),2)</f>
        <v>13315.13</v>
      </c>
      <c r="K79" s="50">
        <f>ROUND((I79*'2-Calculator'!$D$26),2)</f>
        <v>13315.13</v>
      </c>
      <c r="L79" s="48">
        <v>1.8</v>
      </c>
      <c r="M79" s="45" t="s">
        <v>2151</v>
      </c>
      <c r="N79" s="45" t="s">
        <v>2152</v>
      </c>
      <c r="O79" s="45"/>
      <c r="P79" s="45" t="s">
        <v>1789</v>
      </c>
    </row>
    <row r="80" spans="1:16" s="51" customFormat="1">
      <c r="A80" s="45"/>
      <c r="B80" s="45" t="s">
        <v>2213</v>
      </c>
      <c r="C80" s="113" t="s">
        <v>2546</v>
      </c>
      <c r="D80" s="145" t="s">
        <v>2212</v>
      </c>
      <c r="E80" s="47">
        <v>3.4001399999999999</v>
      </c>
      <c r="F80" s="53">
        <v>1</v>
      </c>
      <c r="G80" s="53">
        <v>1</v>
      </c>
      <c r="H80" s="47">
        <f t="shared" si="2"/>
        <v>3.4001399999999999</v>
      </c>
      <c r="I80" s="49">
        <f t="shared" si="3"/>
        <v>3.4001399999999999</v>
      </c>
      <c r="J80" s="50">
        <f>ROUND((H80*'2-Calculator'!$D$26),2)</f>
        <v>18190.75</v>
      </c>
      <c r="K80" s="50">
        <f>ROUND((I80*'2-Calculator'!$D$26),2)</f>
        <v>18190.75</v>
      </c>
      <c r="L80" s="48">
        <v>4.5599999999999996</v>
      </c>
      <c r="M80" s="45" t="s">
        <v>2151</v>
      </c>
      <c r="N80" s="45" t="s">
        <v>2152</v>
      </c>
      <c r="O80" s="45"/>
      <c r="P80" s="45" t="s">
        <v>1789</v>
      </c>
    </row>
    <row r="81" spans="1:16" s="51" customFormat="1">
      <c r="A81" s="45"/>
      <c r="B81" s="45" t="s">
        <v>2214</v>
      </c>
      <c r="C81" s="113" t="s">
        <v>2546</v>
      </c>
      <c r="D81" s="145" t="s">
        <v>2212</v>
      </c>
      <c r="E81" s="47">
        <v>4.8373499999999998</v>
      </c>
      <c r="F81" s="53">
        <v>1</v>
      </c>
      <c r="G81" s="53">
        <v>1</v>
      </c>
      <c r="H81" s="47">
        <f t="shared" si="2"/>
        <v>4.8373499999999998</v>
      </c>
      <c r="I81" s="49">
        <f t="shared" si="3"/>
        <v>4.8373499999999998</v>
      </c>
      <c r="J81" s="50">
        <f>ROUND((H81*'2-Calculator'!$D$26),2)</f>
        <v>25879.82</v>
      </c>
      <c r="K81" s="50">
        <f>ROUND((I81*'2-Calculator'!$D$26),2)</f>
        <v>25879.82</v>
      </c>
      <c r="L81" s="48">
        <v>7.69</v>
      </c>
      <c r="M81" s="45" t="s">
        <v>2151</v>
      </c>
      <c r="N81" s="45" t="s">
        <v>2152</v>
      </c>
      <c r="O81" s="45"/>
      <c r="P81" s="45" t="s">
        <v>1789</v>
      </c>
    </row>
    <row r="82" spans="1:16" s="51" customFormat="1">
      <c r="A82" s="45"/>
      <c r="B82" s="45" t="s">
        <v>2215</v>
      </c>
      <c r="C82" s="113" t="s">
        <v>2546</v>
      </c>
      <c r="D82" s="145" t="s">
        <v>2212</v>
      </c>
      <c r="E82" s="47">
        <v>6.5964099999999997</v>
      </c>
      <c r="F82" s="53">
        <v>1</v>
      </c>
      <c r="G82" s="53">
        <v>1</v>
      </c>
      <c r="H82" s="47">
        <f t="shared" si="2"/>
        <v>6.5964099999999997</v>
      </c>
      <c r="I82" s="49">
        <f t="shared" si="3"/>
        <v>6.5964099999999997</v>
      </c>
      <c r="J82" s="50">
        <f>ROUND((H82*'2-Calculator'!$D$26),2)</f>
        <v>35290.79</v>
      </c>
      <c r="K82" s="50">
        <f>ROUND((I82*'2-Calculator'!$D$26),2)</f>
        <v>35290.79</v>
      </c>
      <c r="L82" s="48">
        <v>11.89</v>
      </c>
      <c r="M82" s="45" t="s">
        <v>2151</v>
      </c>
      <c r="N82" s="45" t="s">
        <v>2152</v>
      </c>
      <c r="O82" s="45"/>
      <c r="P82" s="45" t="s">
        <v>1789</v>
      </c>
    </row>
    <row r="83" spans="1:16" s="51" customFormat="1">
      <c r="A83" s="45"/>
      <c r="B83" s="45" t="s">
        <v>1135</v>
      </c>
      <c r="C83" s="113" t="s">
        <v>1494</v>
      </c>
      <c r="D83" s="145" t="s">
        <v>2216</v>
      </c>
      <c r="E83" s="47">
        <v>1.1926699999999999</v>
      </c>
      <c r="F83" s="53">
        <v>1</v>
      </c>
      <c r="G83" s="53">
        <v>1</v>
      </c>
      <c r="H83" s="47">
        <f t="shared" si="0"/>
        <v>1.1926699999999999</v>
      </c>
      <c r="I83" s="49">
        <f t="shared" si="1"/>
        <v>1.1926699999999999</v>
      </c>
      <c r="J83" s="50">
        <f>ROUND((H83*'2-Calculator'!$D$26),2)</f>
        <v>6380.78</v>
      </c>
      <c r="K83" s="50">
        <f>ROUND((I83*'2-Calculator'!$D$26),2)</f>
        <v>6380.78</v>
      </c>
      <c r="L83" s="48">
        <v>6.16</v>
      </c>
      <c r="M83" s="45" t="s">
        <v>2151</v>
      </c>
      <c r="N83" s="45" t="s">
        <v>2152</v>
      </c>
      <c r="O83" s="45"/>
      <c r="P83" s="45" t="s">
        <v>1789</v>
      </c>
    </row>
    <row r="84" spans="1:16" s="51" customFormat="1">
      <c r="A84" s="45"/>
      <c r="B84" s="45" t="s">
        <v>1134</v>
      </c>
      <c r="C84" s="113" t="s">
        <v>1494</v>
      </c>
      <c r="D84" s="145" t="s">
        <v>2216</v>
      </c>
      <c r="E84" s="47">
        <v>1.61599</v>
      </c>
      <c r="F84" s="53">
        <v>1</v>
      </c>
      <c r="G84" s="53">
        <v>1</v>
      </c>
      <c r="H84" s="47">
        <f t="shared" si="0"/>
        <v>1.61599</v>
      </c>
      <c r="I84" s="49">
        <f t="shared" si="1"/>
        <v>1.61599</v>
      </c>
      <c r="J84" s="50">
        <f>ROUND((H84*'2-Calculator'!$D$26),2)</f>
        <v>8645.5499999999993</v>
      </c>
      <c r="K84" s="50">
        <f>ROUND((I84*'2-Calculator'!$D$26),2)</f>
        <v>8645.5499999999993</v>
      </c>
      <c r="L84" s="48">
        <v>9.98</v>
      </c>
      <c r="M84" s="45" t="s">
        <v>2151</v>
      </c>
      <c r="N84" s="45" t="s">
        <v>2152</v>
      </c>
      <c r="O84" s="45"/>
      <c r="P84" s="45" t="s">
        <v>1789</v>
      </c>
    </row>
    <row r="85" spans="1:16" s="51" customFormat="1">
      <c r="A85" s="45"/>
      <c r="B85" s="45" t="s">
        <v>1133</v>
      </c>
      <c r="C85" s="113" t="s">
        <v>1494</v>
      </c>
      <c r="D85" s="145" t="s">
        <v>2216</v>
      </c>
      <c r="E85" s="47">
        <v>2.41195</v>
      </c>
      <c r="F85" s="53">
        <v>1</v>
      </c>
      <c r="G85" s="53">
        <v>1</v>
      </c>
      <c r="H85" s="47">
        <f t="shared" si="0"/>
        <v>2.41195</v>
      </c>
      <c r="I85" s="49">
        <f t="shared" si="1"/>
        <v>2.41195</v>
      </c>
      <c r="J85" s="50">
        <f>ROUND((H85*'2-Calculator'!$D$26),2)</f>
        <v>12903.93</v>
      </c>
      <c r="K85" s="50">
        <f>ROUND((I85*'2-Calculator'!$D$26),2)</f>
        <v>12903.93</v>
      </c>
      <c r="L85" s="48">
        <v>14.92</v>
      </c>
      <c r="M85" s="45" t="s">
        <v>2151</v>
      </c>
      <c r="N85" s="45" t="s">
        <v>2152</v>
      </c>
      <c r="O85" s="45"/>
      <c r="P85" s="45" t="s">
        <v>1789</v>
      </c>
    </row>
    <row r="86" spans="1:16" s="51" customFormat="1">
      <c r="A86" s="45"/>
      <c r="B86" s="45" t="s">
        <v>1132</v>
      </c>
      <c r="C86" s="113" t="s">
        <v>1494</v>
      </c>
      <c r="D86" s="145" t="s">
        <v>2216</v>
      </c>
      <c r="E86" s="47">
        <v>3.6753399999999998</v>
      </c>
      <c r="F86" s="53">
        <v>1</v>
      </c>
      <c r="G86" s="53">
        <v>1</v>
      </c>
      <c r="H86" s="47">
        <f t="shared" si="0"/>
        <v>3.6753399999999998</v>
      </c>
      <c r="I86" s="49">
        <f t="shared" si="1"/>
        <v>3.6753399999999998</v>
      </c>
      <c r="J86" s="50">
        <f>ROUND((H86*'2-Calculator'!$D$26),2)</f>
        <v>19663.07</v>
      </c>
      <c r="K86" s="50">
        <f>ROUND((I86*'2-Calculator'!$D$26),2)</f>
        <v>19663.07</v>
      </c>
      <c r="L86" s="48">
        <v>18.47</v>
      </c>
      <c r="M86" s="45" t="s">
        <v>2151</v>
      </c>
      <c r="N86" s="45" t="s">
        <v>2152</v>
      </c>
      <c r="O86" s="45"/>
      <c r="P86" s="45" t="s">
        <v>1789</v>
      </c>
    </row>
    <row r="87" spans="1:16" s="51" customFormat="1">
      <c r="A87" s="45"/>
      <c r="B87" s="45" t="s">
        <v>1131</v>
      </c>
      <c r="C87" s="113" t="s">
        <v>1495</v>
      </c>
      <c r="D87" s="145" t="s">
        <v>2217</v>
      </c>
      <c r="E87" s="47">
        <v>0.87090999999999996</v>
      </c>
      <c r="F87" s="53">
        <v>1</v>
      </c>
      <c r="G87" s="53">
        <v>1</v>
      </c>
      <c r="H87" s="47">
        <f t="shared" ref="H87:H150" si="4">ROUND(E87*F87,5)</f>
        <v>0.87090999999999996</v>
      </c>
      <c r="I87" s="49">
        <f t="shared" ref="I87:I150" si="5">ROUND(E87*G87,5)</f>
        <v>0.87090999999999996</v>
      </c>
      <c r="J87" s="50">
        <f>ROUND((H87*'2-Calculator'!$D$26),2)</f>
        <v>4659.37</v>
      </c>
      <c r="K87" s="50">
        <f>ROUND((I87*'2-Calculator'!$D$26),2)</f>
        <v>4659.37</v>
      </c>
      <c r="L87" s="48">
        <v>3.25</v>
      </c>
      <c r="M87" s="45" t="s">
        <v>2151</v>
      </c>
      <c r="N87" s="45" t="s">
        <v>2152</v>
      </c>
      <c r="O87" s="45"/>
      <c r="P87" s="45" t="s">
        <v>1789</v>
      </c>
    </row>
    <row r="88" spans="1:16" s="51" customFormat="1">
      <c r="A88" s="45"/>
      <c r="B88" s="45" t="s">
        <v>1130</v>
      </c>
      <c r="C88" s="113" t="s">
        <v>1495</v>
      </c>
      <c r="D88" s="145" t="s">
        <v>2217</v>
      </c>
      <c r="E88" s="47">
        <v>1.0409299999999999</v>
      </c>
      <c r="F88" s="53">
        <v>1</v>
      </c>
      <c r="G88" s="53">
        <v>1</v>
      </c>
      <c r="H88" s="47">
        <f t="shared" si="4"/>
        <v>1.0409299999999999</v>
      </c>
      <c r="I88" s="49">
        <f t="shared" si="5"/>
        <v>1.0409299999999999</v>
      </c>
      <c r="J88" s="50">
        <f>ROUND((H88*'2-Calculator'!$D$26),2)</f>
        <v>5568.98</v>
      </c>
      <c r="K88" s="50">
        <f>ROUND((I88*'2-Calculator'!$D$26),2)</f>
        <v>5568.98</v>
      </c>
      <c r="L88" s="48">
        <v>4.54</v>
      </c>
      <c r="M88" s="45" t="s">
        <v>2151</v>
      </c>
      <c r="N88" s="45" t="s">
        <v>2152</v>
      </c>
      <c r="O88" s="45"/>
      <c r="P88" s="45" t="s">
        <v>1789</v>
      </c>
    </row>
    <row r="89" spans="1:16" s="51" customFormat="1">
      <c r="A89" s="45"/>
      <c r="B89" s="45" t="s">
        <v>1129</v>
      </c>
      <c r="C89" s="113" t="s">
        <v>1495</v>
      </c>
      <c r="D89" s="145" t="s">
        <v>2217</v>
      </c>
      <c r="E89" s="47">
        <v>1.36808</v>
      </c>
      <c r="F89" s="53">
        <v>1</v>
      </c>
      <c r="G89" s="53">
        <v>1</v>
      </c>
      <c r="H89" s="47">
        <f t="shared" si="4"/>
        <v>1.36808</v>
      </c>
      <c r="I89" s="49">
        <f t="shared" si="5"/>
        <v>1.36808</v>
      </c>
      <c r="J89" s="50">
        <f>ROUND((H89*'2-Calculator'!$D$26),2)</f>
        <v>7319.23</v>
      </c>
      <c r="K89" s="50">
        <f>ROUND((I89*'2-Calculator'!$D$26),2)</f>
        <v>7319.23</v>
      </c>
      <c r="L89" s="48">
        <v>6.23</v>
      </c>
      <c r="M89" s="45" t="s">
        <v>2151</v>
      </c>
      <c r="N89" s="45" t="s">
        <v>2152</v>
      </c>
      <c r="O89" s="45"/>
      <c r="P89" s="45" t="s">
        <v>1789</v>
      </c>
    </row>
    <row r="90" spans="1:16" s="51" customFormat="1">
      <c r="A90" s="45"/>
      <c r="B90" s="45" t="s">
        <v>1128</v>
      </c>
      <c r="C90" s="113" t="s">
        <v>1495</v>
      </c>
      <c r="D90" s="145" t="s">
        <v>2217</v>
      </c>
      <c r="E90" s="47">
        <v>1.98295</v>
      </c>
      <c r="F90" s="53">
        <v>1</v>
      </c>
      <c r="G90" s="53">
        <v>1</v>
      </c>
      <c r="H90" s="47">
        <f t="shared" si="4"/>
        <v>1.98295</v>
      </c>
      <c r="I90" s="49">
        <f t="shared" si="5"/>
        <v>1.98295</v>
      </c>
      <c r="J90" s="50">
        <f>ROUND((H90*'2-Calculator'!$D$26),2)</f>
        <v>10608.78</v>
      </c>
      <c r="K90" s="50">
        <f>ROUND((I90*'2-Calculator'!$D$26),2)</f>
        <v>10608.78</v>
      </c>
      <c r="L90" s="48">
        <v>8.59</v>
      </c>
      <c r="M90" s="45" t="s">
        <v>2151</v>
      </c>
      <c r="N90" s="45" t="s">
        <v>2152</v>
      </c>
      <c r="O90" s="45"/>
      <c r="P90" s="45" t="s">
        <v>1789</v>
      </c>
    </row>
    <row r="91" spans="1:16" s="51" customFormat="1">
      <c r="A91" s="45"/>
      <c r="B91" s="45" t="s">
        <v>1127</v>
      </c>
      <c r="C91" s="113" t="s">
        <v>1496</v>
      </c>
      <c r="D91" s="145" t="s">
        <v>2218</v>
      </c>
      <c r="E91" s="47">
        <v>0.84386000000000005</v>
      </c>
      <c r="F91" s="53">
        <v>1</v>
      </c>
      <c r="G91" s="53">
        <v>1</v>
      </c>
      <c r="H91" s="47">
        <f t="shared" si="4"/>
        <v>0.84386000000000005</v>
      </c>
      <c r="I91" s="49">
        <f t="shared" si="5"/>
        <v>0.84386000000000005</v>
      </c>
      <c r="J91" s="50">
        <f>ROUND((H91*'2-Calculator'!$D$26),2)</f>
        <v>4514.6499999999996</v>
      </c>
      <c r="K91" s="50">
        <f>ROUND((I91*'2-Calculator'!$D$26),2)</f>
        <v>4514.6499999999996</v>
      </c>
      <c r="L91" s="48">
        <v>7.13</v>
      </c>
      <c r="M91" s="45" t="s">
        <v>2151</v>
      </c>
      <c r="N91" s="45" t="s">
        <v>2152</v>
      </c>
      <c r="O91" s="45"/>
      <c r="P91" s="45" t="s">
        <v>1789</v>
      </c>
    </row>
    <row r="92" spans="1:16" s="51" customFormat="1">
      <c r="A92" s="45"/>
      <c r="B92" s="45" t="s">
        <v>1126</v>
      </c>
      <c r="C92" s="113" t="s">
        <v>1496</v>
      </c>
      <c r="D92" s="145" t="s">
        <v>2218</v>
      </c>
      <c r="E92" s="47">
        <v>1.0696699999999999</v>
      </c>
      <c r="F92" s="53">
        <v>1</v>
      </c>
      <c r="G92" s="53">
        <v>1</v>
      </c>
      <c r="H92" s="47">
        <f t="shared" si="4"/>
        <v>1.0696699999999999</v>
      </c>
      <c r="I92" s="49">
        <f t="shared" si="5"/>
        <v>1.0696699999999999</v>
      </c>
      <c r="J92" s="50">
        <f>ROUND((H92*'2-Calculator'!$D$26),2)</f>
        <v>5722.73</v>
      </c>
      <c r="K92" s="50">
        <f>ROUND((I92*'2-Calculator'!$D$26),2)</f>
        <v>5722.73</v>
      </c>
      <c r="L92" s="48">
        <v>9.23</v>
      </c>
      <c r="M92" s="45" t="s">
        <v>2151</v>
      </c>
      <c r="N92" s="45" t="s">
        <v>2152</v>
      </c>
      <c r="O92" s="45"/>
      <c r="P92" s="45" t="s">
        <v>1789</v>
      </c>
    </row>
    <row r="93" spans="1:16" s="51" customFormat="1">
      <c r="A93" s="45"/>
      <c r="B93" s="45" t="s">
        <v>1125</v>
      </c>
      <c r="C93" s="113" t="s">
        <v>1496</v>
      </c>
      <c r="D93" s="145" t="s">
        <v>2218</v>
      </c>
      <c r="E93" s="47">
        <v>1.4639899999999999</v>
      </c>
      <c r="F93" s="53">
        <v>1</v>
      </c>
      <c r="G93" s="53">
        <v>1</v>
      </c>
      <c r="H93" s="47">
        <f t="shared" si="4"/>
        <v>1.4639899999999999</v>
      </c>
      <c r="I93" s="49">
        <f t="shared" si="5"/>
        <v>1.4639899999999999</v>
      </c>
      <c r="J93" s="50">
        <f>ROUND((H93*'2-Calculator'!$D$26),2)</f>
        <v>7832.35</v>
      </c>
      <c r="K93" s="50">
        <f>ROUND((I93*'2-Calculator'!$D$26),2)</f>
        <v>7832.35</v>
      </c>
      <c r="L93" s="48">
        <v>9.76</v>
      </c>
      <c r="M93" s="45" t="s">
        <v>2151</v>
      </c>
      <c r="N93" s="45" t="s">
        <v>2152</v>
      </c>
      <c r="O93" s="45"/>
      <c r="P93" s="45" t="s">
        <v>1789</v>
      </c>
    </row>
    <row r="94" spans="1:16" s="51" customFormat="1">
      <c r="A94" s="45"/>
      <c r="B94" s="45" t="s">
        <v>1124</v>
      </c>
      <c r="C94" s="113" t="s">
        <v>1496</v>
      </c>
      <c r="D94" s="145" t="s">
        <v>2218</v>
      </c>
      <c r="E94" s="47">
        <v>2.7598500000000001</v>
      </c>
      <c r="F94" s="53">
        <v>1</v>
      </c>
      <c r="G94" s="53">
        <v>1</v>
      </c>
      <c r="H94" s="47">
        <f t="shared" si="4"/>
        <v>2.7598500000000001</v>
      </c>
      <c r="I94" s="49">
        <f t="shared" si="5"/>
        <v>2.7598500000000001</v>
      </c>
      <c r="J94" s="50">
        <f>ROUND((H94*'2-Calculator'!$D$26),2)</f>
        <v>14765.2</v>
      </c>
      <c r="K94" s="50">
        <f>ROUND((I94*'2-Calculator'!$D$26),2)</f>
        <v>14765.2</v>
      </c>
      <c r="L94" s="48">
        <v>13.37</v>
      </c>
      <c r="M94" s="45" t="s">
        <v>2151</v>
      </c>
      <c r="N94" s="45" t="s">
        <v>2152</v>
      </c>
      <c r="O94" s="45"/>
      <c r="P94" s="45" t="s">
        <v>1789</v>
      </c>
    </row>
    <row r="95" spans="1:16" s="51" customFormat="1" ht="12" customHeight="1">
      <c r="A95" s="45"/>
      <c r="B95" s="45" t="s">
        <v>1123</v>
      </c>
      <c r="C95" s="113" t="s">
        <v>1497</v>
      </c>
      <c r="D95" s="145" t="s">
        <v>2219</v>
      </c>
      <c r="E95" s="47">
        <v>1.0281400000000001</v>
      </c>
      <c r="F95" s="53">
        <v>1</v>
      </c>
      <c r="G95" s="53">
        <v>1</v>
      </c>
      <c r="H95" s="47">
        <f t="shared" si="4"/>
        <v>1.0281400000000001</v>
      </c>
      <c r="I95" s="49">
        <f t="shared" si="5"/>
        <v>1.0281400000000001</v>
      </c>
      <c r="J95" s="50">
        <f>ROUND((H95*'2-Calculator'!$D$26),2)</f>
        <v>5500.55</v>
      </c>
      <c r="K95" s="50">
        <f>ROUND((I95*'2-Calculator'!$D$26),2)</f>
        <v>5500.55</v>
      </c>
      <c r="L95" s="48">
        <v>4.26</v>
      </c>
      <c r="M95" s="45" t="s">
        <v>2151</v>
      </c>
      <c r="N95" s="45" t="s">
        <v>2152</v>
      </c>
      <c r="O95" s="45"/>
      <c r="P95" s="45" t="s">
        <v>1789</v>
      </c>
    </row>
    <row r="96" spans="1:16" s="51" customFormat="1" ht="13.5" customHeight="1">
      <c r="A96" s="45"/>
      <c r="B96" s="45" t="s">
        <v>1122</v>
      </c>
      <c r="C96" s="113" t="s">
        <v>1497</v>
      </c>
      <c r="D96" s="145" t="s">
        <v>2219</v>
      </c>
      <c r="E96" s="47">
        <v>1.39378</v>
      </c>
      <c r="F96" s="53">
        <v>1</v>
      </c>
      <c r="G96" s="53">
        <v>1</v>
      </c>
      <c r="H96" s="47">
        <f t="shared" si="4"/>
        <v>1.39378</v>
      </c>
      <c r="I96" s="49">
        <f t="shared" si="5"/>
        <v>1.39378</v>
      </c>
      <c r="J96" s="50">
        <f>ROUND((H96*'2-Calculator'!$D$26),2)</f>
        <v>7456.72</v>
      </c>
      <c r="K96" s="50">
        <f>ROUND((I96*'2-Calculator'!$D$26),2)</f>
        <v>7456.72</v>
      </c>
      <c r="L96" s="48">
        <v>6.44</v>
      </c>
      <c r="M96" s="45" t="s">
        <v>2151</v>
      </c>
      <c r="N96" s="45" t="s">
        <v>2152</v>
      </c>
      <c r="O96" s="45"/>
      <c r="P96" s="45" t="s">
        <v>1789</v>
      </c>
    </row>
    <row r="97" spans="1:16" s="51" customFormat="1" ht="11.25" customHeight="1">
      <c r="A97" s="45"/>
      <c r="B97" s="45" t="s">
        <v>1121</v>
      </c>
      <c r="C97" s="113" t="s">
        <v>1497</v>
      </c>
      <c r="D97" s="145" t="s">
        <v>2219</v>
      </c>
      <c r="E97" s="47">
        <v>2.0691299999999999</v>
      </c>
      <c r="F97" s="53">
        <v>1</v>
      </c>
      <c r="G97" s="53">
        <v>1</v>
      </c>
      <c r="H97" s="47">
        <f t="shared" si="4"/>
        <v>2.0691299999999999</v>
      </c>
      <c r="I97" s="49">
        <f t="shared" si="5"/>
        <v>2.0691299999999999</v>
      </c>
      <c r="J97" s="50">
        <f>ROUND((H97*'2-Calculator'!$D$26),2)</f>
        <v>11069.85</v>
      </c>
      <c r="K97" s="50">
        <f>ROUND((I97*'2-Calculator'!$D$26),2)</f>
        <v>11069.85</v>
      </c>
      <c r="L97" s="48">
        <v>9.81</v>
      </c>
      <c r="M97" s="45" t="s">
        <v>2151</v>
      </c>
      <c r="N97" s="45" t="s">
        <v>2152</v>
      </c>
      <c r="O97" s="45"/>
      <c r="P97" s="45" t="s">
        <v>1789</v>
      </c>
    </row>
    <row r="98" spans="1:16" s="51" customFormat="1" ht="14.25" customHeight="1">
      <c r="A98" s="45"/>
      <c r="B98" s="45" t="s">
        <v>1120</v>
      </c>
      <c r="C98" s="113" t="s">
        <v>1497</v>
      </c>
      <c r="D98" s="145" t="s">
        <v>2219</v>
      </c>
      <c r="E98" s="47">
        <v>3.9277500000000001</v>
      </c>
      <c r="F98" s="53">
        <v>1</v>
      </c>
      <c r="G98" s="53">
        <v>1</v>
      </c>
      <c r="H98" s="47">
        <f t="shared" si="4"/>
        <v>3.9277500000000001</v>
      </c>
      <c r="I98" s="49">
        <f t="shared" si="5"/>
        <v>3.9277500000000001</v>
      </c>
      <c r="J98" s="50">
        <f>ROUND((H98*'2-Calculator'!$D$26),2)</f>
        <v>21013.46</v>
      </c>
      <c r="K98" s="50">
        <f>ROUND((I98*'2-Calculator'!$D$26),2)</f>
        <v>21013.46</v>
      </c>
      <c r="L98" s="48">
        <v>16.899999999999999</v>
      </c>
      <c r="M98" s="45" t="s">
        <v>2151</v>
      </c>
      <c r="N98" s="45" t="s">
        <v>2152</v>
      </c>
      <c r="O98" s="45"/>
      <c r="P98" s="45" t="s">
        <v>1789</v>
      </c>
    </row>
    <row r="99" spans="1:16" s="51" customFormat="1">
      <c r="A99" s="45"/>
      <c r="B99" s="45" t="s">
        <v>1119</v>
      </c>
      <c r="C99" s="113" t="s">
        <v>1498</v>
      </c>
      <c r="D99" s="145" t="s">
        <v>1969</v>
      </c>
      <c r="E99" s="47">
        <v>0.93662999999999996</v>
      </c>
      <c r="F99" s="53">
        <v>1</v>
      </c>
      <c r="G99" s="53">
        <v>1</v>
      </c>
      <c r="H99" s="47">
        <f t="shared" si="4"/>
        <v>0.93662999999999996</v>
      </c>
      <c r="I99" s="49">
        <f t="shared" si="5"/>
        <v>0.93662999999999996</v>
      </c>
      <c r="J99" s="50">
        <f>ROUND((H99*'2-Calculator'!$D$26),2)</f>
        <v>5010.97</v>
      </c>
      <c r="K99" s="50">
        <f>ROUND((I99*'2-Calculator'!$D$26),2)</f>
        <v>5010.97</v>
      </c>
      <c r="L99" s="48">
        <v>3.67</v>
      </c>
      <c r="M99" s="45" t="s">
        <v>2151</v>
      </c>
      <c r="N99" s="45" t="s">
        <v>2152</v>
      </c>
      <c r="O99" s="45"/>
      <c r="P99" s="45" t="s">
        <v>1789</v>
      </c>
    </row>
    <row r="100" spans="1:16" s="51" customFormat="1">
      <c r="A100" s="45"/>
      <c r="B100" s="45" t="s">
        <v>1118</v>
      </c>
      <c r="C100" s="113" t="s">
        <v>1498</v>
      </c>
      <c r="D100" s="145" t="s">
        <v>1969</v>
      </c>
      <c r="E100" s="47">
        <v>1.29826</v>
      </c>
      <c r="F100" s="53">
        <v>1</v>
      </c>
      <c r="G100" s="53">
        <v>1</v>
      </c>
      <c r="H100" s="47">
        <f t="shared" si="4"/>
        <v>1.29826</v>
      </c>
      <c r="I100" s="49">
        <f t="shared" si="5"/>
        <v>1.29826</v>
      </c>
      <c r="J100" s="50">
        <f>ROUND((H100*'2-Calculator'!$D$26),2)</f>
        <v>6945.69</v>
      </c>
      <c r="K100" s="50">
        <f>ROUND((I100*'2-Calculator'!$D$26),2)</f>
        <v>6945.69</v>
      </c>
      <c r="L100" s="48">
        <v>4.87</v>
      </c>
      <c r="M100" s="45" t="s">
        <v>2151</v>
      </c>
      <c r="N100" s="45" t="s">
        <v>2152</v>
      </c>
      <c r="O100" s="45"/>
      <c r="P100" s="45" t="s">
        <v>1789</v>
      </c>
    </row>
    <row r="101" spans="1:16" s="51" customFormat="1">
      <c r="A101" s="45"/>
      <c r="B101" s="45" t="s">
        <v>1117</v>
      </c>
      <c r="C101" s="113" t="s">
        <v>1498</v>
      </c>
      <c r="D101" s="145" t="s">
        <v>1969</v>
      </c>
      <c r="E101" s="47">
        <v>1.64957</v>
      </c>
      <c r="F101" s="53">
        <v>1</v>
      </c>
      <c r="G101" s="53">
        <v>1</v>
      </c>
      <c r="H101" s="47">
        <f t="shared" si="4"/>
        <v>1.64957</v>
      </c>
      <c r="I101" s="49">
        <f t="shared" si="5"/>
        <v>1.64957</v>
      </c>
      <c r="J101" s="50">
        <f>ROUND((H101*'2-Calculator'!$D$26),2)</f>
        <v>8825.2000000000007</v>
      </c>
      <c r="K101" s="50">
        <f>ROUND((I101*'2-Calculator'!$D$26),2)</f>
        <v>8825.2000000000007</v>
      </c>
      <c r="L101" s="48">
        <v>6.18</v>
      </c>
      <c r="M101" s="45" t="s">
        <v>2151</v>
      </c>
      <c r="N101" s="45" t="s">
        <v>2152</v>
      </c>
      <c r="O101" s="45"/>
      <c r="P101" s="45" t="s">
        <v>1789</v>
      </c>
    </row>
    <row r="102" spans="1:16" s="51" customFormat="1">
      <c r="A102" s="45"/>
      <c r="B102" s="45" t="s">
        <v>1116</v>
      </c>
      <c r="C102" s="113" t="s">
        <v>1498</v>
      </c>
      <c r="D102" s="145" t="s">
        <v>1969</v>
      </c>
      <c r="E102" s="47">
        <v>1.98593</v>
      </c>
      <c r="F102" s="53">
        <v>1</v>
      </c>
      <c r="G102" s="53">
        <v>1</v>
      </c>
      <c r="H102" s="47">
        <f t="shared" si="4"/>
        <v>1.98593</v>
      </c>
      <c r="I102" s="49">
        <f t="shared" si="5"/>
        <v>1.98593</v>
      </c>
      <c r="J102" s="50">
        <f>ROUND((H102*'2-Calculator'!$D$26),2)</f>
        <v>10624.73</v>
      </c>
      <c r="K102" s="50">
        <f>ROUND((I102*'2-Calculator'!$D$26),2)</f>
        <v>10624.73</v>
      </c>
      <c r="L102" s="48">
        <v>7.38</v>
      </c>
      <c r="M102" s="45" t="s">
        <v>2151</v>
      </c>
      <c r="N102" s="45" t="s">
        <v>2152</v>
      </c>
      <c r="O102" s="45"/>
      <c r="P102" s="45" t="s">
        <v>1789</v>
      </c>
    </row>
    <row r="103" spans="1:16" s="51" customFormat="1">
      <c r="A103" s="45"/>
      <c r="B103" s="45" t="s">
        <v>1115</v>
      </c>
      <c r="C103" s="113" t="s">
        <v>1499</v>
      </c>
      <c r="D103" s="145" t="s">
        <v>2220</v>
      </c>
      <c r="E103" s="47">
        <v>1.0195000000000001</v>
      </c>
      <c r="F103" s="53">
        <v>1</v>
      </c>
      <c r="G103" s="53">
        <v>1</v>
      </c>
      <c r="H103" s="47">
        <f t="shared" si="4"/>
        <v>1.0195000000000001</v>
      </c>
      <c r="I103" s="49">
        <f t="shared" si="5"/>
        <v>1.0195000000000001</v>
      </c>
      <c r="J103" s="50">
        <f>ROUND((H103*'2-Calculator'!$D$26),2)</f>
        <v>5454.33</v>
      </c>
      <c r="K103" s="50">
        <f>ROUND((I103*'2-Calculator'!$D$26),2)</f>
        <v>5454.33</v>
      </c>
      <c r="L103" s="48">
        <v>2.63</v>
      </c>
      <c r="M103" s="45" t="s">
        <v>2151</v>
      </c>
      <c r="N103" s="45" t="s">
        <v>2152</v>
      </c>
      <c r="O103" s="45"/>
      <c r="P103" s="45" t="s">
        <v>1789</v>
      </c>
    </row>
    <row r="104" spans="1:16" s="51" customFormat="1">
      <c r="A104" s="45"/>
      <c r="B104" s="45" t="s">
        <v>1114</v>
      </c>
      <c r="C104" s="113" t="s">
        <v>1499</v>
      </c>
      <c r="D104" s="145" t="s">
        <v>2220</v>
      </c>
      <c r="E104" s="47">
        <v>1.2485900000000001</v>
      </c>
      <c r="F104" s="53">
        <v>1</v>
      </c>
      <c r="G104" s="53">
        <v>1</v>
      </c>
      <c r="H104" s="47">
        <f t="shared" si="4"/>
        <v>1.2485900000000001</v>
      </c>
      <c r="I104" s="49">
        <f t="shared" si="5"/>
        <v>1.2485900000000001</v>
      </c>
      <c r="J104" s="50">
        <f>ROUND((H104*'2-Calculator'!$D$26),2)</f>
        <v>6679.96</v>
      </c>
      <c r="K104" s="50">
        <f>ROUND((I104*'2-Calculator'!$D$26),2)</f>
        <v>6679.96</v>
      </c>
      <c r="L104" s="48">
        <v>3.81</v>
      </c>
      <c r="M104" s="45" t="s">
        <v>2151</v>
      </c>
      <c r="N104" s="45" t="s">
        <v>2152</v>
      </c>
      <c r="O104" s="45"/>
      <c r="P104" s="45" t="s">
        <v>1789</v>
      </c>
    </row>
    <row r="105" spans="1:16" s="51" customFormat="1">
      <c r="A105" s="45"/>
      <c r="B105" s="45" t="s">
        <v>1113</v>
      </c>
      <c r="C105" s="113" t="s">
        <v>1499</v>
      </c>
      <c r="D105" s="145" t="s">
        <v>2220</v>
      </c>
      <c r="E105" s="47">
        <v>1.6928000000000001</v>
      </c>
      <c r="F105" s="53">
        <v>1</v>
      </c>
      <c r="G105" s="53">
        <v>1</v>
      </c>
      <c r="H105" s="47">
        <f t="shared" si="4"/>
        <v>1.6928000000000001</v>
      </c>
      <c r="I105" s="49">
        <f t="shared" si="5"/>
        <v>1.6928000000000001</v>
      </c>
      <c r="J105" s="50">
        <f>ROUND((H105*'2-Calculator'!$D$26),2)</f>
        <v>9056.48</v>
      </c>
      <c r="K105" s="50">
        <f>ROUND((I105*'2-Calculator'!$D$26),2)</f>
        <v>9056.48</v>
      </c>
      <c r="L105" s="48">
        <v>6.28</v>
      </c>
      <c r="M105" s="45" t="s">
        <v>2151</v>
      </c>
      <c r="N105" s="45" t="s">
        <v>2152</v>
      </c>
      <c r="O105" s="45"/>
      <c r="P105" s="45" t="s">
        <v>1789</v>
      </c>
    </row>
    <row r="106" spans="1:16" s="51" customFormat="1">
      <c r="A106" s="45"/>
      <c r="B106" s="45" t="s">
        <v>1112</v>
      </c>
      <c r="C106" s="113" t="s">
        <v>1499</v>
      </c>
      <c r="D106" s="145" t="s">
        <v>2220</v>
      </c>
      <c r="E106" s="47">
        <v>2.7062599999999999</v>
      </c>
      <c r="F106" s="53">
        <v>1</v>
      </c>
      <c r="G106" s="53">
        <v>1</v>
      </c>
      <c r="H106" s="47">
        <f t="shared" si="4"/>
        <v>2.7062599999999999</v>
      </c>
      <c r="I106" s="49">
        <f t="shared" si="5"/>
        <v>2.7062599999999999</v>
      </c>
      <c r="J106" s="50">
        <f>ROUND((H106*'2-Calculator'!$D$26),2)</f>
        <v>14478.49</v>
      </c>
      <c r="K106" s="50">
        <f>ROUND((I106*'2-Calculator'!$D$26),2)</f>
        <v>14478.49</v>
      </c>
      <c r="L106" s="48">
        <v>9.81</v>
      </c>
      <c r="M106" s="45" t="s">
        <v>2151</v>
      </c>
      <c r="N106" s="45" t="s">
        <v>2152</v>
      </c>
      <c r="O106" s="45"/>
      <c r="P106" s="45" t="s">
        <v>1789</v>
      </c>
    </row>
    <row r="107" spans="1:16" s="51" customFormat="1">
      <c r="A107" s="45"/>
      <c r="B107" s="45" t="s">
        <v>1111</v>
      </c>
      <c r="C107" s="113" t="s">
        <v>1500</v>
      </c>
      <c r="D107" s="145" t="s">
        <v>2221</v>
      </c>
      <c r="E107" s="47">
        <v>0.88429999999999997</v>
      </c>
      <c r="F107" s="53">
        <v>1</v>
      </c>
      <c r="G107" s="53">
        <v>1</v>
      </c>
      <c r="H107" s="47">
        <f t="shared" si="4"/>
        <v>0.88429999999999997</v>
      </c>
      <c r="I107" s="49">
        <f t="shared" si="5"/>
        <v>0.88429999999999997</v>
      </c>
      <c r="J107" s="50">
        <f>ROUND((H107*'2-Calculator'!$D$26),2)</f>
        <v>4731.01</v>
      </c>
      <c r="K107" s="50">
        <f>ROUND((I107*'2-Calculator'!$D$26),2)</f>
        <v>4731.01</v>
      </c>
      <c r="L107" s="48">
        <v>2.2400000000000002</v>
      </c>
      <c r="M107" s="45" t="s">
        <v>2151</v>
      </c>
      <c r="N107" s="45" t="s">
        <v>2152</v>
      </c>
      <c r="O107" s="45"/>
      <c r="P107" s="45" t="s">
        <v>1789</v>
      </c>
    </row>
    <row r="108" spans="1:16" s="51" customFormat="1">
      <c r="A108" s="45"/>
      <c r="B108" s="45" t="s">
        <v>1110</v>
      </c>
      <c r="C108" s="113" t="s">
        <v>1500</v>
      </c>
      <c r="D108" s="145" t="s">
        <v>2221</v>
      </c>
      <c r="E108" s="47">
        <v>1.05802</v>
      </c>
      <c r="F108" s="53">
        <v>1</v>
      </c>
      <c r="G108" s="53">
        <v>1</v>
      </c>
      <c r="H108" s="47">
        <f t="shared" si="4"/>
        <v>1.05802</v>
      </c>
      <c r="I108" s="49">
        <f t="shared" si="5"/>
        <v>1.05802</v>
      </c>
      <c r="J108" s="50">
        <f>ROUND((H108*'2-Calculator'!$D$26),2)</f>
        <v>5660.41</v>
      </c>
      <c r="K108" s="50">
        <f>ROUND((I108*'2-Calculator'!$D$26),2)</f>
        <v>5660.41</v>
      </c>
      <c r="L108" s="48">
        <v>3.06</v>
      </c>
      <c r="M108" s="45" t="s">
        <v>2151</v>
      </c>
      <c r="N108" s="45" t="s">
        <v>2152</v>
      </c>
      <c r="O108" s="45"/>
      <c r="P108" s="45" t="s">
        <v>1789</v>
      </c>
    </row>
    <row r="109" spans="1:16" s="51" customFormat="1">
      <c r="A109" s="45"/>
      <c r="B109" s="45" t="s">
        <v>1109</v>
      </c>
      <c r="C109" s="113" t="s">
        <v>1500</v>
      </c>
      <c r="D109" s="145" t="s">
        <v>2221</v>
      </c>
      <c r="E109" s="47">
        <v>1.3635600000000001</v>
      </c>
      <c r="F109" s="53">
        <v>1</v>
      </c>
      <c r="G109" s="53">
        <v>1</v>
      </c>
      <c r="H109" s="47">
        <f t="shared" si="4"/>
        <v>1.3635600000000001</v>
      </c>
      <c r="I109" s="49">
        <f t="shared" si="5"/>
        <v>1.3635600000000001</v>
      </c>
      <c r="J109" s="50">
        <f>ROUND((H109*'2-Calculator'!$D$26),2)</f>
        <v>7295.05</v>
      </c>
      <c r="K109" s="50">
        <f>ROUND((I109*'2-Calculator'!$D$26),2)</f>
        <v>7295.05</v>
      </c>
      <c r="L109" s="48">
        <v>4.32</v>
      </c>
      <c r="M109" s="45" t="s">
        <v>2151</v>
      </c>
      <c r="N109" s="45" t="s">
        <v>2152</v>
      </c>
      <c r="O109" s="45"/>
      <c r="P109" s="45" t="s">
        <v>1789</v>
      </c>
    </row>
    <row r="110" spans="1:16" s="51" customFormat="1">
      <c r="A110" s="45"/>
      <c r="B110" s="45" t="s">
        <v>1108</v>
      </c>
      <c r="C110" s="113" t="s">
        <v>1500</v>
      </c>
      <c r="D110" s="145" t="s">
        <v>2221</v>
      </c>
      <c r="E110" s="47">
        <v>2.5594100000000002</v>
      </c>
      <c r="F110" s="53">
        <v>1</v>
      </c>
      <c r="G110" s="53">
        <v>1</v>
      </c>
      <c r="H110" s="47">
        <f t="shared" si="4"/>
        <v>2.5594100000000002</v>
      </c>
      <c r="I110" s="49">
        <f t="shared" si="5"/>
        <v>2.5594100000000002</v>
      </c>
      <c r="J110" s="50">
        <f>ROUND((H110*'2-Calculator'!$D$26),2)</f>
        <v>13692.84</v>
      </c>
      <c r="K110" s="50">
        <f>ROUND((I110*'2-Calculator'!$D$26),2)</f>
        <v>13692.84</v>
      </c>
      <c r="L110" s="48">
        <v>8.2799999999999994</v>
      </c>
      <c r="M110" s="45" t="s">
        <v>2151</v>
      </c>
      <c r="N110" s="45" t="s">
        <v>2152</v>
      </c>
      <c r="O110" s="45"/>
      <c r="P110" s="45" t="s">
        <v>1789</v>
      </c>
    </row>
    <row r="111" spans="1:16" s="51" customFormat="1">
      <c r="A111" s="45"/>
      <c r="B111" s="45" t="s">
        <v>1107</v>
      </c>
      <c r="C111" s="113" t="s">
        <v>1501</v>
      </c>
      <c r="D111" s="145" t="s">
        <v>1970</v>
      </c>
      <c r="E111" s="47">
        <v>0.83455000000000001</v>
      </c>
      <c r="F111" s="53">
        <v>1</v>
      </c>
      <c r="G111" s="53">
        <v>1</v>
      </c>
      <c r="H111" s="47">
        <f t="shared" si="4"/>
        <v>0.83455000000000001</v>
      </c>
      <c r="I111" s="49">
        <f t="shared" si="5"/>
        <v>0.83455000000000001</v>
      </c>
      <c r="J111" s="50">
        <f>ROUND((H111*'2-Calculator'!$D$26),2)</f>
        <v>4464.84</v>
      </c>
      <c r="K111" s="50">
        <f>ROUND((I111*'2-Calculator'!$D$26),2)</f>
        <v>4464.84</v>
      </c>
      <c r="L111" s="48">
        <v>1.95</v>
      </c>
      <c r="M111" s="45" t="s">
        <v>2151</v>
      </c>
      <c r="N111" s="45" t="s">
        <v>2152</v>
      </c>
      <c r="O111" s="45"/>
      <c r="P111" s="45" t="s">
        <v>1789</v>
      </c>
    </row>
    <row r="112" spans="1:16" s="51" customFormat="1">
      <c r="A112" s="45"/>
      <c r="B112" s="45" t="s">
        <v>1106</v>
      </c>
      <c r="C112" s="113" t="s">
        <v>1501</v>
      </c>
      <c r="D112" s="145" t="s">
        <v>1970</v>
      </c>
      <c r="E112" s="47">
        <v>0.94703999999999999</v>
      </c>
      <c r="F112" s="53">
        <v>1</v>
      </c>
      <c r="G112" s="53">
        <v>1</v>
      </c>
      <c r="H112" s="47">
        <f t="shared" si="4"/>
        <v>0.94703999999999999</v>
      </c>
      <c r="I112" s="49">
        <f t="shared" si="5"/>
        <v>0.94703999999999999</v>
      </c>
      <c r="J112" s="50">
        <f>ROUND((H112*'2-Calculator'!$D$26),2)</f>
        <v>5066.66</v>
      </c>
      <c r="K112" s="50">
        <f>ROUND((I112*'2-Calculator'!$D$26),2)</f>
        <v>5066.66</v>
      </c>
      <c r="L112" s="48">
        <v>2.5099999999999998</v>
      </c>
      <c r="M112" s="45" t="s">
        <v>2151</v>
      </c>
      <c r="N112" s="45" t="s">
        <v>2152</v>
      </c>
      <c r="O112" s="45"/>
      <c r="P112" s="45" t="s">
        <v>1789</v>
      </c>
    </row>
    <row r="113" spans="1:16" s="51" customFormat="1">
      <c r="A113" s="45"/>
      <c r="B113" s="45" t="s">
        <v>1105</v>
      </c>
      <c r="C113" s="113" t="s">
        <v>1501</v>
      </c>
      <c r="D113" s="145" t="s">
        <v>1970</v>
      </c>
      <c r="E113" s="47">
        <v>1.20871</v>
      </c>
      <c r="F113" s="53">
        <v>1</v>
      </c>
      <c r="G113" s="53">
        <v>1</v>
      </c>
      <c r="H113" s="47">
        <f t="shared" si="4"/>
        <v>1.20871</v>
      </c>
      <c r="I113" s="49">
        <f t="shared" si="5"/>
        <v>1.20871</v>
      </c>
      <c r="J113" s="50">
        <f>ROUND((H113*'2-Calculator'!$D$26),2)</f>
        <v>6466.6</v>
      </c>
      <c r="K113" s="50">
        <f>ROUND((I113*'2-Calculator'!$D$26),2)</f>
        <v>6466.6</v>
      </c>
      <c r="L113" s="48">
        <v>3.9</v>
      </c>
      <c r="M113" s="45" t="s">
        <v>2151</v>
      </c>
      <c r="N113" s="45" t="s">
        <v>2152</v>
      </c>
      <c r="O113" s="45"/>
      <c r="P113" s="45" t="s">
        <v>1789</v>
      </c>
    </row>
    <row r="114" spans="1:16" s="51" customFormat="1">
      <c r="A114" s="45"/>
      <c r="B114" s="45" t="s">
        <v>1104</v>
      </c>
      <c r="C114" s="113" t="s">
        <v>1501</v>
      </c>
      <c r="D114" s="145" t="s">
        <v>1970</v>
      </c>
      <c r="E114" s="47">
        <v>1.96183</v>
      </c>
      <c r="F114" s="53">
        <v>1</v>
      </c>
      <c r="G114" s="53">
        <v>1</v>
      </c>
      <c r="H114" s="47">
        <f t="shared" si="4"/>
        <v>1.96183</v>
      </c>
      <c r="I114" s="49">
        <f t="shared" si="5"/>
        <v>1.96183</v>
      </c>
      <c r="J114" s="50">
        <f>ROUND((H114*'2-Calculator'!$D$26),2)</f>
        <v>10495.79</v>
      </c>
      <c r="K114" s="50">
        <f>ROUND((I114*'2-Calculator'!$D$26),2)</f>
        <v>10495.79</v>
      </c>
      <c r="L114" s="48">
        <v>7.29</v>
      </c>
      <c r="M114" s="45" t="s">
        <v>2151</v>
      </c>
      <c r="N114" s="45" t="s">
        <v>2152</v>
      </c>
      <c r="O114" s="45"/>
      <c r="P114" s="45" t="s">
        <v>1789</v>
      </c>
    </row>
    <row r="115" spans="1:16" s="51" customFormat="1">
      <c r="A115" s="45"/>
      <c r="B115" s="45" t="s">
        <v>1103</v>
      </c>
      <c r="C115" s="113" t="s">
        <v>1502</v>
      </c>
      <c r="D115" s="145" t="s">
        <v>2222</v>
      </c>
      <c r="E115" s="47">
        <v>0.78259999999999996</v>
      </c>
      <c r="F115" s="53">
        <v>1</v>
      </c>
      <c r="G115" s="53">
        <v>1</v>
      </c>
      <c r="H115" s="47">
        <f t="shared" si="4"/>
        <v>0.78259999999999996</v>
      </c>
      <c r="I115" s="49">
        <f t="shared" si="5"/>
        <v>0.78259999999999996</v>
      </c>
      <c r="J115" s="50">
        <f>ROUND((H115*'2-Calculator'!$D$26),2)</f>
        <v>4186.91</v>
      </c>
      <c r="K115" s="50">
        <f>ROUND((I115*'2-Calculator'!$D$26),2)</f>
        <v>4186.91</v>
      </c>
      <c r="L115" s="48">
        <v>2.86</v>
      </c>
      <c r="M115" s="45" t="s">
        <v>2151</v>
      </c>
      <c r="N115" s="45" t="s">
        <v>2152</v>
      </c>
      <c r="O115" s="45"/>
      <c r="P115" s="45" t="s">
        <v>1789</v>
      </c>
    </row>
    <row r="116" spans="1:16" s="51" customFormat="1">
      <c r="A116" s="45"/>
      <c r="B116" s="45" t="s">
        <v>1102</v>
      </c>
      <c r="C116" s="113" t="s">
        <v>1502</v>
      </c>
      <c r="D116" s="145" t="s">
        <v>2222</v>
      </c>
      <c r="E116" s="47">
        <v>0.91730999999999996</v>
      </c>
      <c r="F116" s="53">
        <v>1</v>
      </c>
      <c r="G116" s="53">
        <v>1</v>
      </c>
      <c r="H116" s="47">
        <f t="shared" si="4"/>
        <v>0.91730999999999996</v>
      </c>
      <c r="I116" s="49">
        <f t="shared" si="5"/>
        <v>0.91730999999999996</v>
      </c>
      <c r="J116" s="50">
        <f>ROUND((H116*'2-Calculator'!$D$26),2)</f>
        <v>4907.6099999999997</v>
      </c>
      <c r="K116" s="50">
        <f>ROUND((I116*'2-Calculator'!$D$26),2)</f>
        <v>4907.6099999999997</v>
      </c>
      <c r="L116" s="48">
        <v>3.96</v>
      </c>
      <c r="M116" s="45" t="s">
        <v>2151</v>
      </c>
      <c r="N116" s="45" t="s">
        <v>2152</v>
      </c>
      <c r="O116" s="45"/>
      <c r="P116" s="45" t="s">
        <v>1789</v>
      </c>
    </row>
    <row r="117" spans="1:16" s="51" customFormat="1">
      <c r="A117" s="45"/>
      <c r="B117" s="45" t="s">
        <v>1101</v>
      </c>
      <c r="C117" s="113" t="s">
        <v>1502</v>
      </c>
      <c r="D117" s="145" t="s">
        <v>2222</v>
      </c>
      <c r="E117" s="47">
        <v>1.28975</v>
      </c>
      <c r="F117" s="53">
        <v>1</v>
      </c>
      <c r="G117" s="53">
        <v>1</v>
      </c>
      <c r="H117" s="47">
        <f t="shared" si="4"/>
        <v>1.28975</v>
      </c>
      <c r="I117" s="49">
        <f t="shared" si="5"/>
        <v>1.28975</v>
      </c>
      <c r="J117" s="50">
        <f>ROUND((H117*'2-Calculator'!$D$26),2)</f>
        <v>6900.16</v>
      </c>
      <c r="K117" s="50">
        <f>ROUND((I117*'2-Calculator'!$D$26),2)</f>
        <v>6900.16</v>
      </c>
      <c r="L117" s="48">
        <v>6.26</v>
      </c>
      <c r="M117" s="45" t="s">
        <v>2151</v>
      </c>
      <c r="N117" s="45" t="s">
        <v>2152</v>
      </c>
      <c r="O117" s="45"/>
      <c r="P117" s="45" t="s">
        <v>1789</v>
      </c>
    </row>
    <row r="118" spans="1:16" s="51" customFormat="1">
      <c r="A118" s="45"/>
      <c r="B118" s="45" t="s">
        <v>1100</v>
      </c>
      <c r="C118" s="113" t="s">
        <v>1502</v>
      </c>
      <c r="D118" s="145" t="s">
        <v>2222</v>
      </c>
      <c r="E118" s="47">
        <v>2.4739499999999999</v>
      </c>
      <c r="F118" s="53">
        <v>1</v>
      </c>
      <c r="G118" s="53">
        <v>1</v>
      </c>
      <c r="H118" s="47">
        <f t="shared" si="4"/>
        <v>2.4739499999999999</v>
      </c>
      <c r="I118" s="49">
        <f t="shared" si="5"/>
        <v>2.4739499999999999</v>
      </c>
      <c r="J118" s="50">
        <f>ROUND((H118*'2-Calculator'!$D$26),2)</f>
        <v>13235.63</v>
      </c>
      <c r="K118" s="50">
        <f>ROUND((I118*'2-Calculator'!$D$26),2)</f>
        <v>13235.63</v>
      </c>
      <c r="L118" s="48">
        <v>12.02</v>
      </c>
      <c r="M118" s="45" t="s">
        <v>2151</v>
      </c>
      <c r="N118" s="45" t="s">
        <v>2152</v>
      </c>
      <c r="O118" s="45"/>
      <c r="P118" s="45" t="s">
        <v>1789</v>
      </c>
    </row>
    <row r="119" spans="1:16" s="51" customFormat="1">
      <c r="A119" s="45"/>
      <c r="B119" s="45" t="s">
        <v>1099</v>
      </c>
      <c r="C119" s="113" t="s">
        <v>1503</v>
      </c>
      <c r="D119" s="145" t="s">
        <v>2223</v>
      </c>
      <c r="E119" s="47">
        <v>1.1391</v>
      </c>
      <c r="F119" s="53">
        <v>1</v>
      </c>
      <c r="G119" s="53">
        <v>1</v>
      </c>
      <c r="H119" s="47">
        <f t="shared" si="4"/>
        <v>1.1391</v>
      </c>
      <c r="I119" s="49">
        <f t="shared" si="5"/>
        <v>1.1391</v>
      </c>
      <c r="J119" s="50">
        <f>ROUND((H119*'2-Calculator'!$D$26),2)</f>
        <v>6094.19</v>
      </c>
      <c r="K119" s="50">
        <f>ROUND((I119*'2-Calculator'!$D$26),2)</f>
        <v>6094.19</v>
      </c>
      <c r="L119" s="48">
        <v>5.78</v>
      </c>
      <c r="M119" s="45" t="s">
        <v>2151</v>
      </c>
      <c r="N119" s="45" t="s">
        <v>2152</v>
      </c>
      <c r="O119" s="45"/>
      <c r="P119" s="45" t="s">
        <v>1789</v>
      </c>
    </row>
    <row r="120" spans="1:16" s="51" customFormat="1">
      <c r="A120" s="45"/>
      <c r="B120" s="45" t="s">
        <v>1098</v>
      </c>
      <c r="C120" s="113" t="s">
        <v>1503</v>
      </c>
      <c r="D120" s="145" t="s">
        <v>2223</v>
      </c>
      <c r="E120" s="47">
        <v>2.34789</v>
      </c>
      <c r="F120" s="53">
        <v>1</v>
      </c>
      <c r="G120" s="53">
        <v>1</v>
      </c>
      <c r="H120" s="47">
        <f t="shared" si="4"/>
        <v>2.34789</v>
      </c>
      <c r="I120" s="49">
        <f t="shared" si="5"/>
        <v>2.34789</v>
      </c>
      <c r="J120" s="50">
        <f>ROUND((H120*'2-Calculator'!$D$26),2)</f>
        <v>12561.21</v>
      </c>
      <c r="K120" s="50">
        <f>ROUND((I120*'2-Calculator'!$D$26),2)</f>
        <v>12561.21</v>
      </c>
      <c r="L120" s="48">
        <v>8.27</v>
      </c>
      <c r="M120" s="45" t="s">
        <v>2151</v>
      </c>
      <c r="N120" s="45" t="s">
        <v>2152</v>
      </c>
      <c r="O120" s="45"/>
      <c r="P120" s="45" t="s">
        <v>1789</v>
      </c>
    </row>
    <row r="121" spans="1:16" s="51" customFormat="1">
      <c r="A121" s="45"/>
      <c r="B121" s="45" t="s">
        <v>1097</v>
      </c>
      <c r="C121" s="113" t="s">
        <v>1503</v>
      </c>
      <c r="D121" s="145" t="s">
        <v>2223</v>
      </c>
      <c r="E121" s="47">
        <v>2.86686</v>
      </c>
      <c r="F121" s="53">
        <v>1</v>
      </c>
      <c r="G121" s="53">
        <v>1</v>
      </c>
      <c r="H121" s="47">
        <f t="shared" si="4"/>
        <v>2.86686</v>
      </c>
      <c r="I121" s="49">
        <f t="shared" si="5"/>
        <v>2.86686</v>
      </c>
      <c r="J121" s="50">
        <f>ROUND((H121*'2-Calculator'!$D$26),2)</f>
        <v>15337.7</v>
      </c>
      <c r="K121" s="50">
        <f>ROUND((I121*'2-Calculator'!$D$26),2)</f>
        <v>15337.7</v>
      </c>
      <c r="L121" s="48">
        <v>12.74</v>
      </c>
      <c r="M121" s="45" t="s">
        <v>2151</v>
      </c>
      <c r="N121" s="45" t="s">
        <v>2152</v>
      </c>
      <c r="O121" s="45"/>
      <c r="P121" s="45" t="s">
        <v>1789</v>
      </c>
    </row>
    <row r="122" spans="1:16" s="51" customFormat="1">
      <c r="A122" s="45"/>
      <c r="B122" s="45" t="s">
        <v>1096</v>
      </c>
      <c r="C122" s="113" t="s">
        <v>1503</v>
      </c>
      <c r="D122" s="145" t="s">
        <v>2223</v>
      </c>
      <c r="E122" s="47">
        <v>4.8247799999999996</v>
      </c>
      <c r="F122" s="53">
        <v>1</v>
      </c>
      <c r="G122" s="53">
        <v>1</v>
      </c>
      <c r="H122" s="47">
        <f t="shared" si="4"/>
        <v>4.8247799999999996</v>
      </c>
      <c r="I122" s="49">
        <f t="shared" si="5"/>
        <v>4.8247799999999996</v>
      </c>
      <c r="J122" s="50">
        <f>ROUND((H122*'2-Calculator'!$D$26),2)</f>
        <v>25812.57</v>
      </c>
      <c r="K122" s="50">
        <f>ROUND((I122*'2-Calculator'!$D$26),2)</f>
        <v>25812.57</v>
      </c>
      <c r="L122" s="48">
        <v>17.25</v>
      </c>
      <c r="M122" s="45" t="s">
        <v>2151</v>
      </c>
      <c r="N122" s="45" t="s">
        <v>2152</v>
      </c>
      <c r="O122" s="45"/>
      <c r="P122" s="45" t="s">
        <v>1789</v>
      </c>
    </row>
    <row r="123" spans="1:16" s="51" customFormat="1">
      <c r="A123" s="45"/>
      <c r="B123" s="45" t="s">
        <v>1095</v>
      </c>
      <c r="C123" s="113" t="s">
        <v>1504</v>
      </c>
      <c r="D123" s="145" t="s">
        <v>2224</v>
      </c>
      <c r="E123" s="47">
        <v>0.83408000000000004</v>
      </c>
      <c r="F123" s="53">
        <v>1</v>
      </c>
      <c r="G123" s="53">
        <v>1</v>
      </c>
      <c r="H123" s="47">
        <f t="shared" si="4"/>
        <v>0.83408000000000004</v>
      </c>
      <c r="I123" s="49">
        <f t="shared" si="5"/>
        <v>0.83408000000000004</v>
      </c>
      <c r="J123" s="50">
        <f>ROUND((H123*'2-Calculator'!$D$26),2)</f>
        <v>4462.33</v>
      </c>
      <c r="K123" s="50">
        <f>ROUND((I123*'2-Calculator'!$D$26),2)</f>
        <v>4462.33</v>
      </c>
      <c r="L123" s="48">
        <v>3.44</v>
      </c>
      <c r="M123" s="45" t="s">
        <v>2151</v>
      </c>
      <c r="N123" s="45" t="s">
        <v>2152</v>
      </c>
      <c r="O123" s="45"/>
      <c r="P123" s="45" t="s">
        <v>1789</v>
      </c>
    </row>
    <row r="124" spans="1:16" s="51" customFormat="1">
      <c r="A124" s="45"/>
      <c r="B124" s="45" t="s">
        <v>1094</v>
      </c>
      <c r="C124" s="113" t="s">
        <v>1504</v>
      </c>
      <c r="D124" s="145" t="s">
        <v>2224</v>
      </c>
      <c r="E124" s="47">
        <v>1.39137</v>
      </c>
      <c r="F124" s="53">
        <v>1</v>
      </c>
      <c r="G124" s="53">
        <v>1</v>
      </c>
      <c r="H124" s="47">
        <f t="shared" si="4"/>
        <v>1.39137</v>
      </c>
      <c r="I124" s="49">
        <f t="shared" si="5"/>
        <v>1.39137</v>
      </c>
      <c r="J124" s="50">
        <f>ROUND((H124*'2-Calculator'!$D$26),2)</f>
        <v>7443.83</v>
      </c>
      <c r="K124" s="50">
        <f>ROUND((I124*'2-Calculator'!$D$26),2)</f>
        <v>7443.83</v>
      </c>
      <c r="L124" s="48">
        <v>5.63</v>
      </c>
      <c r="M124" s="45" t="s">
        <v>2151</v>
      </c>
      <c r="N124" s="45" t="s">
        <v>2152</v>
      </c>
      <c r="O124" s="45"/>
      <c r="P124" s="45" t="s">
        <v>1789</v>
      </c>
    </row>
    <row r="125" spans="1:16" s="51" customFormat="1">
      <c r="A125" s="45"/>
      <c r="B125" s="45" t="s">
        <v>1093</v>
      </c>
      <c r="C125" s="113" t="s">
        <v>1504</v>
      </c>
      <c r="D125" s="145" t="s">
        <v>2224</v>
      </c>
      <c r="E125" s="47">
        <v>2.3526600000000002</v>
      </c>
      <c r="F125" s="53">
        <v>1</v>
      </c>
      <c r="G125" s="53">
        <v>1</v>
      </c>
      <c r="H125" s="47">
        <f t="shared" si="4"/>
        <v>2.3526600000000002</v>
      </c>
      <c r="I125" s="49">
        <f t="shared" si="5"/>
        <v>2.3526600000000002</v>
      </c>
      <c r="J125" s="50">
        <f>ROUND((H125*'2-Calculator'!$D$26),2)</f>
        <v>12586.73</v>
      </c>
      <c r="K125" s="50">
        <f>ROUND((I125*'2-Calculator'!$D$26),2)</f>
        <v>12586.73</v>
      </c>
      <c r="L125" s="48">
        <v>10.34</v>
      </c>
      <c r="M125" s="45" t="s">
        <v>2151</v>
      </c>
      <c r="N125" s="45" t="s">
        <v>2152</v>
      </c>
      <c r="O125" s="45"/>
      <c r="P125" s="45" t="s">
        <v>1789</v>
      </c>
    </row>
    <row r="126" spans="1:16" s="51" customFormat="1">
      <c r="A126" s="45"/>
      <c r="B126" s="45" t="s">
        <v>1092</v>
      </c>
      <c r="C126" s="113" t="s">
        <v>1504</v>
      </c>
      <c r="D126" s="145" t="s">
        <v>2224</v>
      </c>
      <c r="E126" s="47">
        <v>4.6635900000000001</v>
      </c>
      <c r="F126" s="53">
        <v>1</v>
      </c>
      <c r="G126" s="53">
        <v>1</v>
      </c>
      <c r="H126" s="47">
        <f t="shared" si="4"/>
        <v>4.6635900000000001</v>
      </c>
      <c r="I126" s="49">
        <f t="shared" si="5"/>
        <v>4.6635900000000001</v>
      </c>
      <c r="J126" s="50">
        <f>ROUND((H126*'2-Calculator'!$D$26),2)</f>
        <v>24950.21</v>
      </c>
      <c r="K126" s="50">
        <f>ROUND((I126*'2-Calculator'!$D$26),2)</f>
        <v>24950.21</v>
      </c>
      <c r="L126" s="48">
        <v>16.350000000000001</v>
      </c>
      <c r="M126" s="45" t="s">
        <v>2151</v>
      </c>
      <c r="N126" s="45" t="s">
        <v>2152</v>
      </c>
      <c r="O126" s="45"/>
      <c r="P126" s="45" t="s">
        <v>1789</v>
      </c>
    </row>
    <row r="127" spans="1:16" s="51" customFormat="1">
      <c r="A127" s="45"/>
      <c r="B127" s="45" t="s">
        <v>1091</v>
      </c>
      <c r="C127" s="113" t="s">
        <v>1505</v>
      </c>
      <c r="D127" s="145" t="s">
        <v>1971</v>
      </c>
      <c r="E127" s="47">
        <v>0.62153000000000003</v>
      </c>
      <c r="F127" s="53">
        <v>1</v>
      </c>
      <c r="G127" s="53">
        <v>1</v>
      </c>
      <c r="H127" s="47">
        <f t="shared" si="4"/>
        <v>0.62153000000000003</v>
      </c>
      <c r="I127" s="49">
        <f t="shared" si="5"/>
        <v>0.62153000000000003</v>
      </c>
      <c r="J127" s="50">
        <f>ROUND((H127*'2-Calculator'!$D$26),2)</f>
        <v>3325.19</v>
      </c>
      <c r="K127" s="50">
        <f>ROUND((I127*'2-Calculator'!$D$26),2)</f>
        <v>3325.19</v>
      </c>
      <c r="L127" s="48">
        <v>2.57</v>
      </c>
      <c r="M127" s="45" t="s">
        <v>2151</v>
      </c>
      <c r="N127" s="45" t="s">
        <v>2152</v>
      </c>
      <c r="O127" s="45"/>
      <c r="P127" s="45" t="s">
        <v>1789</v>
      </c>
    </row>
    <row r="128" spans="1:16" s="51" customFormat="1">
      <c r="A128" s="45"/>
      <c r="B128" s="45" t="s">
        <v>1090</v>
      </c>
      <c r="C128" s="113" t="s">
        <v>1505</v>
      </c>
      <c r="D128" s="145" t="s">
        <v>1971</v>
      </c>
      <c r="E128" s="47">
        <v>0.95147000000000004</v>
      </c>
      <c r="F128" s="53">
        <v>1</v>
      </c>
      <c r="G128" s="53">
        <v>1</v>
      </c>
      <c r="H128" s="47">
        <f t="shared" si="4"/>
        <v>0.95147000000000004</v>
      </c>
      <c r="I128" s="49">
        <f t="shared" si="5"/>
        <v>0.95147000000000004</v>
      </c>
      <c r="J128" s="50">
        <f>ROUND((H128*'2-Calculator'!$D$26),2)</f>
        <v>5090.3599999999997</v>
      </c>
      <c r="K128" s="50">
        <f>ROUND((I128*'2-Calculator'!$D$26),2)</f>
        <v>5090.3599999999997</v>
      </c>
      <c r="L128" s="48">
        <v>3.8</v>
      </c>
      <c r="M128" s="45" t="s">
        <v>2151</v>
      </c>
      <c r="N128" s="45" t="s">
        <v>2152</v>
      </c>
      <c r="O128" s="45"/>
      <c r="P128" s="45" t="s">
        <v>1789</v>
      </c>
    </row>
    <row r="129" spans="1:16" s="51" customFormat="1">
      <c r="A129" s="45"/>
      <c r="B129" s="45" t="s">
        <v>1089</v>
      </c>
      <c r="C129" s="113" t="s">
        <v>1505</v>
      </c>
      <c r="D129" s="145" t="s">
        <v>1971</v>
      </c>
      <c r="E129" s="47">
        <v>1.6354</v>
      </c>
      <c r="F129" s="53">
        <v>1</v>
      </c>
      <c r="G129" s="53">
        <v>1</v>
      </c>
      <c r="H129" s="47">
        <f t="shared" si="4"/>
        <v>1.6354</v>
      </c>
      <c r="I129" s="49">
        <f t="shared" si="5"/>
        <v>1.6354</v>
      </c>
      <c r="J129" s="50">
        <f>ROUND((H129*'2-Calculator'!$D$26),2)</f>
        <v>8749.39</v>
      </c>
      <c r="K129" s="50">
        <f>ROUND((I129*'2-Calculator'!$D$26),2)</f>
        <v>8749.39</v>
      </c>
      <c r="L129" s="48">
        <v>6.53</v>
      </c>
      <c r="M129" s="45" t="s">
        <v>2151</v>
      </c>
      <c r="N129" s="45" t="s">
        <v>2152</v>
      </c>
      <c r="O129" s="45"/>
      <c r="P129" s="45" t="s">
        <v>1789</v>
      </c>
    </row>
    <row r="130" spans="1:16" s="51" customFormat="1">
      <c r="A130" s="45"/>
      <c r="B130" s="45" t="s">
        <v>1088</v>
      </c>
      <c r="C130" s="113" t="s">
        <v>1505</v>
      </c>
      <c r="D130" s="145" t="s">
        <v>1971</v>
      </c>
      <c r="E130" s="47">
        <v>2.7885900000000001</v>
      </c>
      <c r="F130" s="53">
        <v>1</v>
      </c>
      <c r="G130" s="53">
        <v>1</v>
      </c>
      <c r="H130" s="47">
        <f t="shared" si="4"/>
        <v>2.7885900000000001</v>
      </c>
      <c r="I130" s="49">
        <f t="shared" si="5"/>
        <v>2.7885900000000001</v>
      </c>
      <c r="J130" s="50">
        <f>ROUND((H130*'2-Calculator'!$D$26),2)</f>
        <v>14918.96</v>
      </c>
      <c r="K130" s="50">
        <f>ROUND((I130*'2-Calculator'!$D$26),2)</f>
        <v>14918.96</v>
      </c>
      <c r="L130" s="48">
        <v>9.23</v>
      </c>
      <c r="M130" s="45" t="s">
        <v>2151</v>
      </c>
      <c r="N130" s="45" t="s">
        <v>2152</v>
      </c>
      <c r="O130" s="45"/>
      <c r="P130" s="45" t="s">
        <v>1789</v>
      </c>
    </row>
    <row r="131" spans="1:16" s="51" customFormat="1">
      <c r="A131" s="45"/>
      <c r="B131" s="45" t="s">
        <v>1087</v>
      </c>
      <c r="C131" s="113" t="s">
        <v>1506</v>
      </c>
      <c r="D131" s="145" t="s">
        <v>2225</v>
      </c>
      <c r="E131" s="47">
        <v>0.77066000000000001</v>
      </c>
      <c r="F131" s="53">
        <v>1</v>
      </c>
      <c r="G131" s="53">
        <v>1</v>
      </c>
      <c r="H131" s="47">
        <f t="shared" si="4"/>
        <v>0.77066000000000001</v>
      </c>
      <c r="I131" s="49">
        <f t="shared" si="5"/>
        <v>0.77066000000000001</v>
      </c>
      <c r="J131" s="50">
        <f>ROUND((H131*'2-Calculator'!$D$26),2)</f>
        <v>4123.03</v>
      </c>
      <c r="K131" s="50">
        <f>ROUND((I131*'2-Calculator'!$D$26),2)</f>
        <v>4123.03</v>
      </c>
      <c r="L131" s="48">
        <v>2.21</v>
      </c>
      <c r="M131" s="45" t="s">
        <v>2151</v>
      </c>
      <c r="N131" s="45" t="s">
        <v>2152</v>
      </c>
      <c r="O131" s="45"/>
      <c r="P131" s="45" t="s">
        <v>1789</v>
      </c>
    </row>
    <row r="132" spans="1:16" s="51" customFormat="1">
      <c r="A132" s="45"/>
      <c r="B132" s="45" t="s">
        <v>1086</v>
      </c>
      <c r="C132" s="113" t="s">
        <v>1506</v>
      </c>
      <c r="D132" s="145" t="s">
        <v>2225</v>
      </c>
      <c r="E132" s="47">
        <v>0.88866000000000001</v>
      </c>
      <c r="F132" s="53">
        <v>1</v>
      </c>
      <c r="G132" s="53">
        <v>1</v>
      </c>
      <c r="H132" s="47">
        <f t="shared" si="4"/>
        <v>0.88866000000000001</v>
      </c>
      <c r="I132" s="49">
        <f t="shared" si="5"/>
        <v>0.88866000000000001</v>
      </c>
      <c r="J132" s="50">
        <f>ROUND((H132*'2-Calculator'!$D$26),2)</f>
        <v>4754.33</v>
      </c>
      <c r="K132" s="50">
        <f>ROUND((I132*'2-Calculator'!$D$26),2)</f>
        <v>4754.33</v>
      </c>
      <c r="L132" s="48">
        <v>3.56</v>
      </c>
      <c r="M132" s="45" t="s">
        <v>2151</v>
      </c>
      <c r="N132" s="45" t="s">
        <v>2152</v>
      </c>
      <c r="O132" s="45"/>
      <c r="P132" s="45" t="s">
        <v>1789</v>
      </c>
    </row>
    <row r="133" spans="1:16" s="51" customFormat="1">
      <c r="A133" s="45"/>
      <c r="B133" s="45" t="s">
        <v>1085</v>
      </c>
      <c r="C133" s="113" t="s">
        <v>1506</v>
      </c>
      <c r="D133" s="145" t="s">
        <v>2225</v>
      </c>
      <c r="E133" s="47">
        <v>1.1544099999999999</v>
      </c>
      <c r="F133" s="53">
        <v>1</v>
      </c>
      <c r="G133" s="53">
        <v>1</v>
      </c>
      <c r="H133" s="47">
        <f t="shared" si="4"/>
        <v>1.1544099999999999</v>
      </c>
      <c r="I133" s="49">
        <f t="shared" si="5"/>
        <v>1.1544099999999999</v>
      </c>
      <c r="J133" s="50">
        <f>ROUND((H133*'2-Calculator'!$D$26),2)</f>
        <v>6176.09</v>
      </c>
      <c r="K133" s="50">
        <f>ROUND((I133*'2-Calculator'!$D$26),2)</f>
        <v>6176.09</v>
      </c>
      <c r="L133" s="48">
        <v>5.3</v>
      </c>
      <c r="M133" s="45" t="s">
        <v>2151</v>
      </c>
      <c r="N133" s="45" t="s">
        <v>2152</v>
      </c>
      <c r="O133" s="45"/>
      <c r="P133" s="45" t="s">
        <v>1789</v>
      </c>
    </row>
    <row r="134" spans="1:16" s="51" customFormat="1">
      <c r="A134" s="45"/>
      <c r="B134" s="45" t="s">
        <v>1084</v>
      </c>
      <c r="C134" s="113" t="s">
        <v>1506</v>
      </c>
      <c r="D134" s="145" t="s">
        <v>2225</v>
      </c>
      <c r="E134" s="47">
        <v>2.4028499999999999</v>
      </c>
      <c r="F134" s="53">
        <v>1</v>
      </c>
      <c r="G134" s="53">
        <v>1</v>
      </c>
      <c r="H134" s="47">
        <f t="shared" si="4"/>
        <v>2.4028499999999999</v>
      </c>
      <c r="I134" s="49">
        <f t="shared" si="5"/>
        <v>2.4028499999999999</v>
      </c>
      <c r="J134" s="50">
        <f>ROUND((H134*'2-Calculator'!$D$26),2)</f>
        <v>12855.25</v>
      </c>
      <c r="K134" s="50">
        <f>ROUND((I134*'2-Calculator'!$D$26),2)</f>
        <v>12855.25</v>
      </c>
      <c r="L134" s="48">
        <v>10.050000000000001</v>
      </c>
      <c r="M134" s="45" t="s">
        <v>2151</v>
      </c>
      <c r="N134" s="45" t="s">
        <v>2152</v>
      </c>
      <c r="O134" s="45"/>
      <c r="P134" s="45" t="s">
        <v>1789</v>
      </c>
    </row>
    <row r="135" spans="1:16" s="51" customFormat="1">
      <c r="A135" s="45"/>
      <c r="B135" s="45" t="s">
        <v>1083</v>
      </c>
      <c r="C135" s="113" t="s">
        <v>1507</v>
      </c>
      <c r="D135" s="145" t="s">
        <v>1972</v>
      </c>
      <c r="E135" s="47">
        <v>0.63300000000000001</v>
      </c>
      <c r="F135" s="53">
        <v>1</v>
      </c>
      <c r="G135" s="53">
        <v>1</v>
      </c>
      <c r="H135" s="47">
        <f t="shared" si="4"/>
        <v>0.63300000000000001</v>
      </c>
      <c r="I135" s="49">
        <f t="shared" si="5"/>
        <v>0.63300000000000001</v>
      </c>
      <c r="J135" s="50">
        <f>ROUND((H135*'2-Calculator'!$D$26),2)</f>
        <v>3386.55</v>
      </c>
      <c r="K135" s="50">
        <f>ROUND((I135*'2-Calculator'!$D$26),2)</f>
        <v>3386.55</v>
      </c>
      <c r="L135" s="48">
        <v>2.4</v>
      </c>
      <c r="M135" s="45" t="s">
        <v>2151</v>
      </c>
      <c r="N135" s="45" t="s">
        <v>2152</v>
      </c>
      <c r="O135" s="45"/>
      <c r="P135" s="45" t="s">
        <v>1789</v>
      </c>
    </row>
    <row r="136" spans="1:16" s="51" customFormat="1">
      <c r="A136" s="45"/>
      <c r="B136" s="45" t="s">
        <v>1082</v>
      </c>
      <c r="C136" s="113" t="s">
        <v>1507</v>
      </c>
      <c r="D136" s="145" t="s">
        <v>1972</v>
      </c>
      <c r="E136" s="47">
        <v>0.81159000000000003</v>
      </c>
      <c r="F136" s="53">
        <v>1</v>
      </c>
      <c r="G136" s="53">
        <v>1</v>
      </c>
      <c r="H136" s="47">
        <f t="shared" si="4"/>
        <v>0.81159000000000003</v>
      </c>
      <c r="I136" s="49">
        <f t="shared" si="5"/>
        <v>0.81159000000000003</v>
      </c>
      <c r="J136" s="50">
        <f>ROUND((H136*'2-Calculator'!$D$26),2)</f>
        <v>4342.01</v>
      </c>
      <c r="K136" s="50">
        <f>ROUND((I136*'2-Calculator'!$D$26),2)</f>
        <v>4342.01</v>
      </c>
      <c r="L136" s="48">
        <v>3.13</v>
      </c>
      <c r="M136" s="45" t="s">
        <v>2151</v>
      </c>
      <c r="N136" s="45" t="s">
        <v>2152</v>
      </c>
      <c r="O136" s="45"/>
      <c r="P136" s="45" t="s">
        <v>1789</v>
      </c>
    </row>
    <row r="137" spans="1:16" s="51" customFormat="1">
      <c r="A137" s="45"/>
      <c r="B137" s="45" t="s">
        <v>1081</v>
      </c>
      <c r="C137" s="113" t="s">
        <v>1507</v>
      </c>
      <c r="D137" s="145" t="s">
        <v>1972</v>
      </c>
      <c r="E137" s="47">
        <v>1.03725</v>
      </c>
      <c r="F137" s="53">
        <v>1</v>
      </c>
      <c r="G137" s="53">
        <v>1</v>
      </c>
      <c r="H137" s="47">
        <f t="shared" si="4"/>
        <v>1.03725</v>
      </c>
      <c r="I137" s="49">
        <f t="shared" si="5"/>
        <v>1.03725</v>
      </c>
      <c r="J137" s="50">
        <f>ROUND((H137*'2-Calculator'!$D$26),2)</f>
        <v>5549.29</v>
      </c>
      <c r="K137" s="50">
        <f>ROUND((I137*'2-Calculator'!$D$26),2)</f>
        <v>5549.29</v>
      </c>
      <c r="L137" s="48">
        <v>4.1500000000000004</v>
      </c>
      <c r="M137" s="45" t="s">
        <v>2151</v>
      </c>
      <c r="N137" s="45" t="s">
        <v>2152</v>
      </c>
      <c r="O137" s="45"/>
      <c r="P137" s="45" t="s">
        <v>1789</v>
      </c>
    </row>
    <row r="138" spans="1:16" s="51" customFormat="1">
      <c r="A138" s="45"/>
      <c r="B138" s="45" t="s">
        <v>1080</v>
      </c>
      <c r="C138" s="113" t="s">
        <v>1507</v>
      </c>
      <c r="D138" s="145" t="s">
        <v>1972</v>
      </c>
      <c r="E138" s="47">
        <v>2.5271300000000001</v>
      </c>
      <c r="F138" s="53">
        <v>1</v>
      </c>
      <c r="G138" s="53">
        <v>1</v>
      </c>
      <c r="H138" s="47">
        <f t="shared" si="4"/>
        <v>2.5271300000000001</v>
      </c>
      <c r="I138" s="49">
        <f t="shared" si="5"/>
        <v>2.5271300000000001</v>
      </c>
      <c r="J138" s="50">
        <f>ROUND((H138*'2-Calculator'!$D$26),2)</f>
        <v>13520.15</v>
      </c>
      <c r="K138" s="50">
        <f>ROUND((I138*'2-Calculator'!$D$26),2)</f>
        <v>13520.15</v>
      </c>
      <c r="L138" s="48">
        <v>8.85</v>
      </c>
      <c r="M138" s="45" t="s">
        <v>2151</v>
      </c>
      <c r="N138" s="45" t="s">
        <v>2152</v>
      </c>
      <c r="O138" s="45"/>
      <c r="P138" s="45" t="s">
        <v>1789</v>
      </c>
    </row>
    <row r="139" spans="1:16" s="51" customFormat="1">
      <c r="A139" s="45"/>
      <c r="B139" s="45" t="s">
        <v>1079</v>
      </c>
      <c r="C139" s="113" t="s">
        <v>1508</v>
      </c>
      <c r="D139" s="145" t="s">
        <v>2226</v>
      </c>
      <c r="E139" s="47">
        <v>0.72208000000000006</v>
      </c>
      <c r="F139" s="53">
        <v>1</v>
      </c>
      <c r="G139" s="53">
        <v>1</v>
      </c>
      <c r="H139" s="47">
        <f t="shared" si="4"/>
        <v>0.72208000000000006</v>
      </c>
      <c r="I139" s="49">
        <f t="shared" si="5"/>
        <v>0.72208000000000006</v>
      </c>
      <c r="J139" s="50">
        <f>ROUND((H139*'2-Calculator'!$D$26),2)</f>
        <v>3863.13</v>
      </c>
      <c r="K139" s="50">
        <f>ROUND((I139*'2-Calculator'!$D$26),2)</f>
        <v>3863.13</v>
      </c>
      <c r="L139" s="48">
        <v>2.66</v>
      </c>
      <c r="M139" s="45" t="s">
        <v>2151</v>
      </c>
      <c r="N139" s="45" t="s">
        <v>2152</v>
      </c>
      <c r="O139" s="45"/>
      <c r="P139" s="45" t="s">
        <v>1789</v>
      </c>
    </row>
    <row r="140" spans="1:16" s="51" customFormat="1">
      <c r="A140" s="45"/>
      <c r="B140" s="45" t="s">
        <v>1078</v>
      </c>
      <c r="C140" s="113" t="s">
        <v>1508</v>
      </c>
      <c r="D140" s="145" t="s">
        <v>2226</v>
      </c>
      <c r="E140" s="47">
        <v>0.87231999999999998</v>
      </c>
      <c r="F140" s="53">
        <v>1</v>
      </c>
      <c r="G140" s="53">
        <v>1</v>
      </c>
      <c r="H140" s="47">
        <f t="shared" si="4"/>
        <v>0.87231999999999998</v>
      </c>
      <c r="I140" s="49">
        <f t="shared" si="5"/>
        <v>0.87231999999999998</v>
      </c>
      <c r="J140" s="50">
        <f>ROUND((H140*'2-Calculator'!$D$26),2)</f>
        <v>4666.91</v>
      </c>
      <c r="K140" s="50">
        <f>ROUND((I140*'2-Calculator'!$D$26),2)</f>
        <v>4666.91</v>
      </c>
      <c r="L140" s="48">
        <v>3.18</v>
      </c>
      <c r="M140" s="45" t="s">
        <v>2151</v>
      </c>
      <c r="N140" s="45" t="s">
        <v>2152</v>
      </c>
      <c r="O140" s="45"/>
      <c r="P140" s="45" t="s">
        <v>1789</v>
      </c>
    </row>
    <row r="141" spans="1:16" s="51" customFormat="1">
      <c r="A141" s="45"/>
      <c r="B141" s="45" t="s">
        <v>1077</v>
      </c>
      <c r="C141" s="113" t="s">
        <v>1508</v>
      </c>
      <c r="D141" s="145" t="s">
        <v>2226</v>
      </c>
      <c r="E141" s="47">
        <v>1.07711</v>
      </c>
      <c r="F141" s="53">
        <v>1</v>
      </c>
      <c r="G141" s="53">
        <v>1</v>
      </c>
      <c r="H141" s="47">
        <f t="shared" si="4"/>
        <v>1.07711</v>
      </c>
      <c r="I141" s="49">
        <f t="shared" si="5"/>
        <v>1.07711</v>
      </c>
      <c r="J141" s="50">
        <f>ROUND((H141*'2-Calculator'!$D$26),2)</f>
        <v>5762.54</v>
      </c>
      <c r="K141" s="50">
        <f>ROUND((I141*'2-Calculator'!$D$26),2)</f>
        <v>5762.54</v>
      </c>
      <c r="L141" s="48">
        <v>4.08</v>
      </c>
      <c r="M141" s="45" t="s">
        <v>2151</v>
      </c>
      <c r="N141" s="45" t="s">
        <v>2152</v>
      </c>
      <c r="O141" s="45"/>
      <c r="P141" s="45" t="s">
        <v>1789</v>
      </c>
    </row>
    <row r="142" spans="1:16" s="51" customFormat="1">
      <c r="A142" s="45"/>
      <c r="B142" s="45" t="s">
        <v>1076</v>
      </c>
      <c r="C142" s="113" t="s">
        <v>1508</v>
      </c>
      <c r="D142" s="145" t="s">
        <v>2226</v>
      </c>
      <c r="E142" s="47">
        <v>1.7270700000000001</v>
      </c>
      <c r="F142" s="53">
        <v>1</v>
      </c>
      <c r="G142" s="53">
        <v>1</v>
      </c>
      <c r="H142" s="47">
        <f t="shared" si="4"/>
        <v>1.7270700000000001</v>
      </c>
      <c r="I142" s="49">
        <f t="shared" si="5"/>
        <v>1.7270700000000001</v>
      </c>
      <c r="J142" s="50">
        <f>ROUND((H142*'2-Calculator'!$D$26),2)</f>
        <v>9239.82</v>
      </c>
      <c r="K142" s="50">
        <f>ROUND((I142*'2-Calculator'!$D$26),2)</f>
        <v>9239.82</v>
      </c>
      <c r="L142" s="48">
        <v>8.1</v>
      </c>
      <c r="M142" s="45" t="s">
        <v>2151</v>
      </c>
      <c r="N142" s="45" t="s">
        <v>2152</v>
      </c>
      <c r="O142" s="45"/>
      <c r="P142" s="45" t="s">
        <v>1789</v>
      </c>
    </row>
    <row r="143" spans="1:16" s="51" customFormat="1">
      <c r="A143" s="45"/>
      <c r="B143" s="45" t="s">
        <v>1075</v>
      </c>
      <c r="C143" s="113" t="s">
        <v>1509</v>
      </c>
      <c r="D143" s="145" t="s">
        <v>2227</v>
      </c>
      <c r="E143" s="47">
        <v>0.83318000000000003</v>
      </c>
      <c r="F143" s="53">
        <v>1</v>
      </c>
      <c r="G143" s="53">
        <v>1</v>
      </c>
      <c r="H143" s="47">
        <f t="shared" si="4"/>
        <v>0.83318000000000003</v>
      </c>
      <c r="I143" s="49">
        <f t="shared" si="5"/>
        <v>0.83318000000000003</v>
      </c>
      <c r="J143" s="50">
        <f>ROUND((H143*'2-Calculator'!$D$26),2)</f>
        <v>4457.51</v>
      </c>
      <c r="K143" s="50">
        <f>ROUND((I143*'2-Calculator'!$D$26),2)</f>
        <v>4457.51</v>
      </c>
      <c r="L143" s="48">
        <v>2.48</v>
      </c>
      <c r="M143" s="45" t="s">
        <v>2151</v>
      </c>
      <c r="N143" s="45" t="s">
        <v>2152</v>
      </c>
      <c r="O143" s="45"/>
      <c r="P143" s="45" t="s">
        <v>1789</v>
      </c>
    </row>
    <row r="144" spans="1:16" s="51" customFormat="1">
      <c r="A144" s="45"/>
      <c r="B144" s="45" t="s">
        <v>1074</v>
      </c>
      <c r="C144" s="113" t="s">
        <v>1509</v>
      </c>
      <c r="D144" s="145" t="s">
        <v>2227</v>
      </c>
      <c r="E144" s="47">
        <v>1.15076</v>
      </c>
      <c r="F144" s="53">
        <v>1</v>
      </c>
      <c r="G144" s="53">
        <v>1</v>
      </c>
      <c r="H144" s="47">
        <f t="shared" si="4"/>
        <v>1.15076</v>
      </c>
      <c r="I144" s="49">
        <f t="shared" si="5"/>
        <v>1.15076</v>
      </c>
      <c r="J144" s="50">
        <f>ROUND((H144*'2-Calculator'!$D$26),2)</f>
        <v>6156.57</v>
      </c>
      <c r="K144" s="50">
        <f>ROUND((I144*'2-Calculator'!$D$26),2)</f>
        <v>6156.57</v>
      </c>
      <c r="L144" s="48">
        <v>3.87</v>
      </c>
      <c r="M144" s="45" t="s">
        <v>2151</v>
      </c>
      <c r="N144" s="45" t="s">
        <v>2152</v>
      </c>
      <c r="O144" s="45"/>
      <c r="P144" s="45" t="s">
        <v>1789</v>
      </c>
    </row>
    <row r="145" spans="1:16" s="51" customFormat="1">
      <c r="A145" s="45"/>
      <c r="B145" s="45" t="s">
        <v>1073</v>
      </c>
      <c r="C145" s="113" t="s">
        <v>1509</v>
      </c>
      <c r="D145" s="145" t="s">
        <v>2227</v>
      </c>
      <c r="E145" s="47">
        <v>1.7204200000000001</v>
      </c>
      <c r="F145" s="53">
        <v>1</v>
      </c>
      <c r="G145" s="53">
        <v>1</v>
      </c>
      <c r="H145" s="47">
        <f t="shared" si="4"/>
        <v>1.7204200000000001</v>
      </c>
      <c r="I145" s="49">
        <f t="shared" si="5"/>
        <v>1.7204200000000001</v>
      </c>
      <c r="J145" s="50">
        <f>ROUND((H145*'2-Calculator'!$D$26),2)</f>
        <v>9204.25</v>
      </c>
      <c r="K145" s="50">
        <f>ROUND((I145*'2-Calculator'!$D$26),2)</f>
        <v>9204.25</v>
      </c>
      <c r="L145" s="48">
        <v>5.96</v>
      </c>
      <c r="M145" s="45" t="s">
        <v>2151</v>
      </c>
      <c r="N145" s="45" t="s">
        <v>2152</v>
      </c>
      <c r="O145" s="45"/>
      <c r="P145" s="45" t="s">
        <v>1789</v>
      </c>
    </row>
    <row r="146" spans="1:16" s="51" customFormat="1">
      <c r="A146" s="45"/>
      <c r="B146" s="45" t="s">
        <v>1072</v>
      </c>
      <c r="C146" s="113" t="s">
        <v>1509</v>
      </c>
      <c r="D146" s="145" t="s">
        <v>2227</v>
      </c>
      <c r="E146" s="47">
        <v>3.21895</v>
      </c>
      <c r="F146" s="53">
        <v>1</v>
      </c>
      <c r="G146" s="53">
        <v>1</v>
      </c>
      <c r="H146" s="47">
        <f t="shared" si="4"/>
        <v>3.21895</v>
      </c>
      <c r="I146" s="49">
        <f t="shared" si="5"/>
        <v>3.21895</v>
      </c>
      <c r="J146" s="50">
        <f>ROUND((H146*'2-Calculator'!$D$26),2)</f>
        <v>17221.38</v>
      </c>
      <c r="K146" s="50">
        <f>ROUND((I146*'2-Calculator'!$D$26),2)</f>
        <v>17221.38</v>
      </c>
      <c r="L146" s="48">
        <v>10.42</v>
      </c>
      <c r="M146" s="45" t="s">
        <v>2151</v>
      </c>
      <c r="N146" s="45" t="s">
        <v>2152</v>
      </c>
      <c r="O146" s="45"/>
      <c r="P146" s="45" t="s">
        <v>1789</v>
      </c>
    </row>
    <row r="147" spans="1:16" s="51" customFormat="1">
      <c r="A147" s="45"/>
      <c r="B147" s="45" t="s">
        <v>1071</v>
      </c>
      <c r="C147" s="113" t="s">
        <v>1510</v>
      </c>
      <c r="D147" s="145" t="s">
        <v>2228</v>
      </c>
      <c r="E147" s="47">
        <v>0.75622999999999996</v>
      </c>
      <c r="F147" s="53">
        <v>1</v>
      </c>
      <c r="G147" s="53">
        <v>1</v>
      </c>
      <c r="H147" s="47">
        <f t="shared" si="4"/>
        <v>0.75622999999999996</v>
      </c>
      <c r="I147" s="49">
        <f t="shared" si="5"/>
        <v>0.75622999999999996</v>
      </c>
      <c r="J147" s="50">
        <f>ROUND((H147*'2-Calculator'!$D$26),2)</f>
        <v>4045.83</v>
      </c>
      <c r="K147" s="50">
        <f>ROUND((I147*'2-Calculator'!$D$26),2)</f>
        <v>4045.83</v>
      </c>
      <c r="L147" s="48">
        <v>2.09</v>
      </c>
      <c r="M147" s="45" t="s">
        <v>2151</v>
      </c>
      <c r="N147" s="45" t="s">
        <v>2152</v>
      </c>
      <c r="O147" s="45"/>
      <c r="P147" s="45" t="s">
        <v>1789</v>
      </c>
    </row>
    <row r="148" spans="1:16" s="51" customFormat="1">
      <c r="A148" s="45"/>
      <c r="B148" s="45" t="s">
        <v>1070</v>
      </c>
      <c r="C148" s="113" t="s">
        <v>1510</v>
      </c>
      <c r="D148" s="145" t="s">
        <v>2228</v>
      </c>
      <c r="E148" s="47">
        <v>1.10381</v>
      </c>
      <c r="F148" s="53">
        <v>1</v>
      </c>
      <c r="G148" s="53">
        <v>1</v>
      </c>
      <c r="H148" s="47">
        <f t="shared" si="4"/>
        <v>1.10381</v>
      </c>
      <c r="I148" s="49">
        <f t="shared" si="5"/>
        <v>1.10381</v>
      </c>
      <c r="J148" s="50">
        <f>ROUND((H148*'2-Calculator'!$D$26),2)</f>
        <v>5905.38</v>
      </c>
      <c r="K148" s="50">
        <f>ROUND((I148*'2-Calculator'!$D$26),2)</f>
        <v>5905.38</v>
      </c>
      <c r="L148" s="48">
        <v>3.4</v>
      </c>
      <c r="M148" s="45" t="s">
        <v>2151</v>
      </c>
      <c r="N148" s="45" t="s">
        <v>2152</v>
      </c>
      <c r="O148" s="45"/>
      <c r="P148" s="45" t="s">
        <v>1789</v>
      </c>
    </row>
    <row r="149" spans="1:16" s="51" customFormat="1">
      <c r="A149" s="45"/>
      <c r="B149" s="45" t="s">
        <v>1069</v>
      </c>
      <c r="C149" s="113" t="s">
        <v>1510</v>
      </c>
      <c r="D149" s="145" t="s">
        <v>2228</v>
      </c>
      <c r="E149" s="47">
        <v>1.7364200000000001</v>
      </c>
      <c r="F149" s="53">
        <v>1</v>
      </c>
      <c r="G149" s="53">
        <v>1</v>
      </c>
      <c r="H149" s="47">
        <f t="shared" si="4"/>
        <v>1.7364200000000001</v>
      </c>
      <c r="I149" s="49">
        <f t="shared" si="5"/>
        <v>1.7364200000000001</v>
      </c>
      <c r="J149" s="50">
        <f>ROUND((H149*'2-Calculator'!$D$26),2)</f>
        <v>9289.85</v>
      </c>
      <c r="K149" s="50">
        <f>ROUND((I149*'2-Calculator'!$D$26),2)</f>
        <v>9289.85</v>
      </c>
      <c r="L149" s="48">
        <v>6.13</v>
      </c>
      <c r="M149" s="45" t="s">
        <v>2151</v>
      </c>
      <c r="N149" s="45" t="s">
        <v>2152</v>
      </c>
      <c r="O149" s="45"/>
      <c r="P149" s="45" t="s">
        <v>1789</v>
      </c>
    </row>
    <row r="150" spans="1:16" s="51" customFormat="1">
      <c r="A150" s="45"/>
      <c r="B150" s="45" t="s">
        <v>1068</v>
      </c>
      <c r="C150" s="113" t="s">
        <v>1510</v>
      </c>
      <c r="D150" s="145" t="s">
        <v>2228</v>
      </c>
      <c r="E150" s="47">
        <v>3.1030799999999998</v>
      </c>
      <c r="F150" s="53">
        <v>1</v>
      </c>
      <c r="G150" s="53">
        <v>1</v>
      </c>
      <c r="H150" s="47">
        <f t="shared" si="4"/>
        <v>3.1030799999999998</v>
      </c>
      <c r="I150" s="49">
        <f t="shared" si="5"/>
        <v>3.1030799999999998</v>
      </c>
      <c r="J150" s="50">
        <f>ROUND((H150*'2-Calculator'!$D$26),2)</f>
        <v>16601.48</v>
      </c>
      <c r="K150" s="50">
        <f>ROUND((I150*'2-Calculator'!$D$26),2)</f>
        <v>16601.48</v>
      </c>
      <c r="L150" s="48">
        <v>10.68</v>
      </c>
      <c r="M150" s="45" t="s">
        <v>2151</v>
      </c>
      <c r="N150" s="45" t="s">
        <v>2152</v>
      </c>
      <c r="O150" s="45"/>
      <c r="P150" s="45" t="s">
        <v>1789</v>
      </c>
    </row>
    <row r="151" spans="1:16" s="51" customFormat="1" ht="23">
      <c r="A151" s="45"/>
      <c r="B151" s="45" t="s">
        <v>1067</v>
      </c>
      <c r="C151" s="113" t="s">
        <v>1511</v>
      </c>
      <c r="D151" s="145" t="s">
        <v>2229</v>
      </c>
      <c r="E151" s="47">
        <v>0.70962999999999998</v>
      </c>
      <c r="F151" s="53">
        <v>1</v>
      </c>
      <c r="G151" s="53">
        <v>1</v>
      </c>
      <c r="H151" s="47">
        <f t="shared" ref="H151:H214" si="6">ROUND(E151*F151,5)</f>
        <v>0.70962999999999998</v>
      </c>
      <c r="I151" s="49">
        <f t="shared" ref="I151:I214" si="7">ROUND(E151*G151,5)</f>
        <v>0.70962999999999998</v>
      </c>
      <c r="J151" s="50">
        <f>ROUND((H151*'2-Calculator'!$D$26),2)</f>
        <v>3796.52</v>
      </c>
      <c r="K151" s="50">
        <f>ROUND((I151*'2-Calculator'!$D$26),2)</f>
        <v>3796.52</v>
      </c>
      <c r="L151" s="48">
        <v>1.79</v>
      </c>
      <c r="M151" s="45" t="s">
        <v>2151</v>
      </c>
      <c r="N151" s="45" t="s">
        <v>2152</v>
      </c>
      <c r="O151" s="45"/>
      <c r="P151" s="45" t="s">
        <v>1789</v>
      </c>
    </row>
    <row r="152" spans="1:16" s="51" customFormat="1" ht="23">
      <c r="A152" s="45"/>
      <c r="B152" s="45" t="s">
        <v>1066</v>
      </c>
      <c r="C152" s="113" t="s">
        <v>1511</v>
      </c>
      <c r="D152" s="145" t="s">
        <v>2229</v>
      </c>
      <c r="E152" s="47">
        <v>1.05813</v>
      </c>
      <c r="F152" s="53">
        <v>1</v>
      </c>
      <c r="G152" s="53">
        <v>1</v>
      </c>
      <c r="H152" s="47">
        <f t="shared" si="6"/>
        <v>1.05813</v>
      </c>
      <c r="I152" s="49">
        <f t="shared" si="7"/>
        <v>1.05813</v>
      </c>
      <c r="J152" s="50">
        <f>ROUND((H152*'2-Calculator'!$D$26),2)</f>
        <v>5661</v>
      </c>
      <c r="K152" s="50">
        <f>ROUND((I152*'2-Calculator'!$D$26),2)</f>
        <v>5661</v>
      </c>
      <c r="L152" s="48">
        <v>2.86</v>
      </c>
      <c r="M152" s="45" t="s">
        <v>2151</v>
      </c>
      <c r="N152" s="45" t="s">
        <v>2152</v>
      </c>
      <c r="O152" s="45"/>
      <c r="P152" s="45" t="s">
        <v>1789</v>
      </c>
    </row>
    <row r="153" spans="1:16" s="51" customFormat="1" ht="23">
      <c r="A153" s="45"/>
      <c r="B153" s="45" t="s">
        <v>1065</v>
      </c>
      <c r="C153" s="113" t="s">
        <v>1511</v>
      </c>
      <c r="D153" s="145" t="s">
        <v>2229</v>
      </c>
      <c r="E153" s="47">
        <v>1.5148900000000001</v>
      </c>
      <c r="F153" s="53">
        <v>1</v>
      </c>
      <c r="G153" s="53">
        <v>1</v>
      </c>
      <c r="H153" s="47">
        <f t="shared" si="6"/>
        <v>1.5148900000000001</v>
      </c>
      <c r="I153" s="49">
        <f t="shared" si="7"/>
        <v>1.5148900000000001</v>
      </c>
      <c r="J153" s="50">
        <f>ROUND((H153*'2-Calculator'!$D$26),2)</f>
        <v>8104.66</v>
      </c>
      <c r="K153" s="50">
        <f>ROUND((I153*'2-Calculator'!$D$26),2)</f>
        <v>8104.66</v>
      </c>
      <c r="L153" s="48">
        <v>4.49</v>
      </c>
      <c r="M153" s="45" t="s">
        <v>2151</v>
      </c>
      <c r="N153" s="45" t="s">
        <v>2152</v>
      </c>
      <c r="O153" s="45"/>
      <c r="P153" s="45" t="s">
        <v>1789</v>
      </c>
    </row>
    <row r="154" spans="1:16" s="51" customFormat="1" ht="23">
      <c r="A154" s="45"/>
      <c r="B154" s="45" t="s">
        <v>1064</v>
      </c>
      <c r="C154" s="113" t="s">
        <v>1511</v>
      </c>
      <c r="D154" s="145" t="s">
        <v>2229</v>
      </c>
      <c r="E154" s="47">
        <v>2.55322</v>
      </c>
      <c r="F154" s="53">
        <v>1</v>
      </c>
      <c r="G154" s="53">
        <v>1</v>
      </c>
      <c r="H154" s="47">
        <f t="shared" si="6"/>
        <v>2.55322</v>
      </c>
      <c r="I154" s="49">
        <f t="shared" si="7"/>
        <v>2.55322</v>
      </c>
      <c r="J154" s="50">
        <f>ROUND((H154*'2-Calculator'!$D$26),2)</f>
        <v>13659.73</v>
      </c>
      <c r="K154" s="50">
        <f>ROUND((I154*'2-Calculator'!$D$26),2)</f>
        <v>13659.73</v>
      </c>
      <c r="L154" s="48">
        <v>7.89</v>
      </c>
      <c r="M154" s="45" t="s">
        <v>2151</v>
      </c>
      <c r="N154" s="45" t="s">
        <v>2152</v>
      </c>
      <c r="O154" s="45"/>
      <c r="P154" s="45" t="s">
        <v>1789</v>
      </c>
    </row>
    <row r="155" spans="1:16" s="51" customFormat="1">
      <c r="A155" s="45"/>
      <c r="B155" s="45" t="s">
        <v>1063</v>
      </c>
      <c r="C155" s="113" t="s">
        <v>1512</v>
      </c>
      <c r="D155" s="145" t="s">
        <v>2230</v>
      </c>
      <c r="E155" s="47">
        <v>1.0137400000000001</v>
      </c>
      <c r="F155" s="53">
        <v>1</v>
      </c>
      <c r="G155" s="53">
        <v>1</v>
      </c>
      <c r="H155" s="47">
        <f t="shared" si="6"/>
        <v>1.0137400000000001</v>
      </c>
      <c r="I155" s="49">
        <f t="shared" si="7"/>
        <v>1.0137400000000001</v>
      </c>
      <c r="J155" s="50">
        <f>ROUND((H155*'2-Calculator'!$D$26),2)</f>
        <v>5423.51</v>
      </c>
      <c r="K155" s="50">
        <f>ROUND((I155*'2-Calculator'!$D$26),2)</f>
        <v>5423.51</v>
      </c>
      <c r="L155" s="48">
        <v>6.44</v>
      </c>
      <c r="M155" s="45" t="s">
        <v>2151</v>
      </c>
      <c r="N155" s="45" t="s">
        <v>2152</v>
      </c>
      <c r="O155" s="45"/>
      <c r="P155" s="45" t="s">
        <v>1789</v>
      </c>
    </row>
    <row r="156" spans="1:16" s="51" customFormat="1">
      <c r="A156" s="45"/>
      <c r="B156" s="45" t="s">
        <v>1062</v>
      </c>
      <c r="C156" s="113" t="s">
        <v>1512</v>
      </c>
      <c r="D156" s="145" t="s">
        <v>2230</v>
      </c>
      <c r="E156" s="47">
        <v>1.38104</v>
      </c>
      <c r="F156" s="53">
        <v>1</v>
      </c>
      <c r="G156" s="53">
        <v>1</v>
      </c>
      <c r="H156" s="47">
        <f t="shared" si="6"/>
        <v>1.38104</v>
      </c>
      <c r="I156" s="49">
        <f t="shared" si="7"/>
        <v>1.38104</v>
      </c>
      <c r="J156" s="50">
        <f>ROUND((H156*'2-Calculator'!$D$26),2)</f>
        <v>7388.56</v>
      </c>
      <c r="K156" s="50">
        <f>ROUND((I156*'2-Calculator'!$D$26),2)</f>
        <v>7388.56</v>
      </c>
      <c r="L156" s="48">
        <v>9.5500000000000007</v>
      </c>
      <c r="M156" s="45" t="s">
        <v>2151</v>
      </c>
      <c r="N156" s="45" t="s">
        <v>2152</v>
      </c>
      <c r="O156" s="45"/>
      <c r="P156" s="45" t="s">
        <v>1789</v>
      </c>
    </row>
    <row r="157" spans="1:16" s="51" customFormat="1">
      <c r="A157" s="45"/>
      <c r="B157" s="45" t="s">
        <v>1061</v>
      </c>
      <c r="C157" s="113" t="s">
        <v>1512</v>
      </c>
      <c r="D157" s="145" t="s">
        <v>2230</v>
      </c>
      <c r="E157" s="47">
        <v>1.8061499999999999</v>
      </c>
      <c r="F157" s="53">
        <v>1</v>
      </c>
      <c r="G157" s="53">
        <v>1</v>
      </c>
      <c r="H157" s="47">
        <f t="shared" si="6"/>
        <v>1.8061499999999999</v>
      </c>
      <c r="I157" s="49">
        <f t="shared" si="7"/>
        <v>1.8061499999999999</v>
      </c>
      <c r="J157" s="50">
        <f>ROUND((H157*'2-Calculator'!$D$26),2)</f>
        <v>9662.9</v>
      </c>
      <c r="K157" s="50">
        <f>ROUND((I157*'2-Calculator'!$D$26),2)</f>
        <v>9662.9</v>
      </c>
      <c r="L157" s="48">
        <v>11.69</v>
      </c>
      <c r="M157" s="45" t="s">
        <v>2151</v>
      </c>
      <c r="N157" s="45" t="s">
        <v>2152</v>
      </c>
      <c r="O157" s="45"/>
      <c r="P157" s="45" t="s">
        <v>1789</v>
      </c>
    </row>
    <row r="158" spans="1:16" s="51" customFormat="1">
      <c r="A158" s="45"/>
      <c r="B158" s="45" t="s">
        <v>1060</v>
      </c>
      <c r="C158" s="113" t="s">
        <v>1512</v>
      </c>
      <c r="D158" s="145" t="s">
        <v>2230</v>
      </c>
      <c r="E158" s="47">
        <v>2.5642</v>
      </c>
      <c r="F158" s="53">
        <v>1</v>
      </c>
      <c r="G158" s="53">
        <v>1</v>
      </c>
      <c r="H158" s="47">
        <f t="shared" si="6"/>
        <v>2.5642</v>
      </c>
      <c r="I158" s="49">
        <f t="shared" si="7"/>
        <v>2.5642</v>
      </c>
      <c r="J158" s="50">
        <f>ROUND((H158*'2-Calculator'!$D$26),2)</f>
        <v>13718.47</v>
      </c>
      <c r="K158" s="50">
        <f>ROUND((I158*'2-Calculator'!$D$26),2)</f>
        <v>13718.47</v>
      </c>
      <c r="L158" s="48">
        <v>13.99</v>
      </c>
      <c r="M158" s="45" t="s">
        <v>2151</v>
      </c>
      <c r="N158" s="45" t="s">
        <v>2152</v>
      </c>
      <c r="O158" s="45"/>
      <c r="P158" s="45" t="s">
        <v>1789</v>
      </c>
    </row>
    <row r="159" spans="1:16" s="51" customFormat="1">
      <c r="A159" s="45"/>
      <c r="B159" s="45" t="s">
        <v>2062</v>
      </c>
      <c r="C159" s="113" t="s">
        <v>2122</v>
      </c>
      <c r="D159" s="145" t="s">
        <v>2231</v>
      </c>
      <c r="E159" s="47">
        <v>0.65203</v>
      </c>
      <c r="F159" s="53">
        <v>1</v>
      </c>
      <c r="G159" s="53">
        <v>1</v>
      </c>
      <c r="H159" s="47">
        <f t="shared" si="6"/>
        <v>0.65203</v>
      </c>
      <c r="I159" s="49">
        <f t="shared" si="7"/>
        <v>0.65203</v>
      </c>
      <c r="J159" s="50">
        <f>ROUND((H159*'2-Calculator'!$D$26),2)</f>
        <v>3488.36</v>
      </c>
      <c r="K159" s="50">
        <f>ROUND((I159*'2-Calculator'!$D$26),2)</f>
        <v>3488.36</v>
      </c>
      <c r="L159" s="48">
        <v>4.5</v>
      </c>
      <c r="M159" s="45" t="s">
        <v>2151</v>
      </c>
      <c r="N159" s="45" t="s">
        <v>2152</v>
      </c>
      <c r="O159" s="45"/>
      <c r="P159" s="45" t="s">
        <v>1789</v>
      </c>
    </row>
    <row r="160" spans="1:16" s="51" customFormat="1">
      <c r="A160" s="45"/>
      <c r="B160" s="45" t="s">
        <v>2063</v>
      </c>
      <c r="C160" s="113" t="s">
        <v>2122</v>
      </c>
      <c r="D160" s="145" t="s">
        <v>2231</v>
      </c>
      <c r="E160" s="47">
        <v>1.0913600000000001</v>
      </c>
      <c r="F160" s="53">
        <v>1</v>
      </c>
      <c r="G160" s="53">
        <v>1</v>
      </c>
      <c r="H160" s="47">
        <f t="shared" si="6"/>
        <v>1.0913600000000001</v>
      </c>
      <c r="I160" s="49">
        <f t="shared" si="7"/>
        <v>1.0913600000000001</v>
      </c>
      <c r="J160" s="50">
        <f>ROUND((H160*'2-Calculator'!$D$26),2)</f>
        <v>5838.78</v>
      </c>
      <c r="K160" s="50">
        <f>ROUND((I160*'2-Calculator'!$D$26),2)</f>
        <v>5838.78</v>
      </c>
      <c r="L160" s="48">
        <v>8.07</v>
      </c>
      <c r="M160" s="45" t="s">
        <v>2151</v>
      </c>
      <c r="N160" s="45" t="s">
        <v>2152</v>
      </c>
      <c r="O160" s="45"/>
      <c r="P160" s="45" t="s">
        <v>1789</v>
      </c>
    </row>
    <row r="161" spans="1:16" s="51" customFormat="1">
      <c r="A161" s="45"/>
      <c r="B161" s="45" t="s">
        <v>2064</v>
      </c>
      <c r="C161" s="113" t="s">
        <v>2122</v>
      </c>
      <c r="D161" s="145" t="s">
        <v>2231</v>
      </c>
      <c r="E161" s="47">
        <v>1.4664999999999999</v>
      </c>
      <c r="F161" s="53">
        <v>1</v>
      </c>
      <c r="G161" s="53">
        <v>1</v>
      </c>
      <c r="H161" s="47">
        <f t="shared" si="6"/>
        <v>1.4664999999999999</v>
      </c>
      <c r="I161" s="49">
        <f t="shared" si="7"/>
        <v>1.4664999999999999</v>
      </c>
      <c r="J161" s="50">
        <f>ROUND((H161*'2-Calculator'!$D$26),2)</f>
        <v>7845.78</v>
      </c>
      <c r="K161" s="50">
        <f>ROUND((I161*'2-Calculator'!$D$26),2)</f>
        <v>7845.78</v>
      </c>
      <c r="L161" s="48">
        <v>8.86</v>
      </c>
      <c r="M161" s="45" t="s">
        <v>2151</v>
      </c>
      <c r="N161" s="45" t="s">
        <v>2152</v>
      </c>
      <c r="O161" s="45"/>
      <c r="P161" s="45" t="s">
        <v>1789</v>
      </c>
    </row>
    <row r="162" spans="1:16" s="51" customFormat="1">
      <c r="A162" s="45"/>
      <c r="B162" s="45" t="s">
        <v>2065</v>
      </c>
      <c r="C162" s="113" t="s">
        <v>2122</v>
      </c>
      <c r="D162" s="145" t="s">
        <v>2231</v>
      </c>
      <c r="E162" s="47">
        <v>2.30653</v>
      </c>
      <c r="F162" s="53">
        <v>1</v>
      </c>
      <c r="G162" s="53">
        <v>1</v>
      </c>
      <c r="H162" s="47">
        <f t="shared" si="6"/>
        <v>2.30653</v>
      </c>
      <c r="I162" s="49">
        <f t="shared" si="7"/>
        <v>2.30653</v>
      </c>
      <c r="J162" s="50">
        <f>ROUND((H162*'2-Calculator'!$D$26),2)</f>
        <v>12339.94</v>
      </c>
      <c r="K162" s="50">
        <f>ROUND((I162*'2-Calculator'!$D$26),2)</f>
        <v>12339.94</v>
      </c>
      <c r="L162" s="48">
        <v>8.86</v>
      </c>
      <c r="M162" s="45" t="s">
        <v>2151</v>
      </c>
      <c r="N162" s="45" t="s">
        <v>2152</v>
      </c>
      <c r="O162" s="45"/>
      <c r="P162" s="45" t="s">
        <v>1789</v>
      </c>
    </row>
    <row r="163" spans="1:16" s="51" customFormat="1">
      <c r="A163" s="45"/>
      <c r="B163" s="45" t="s">
        <v>1059</v>
      </c>
      <c r="C163" s="113" t="s">
        <v>1513</v>
      </c>
      <c r="D163" s="145" t="s">
        <v>2232</v>
      </c>
      <c r="E163" s="47">
        <v>1.10625</v>
      </c>
      <c r="F163" s="53">
        <v>1</v>
      </c>
      <c r="G163" s="53">
        <v>1</v>
      </c>
      <c r="H163" s="47">
        <f t="shared" si="6"/>
        <v>1.10625</v>
      </c>
      <c r="I163" s="49">
        <f t="shared" si="7"/>
        <v>1.10625</v>
      </c>
      <c r="J163" s="50">
        <f>ROUND((H163*'2-Calculator'!$D$26),2)</f>
        <v>5918.44</v>
      </c>
      <c r="K163" s="50">
        <f>ROUND((I163*'2-Calculator'!$D$26),2)</f>
        <v>5918.44</v>
      </c>
      <c r="L163" s="48">
        <v>2.5</v>
      </c>
      <c r="M163" s="45" t="s">
        <v>2151</v>
      </c>
      <c r="N163" s="45" t="s">
        <v>2152</v>
      </c>
      <c r="O163" s="45"/>
      <c r="P163" s="45" t="s">
        <v>1789</v>
      </c>
    </row>
    <row r="164" spans="1:16" s="51" customFormat="1">
      <c r="A164" s="45"/>
      <c r="B164" s="45" t="s">
        <v>1058</v>
      </c>
      <c r="C164" s="113" t="s">
        <v>1513</v>
      </c>
      <c r="D164" s="145" t="s">
        <v>2232</v>
      </c>
      <c r="E164" s="47">
        <v>1.4949699999999999</v>
      </c>
      <c r="F164" s="53">
        <v>1</v>
      </c>
      <c r="G164" s="53">
        <v>1</v>
      </c>
      <c r="H164" s="47">
        <f t="shared" si="6"/>
        <v>1.4949699999999999</v>
      </c>
      <c r="I164" s="49">
        <f t="shared" si="7"/>
        <v>1.4949699999999999</v>
      </c>
      <c r="J164" s="50">
        <f>ROUND((H164*'2-Calculator'!$D$26),2)</f>
        <v>7998.09</v>
      </c>
      <c r="K164" s="50">
        <f>ROUND((I164*'2-Calculator'!$D$26),2)</f>
        <v>7998.09</v>
      </c>
      <c r="L164" s="48">
        <v>3.82</v>
      </c>
      <c r="M164" s="45" t="s">
        <v>2151</v>
      </c>
      <c r="N164" s="45" t="s">
        <v>2152</v>
      </c>
      <c r="O164" s="45"/>
      <c r="P164" s="45" t="s">
        <v>1789</v>
      </c>
    </row>
    <row r="165" spans="1:16" s="51" customFormat="1">
      <c r="A165" s="45"/>
      <c r="B165" s="45" t="s">
        <v>1057</v>
      </c>
      <c r="C165" s="113" t="s">
        <v>1513</v>
      </c>
      <c r="D165" s="145" t="s">
        <v>2232</v>
      </c>
      <c r="E165" s="47">
        <v>2.4792000000000001</v>
      </c>
      <c r="F165" s="53">
        <v>1</v>
      </c>
      <c r="G165" s="53">
        <v>1</v>
      </c>
      <c r="H165" s="47">
        <f t="shared" si="6"/>
        <v>2.4792000000000001</v>
      </c>
      <c r="I165" s="49">
        <f t="shared" si="7"/>
        <v>2.4792000000000001</v>
      </c>
      <c r="J165" s="50">
        <f>ROUND((H165*'2-Calculator'!$D$26),2)</f>
        <v>13263.72</v>
      </c>
      <c r="K165" s="50">
        <f>ROUND((I165*'2-Calculator'!$D$26),2)</f>
        <v>13263.72</v>
      </c>
      <c r="L165" s="48">
        <v>8.81</v>
      </c>
      <c r="M165" s="45" t="s">
        <v>2151</v>
      </c>
      <c r="N165" s="45" t="s">
        <v>2152</v>
      </c>
      <c r="O165" s="45"/>
      <c r="P165" s="45" t="s">
        <v>1789</v>
      </c>
    </row>
    <row r="166" spans="1:16" s="51" customFormat="1">
      <c r="A166" s="45"/>
      <c r="B166" s="45" t="s">
        <v>1056</v>
      </c>
      <c r="C166" s="113" t="s">
        <v>1513</v>
      </c>
      <c r="D166" s="145" t="s">
        <v>2232</v>
      </c>
      <c r="E166" s="47">
        <v>4.5797600000000003</v>
      </c>
      <c r="F166" s="53">
        <v>1</v>
      </c>
      <c r="G166" s="53">
        <v>1</v>
      </c>
      <c r="H166" s="47">
        <f t="shared" si="6"/>
        <v>4.5797600000000003</v>
      </c>
      <c r="I166" s="49">
        <f t="shared" si="7"/>
        <v>4.5797600000000003</v>
      </c>
      <c r="J166" s="50">
        <f>ROUND((H166*'2-Calculator'!$D$26),2)</f>
        <v>24501.72</v>
      </c>
      <c r="K166" s="50">
        <f>ROUND((I166*'2-Calculator'!$D$26),2)</f>
        <v>24501.72</v>
      </c>
      <c r="L166" s="48">
        <v>15.29</v>
      </c>
      <c r="M166" s="45" t="s">
        <v>2151</v>
      </c>
      <c r="N166" s="45" t="s">
        <v>2152</v>
      </c>
      <c r="O166" s="45"/>
      <c r="P166" s="45" t="s">
        <v>1789</v>
      </c>
    </row>
    <row r="167" spans="1:16" s="51" customFormat="1">
      <c r="A167" s="45"/>
      <c r="B167" s="52" t="s">
        <v>1055</v>
      </c>
      <c r="C167" s="113" t="s">
        <v>1514</v>
      </c>
      <c r="D167" s="145" t="s">
        <v>2233</v>
      </c>
      <c r="E167" s="47">
        <v>0.67447999999999997</v>
      </c>
      <c r="F167" s="53">
        <v>1</v>
      </c>
      <c r="G167" s="53">
        <v>1</v>
      </c>
      <c r="H167" s="47">
        <f t="shared" si="6"/>
        <v>0.67447999999999997</v>
      </c>
      <c r="I167" s="49">
        <f t="shared" si="7"/>
        <v>0.67447999999999997</v>
      </c>
      <c r="J167" s="50">
        <f>ROUND((H167*'2-Calculator'!$D$26),2)</f>
        <v>3608.47</v>
      </c>
      <c r="K167" s="50">
        <f>ROUND((I167*'2-Calculator'!$D$26),2)</f>
        <v>3608.47</v>
      </c>
      <c r="L167" s="48">
        <v>2.62</v>
      </c>
      <c r="M167" s="45" t="s">
        <v>2151</v>
      </c>
      <c r="N167" s="45" t="s">
        <v>2152</v>
      </c>
      <c r="O167" s="45"/>
      <c r="P167" s="45" t="s">
        <v>1789</v>
      </c>
    </row>
    <row r="168" spans="1:16" s="51" customFormat="1">
      <c r="A168" s="45"/>
      <c r="B168" s="45" t="s">
        <v>1054</v>
      </c>
      <c r="C168" s="113" t="s">
        <v>1514</v>
      </c>
      <c r="D168" s="145" t="s">
        <v>2233</v>
      </c>
      <c r="E168" s="47">
        <v>0.84001999999999999</v>
      </c>
      <c r="F168" s="53">
        <v>1</v>
      </c>
      <c r="G168" s="53">
        <v>1</v>
      </c>
      <c r="H168" s="47">
        <f t="shared" si="6"/>
        <v>0.84001999999999999</v>
      </c>
      <c r="I168" s="49">
        <f t="shared" si="7"/>
        <v>0.84001999999999999</v>
      </c>
      <c r="J168" s="50">
        <f>ROUND((H168*'2-Calculator'!$D$26),2)</f>
        <v>4494.1099999999997</v>
      </c>
      <c r="K168" s="50">
        <f>ROUND((I168*'2-Calculator'!$D$26),2)</f>
        <v>4494.1099999999997</v>
      </c>
      <c r="L168" s="48">
        <v>3.31</v>
      </c>
      <c r="M168" s="45" t="s">
        <v>2151</v>
      </c>
      <c r="N168" s="45" t="s">
        <v>2152</v>
      </c>
      <c r="O168" s="45"/>
      <c r="P168" s="45" t="s">
        <v>1789</v>
      </c>
    </row>
    <row r="169" spans="1:16" s="51" customFormat="1">
      <c r="A169" s="45"/>
      <c r="B169" s="45" t="s">
        <v>1053</v>
      </c>
      <c r="C169" s="113" t="s">
        <v>1514</v>
      </c>
      <c r="D169" s="145" t="s">
        <v>2233</v>
      </c>
      <c r="E169" s="47">
        <v>1.2299</v>
      </c>
      <c r="F169" s="53">
        <v>1</v>
      </c>
      <c r="G169" s="53">
        <v>1</v>
      </c>
      <c r="H169" s="47">
        <f t="shared" si="6"/>
        <v>1.2299</v>
      </c>
      <c r="I169" s="49">
        <f t="shared" si="7"/>
        <v>1.2299</v>
      </c>
      <c r="J169" s="50">
        <f>ROUND((H169*'2-Calculator'!$D$26),2)</f>
        <v>6579.97</v>
      </c>
      <c r="K169" s="50">
        <f>ROUND((I169*'2-Calculator'!$D$26),2)</f>
        <v>6579.97</v>
      </c>
      <c r="L169" s="48">
        <v>5.42</v>
      </c>
      <c r="M169" s="45" t="s">
        <v>2151</v>
      </c>
      <c r="N169" s="45" t="s">
        <v>2152</v>
      </c>
      <c r="O169" s="45"/>
      <c r="P169" s="45" t="s">
        <v>1789</v>
      </c>
    </row>
    <row r="170" spans="1:16" s="51" customFormat="1">
      <c r="A170" s="45"/>
      <c r="B170" s="45" t="s">
        <v>1052</v>
      </c>
      <c r="C170" s="113" t="s">
        <v>1514</v>
      </c>
      <c r="D170" s="145" t="s">
        <v>2233</v>
      </c>
      <c r="E170" s="47">
        <v>2.26979</v>
      </c>
      <c r="F170" s="53">
        <v>1</v>
      </c>
      <c r="G170" s="53">
        <v>1</v>
      </c>
      <c r="H170" s="47">
        <f t="shared" si="6"/>
        <v>2.26979</v>
      </c>
      <c r="I170" s="49">
        <f t="shared" si="7"/>
        <v>2.26979</v>
      </c>
      <c r="J170" s="50">
        <f>ROUND((H170*'2-Calculator'!$D$26),2)</f>
        <v>12143.38</v>
      </c>
      <c r="K170" s="50">
        <f>ROUND((I170*'2-Calculator'!$D$26),2)</f>
        <v>12143.38</v>
      </c>
      <c r="L170" s="48">
        <v>11.07</v>
      </c>
      <c r="M170" s="45" t="s">
        <v>2151</v>
      </c>
      <c r="N170" s="45" t="s">
        <v>2152</v>
      </c>
      <c r="O170" s="45"/>
      <c r="P170" s="45" t="s">
        <v>1789</v>
      </c>
    </row>
    <row r="171" spans="1:16" s="51" customFormat="1">
      <c r="A171" s="45"/>
      <c r="B171" s="45" t="s">
        <v>1051</v>
      </c>
      <c r="C171" s="113" t="s">
        <v>1515</v>
      </c>
      <c r="D171" s="145" t="s">
        <v>2234</v>
      </c>
      <c r="E171" s="47">
        <v>1.94804</v>
      </c>
      <c r="F171" s="53">
        <v>1</v>
      </c>
      <c r="G171" s="53">
        <v>1</v>
      </c>
      <c r="H171" s="47">
        <f t="shared" si="6"/>
        <v>1.94804</v>
      </c>
      <c r="I171" s="49">
        <f t="shared" si="7"/>
        <v>1.94804</v>
      </c>
      <c r="J171" s="50">
        <f>ROUND((H171*'2-Calculator'!$D$26),2)</f>
        <v>10422.01</v>
      </c>
      <c r="K171" s="50">
        <f>ROUND((I171*'2-Calculator'!$D$26),2)</f>
        <v>10422.01</v>
      </c>
      <c r="L171" s="48">
        <v>2.44</v>
      </c>
      <c r="M171" s="45" t="s">
        <v>2151</v>
      </c>
      <c r="N171" s="45" t="s">
        <v>2152</v>
      </c>
      <c r="O171" s="45"/>
      <c r="P171" s="45" t="s">
        <v>1789</v>
      </c>
    </row>
    <row r="172" spans="1:16" s="51" customFormat="1">
      <c r="A172" s="45"/>
      <c r="B172" s="45" t="s">
        <v>1050</v>
      </c>
      <c r="C172" s="113" t="s">
        <v>1515</v>
      </c>
      <c r="D172" s="145" t="s">
        <v>2234</v>
      </c>
      <c r="E172" s="47">
        <v>2.58371</v>
      </c>
      <c r="F172" s="53">
        <v>1</v>
      </c>
      <c r="G172" s="53">
        <v>1</v>
      </c>
      <c r="H172" s="47">
        <f t="shared" si="6"/>
        <v>2.58371</v>
      </c>
      <c r="I172" s="49">
        <f t="shared" si="7"/>
        <v>2.58371</v>
      </c>
      <c r="J172" s="50">
        <f>ROUND((H172*'2-Calculator'!$D$26),2)</f>
        <v>13822.85</v>
      </c>
      <c r="K172" s="50">
        <f>ROUND((I172*'2-Calculator'!$D$26),2)</f>
        <v>13822.85</v>
      </c>
      <c r="L172" s="48">
        <v>4.34</v>
      </c>
      <c r="M172" s="45" t="s">
        <v>2151</v>
      </c>
      <c r="N172" s="45" t="s">
        <v>2152</v>
      </c>
      <c r="O172" s="45"/>
      <c r="P172" s="45" t="s">
        <v>1789</v>
      </c>
    </row>
    <row r="173" spans="1:16" s="51" customFormat="1">
      <c r="A173" s="45"/>
      <c r="B173" s="45" t="s">
        <v>1049</v>
      </c>
      <c r="C173" s="113" t="s">
        <v>1515</v>
      </c>
      <c r="D173" s="145" t="s">
        <v>2234</v>
      </c>
      <c r="E173" s="47">
        <v>4.6465100000000001</v>
      </c>
      <c r="F173" s="53">
        <v>1</v>
      </c>
      <c r="G173" s="53">
        <v>1</v>
      </c>
      <c r="H173" s="47">
        <f t="shared" si="6"/>
        <v>4.6465100000000001</v>
      </c>
      <c r="I173" s="49">
        <f t="shared" si="7"/>
        <v>4.6465100000000001</v>
      </c>
      <c r="J173" s="50">
        <f>ROUND((H173*'2-Calculator'!$D$26),2)</f>
        <v>24858.83</v>
      </c>
      <c r="K173" s="50">
        <f>ROUND((I173*'2-Calculator'!$D$26),2)</f>
        <v>24858.83</v>
      </c>
      <c r="L173" s="48">
        <v>8.9600000000000009</v>
      </c>
      <c r="M173" s="45" t="s">
        <v>2151</v>
      </c>
      <c r="N173" s="45" t="s">
        <v>2152</v>
      </c>
      <c r="O173" s="45"/>
      <c r="P173" s="45" t="s">
        <v>1789</v>
      </c>
    </row>
    <row r="174" spans="1:16" s="51" customFormat="1">
      <c r="A174" s="45"/>
      <c r="B174" s="45" t="s">
        <v>1048</v>
      </c>
      <c r="C174" s="113" t="s">
        <v>1515</v>
      </c>
      <c r="D174" s="145" t="s">
        <v>2234</v>
      </c>
      <c r="E174" s="47">
        <v>7.6734499999999999</v>
      </c>
      <c r="F174" s="53">
        <v>1</v>
      </c>
      <c r="G174" s="53">
        <v>1</v>
      </c>
      <c r="H174" s="47">
        <f t="shared" si="6"/>
        <v>7.6734499999999999</v>
      </c>
      <c r="I174" s="49">
        <f t="shared" si="7"/>
        <v>7.6734499999999999</v>
      </c>
      <c r="J174" s="50">
        <f>ROUND((H174*'2-Calculator'!$D$26),2)</f>
        <v>41052.959999999999</v>
      </c>
      <c r="K174" s="50">
        <f>ROUND((I174*'2-Calculator'!$D$26),2)</f>
        <v>41052.959999999999</v>
      </c>
      <c r="L174" s="48">
        <v>19.02</v>
      </c>
      <c r="M174" s="45" t="s">
        <v>2151</v>
      </c>
      <c r="N174" s="45" t="s">
        <v>2152</v>
      </c>
      <c r="O174" s="45"/>
      <c r="P174" s="45" t="s">
        <v>1789</v>
      </c>
    </row>
    <row r="175" spans="1:16" s="51" customFormat="1">
      <c r="A175" s="45"/>
      <c r="B175" s="45" t="s">
        <v>1047</v>
      </c>
      <c r="C175" s="113" t="s">
        <v>1516</v>
      </c>
      <c r="D175" s="145" t="s">
        <v>2235</v>
      </c>
      <c r="E175" s="47">
        <v>1.7785299999999999</v>
      </c>
      <c r="F175" s="53">
        <v>1</v>
      </c>
      <c r="G175" s="53">
        <v>1</v>
      </c>
      <c r="H175" s="47">
        <f t="shared" si="6"/>
        <v>1.7785299999999999</v>
      </c>
      <c r="I175" s="49">
        <f t="shared" si="7"/>
        <v>1.7785299999999999</v>
      </c>
      <c r="J175" s="50">
        <f>ROUND((H175*'2-Calculator'!$D$26),2)</f>
        <v>9515.14</v>
      </c>
      <c r="K175" s="50">
        <f>ROUND((I175*'2-Calculator'!$D$26),2)</f>
        <v>9515.14</v>
      </c>
      <c r="L175" s="48">
        <v>2.99</v>
      </c>
      <c r="M175" s="45" t="s">
        <v>2151</v>
      </c>
      <c r="N175" s="45" t="s">
        <v>2152</v>
      </c>
      <c r="O175" s="45"/>
      <c r="P175" s="45" t="s">
        <v>1789</v>
      </c>
    </row>
    <row r="176" spans="1:16" s="51" customFormat="1">
      <c r="A176" s="45"/>
      <c r="B176" s="45" t="s">
        <v>1046</v>
      </c>
      <c r="C176" s="113" t="s">
        <v>1516</v>
      </c>
      <c r="D176" s="145" t="s">
        <v>2235</v>
      </c>
      <c r="E176" s="47">
        <v>2.6613000000000002</v>
      </c>
      <c r="F176" s="53">
        <v>1</v>
      </c>
      <c r="G176" s="53">
        <v>1</v>
      </c>
      <c r="H176" s="47">
        <f t="shared" si="6"/>
        <v>2.6613000000000002</v>
      </c>
      <c r="I176" s="49">
        <f t="shared" si="7"/>
        <v>2.6613000000000002</v>
      </c>
      <c r="J176" s="50">
        <f>ROUND((H176*'2-Calculator'!$D$26),2)</f>
        <v>14237.96</v>
      </c>
      <c r="K176" s="50">
        <f>ROUND((I176*'2-Calculator'!$D$26),2)</f>
        <v>14237.96</v>
      </c>
      <c r="L176" s="48">
        <v>5.43</v>
      </c>
      <c r="M176" s="45" t="s">
        <v>2151</v>
      </c>
      <c r="N176" s="45" t="s">
        <v>2152</v>
      </c>
      <c r="O176" s="45"/>
      <c r="P176" s="45" t="s">
        <v>1789</v>
      </c>
    </row>
    <row r="177" spans="1:16" s="51" customFormat="1">
      <c r="A177" s="45"/>
      <c r="B177" s="45" t="s">
        <v>1045</v>
      </c>
      <c r="C177" s="113" t="s">
        <v>1516</v>
      </c>
      <c r="D177" s="145" t="s">
        <v>2235</v>
      </c>
      <c r="E177" s="47">
        <v>4.9864100000000002</v>
      </c>
      <c r="F177" s="53">
        <v>1</v>
      </c>
      <c r="G177" s="53">
        <v>1</v>
      </c>
      <c r="H177" s="47">
        <f t="shared" si="6"/>
        <v>4.9864100000000002</v>
      </c>
      <c r="I177" s="49">
        <f t="shared" si="7"/>
        <v>4.9864100000000002</v>
      </c>
      <c r="J177" s="50">
        <f>ROUND((H177*'2-Calculator'!$D$26),2)</f>
        <v>26677.29</v>
      </c>
      <c r="K177" s="50">
        <f>ROUND((I177*'2-Calculator'!$D$26),2)</f>
        <v>26677.29</v>
      </c>
      <c r="L177" s="48">
        <v>11.57</v>
      </c>
      <c r="M177" s="45" t="s">
        <v>2151</v>
      </c>
      <c r="N177" s="45" t="s">
        <v>2152</v>
      </c>
      <c r="O177" s="45"/>
      <c r="P177" s="45" t="s">
        <v>1789</v>
      </c>
    </row>
    <row r="178" spans="1:16" s="51" customFormat="1">
      <c r="A178" s="45"/>
      <c r="B178" s="45" t="s">
        <v>1044</v>
      </c>
      <c r="C178" s="113" t="s">
        <v>1516</v>
      </c>
      <c r="D178" s="145" t="s">
        <v>2235</v>
      </c>
      <c r="E178" s="47">
        <v>7.4244300000000001</v>
      </c>
      <c r="F178" s="53">
        <v>1</v>
      </c>
      <c r="G178" s="53">
        <v>1</v>
      </c>
      <c r="H178" s="47">
        <f t="shared" si="6"/>
        <v>7.4244300000000001</v>
      </c>
      <c r="I178" s="49">
        <f t="shared" si="7"/>
        <v>7.4244300000000001</v>
      </c>
      <c r="J178" s="50">
        <f>ROUND((H178*'2-Calculator'!$D$26),2)</f>
        <v>39720.699999999997</v>
      </c>
      <c r="K178" s="50">
        <f>ROUND((I178*'2-Calculator'!$D$26),2)</f>
        <v>39720.699999999997</v>
      </c>
      <c r="L178" s="48">
        <v>18.809999999999999</v>
      </c>
      <c r="M178" s="45" t="s">
        <v>2151</v>
      </c>
      <c r="N178" s="45" t="s">
        <v>2152</v>
      </c>
      <c r="O178" s="45"/>
      <c r="P178" s="45" t="s">
        <v>1789</v>
      </c>
    </row>
    <row r="179" spans="1:16" s="51" customFormat="1">
      <c r="A179" s="45"/>
      <c r="B179" s="45" t="s">
        <v>1043</v>
      </c>
      <c r="C179" s="113" t="s">
        <v>1517</v>
      </c>
      <c r="D179" s="145" t="s">
        <v>2236</v>
      </c>
      <c r="E179" s="47">
        <v>1.57666</v>
      </c>
      <c r="F179" s="53">
        <v>1</v>
      </c>
      <c r="G179" s="53">
        <v>1</v>
      </c>
      <c r="H179" s="47">
        <f t="shared" si="6"/>
        <v>1.57666</v>
      </c>
      <c r="I179" s="49">
        <f t="shared" si="7"/>
        <v>1.57666</v>
      </c>
      <c r="J179" s="50">
        <f>ROUND((H179*'2-Calculator'!$D$26),2)</f>
        <v>8435.1299999999992</v>
      </c>
      <c r="K179" s="50">
        <f>ROUND((I179*'2-Calculator'!$D$26),2)</f>
        <v>8435.1299999999992</v>
      </c>
      <c r="L179" s="48">
        <v>2.0499999999999998</v>
      </c>
      <c r="M179" s="45" t="s">
        <v>2151</v>
      </c>
      <c r="N179" s="45" t="s">
        <v>2152</v>
      </c>
      <c r="O179" s="45"/>
      <c r="P179" s="45" t="s">
        <v>1789</v>
      </c>
    </row>
    <row r="180" spans="1:16" s="51" customFormat="1">
      <c r="A180" s="45"/>
      <c r="B180" s="45" t="s">
        <v>1042</v>
      </c>
      <c r="C180" s="113" t="s">
        <v>1517</v>
      </c>
      <c r="D180" s="145" t="s">
        <v>2236</v>
      </c>
      <c r="E180" s="47">
        <v>2.04481</v>
      </c>
      <c r="F180" s="53">
        <v>1</v>
      </c>
      <c r="G180" s="53">
        <v>1</v>
      </c>
      <c r="H180" s="47">
        <f t="shared" si="6"/>
        <v>2.04481</v>
      </c>
      <c r="I180" s="49">
        <f t="shared" si="7"/>
        <v>2.04481</v>
      </c>
      <c r="J180" s="50">
        <f>ROUND((H180*'2-Calculator'!$D$26),2)</f>
        <v>10939.73</v>
      </c>
      <c r="K180" s="50">
        <f>ROUND((I180*'2-Calculator'!$D$26),2)</f>
        <v>10939.73</v>
      </c>
      <c r="L180" s="48">
        <v>3.03</v>
      </c>
      <c r="M180" s="45" t="s">
        <v>2151</v>
      </c>
      <c r="N180" s="45" t="s">
        <v>2152</v>
      </c>
      <c r="O180" s="45"/>
      <c r="P180" s="45" t="s">
        <v>1789</v>
      </c>
    </row>
    <row r="181" spans="1:16" s="51" customFormat="1">
      <c r="A181" s="45"/>
      <c r="B181" s="45" t="s">
        <v>1041</v>
      </c>
      <c r="C181" s="113" t="s">
        <v>1517</v>
      </c>
      <c r="D181" s="145" t="s">
        <v>2236</v>
      </c>
      <c r="E181" s="47">
        <v>3.0819899999999998</v>
      </c>
      <c r="F181" s="53">
        <v>1</v>
      </c>
      <c r="G181" s="53">
        <v>1</v>
      </c>
      <c r="H181" s="47">
        <f t="shared" si="6"/>
        <v>3.0819899999999998</v>
      </c>
      <c r="I181" s="49">
        <f t="shared" si="7"/>
        <v>3.0819899999999998</v>
      </c>
      <c r="J181" s="50">
        <f>ROUND((H181*'2-Calculator'!$D$26),2)</f>
        <v>16488.650000000001</v>
      </c>
      <c r="K181" s="50">
        <f>ROUND((I181*'2-Calculator'!$D$26),2)</f>
        <v>16488.650000000001</v>
      </c>
      <c r="L181" s="48">
        <v>6.14</v>
      </c>
      <c r="M181" s="45" t="s">
        <v>2151</v>
      </c>
      <c r="N181" s="45" t="s">
        <v>2152</v>
      </c>
      <c r="O181" s="45"/>
      <c r="P181" s="45" t="s">
        <v>1789</v>
      </c>
    </row>
    <row r="182" spans="1:16" s="51" customFormat="1">
      <c r="A182" s="45"/>
      <c r="B182" s="45" t="s">
        <v>1040</v>
      </c>
      <c r="C182" s="113" t="s">
        <v>1517</v>
      </c>
      <c r="D182" s="145" t="s">
        <v>2236</v>
      </c>
      <c r="E182" s="47">
        <v>6.0373599999999996</v>
      </c>
      <c r="F182" s="53">
        <v>1</v>
      </c>
      <c r="G182" s="53">
        <v>1</v>
      </c>
      <c r="H182" s="47">
        <f t="shared" si="6"/>
        <v>6.0373599999999996</v>
      </c>
      <c r="I182" s="49">
        <f t="shared" si="7"/>
        <v>6.0373599999999996</v>
      </c>
      <c r="J182" s="50">
        <f>ROUND((H182*'2-Calculator'!$D$26),2)</f>
        <v>32299.88</v>
      </c>
      <c r="K182" s="50">
        <f>ROUND((I182*'2-Calculator'!$D$26),2)</f>
        <v>32299.88</v>
      </c>
      <c r="L182" s="48">
        <v>13.9</v>
      </c>
      <c r="M182" s="45" t="s">
        <v>2151</v>
      </c>
      <c r="N182" s="45" t="s">
        <v>2152</v>
      </c>
      <c r="O182" s="45"/>
      <c r="P182" s="45" t="s">
        <v>1789</v>
      </c>
    </row>
    <row r="183" spans="1:16" s="51" customFormat="1">
      <c r="A183" s="45"/>
      <c r="B183" s="45" t="s">
        <v>1039</v>
      </c>
      <c r="C183" s="113" t="s">
        <v>1518</v>
      </c>
      <c r="D183" s="145" t="s">
        <v>2237</v>
      </c>
      <c r="E183" s="47">
        <v>0.97657000000000005</v>
      </c>
      <c r="F183" s="53">
        <v>1</v>
      </c>
      <c r="G183" s="53">
        <v>1</v>
      </c>
      <c r="H183" s="47">
        <f t="shared" si="6"/>
        <v>0.97657000000000005</v>
      </c>
      <c r="I183" s="49">
        <f t="shared" si="7"/>
        <v>0.97657000000000005</v>
      </c>
      <c r="J183" s="50">
        <f>ROUND((H183*'2-Calculator'!$D$26),2)</f>
        <v>5224.6499999999996</v>
      </c>
      <c r="K183" s="50">
        <f>ROUND((I183*'2-Calculator'!$D$26),2)</f>
        <v>5224.6499999999996</v>
      </c>
      <c r="L183" s="48">
        <v>1.46</v>
      </c>
      <c r="M183" s="45" t="s">
        <v>2151</v>
      </c>
      <c r="N183" s="45" t="s">
        <v>2152</v>
      </c>
      <c r="O183" s="45"/>
      <c r="P183" s="45" t="s">
        <v>1789</v>
      </c>
    </row>
    <row r="184" spans="1:16" s="51" customFormat="1">
      <c r="A184" s="45"/>
      <c r="B184" s="45" t="s">
        <v>1038</v>
      </c>
      <c r="C184" s="113" t="s">
        <v>1518</v>
      </c>
      <c r="D184" s="145" t="s">
        <v>2237</v>
      </c>
      <c r="E184" s="47">
        <v>1.0938099999999999</v>
      </c>
      <c r="F184" s="53">
        <v>1</v>
      </c>
      <c r="G184" s="53">
        <v>1</v>
      </c>
      <c r="H184" s="47">
        <f t="shared" si="6"/>
        <v>1.0938099999999999</v>
      </c>
      <c r="I184" s="49">
        <f t="shared" si="7"/>
        <v>1.0938099999999999</v>
      </c>
      <c r="J184" s="50">
        <f>ROUND((H184*'2-Calculator'!$D$26),2)</f>
        <v>5851.88</v>
      </c>
      <c r="K184" s="50">
        <f>ROUND((I184*'2-Calculator'!$D$26),2)</f>
        <v>5851.88</v>
      </c>
      <c r="L184" s="48">
        <v>1.94</v>
      </c>
      <c r="M184" s="45" t="s">
        <v>2151</v>
      </c>
      <c r="N184" s="45" t="s">
        <v>2152</v>
      </c>
      <c r="O184" s="45"/>
      <c r="P184" s="45" t="s">
        <v>1789</v>
      </c>
    </row>
    <row r="185" spans="1:16" s="51" customFormat="1">
      <c r="A185" s="45"/>
      <c r="B185" s="45" t="s">
        <v>1037</v>
      </c>
      <c r="C185" s="113" t="s">
        <v>1518</v>
      </c>
      <c r="D185" s="145" t="s">
        <v>2237</v>
      </c>
      <c r="E185" s="47">
        <v>1.74451</v>
      </c>
      <c r="F185" s="53">
        <v>1</v>
      </c>
      <c r="G185" s="53">
        <v>1</v>
      </c>
      <c r="H185" s="47">
        <f t="shared" si="6"/>
        <v>1.74451</v>
      </c>
      <c r="I185" s="49">
        <f t="shared" si="7"/>
        <v>1.74451</v>
      </c>
      <c r="J185" s="50">
        <f>ROUND((H185*'2-Calculator'!$D$26),2)</f>
        <v>9333.1299999999992</v>
      </c>
      <c r="K185" s="50">
        <f>ROUND((I185*'2-Calculator'!$D$26),2)</f>
        <v>9333.1299999999992</v>
      </c>
      <c r="L185" s="48">
        <v>3.42</v>
      </c>
      <c r="M185" s="45" t="s">
        <v>2151</v>
      </c>
      <c r="N185" s="45" t="s">
        <v>2152</v>
      </c>
      <c r="O185" s="45"/>
      <c r="P185" s="45" t="s">
        <v>1789</v>
      </c>
    </row>
    <row r="186" spans="1:16" s="51" customFormat="1">
      <c r="A186" s="45"/>
      <c r="B186" s="45" t="s">
        <v>1036</v>
      </c>
      <c r="C186" s="113" t="s">
        <v>1518</v>
      </c>
      <c r="D186" s="145" t="s">
        <v>2237</v>
      </c>
      <c r="E186" s="47">
        <v>3.0379299999999998</v>
      </c>
      <c r="F186" s="53">
        <v>1</v>
      </c>
      <c r="G186" s="53">
        <v>1</v>
      </c>
      <c r="H186" s="47">
        <f t="shared" si="6"/>
        <v>3.0379299999999998</v>
      </c>
      <c r="I186" s="49">
        <f t="shared" si="7"/>
        <v>3.0379299999999998</v>
      </c>
      <c r="J186" s="50">
        <f>ROUND((H186*'2-Calculator'!$D$26),2)</f>
        <v>16252.93</v>
      </c>
      <c r="K186" s="50">
        <f>ROUND((I186*'2-Calculator'!$D$26),2)</f>
        <v>16252.93</v>
      </c>
      <c r="L186" s="48">
        <v>7.25</v>
      </c>
      <c r="M186" s="45" t="s">
        <v>2151</v>
      </c>
      <c r="N186" s="45" t="s">
        <v>2152</v>
      </c>
      <c r="O186" s="45"/>
      <c r="P186" s="45" t="s">
        <v>1789</v>
      </c>
    </row>
    <row r="187" spans="1:16" s="51" customFormat="1">
      <c r="A187" s="45"/>
      <c r="B187" s="45" t="s">
        <v>1035</v>
      </c>
      <c r="C187" s="113" t="s">
        <v>1519</v>
      </c>
      <c r="D187" s="145" t="s">
        <v>2238</v>
      </c>
      <c r="E187" s="47">
        <v>0.68120999999999998</v>
      </c>
      <c r="F187" s="53">
        <v>1</v>
      </c>
      <c r="G187" s="53">
        <v>1</v>
      </c>
      <c r="H187" s="47">
        <f t="shared" si="6"/>
        <v>0.68120999999999998</v>
      </c>
      <c r="I187" s="49">
        <f t="shared" si="7"/>
        <v>0.68120999999999998</v>
      </c>
      <c r="J187" s="50">
        <f>ROUND((H187*'2-Calculator'!$D$26),2)</f>
        <v>3644.47</v>
      </c>
      <c r="K187" s="50">
        <f>ROUND((I187*'2-Calculator'!$D$26),2)</f>
        <v>3644.47</v>
      </c>
      <c r="L187" s="48">
        <v>1.61</v>
      </c>
      <c r="M187" s="45" t="s">
        <v>2151</v>
      </c>
      <c r="N187" s="45" t="s">
        <v>2152</v>
      </c>
      <c r="O187" s="45"/>
      <c r="P187" s="45" t="s">
        <v>1789</v>
      </c>
    </row>
    <row r="188" spans="1:16" s="51" customFormat="1">
      <c r="A188" s="45"/>
      <c r="B188" s="45" t="s">
        <v>1034</v>
      </c>
      <c r="C188" s="113" t="s">
        <v>1519</v>
      </c>
      <c r="D188" s="145" t="s">
        <v>2238</v>
      </c>
      <c r="E188" s="47">
        <v>0.97909999999999997</v>
      </c>
      <c r="F188" s="53">
        <v>1</v>
      </c>
      <c r="G188" s="53">
        <v>1</v>
      </c>
      <c r="H188" s="47">
        <f t="shared" si="6"/>
        <v>0.97909999999999997</v>
      </c>
      <c r="I188" s="49">
        <f t="shared" si="7"/>
        <v>0.97909999999999997</v>
      </c>
      <c r="J188" s="50">
        <f>ROUND((H188*'2-Calculator'!$D$26),2)</f>
        <v>5238.1899999999996</v>
      </c>
      <c r="K188" s="50">
        <f>ROUND((I188*'2-Calculator'!$D$26),2)</f>
        <v>5238.1899999999996</v>
      </c>
      <c r="L188" s="48">
        <v>2.68</v>
      </c>
      <c r="M188" s="45" t="s">
        <v>2151</v>
      </c>
      <c r="N188" s="45" t="s">
        <v>2152</v>
      </c>
      <c r="O188" s="45"/>
      <c r="P188" s="45" t="s">
        <v>1789</v>
      </c>
    </row>
    <row r="189" spans="1:16" s="51" customFormat="1">
      <c r="A189" s="45"/>
      <c r="B189" s="45" t="s">
        <v>1033</v>
      </c>
      <c r="C189" s="113" t="s">
        <v>1519</v>
      </c>
      <c r="D189" s="145" t="s">
        <v>2238</v>
      </c>
      <c r="E189" s="47">
        <v>1.69346</v>
      </c>
      <c r="F189" s="53">
        <v>1</v>
      </c>
      <c r="G189" s="53">
        <v>1</v>
      </c>
      <c r="H189" s="47">
        <f t="shared" si="6"/>
        <v>1.69346</v>
      </c>
      <c r="I189" s="49">
        <f t="shared" si="7"/>
        <v>1.69346</v>
      </c>
      <c r="J189" s="50">
        <f>ROUND((H189*'2-Calculator'!$D$26),2)</f>
        <v>9060.01</v>
      </c>
      <c r="K189" s="50">
        <f>ROUND((I189*'2-Calculator'!$D$26),2)</f>
        <v>9060.01</v>
      </c>
      <c r="L189" s="48">
        <v>5.17</v>
      </c>
      <c r="M189" s="45" t="s">
        <v>2151</v>
      </c>
      <c r="N189" s="45" t="s">
        <v>2152</v>
      </c>
      <c r="O189" s="45"/>
      <c r="P189" s="45" t="s">
        <v>1789</v>
      </c>
    </row>
    <row r="190" spans="1:16" s="51" customFormat="1">
      <c r="A190" s="45"/>
      <c r="B190" s="45" t="s">
        <v>1032</v>
      </c>
      <c r="C190" s="113" t="s">
        <v>1519</v>
      </c>
      <c r="D190" s="145" t="s">
        <v>2238</v>
      </c>
      <c r="E190" s="47">
        <v>3.0374099999999999</v>
      </c>
      <c r="F190" s="53">
        <v>1</v>
      </c>
      <c r="G190" s="53">
        <v>1</v>
      </c>
      <c r="H190" s="47">
        <f t="shared" si="6"/>
        <v>3.0374099999999999</v>
      </c>
      <c r="I190" s="49">
        <f t="shared" si="7"/>
        <v>3.0374099999999999</v>
      </c>
      <c r="J190" s="50">
        <f>ROUND((H190*'2-Calculator'!$D$26),2)</f>
        <v>16250.14</v>
      </c>
      <c r="K190" s="50">
        <f>ROUND((I190*'2-Calculator'!$D$26),2)</f>
        <v>16250.14</v>
      </c>
      <c r="L190" s="48">
        <v>9.69</v>
      </c>
      <c r="M190" s="45" t="s">
        <v>2151</v>
      </c>
      <c r="N190" s="45" t="s">
        <v>2152</v>
      </c>
      <c r="O190" s="45"/>
      <c r="P190" s="45" t="s">
        <v>1789</v>
      </c>
    </row>
    <row r="191" spans="1:16" s="51" customFormat="1">
      <c r="A191" s="45"/>
      <c r="B191" s="45" t="s">
        <v>1031</v>
      </c>
      <c r="C191" s="113" t="s">
        <v>1520</v>
      </c>
      <c r="D191" s="145" t="s">
        <v>2239</v>
      </c>
      <c r="E191" s="47">
        <v>1.13063</v>
      </c>
      <c r="F191" s="53">
        <v>1</v>
      </c>
      <c r="G191" s="53">
        <v>1</v>
      </c>
      <c r="H191" s="47">
        <f t="shared" si="6"/>
        <v>1.13063</v>
      </c>
      <c r="I191" s="49">
        <f t="shared" si="7"/>
        <v>1.13063</v>
      </c>
      <c r="J191" s="50">
        <f>ROUND((H191*'2-Calculator'!$D$26),2)</f>
        <v>6048.87</v>
      </c>
      <c r="K191" s="50">
        <f>ROUND((I191*'2-Calculator'!$D$26),2)</f>
        <v>6048.87</v>
      </c>
      <c r="L191" s="48">
        <v>2.65</v>
      </c>
      <c r="M191" s="45" t="s">
        <v>2151</v>
      </c>
      <c r="N191" s="45" t="s">
        <v>2152</v>
      </c>
      <c r="O191" s="45"/>
      <c r="P191" s="45" t="s">
        <v>1789</v>
      </c>
    </row>
    <row r="192" spans="1:16" s="51" customFormat="1">
      <c r="A192" s="45"/>
      <c r="B192" s="45" t="s">
        <v>1030</v>
      </c>
      <c r="C192" s="113" t="s">
        <v>1520</v>
      </c>
      <c r="D192" s="145" t="s">
        <v>2239</v>
      </c>
      <c r="E192" s="47">
        <v>1.5446299999999999</v>
      </c>
      <c r="F192" s="53">
        <v>1</v>
      </c>
      <c r="G192" s="53">
        <v>1</v>
      </c>
      <c r="H192" s="47">
        <f t="shared" si="6"/>
        <v>1.5446299999999999</v>
      </c>
      <c r="I192" s="49">
        <f t="shared" si="7"/>
        <v>1.5446299999999999</v>
      </c>
      <c r="J192" s="50">
        <f>ROUND((H192*'2-Calculator'!$D$26),2)</f>
        <v>8263.77</v>
      </c>
      <c r="K192" s="50">
        <f>ROUND((I192*'2-Calculator'!$D$26),2)</f>
        <v>8263.77</v>
      </c>
      <c r="L192" s="48">
        <v>4.3499999999999996</v>
      </c>
      <c r="M192" s="45" t="s">
        <v>2151</v>
      </c>
      <c r="N192" s="45" t="s">
        <v>2152</v>
      </c>
      <c r="O192" s="45"/>
      <c r="P192" s="45" t="s">
        <v>1789</v>
      </c>
    </row>
    <row r="193" spans="1:16" s="51" customFormat="1">
      <c r="A193" s="45"/>
      <c r="B193" s="45" t="s">
        <v>1029</v>
      </c>
      <c r="C193" s="113" t="s">
        <v>1520</v>
      </c>
      <c r="D193" s="145" t="s">
        <v>2239</v>
      </c>
      <c r="E193" s="47">
        <v>2.6712799999999999</v>
      </c>
      <c r="F193" s="53">
        <v>1</v>
      </c>
      <c r="G193" s="53">
        <v>1</v>
      </c>
      <c r="H193" s="47">
        <f t="shared" si="6"/>
        <v>2.6712799999999999</v>
      </c>
      <c r="I193" s="49">
        <f t="shared" si="7"/>
        <v>2.6712799999999999</v>
      </c>
      <c r="J193" s="50">
        <f>ROUND((H193*'2-Calculator'!$D$26),2)</f>
        <v>14291.35</v>
      </c>
      <c r="K193" s="50">
        <f>ROUND((I193*'2-Calculator'!$D$26),2)</f>
        <v>14291.35</v>
      </c>
      <c r="L193" s="48">
        <v>8.6300000000000008</v>
      </c>
      <c r="M193" s="45" t="s">
        <v>2151</v>
      </c>
      <c r="N193" s="45" t="s">
        <v>2152</v>
      </c>
      <c r="O193" s="45"/>
      <c r="P193" s="45" t="s">
        <v>1789</v>
      </c>
    </row>
    <row r="194" spans="1:16" s="51" customFormat="1">
      <c r="A194" s="45"/>
      <c r="B194" s="45" t="s">
        <v>1028</v>
      </c>
      <c r="C194" s="113" t="s">
        <v>1520</v>
      </c>
      <c r="D194" s="145" t="s">
        <v>2239</v>
      </c>
      <c r="E194" s="47">
        <v>4.8589200000000003</v>
      </c>
      <c r="F194" s="53">
        <v>1</v>
      </c>
      <c r="G194" s="53">
        <v>1</v>
      </c>
      <c r="H194" s="47">
        <f t="shared" si="6"/>
        <v>4.8589200000000003</v>
      </c>
      <c r="I194" s="49">
        <f t="shared" si="7"/>
        <v>4.8589200000000003</v>
      </c>
      <c r="J194" s="50">
        <f>ROUND((H194*'2-Calculator'!$D$26),2)</f>
        <v>25995.22</v>
      </c>
      <c r="K194" s="50">
        <f>ROUND((I194*'2-Calculator'!$D$26),2)</f>
        <v>25995.22</v>
      </c>
      <c r="L194" s="48">
        <v>16.53</v>
      </c>
      <c r="M194" s="45" t="s">
        <v>2151</v>
      </c>
      <c r="N194" s="45" t="s">
        <v>2152</v>
      </c>
      <c r="O194" s="45"/>
      <c r="P194" s="45" t="s">
        <v>1789</v>
      </c>
    </row>
    <row r="195" spans="1:16" s="51" customFormat="1">
      <c r="A195" s="45"/>
      <c r="B195" s="45" t="s">
        <v>1027</v>
      </c>
      <c r="C195" s="113" t="s">
        <v>1521</v>
      </c>
      <c r="D195" s="145" t="s">
        <v>2240</v>
      </c>
      <c r="E195" s="47">
        <v>0.82386999999999999</v>
      </c>
      <c r="F195" s="53">
        <v>1</v>
      </c>
      <c r="G195" s="53">
        <v>1</v>
      </c>
      <c r="H195" s="47">
        <f t="shared" si="6"/>
        <v>0.82386999999999999</v>
      </c>
      <c r="I195" s="49">
        <f t="shared" si="7"/>
        <v>0.82386999999999999</v>
      </c>
      <c r="J195" s="50">
        <f>ROUND((H195*'2-Calculator'!$D$26),2)</f>
        <v>4407.7</v>
      </c>
      <c r="K195" s="50">
        <f>ROUND((I195*'2-Calculator'!$D$26),2)</f>
        <v>4407.7</v>
      </c>
      <c r="L195" s="48">
        <v>2.7</v>
      </c>
      <c r="M195" s="45" t="s">
        <v>2151</v>
      </c>
      <c r="N195" s="45" t="s">
        <v>2152</v>
      </c>
      <c r="O195" s="45"/>
      <c r="P195" s="45" t="s">
        <v>1789</v>
      </c>
    </row>
    <row r="196" spans="1:16" s="51" customFormat="1">
      <c r="A196" s="45"/>
      <c r="B196" s="45" t="s">
        <v>1026</v>
      </c>
      <c r="C196" s="113" t="s">
        <v>1521</v>
      </c>
      <c r="D196" s="145" t="s">
        <v>2240</v>
      </c>
      <c r="E196" s="47">
        <v>1.00823</v>
      </c>
      <c r="F196" s="53">
        <v>1</v>
      </c>
      <c r="G196" s="53">
        <v>1</v>
      </c>
      <c r="H196" s="47">
        <f t="shared" si="6"/>
        <v>1.00823</v>
      </c>
      <c r="I196" s="49">
        <f t="shared" si="7"/>
        <v>1.00823</v>
      </c>
      <c r="J196" s="50">
        <f>ROUND((H196*'2-Calculator'!$D$26),2)</f>
        <v>5394.03</v>
      </c>
      <c r="K196" s="50">
        <f>ROUND((I196*'2-Calculator'!$D$26),2)</f>
        <v>5394.03</v>
      </c>
      <c r="L196" s="48">
        <v>4.42</v>
      </c>
      <c r="M196" s="45" t="s">
        <v>2151</v>
      </c>
      <c r="N196" s="45" t="s">
        <v>2152</v>
      </c>
      <c r="O196" s="45"/>
      <c r="P196" s="45" t="s">
        <v>1789</v>
      </c>
    </row>
    <row r="197" spans="1:16" s="51" customFormat="1">
      <c r="A197" s="45"/>
      <c r="B197" s="45" t="s">
        <v>1025</v>
      </c>
      <c r="C197" s="113" t="s">
        <v>1521</v>
      </c>
      <c r="D197" s="145" t="s">
        <v>2240</v>
      </c>
      <c r="E197" s="47">
        <v>1.4927299999999999</v>
      </c>
      <c r="F197" s="53">
        <v>1</v>
      </c>
      <c r="G197" s="53">
        <v>1</v>
      </c>
      <c r="H197" s="47">
        <f t="shared" si="6"/>
        <v>1.4927299999999999</v>
      </c>
      <c r="I197" s="49">
        <f t="shared" si="7"/>
        <v>1.4927299999999999</v>
      </c>
      <c r="J197" s="50">
        <f>ROUND((H197*'2-Calculator'!$D$26),2)</f>
        <v>7986.11</v>
      </c>
      <c r="K197" s="50">
        <f>ROUND((I197*'2-Calculator'!$D$26),2)</f>
        <v>7986.11</v>
      </c>
      <c r="L197" s="48">
        <v>7.63</v>
      </c>
      <c r="M197" s="45" t="s">
        <v>2151</v>
      </c>
      <c r="N197" s="45" t="s">
        <v>2152</v>
      </c>
      <c r="O197" s="45"/>
      <c r="P197" s="45" t="s">
        <v>1789</v>
      </c>
    </row>
    <row r="198" spans="1:16" s="51" customFormat="1">
      <c r="A198" s="45"/>
      <c r="B198" s="45" t="s">
        <v>1024</v>
      </c>
      <c r="C198" s="113" t="s">
        <v>1521</v>
      </c>
      <c r="D198" s="145" t="s">
        <v>2240</v>
      </c>
      <c r="E198" s="47">
        <v>2.3934299999999999</v>
      </c>
      <c r="F198" s="53">
        <v>1</v>
      </c>
      <c r="G198" s="53">
        <v>1</v>
      </c>
      <c r="H198" s="47">
        <f t="shared" si="6"/>
        <v>2.3934299999999999</v>
      </c>
      <c r="I198" s="49">
        <f t="shared" si="7"/>
        <v>2.3934299999999999</v>
      </c>
      <c r="J198" s="50">
        <f>ROUND((H198*'2-Calculator'!$D$26),2)</f>
        <v>12804.85</v>
      </c>
      <c r="K198" s="50">
        <f>ROUND((I198*'2-Calculator'!$D$26),2)</f>
        <v>12804.85</v>
      </c>
      <c r="L198" s="48">
        <v>11.61</v>
      </c>
      <c r="M198" s="45" t="s">
        <v>2151</v>
      </c>
      <c r="N198" s="45" t="s">
        <v>2152</v>
      </c>
      <c r="O198" s="45"/>
      <c r="P198" s="45" t="s">
        <v>1789</v>
      </c>
    </row>
    <row r="199" spans="1:16" s="51" customFormat="1">
      <c r="A199" s="45"/>
      <c r="B199" s="45" t="s">
        <v>1023</v>
      </c>
      <c r="C199" s="113" t="s">
        <v>1522</v>
      </c>
      <c r="D199" s="145" t="s">
        <v>2241</v>
      </c>
      <c r="E199" s="47">
        <v>0.70845000000000002</v>
      </c>
      <c r="F199" s="53">
        <v>1</v>
      </c>
      <c r="G199" s="53">
        <v>1</v>
      </c>
      <c r="H199" s="47">
        <f t="shared" si="6"/>
        <v>0.70845000000000002</v>
      </c>
      <c r="I199" s="49">
        <f t="shared" si="7"/>
        <v>0.70845000000000002</v>
      </c>
      <c r="J199" s="50">
        <f>ROUND((H199*'2-Calculator'!$D$26),2)</f>
        <v>3790.21</v>
      </c>
      <c r="K199" s="50">
        <f>ROUND((I199*'2-Calculator'!$D$26),2)</f>
        <v>3790.21</v>
      </c>
      <c r="L199" s="48">
        <v>2.11</v>
      </c>
      <c r="M199" s="45" t="s">
        <v>2151</v>
      </c>
      <c r="N199" s="45" t="s">
        <v>2152</v>
      </c>
      <c r="O199" s="45"/>
      <c r="P199" s="45" t="s">
        <v>1789</v>
      </c>
    </row>
    <row r="200" spans="1:16" s="51" customFormat="1">
      <c r="A200" s="45"/>
      <c r="B200" s="45" t="s">
        <v>1022</v>
      </c>
      <c r="C200" s="113" t="s">
        <v>1522</v>
      </c>
      <c r="D200" s="145" t="s">
        <v>2241</v>
      </c>
      <c r="E200" s="47">
        <v>0.81620999999999999</v>
      </c>
      <c r="F200" s="53">
        <v>1</v>
      </c>
      <c r="G200" s="53">
        <v>1</v>
      </c>
      <c r="H200" s="47">
        <f t="shared" si="6"/>
        <v>0.81620999999999999</v>
      </c>
      <c r="I200" s="49">
        <f t="shared" si="7"/>
        <v>0.81620999999999999</v>
      </c>
      <c r="J200" s="50">
        <f>ROUND((H200*'2-Calculator'!$D$26),2)</f>
        <v>4366.72</v>
      </c>
      <c r="K200" s="50">
        <f>ROUND((I200*'2-Calculator'!$D$26),2)</f>
        <v>4366.72</v>
      </c>
      <c r="L200" s="48">
        <v>2.68</v>
      </c>
      <c r="M200" s="45" t="s">
        <v>2151</v>
      </c>
      <c r="N200" s="45" t="s">
        <v>2152</v>
      </c>
      <c r="O200" s="45"/>
      <c r="P200" s="45" t="s">
        <v>1789</v>
      </c>
    </row>
    <row r="201" spans="1:16" s="51" customFormat="1">
      <c r="A201" s="45"/>
      <c r="B201" s="45" t="s">
        <v>1021</v>
      </c>
      <c r="C201" s="113" t="s">
        <v>1522</v>
      </c>
      <c r="D201" s="145" t="s">
        <v>2241</v>
      </c>
      <c r="E201" s="47">
        <v>1.00081</v>
      </c>
      <c r="F201" s="53">
        <v>1</v>
      </c>
      <c r="G201" s="53">
        <v>1</v>
      </c>
      <c r="H201" s="47">
        <f t="shared" si="6"/>
        <v>1.00081</v>
      </c>
      <c r="I201" s="49">
        <f t="shared" si="7"/>
        <v>1.00081</v>
      </c>
      <c r="J201" s="50">
        <f>ROUND((H201*'2-Calculator'!$D$26),2)</f>
        <v>5354.33</v>
      </c>
      <c r="K201" s="50">
        <f>ROUND((I201*'2-Calculator'!$D$26),2)</f>
        <v>5354.33</v>
      </c>
      <c r="L201" s="48">
        <v>3.54</v>
      </c>
      <c r="M201" s="45" t="s">
        <v>2151</v>
      </c>
      <c r="N201" s="45" t="s">
        <v>2152</v>
      </c>
      <c r="O201" s="45"/>
      <c r="P201" s="45" t="s">
        <v>1789</v>
      </c>
    </row>
    <row r="202" spans="1:16" s="51" customFormat="1">
      <c r="A202" s="45"/>
      <c r="B202" s="45" t="s">
        <v>1020</v>
      </c>
      <c r="C202" s="113" t="s">
        <v>1522</v>
      </c>
      <c r="D202" s="145" t="s">
        <v>2241</v>
      </c>
      <c r="E202" s="47">
        <v>1.41238</v>
      </c>
      <c r="F202" s="53">
        <v>1</v>
      </c>
      <c r="G202" s="53">
        <v>1</v>
      </c>
      <c r="H202" s="47">
        <f t="shared" si="6"/>
        <v>1.41238</v>
      </c>
      <c r="I202" s="49">
        <f t="shared" si="7"/>
        <v>1.41238</v>
      </c>
      <c r="J202" s="50">
        <f>ROUND((H202*'2-Calculator'!$D$26),2)</f>
        <v>7556.23</v>
      </c>
      <c r="K202" s="50">
        <f>ROUND((I202*'2-Calculator'!$D$26),2)</f>
        <v>7556.23</v>
      </c>
      <c r="L202" s="48">
        <v>5.38</v>
      </c>
      <c r="M202" s="45" t="s">
        <v>2151</v>
      </c>
      <c r="N202" s="45" t="s">
        <v>2152</v>
      </c>
      <c r="O202" s="45"/>
      <c r="P202" s="45" t="s">
        <v>1789</v>
      </c>
    </row>
    <row r="203" spans="1:16" s="51" customFormat="1">
      <c r="A203" s="45"/>
      <c r="B203" s="45" t="s">
        <v>1019</v>
      </c>
      <c r="C203" s="113" t="s">
        <v>1523</v>
      </c>
      <c r="D203" s="145" t="s">
        <v>2242</v>
      </c>
      <c r="E203" s="47">
        <v>0.43424000000000001</v>
      </c>
      <c r="F203" s="53">
        <v>1</v>
      </c>
      <c r="G203" s="53">
        <v>1</v>
      </c>
      <c r="H203" s="47">
        <f t="shared" si="6"/>
        <v>0.43424000000000001</v>
      </c>
      <c r="I203" s="49">
        <f t="shared" si="7"/>
        <v>0.43424000000000001</v>
      </c>
      <c r="J203" s="50">
        <f>ROUND((H203*'2-Calculator'!$D$26),2)</f>
        <v>2323.1799999999998</v>
      </c>
      <c r="K203" s="50">
        <f>ROUND((I203*'2-Calculator'!$D$26),2)</f>
        <v>2323.1799999999998</v>
      </c>
      <c r="L203" s="48">
        <v>1.99</v>
      </c>
      <c r="M203" s="45" t="s">
        <v>2153</v>
      </c>
      <c r="N203" s="45" t="s">
        <v>2154</v>
      </c>
      <c r="O203" s="45"/>
      <c r="P203" s="45" t="s">
        <v>1789</v>
      </c>
    </row>
    <row r="204" spans="1:16" s="51" customFormat="1">
      <c r="A204" s="45"/>
      <c r="B204" s="45" t="s">
        <v>1018</v>
      </c>
      <c r="C204" s="113" t="s">
        <v>1523</v>
      </c>
      <c r="D204" s="145" t="s">
        <v>2242</v>
      </c>
      <c r="E204" s="47">
        <v>0.62773999999999996</v>
      </c>
      <c r="F204" s="53">
        <v>1</v>
      </c>
      <c r="G204" s="53">
        <v>1</v>
      </c>
      <c r="H204" s="47">
        <f t="shared" si="6"/>
        <v>0.62773999999999996</v>
      </c>
      <c r="I204" s="49">
        <f t="shared" si="7"/>
        <v>0.62773999999999996</v>
      </c>
      <c r="J204" s="50">
        <f>ROUND((H204*'2-Calculator'!$D$26),2)</f>
        <v>3358.41</v>
      </c>
      <c r="K204" s="50">
        <f>ROUND((I204*'2-Calculator'!$D$26),2)</f>
        <v>3358.41</v>
      </c>
      <c r="L204" s="48">
        <v>2.81</v>
      </c>
      <c r="M204" s="45" t="s">
        <v>2153</v>
      </c>
      <c r="N204" s="45" t="s">
        <v>2154</v>
      </c>
      <c r="O204" s="45"/>
      <c r="P204" s="45" t="s">
        <v>1789</v>
      </c>
    </row>
    <row r="205" spans="1:16" s="51" customFormat="1">
      <c r="A205" s="45"/>
      <c r="B205" s="45" t="s">
        <v>1017</v>
      </c>
      <c r="C205" s="113" t="s">
        <v>1523</v>
      </c>
      <c r="D205" s="145" t="s">
        <v>2242</v>
      </c>
      <c r="E205" s="47">
        <v>0.94772999999999996</v>
      </c>
      <c r="F205" s="53">
        <v>1</v>
      </c>
      <c r="G205" s="53">
        <v>1</v>
      </c>
      <c r="H205" s="47">
        <f t="shared" si="6"/>
        <v>0.94772999999999996</v>
      </c>
      <c r="I205" s="49">
        <f t="shared" si="7"/>
        <v>0.94772999999999996</v>
      </c>
      <c r="J205" s="50">
        <f>ROUND((H205*'2-Calculator'!$D$26),2)</f>
        <v>5070.3599999999997</v>
      </c>
      <c r="K205" s="50">
        <f>ROUND((I205*'2-Calculator'!$D$26),2)</f>
        <v>5070.3599999999997</v>
      </c>
      <c r="L205" s="48">
        <v>4.09</v>
      </c>
      <c r="M205" s="45" t="s">
        <v>2153</v>
      </c>
      <c r="N205" s="45" t="s">
        <v>2154</v>
      </c>
      <c r="O205" s="45"/>
      <c r="P205" s="45" t="s">
        <v>1789</v>
      </c>
    </row>
    <row r="206" spans="1:16" s="51" customFormat="1">
      <c r="A206" s="45"/>
      <c r="B206" s="45" t="s">
        <v>1016</v>
      </c>
      <c r="C206" s="113" t="s">
        <v>1523</v>
      </c>
      <c r="D206" s="145" t="s">
        <v>2242</v>
      </c>
      <c r="E206" s="47">
        <v>1.62656</v>
      </c>
      <c r="F206" s="53">
        <v>1</v>
      </c>
      <c r="G206" s="53">
        <v>1</v>
      </c>
      <c r="H206" s="47">
        <f t="shared" si="6"/>
        <v>1.62656</v>
      </c>
      <c r="I206" s="49">
        <f t="shared" si="7"/>
        <v>1.62656</v>
      </c>
      <c r="J206" s="50">
        <f>ROUND((H206*'2-Calculator'!$D$26),2)</f>
        <v>8702.1</v>
      </c>
      <c r="K206" s="50">
        <f>ROUND((I206*'2-Calculator'!$D$26),2)</f>
        <v>8702.1</v>
      </c>
      <c r="L206" s="48">
        <v>6.86</v>
      </c>
      <c r="M206" s="45" t="s">
        <v>2153</v>
      </c>
      <c r="N206" s="45" t="s">
        <v>2154</v>
      </c>
      <c r="O206" s="45"/>
      <c r="P206" s="45" t="s">
        <v>1789</v>
      </c>
    </row>
    <row r="207" spans="1:16" s="51" customFormat="1">
      <c r="A207" s="45"/>
      <c r="B207" s="45" t="s">
        <v>1015</v>
      </c>
      <c r="C207" s="113" t="s">
        <v>1524</v>
      </c>
      <c r="D207" s="145" t="s">
        <v>2243</v>
      </c>
      <c r="E207" s="47">
        <v>0.51856000000000002</v>
      </c>
      <c r="F207" s="53">
        <v>1</v>
      </c>
      <c r="G207" s="53">
        <v>1</v>
      </c>
      <c r="H207" s="47">
        <f t="shared" si="6"/>
        <v>0.51856000000000002</v>
      </c>
      <c r="I207" s="49">
        <f t="shared" si="7"/>
        <v>0.51856000000000002</v>
      </c>
      <c r="J207" s="50">
        <f>ROUND((H207*'2-Calculator'!$D$26),2)</f>
        <v>2774.3</v>
      </c>
      <c r="K207" s="50">
        <f>ROUND((I207*'2-Calculator'!$D$26),2)</f>
        <v>2774.3</v>
      </c>
      <c r="L207" s="48">
        <v>2.2799999999999998</v>
      </c>
      <c r="M207" s="45" t="s">
        <v>2151</v>
      </c>
      <c r="N207" s="45" t="s">
        <v>2152</v>
      </c>
      <c r="O207" s="45"/>
      <c r="P207" s="45" t="s">
        <v>1789</v>
      </c>
    </row>
    <row r="208" spans="1:16" s="51" customFormat="1">
      <c r="A208" s="45"/>
      <c r="B208" s="45" t="s">
        <v>1014</v>
      </c>
      <c r="C208" s="113" t="s">
        <v>1524</v>
      </c>
      <c r="D208" s="145" t="s">
        <v>2243</v>
      </c>
      <c r="E208" s="47">
        <v>0.72119999999999995</v>
      </c>
      <c r="F208" s="53">
        <v>1</v>
      </c>
      <c r="G208" s="53">
        <v>1</v>
      </c>
      <c r="H208" s="47">
        <f t="shared" si="6"/>
        <v>0.72119999999999995</v>
      </c>
      <c r="I208" s="49">
        <f t="shared" si="7"/>
        <v>0.72119999999999995</v>
      </c>
      <c r="J208" s="50">
        <f>ROUND((H208*'2-Calculator'!$D$26),2)</f>
        <v>3858.42</v>
      </c>
      <c r="K208" s="50">
        <f>ROUND((I208*'2-Calculator'!$D$26),2)</f>
        <v>3858.42</v>
      </c>
      <c r="L208" s="48">
        <v>2.91</v>
      </c>
      <c r="M208" s="45" t="s">
        <v>2151</v>
      </c>
      <c r="N208" s="45" t="s">
        <v>2152</v>
      </c>
      <c r="O208" s="45"/>
      <c r="P208" s="45" t="s">
        <v>1789</v>
      </c>
    </row>
    <row r="209" spans="1:16" s="51" customFormat="1">
      <c r="A209" s="45"/>
      <c r="B209" s="45" t="s">
        <v>1013</v>
      </c>
      <c r="C209" s="113" t="s">
        <v>1524</v>
      </c>
      <c r="D209" s="145" t="s">
        <v>2243</v>
      </c>
      <c r="E209" s="47">
        <v>1.1447799999999999</v>
      </c>
      <c r="F209" s="53">
        <v>1</v>
      </c>
      <c r="G209" s="53">
        <v>1</v>
      </c>
      <c r="H209" s="47">
        <f t="shared" si="6"/>
        <v>1.1447799999999999</v>
      </c>
      <c r="I209" s="49">
        <f t="shared" si="7"/>
        <v>1.1447799999999999</v>
      </c>
      <c r="J209" s="50">
        <f>ROUND((H209*'2-Calculator'!$D$26),2)</f>
        <v>6124.57</v>
      </c>
      <c r="K209" s="50">
        <f>ROUND((I209*'2-Calculator'!$D$26),2)</f>
        <v>6124.57</v>
      </c>
      <c r="L209" s="48">
        <v>4.74</v>
      </c>
      <c r="M209" s="45" t="s">
        <v>2151</v>
      </c>
      <c r="N209" s="45" t="s">
        <v>2152</v>
      </c>
      <c r="O209" s="45"/>
      <c r="P209" s="45" t="s">
        <v>1789</v>
      </c>
    </row>
    <row r="210" spans="1:16" s="51" customFormat="1">
      <c r="A210" s="45"/>
      <c r="B210" s="45" t="s">
        <v>1012</v>
      </c>
      <c r="C210" s="113" t="s">
        <v>1524</v>
      </c>
      <c r="D210" s="145" t="s">
        <v>2243</v>
      </c>
      <c r="E210" s="47">
        <v>2.73685</v>
      </c>
      <c r="F210" s="53">
        <v>1</v>
      </c>
      <c r="G210" s="53">
        <v>1</v>
      </c>
      <c r="H210" s="47">
        <f t="shared" si="6"/>
        <v>2.73685</v>
      </c>
      <c r="I210" s="49">
        <f t="shared" si="7"/>
        <v>2.73685</v>
      </c>
      <c r="J210" s="50">
        <f>ROUND((H210*'2-Calculator'!$D$26),2)</f>
        <v>14642.15</v>
      </c>
      <c r="K210" s="50">
        <f>ROUND((I210*'2-Calculator'!$D$26),2)</f>
        <v>14642.15</v>
      </c>
      <c r="L210" s="48">
        <v>11.61</v>
      </c>
      <c r="M210" s="45" t="s">
        <v>2151</v>
      </c>
      <c r="N210" s="45" t="s">
        <v>2152</v>
      </c>
      <c r="O210" s="45"/>
      <c r="P210" s="45" t="s">
        <v>1789</v>
      </c>
    </row>
    <row r="211" spans="1:16" s="51" customFormat="1">
      <c r="A211" s="45"/>
      <c r="B211" s="45" t="s">
        <v>1011</v>
      </c>
      <c r="C211" s="113" t="s">
        <v>1525</v>
      </c>
      <c r="D211" s="145" t="s">
        <v>2244</v>
      </c>
      <c r="E211" s="47">
        <v>0.59506999999999999</v>
      </c>
      <c r="F211" s="53">
        <v>1</v>
      </c>
      <c r="G211" s="53">
        <v>1</v>
      </c>
      <c r="H211" s="47">
        <f t="shared" si="6"/>
        <v>0.59506999999999999</v>
      </c>
      <c r="I211" s="49">
        <f t="shared" si="7"/>
        <v>0.59506999999999999</v>
      </c>
      <c r="J211" s="50">
        <f>ROUND((H211*'2-Calculator'!$D$26),2)</f>
        <v>3183.62</v>
      </c>
      <c r="K211" s="50">
        <f>ROUND((I211*'2-Calculator'!$D$26),2)</f>
        <v>3183.62</v>
      </c>
      <c r="L211" s="48">
        <v>2.38</v>
      </c>
      <c r="M211" s="45" t="s">
        <v>2151</v>
      </c>
      <c r="N211" s="45" t="s">
        <v>2152</v>
      </c>
      <c r="O211" s="45"/>
      <c r="P211" s="45" t="s">
        <v>1789</v>
      </c>
    </row>
    <row r="212" spans="1:16" s="51" customFormat="1">
      <c r="A212" s="45"/>
      <c r="B212" s="45" t="s">
        <v>1010</v>
      </c>
      <c r="C212" s="113" t="s">
        <v>1525</v>
      </c>
      <c r="D212" s="145" t="s">
        <v>2244</v>
      </c>
      <c r="E212" s="47">
        <v>0.81827000000000005</v>
      </c>
      <c r="F212" s="53">
        <v>1</v>
      </c>
      <c r="G212" s="53">
        <v>1</v>
      </c>
      <c r="H212" s="47">
        <f t="shared" si="6"/>
        <v>0.81827000000000005</v>
      </c>
      <c r="I212" s="49">
        <f t="shared" si="7"/>
        <v>0.81827000000000005</v>
      </c>
      <c r="J212" s="50">
        <f>ROUND((H212*'2-Calculator'!$D$26),2)</f>
        <v>4377.74</v>
      </c>
      <c r="K212" s="50">
        <f>ROUND((I212*'2-Calculator'!$D$26),2)</f>
        <v>4377.74</v>
      </c>
      <c r="L212" s="48">
        <v>3.11</v>
      </c>
      <c r="M212" s="45" t="s">
        <v>2151</v>
      </c>
      <c r="N212" s="45" t="s">
        <v>2152</v>
      </c>
      <c r="O212" s="45"/>
      <c r="P212" s="45" t="s">
        <v>1789</v>
      </c>
    </row>
    <row r="213" spans="1:16" s="51" customFormat="1">
      <c r="A213" s="45"/>
      <c r="B213" s="45" t="s">
        <v>1009</v>
      </c>
      <c r="C213" s="113" t="s">
        <v>1525</v>
      </c>
      <c r="D213" s="145" t="s">
        <v>2244</v>
      </c>
      <c r="E213" s="47">
        <v>1.27217</v>
      </c>
      <c r="F213" s="53">
        <v>1</v>
      </c>
      <c r="G213" s="53">
        <v>1</v>
      </c>
      <c r="H213" s="47">
        <f t="shared" si="6"/>
        <v>1.27217</v>
      </c>
      <c r="I213" s="49">
        <f t="shared" si="7"/>
        <v>1.27217</v>
      </c>
      <c r="J213" s="50">
        <f>ROUND((H213*'2-Calculator'!$D$26),2)</f>
        <v>6806.11</v>
      </c>
      <c r="K213" s="50">
        <f>ROUND((I213*'2-Calculator'!$D$26),2)</f>
        <v>6806.11</v>
      </c>
      <c r="L213" s="48">
        <v>5.28</v>
      </c>
      <c r="M213" s="45" t="s">
        <v>2151</v>
      </c>
      <c r="N213" s="45" t="s">
        <v>2152</v>
      </c>
      <c r="O213" s="45"/>
      <c r="P213" s="45" t="s">
        <v>1789</v>
      </c>
    </row>
    <row r="214" spans="1:16" s="51" customFormat="1">
      <c r="A214" s="45"/>
      <c r="B214" s="45" t="s">
        <v>1008</v>
      </c>
      <c r="C214" s="113" t="s">
        <v>1525</v>
      </c>
      <c r="D214" s="145" t="s">
        <v>2244</v>
      </c>
      <c r="E214" s="47">
        <v>2.3035399999999999</v>
      </c>
      <c r="F214" s="53">
        <v>1</v>
      </c>
      <c r="G214" s="53">
        <v>1</v>
      </c>
      <c r="H214" s="47">
        <f t="shared" si="6"/>
        <v>2.3035399999999999</v>
      </c>
      <c r="I214" s="49">
        <f t="shared" si="7"/>
        <v>2.3035399999999999</v>
      </c>
      <c r="J214" s="50">
        <f>ROUND((H214*'2-Calculator'!$D$26),2)</f>
        <v>12323.94</v>
      </c>
      <c r="K214" s="50">
        <f>ROUND((I214*'2-Calculator'!$D$26),2)</f>
        <v>12323.94</v>
      </c>
      <c r="L214" s="48">
        <v>8.3800000000000008</v>
      </c>
      <c r="M214" s="45" t="s">
        <v>2151</v>
      </c>
      <c r="N214" s="45" t="s">
        <v>2152</v>
      </c>
      <c r="O214" s="45"/>
      <c r="P214" s="45" t="s">
        <v>1789</v>
      </c>
    </row>
    <row r="215" spans="1:16" s="51" customFormat="1">
      <c r="A215" s="45"/>
      <c r="B215" s="45" t="s">
        <v>1007</v>
      </c>
      <c r="C215" s="113" t="s">
        <v>1526</v>
      </c>
      <c r="D215" s="145" t="s">
        <v>2245</v>
      </c>
      <c r="E215" s="47">
        <v>2.4560300000000002</v>
      </c>
      <c r="F215" s="53">
        <v>1</v>
      </c>
      <c r="G215" s="53">
        <v>1</v>
      </c>
      <c r="H215" s="47">
        <f t="shared" ref="H215:H278" si="8">ROUND(E215*F215,5)</f>
        <v>2.4560300000000002</v>
      </c>
      <c r="I215" s="49">
        <f t="shared" ref="I215:I278" si="9">ROUND(E215*G215,5)</f>
        <v>2.4560300000000002</v>
      </c>
      <c r="J215" s="50">
        <f>ROUND((H215*'2-Calculator'!$D$26),2)</f>
        <v>13139.76</v>
      </c>
      <c r="K215" s="50">
        <f>ROUND((I215*'2-Calculator'!$D$26),2)</f>
        <v>13139.76</v>
      </c>
      <c r="L215" s="48">
        <v>4.07</v>
      </c>
      <c r="M215" s="45" t="s">
        <v>2153</v>
      </c>
      <c r="N215" s="45" t="s">
        <v>2154</v>
      </c>
      <c r="O215" s="45"/>
      <c r="P215" s="45" t="s">
        <v>1789</v>
      </c>
    </row>
    <row r="216" spans="1:16" s="51" customFormat="1">
      <c r="A216" s="45"/>
      <c r="B216" s="45" t="s">
        <v>1006</v>
      </c>
      <c r="C216" s="113" t="s">
        <v>1526</v>
      </c>
      <c r="D216" s="145" t="s">
        <v>2245</v>
      </c>
      <c r="E216" s="47">
        <v>3.0226600000000001</v>
      </c>
      <c r="F216" s="53">
        <v>1</v>
      </c>
      <c r="G216" s="53">
        <v>1</v>
      </c>
      <c r="H216" s="47">
        <f t="shared" si="8"/>
        <v>3.0226600000000001</v>
      </c>
      <c r="I216" s="49">
        <f t="shared" si="9"/>
        <v>3.0226600000000001</v>
      </c>
      <c r="J216" s="50">
        <f>ROUND((H216*'2-Calculator'!$D$26),2)</f>
        <v>16171.23</v>
      </c>
      <c r="K216" s="50">
        <f>ROUND((I216*'2-Calculator'!$D$26),2)</f>
        <v>16171.23</v>
      </c>
      <c r="L216" s="48">
        <v>6.02</v>
      </c>
      <c r="M216" s="45" t="s">
        <v>2153</v>
      </c>
      <c r="N216" s="45" t="s">
        <v>2154</v>
      </c>
      <c r="O216" s="45"/>
      <c r="P216" s="45" t="s">
        <v>1789</v>
      </c>
    </row>
    <row r="217" spans="1:16" s="51" customFormat="1">
      <c r="A217" s="45"/>
      <c r="B217" s="45" t="s">
        <v>1005</v>
      </c>
      <c r="C217" s="113" t="s">
        <v>1526</v>
      </c>
      <c r="D217" s="145" t="s">
        <v>2245</v>
      </c>
      <c r="E217" s="47">
        <v>4.3761799999999997</v>
      </c>
      <c r="F217" s="53">
        <v>1</v>
      </c>
      <c r="G217" s="53">
        <v>1</v>
      </c>
      <c r="H217" s="47">
        <f t="shared" si="8"/>
        <v>4.3761799999999997</v>
      </c>
      <c r="I217" s="49">
        <f t="shared" si="9"/>
        <v>4.3761799999999997</v>
      </c>
      <c r="J217" s="50">
        <f>ROUND((H217*'2-Calculator'!$D$26),2)</f>
        <v>23412.560000000001</v>
      </c>
      <c r="K217" s="50">
        <f>ROUND((I217*'2-Calculator'!$D$26),2)</f>
        <v>23412.560000000001</v>
      </c>
      <c r="L217" s="48">
        <v>9.9499999999999993</v>
      </c>
      <c r="M217" s="45" t="s">
        <v>2153</v>
      </c>
      <c r="N217" s="45" t="s">
        <v>2154</v>
      </c>
      <c r="O217" s="45"/>
      <c r="P217" s="45" t="s">
        <v>1789</v>
      </c>
    </row>
    <row r="218" spans="1:16" s="51" customFormat="1">
      <c r="A218" s="45"/>
      <c r="B218" s="45" t="s">
        <v>1004</v>
      </c>
      <c r="C218" s="113" t="s">
        <v>1526</v>
      </c>
      <c r="D218" s="145" t="s">
        <v>2245</v>
      </c>
      <c r="E218" s="47">
        <v>7.3845200000000002</v>
      </c>
      <c r="F218" s="53">
        <v>1</v>
      </c>
      <c r="G218" s="53">
        <v>1</v>
      </c>
      <c r="H218" s="47">
        <f t="shared" si="8"/>
        <v>7.3845200000000002</v>
      </c>
      <c r="I218" s="49">
        <f t="shared" si="9"/>
        <v>7.3845200000000002</v>
      </c>
      <c r="J218" s="50">
        <f>ROUND((H218*'2-Calculator'!$D$26),2)</f>
        <v>39507.18</v>
      </c>
      <c r="K218" s="50">
        <f>ROUND((I218*'2-Calculator'!$D$26),2)</f>
        <v>39507.18</v>
      </c>
      <c r="L218" s="48">
        <v>17.03</v>
      </c>
      <c r="M218" s="45" t="s">
        <v>2153</v>
      </c>
      <c r="N218" s="45" t="s">
        <v>2154</v>
      </c>
      <c r="O218" s="45"/>
      <c r="P218" s="45" t="s">
        <v>1789</v>
      </c>
    </row>
    <row r="219" spans="1:16" s="51" customFormat="1">
      <c r="A219" s="45"/>
      <c r="B219" s="45" t="s">
        <v>1003</v>
      </c>
      <c r="C219" s="113" t="s">
        <v>1527</v>
      </c>
      <c r="D219" s="145" t="s">
        <v>2246</v>
      </c>
      <c r="E219" s="47">
        <v>1.72231</v>
      </c>
      <c r="F219" s="53">
        <v>1</v>
      </c>
      <c r="G219" s="53">
        <v>1</v>
      </c>
      <c r="H219" s="47">
        <f t="shared" si="8"/>
        <v>1.72231</v>
      </c>
      <c r="I219" s="49">
        <f t="shared" si="9"/>
        <v>1.72231</v>
      </c>
      <c r="J219" s="50">
        <f>ROUND((H219*'2-Calculator'!$D$26),2)</f>
        <v>9214.36</v>
      </c>
      <c r="K219" s="50">
        <f>ROUND((I219*'2-Calculator'!$D$26),2)</f>
        <v>9214.36</v>
      </c>
      <c r="L219" s="48">
        <v>3.48</v>
      </c>
      <c r="M219" s="45" t="s">
        <v>2153</v>
      </c>
      <c r="N219" s="45" t="s">
        <v>2154</v>
      </c>
      <c r="O219" s="45"/>
      <c r="P219" s="45" t="s">
        <v>1789</v>
      </c>
    </row>
    <row r="220" spans="1:16" s="51" customFormat="1">
      <c r="A220" s="45"/>
      <c r="B220" s="45" t="s">
        <v>1002</v>
      </c>
      <c r="C220" s="113" t="s">
        <v>1527</v>
      </c>
      <c r="D220" s="145" t="s">
        <v>2246</v>
      </c>
      <c r="E220" s="47">
        <v>2.27902</v>
      </c>
      <c r="F220" s="53">
        <v>1</v>
      </c>
      <c r="G220" s="53">
        <v>1</v>
      </c>
      <c r="H220" s="47">
        <f t="shared" si="8"/>
        <v>2.27902</v>
      </c>
      <c r="I220" s="49">
        <f t="shared" si="9"/>
        <v>2.27902</v>
      </c>
      <c r="J220" s="50">
        <f>ROUND((H220*'2-Calculator'!$D$26),2)</f>
        <v>12192.76</v>
      </c>
      <c r="K220" s="50">
        <f>ROUND((I220*'2-Calculator'!$D$26),2)</f>
        <v>12192.76</v>
      </c>
      <c r="L220" s="48">
        <v>5.9</v>
      </c>
      <c r="M220" s="45" t="s">
        <v>2153</v>
      </c>
      <c r="N220" s="45" t="s">
        <v>2154</v>
      </c>
      <c r="O220" s="45"/>
      <c r="P220" s="45" t="s">
        <v>1789</v>
      </c>
    </row>
    <row r="221" spans="1:16" s="51" customFormat="1">
      <c r="A221" s="45"/>
      <c r="B221" s="45" t="s">
        <v>1001</v>
      </c>
      <c r="C221" s="113" t="s">
        <v>1527</v>
      </c>
      <c r="D221" s="145" t="s">
        <v>2246</v>
      </c>
      <c r="E221" s="47">
        <v>3.41804</v>
      </c>
      <c r="F221" s="53">
        <v>1</v>
      </c>
      <c r="G221" s="53">
        <v>1</v>
      </c>
      <c r="H221" s="47">
        <f t="shared" si="8"/>
        <v>3.41804</v>
      </c>
      <c r="I221" s="49">
        <f t="shared" si="9"/>
        <v>3.41804</v>
      </c>
      <c r="J221" s="50">
        <f>ROUND((H221*'2-Calculator'!$D$26),2)</f>
        <v>18286.509999999998</v>
      </c>
      <c r="K221" s="50">
        <f>ROUND((I221*'2-Calculator'!$D$26),2)</f>
        <v>18286.509999999998</v>
      </c>
      <c r="L221" s="48">
        <v>10.53</v>
      </c>
      <c r="M221" s="45" t="s">
        <v>2153</v>
      </c>
      <c r="N221" s="45" t="s">
        <v>2154</v>
      </c>
      <c r="O221" s="45"/>
      <c r="P221" s="45" t="s">
        <v>1789</v>
      </c>
    </row>
    <row r="222" spans="1:16" s="51" customFormat="1">
      <c r="A222" s="45"/>
      <c r="B222" s="45" t="s">
        <v>1000</v>
      </c>
      <c r="C222" s="113" t="s">
        <v>1527</v>
      </c>
      <c r="D222" s="145" t="s">
        <v>2246</v>
      </c>
      <c r="E222" s="47">
        <v>5.6344900000000004</v>
      </c>
      <c r="F222" s="53">
        <v>1</v>
      </c>
      <c r="G222" s="53">
        <v>1</v>
      </c>
      <c r="H222" s="47">
        <f t="shared" si="8"/>
        <v>5.6344900000000004</v>
      </c>
      <c r="I222" s="49">
        <f t="shared" si="9"/>
        <v>5.6344900000000004</v>
      </c>
      <c r="J222" s="50">
        <f>ROUND((H222*'2-Calculator'!$D$26),2)</f>
        <v>30144.52</v>
      </c>
      <c r="K222" s="50">
        <f>ROUND((I222*'2-Calculator'!$D$26),2)</f>
        <v>30144.52</v>
      </c>
      <c r="L222" s="48">
        <v>16.36</v>
      </c>
      <c r="M222" s="45" t="s">
        <v>2153</v>
      </c>
      <c r="N222" s="45" t="s">
        <v>2154</v>
      </c>
      <c r="O222" s="45"/>
      <c r="P222" s="45" t="s">
        <v>1789</v>
      </c>
    </row>
    <row r="223" spans="1:16" s="51" customFormat="1">
      <c r="A223" s="45"/>
      <c r="B223" s="45" t="s">
        <v>999</v>
      </c>
      <c r="C223" s="113" t="s">
        <v>1528</v>
      </c>
      <c r="D223" s="145" t="s">
        <v>2247</v>
      </c>
      <c r="E223" s="47">
        <v>3.9888599999999999</v>
      </c>
      <c r="F223" s="53">
        <v>1</v>
      </c>
      <c r="G223" s="53">
        <v>1</v>
      </c>
      <c r="H223" s="47">
        <f t="shared" si="8"/>
        <v>3.9888599999999999</v>
      </c>
      <c r="I223" s="49">
        <f t="shared" si="9"/>
        <v>3.9888599999999999</v>
      </c>
      <c r="J223" s="50">
        <f>ROUND((H223*'2-Calculator'!$D$26),2)</f>
        <v>21340.400000000001</v>
      </c>
      <c r="K223" s="50">
        <f>ROUND((I223*'2-Calculator'!$D$26),2)</f>
        <v>21340.400000000001</v>
      </c>
      <c r="L223" s="48">
        <v>11.15</v>
      </c>
      <c r="M223" s="45" t="s">
        <v>2153</v>
      </c>
      <c r="N223" s="45" t="s">
        <v>2154</v>
      </c>
      <c r="O223" s="45"/>
      <c r="P223" s="45" t="s">
        <v>1789</v>
      </c>
    </row>
    <row r="224" spans="1:16" s="51" customFormat="1">
      <c r="A224" s="45"/>
      <c r="B224" s="45" t="s">
        <v>998</v>
      </c>
      <c r="C224" s="113" t="s">
        <v>1528</v>
      </c>
      <c r="D224" s="145" t="s">
        <v>2247</v>
      </c>
      <c r="E224" s="47">
        <v>4.3411400000000002</v>
      </c>
      <c r="F224" s="53">
        <v>1</v>
      </c>
      <c r="G224" s="53">
        <v>1</v>
      </c>
      <c r="H224" s="47">
        <f t="shared" si="8"/>
        <v>4.3411400000000002</v>
      </c>
      <c r="I224" s="49">
        <f t="shared" si="9"/>
        <v>4.3411400000000002</v>
      </c>
      <c r="J224" s="50">
        <f>ROUND((H224*'2-Calculator'!$D$26),2)</f>
        <v>23225.1</v>
      </c>
      <c r="K224" s="50">
        <f>ROUND((I224*'2-Calculator'!$D$26),2)</f>
        <v>23225.1</v>
      </c>
      <c r="L224" s="48">
        <v>12.8</v>
      </c>
      <c r="M224" s="45" t="s">
        <v>2153</v>
      </c>
      <c r="N224" s="45" t="s">
        <v>2154</v>
      </c>
      <c r="O224" s="45"/>
      <c r="P224" s="45" t="s">
        <v>1789</v>
      </c>
    </row>
    <row r="225" spans="1:16" s="51" customFormat="1">
      <c r="A225" s="45"/>
      <c r="B225" s="45" t="s">
        <v>997</v>
      </c>
      <c r="C225" s="113" t="s">
        <v>1528</v>
      </c>
      <c r="D225" s="145" t="s">
        <v>2247</v>
      </c>
      <c r="E225" s="47">
        <v>5.15252</v>
      </c>
      <c r="F225" s="53">
        <v>1</v>
      </c>
      <c r="G225" s="53">
        <v>1</v>
      </c>
      <c r="H225" s="47">
        <f t="shared" si="8"/>
        <v>5.15252</v>
      </c>
      <c r="I225" s="49">
        <f t="shared" si="9"/>
        <v>5.15252</v>
      </c>
      <c r="J225" s="50">
        <f>ROUND((H225*'2-Calculator'!$D$26),2)</f>
        <v>27565.98</v>
      </c>
      <c r="K225" s="50">
        <f>ROUND((I225*'2-Calculator'!$D$26),2)</f>
        <v>27565.98</v>
      </c>
      <c r="L225" s="48">
        <v>14.63</v>
      </c>
      <c r="M225" s="45" t="s">
        <v>2153</v>
      </c>
      <c r="N225" s="45" t="s">
        <v>2154</v>
      </c>
      <c r="O225" s="45"/>
      <c r="P225" s="45" t="s">
        <v>1789</v>
      </c>
    </row>
    <row r="226" spans="1:16" s="51" customFormat="1">
      <c r="A226" s="45"/>
      <c r="B226" s="45" t="s">
        <v>996</v>
      </c>
      <c r="C226" s="113" t="s">
        <v>1528</v>
      </c>
      <c r="D226" s="145" t="s">
        <v>2247</v>
      </c>
      <c r="E226" s="47">
        <v>6.75624</v>
      </c>
      <c r="F226" s="53">
        <v>1</v>
      </c>
      <c r="G226" s="53">
        <v>1</v>
      </c>
      <c r="H226" s="47">
        <f t="shared" si="8"/>
        <v>6.75624</v>
      </c>
      <c r="I226" s="49">
        <f t="shared" si="9"/>
        <v>6.75624</v>
      </c>
      <c r="J226" s="50">
        <f>ROUND((H226*'2-Calculator'!$D$26),2)</f>
        <v>36145.879999999997</v>
      </c>
      <c r="K226" s="50">
        <f>ROUND((I226*'2-Calculator'!$D$26),2)</f>
        <v>36145.879999999997</v>
      </c>
      <c r="L226" s="48">
        <v>18.100000000000001</v>
      </c>
      <c r="M226" s="45" t="s">
        <v>2153</v>
      </c>
      <c r="N226" s="45" t="s">
        <v>2154</v>
      </c>
      <c r="O226" s="45"/>
      <c r="P226" s="45" t="s">
        <v>1789</v>
      </c>
    </row>
    <row r="227" spans="1:16" s="51" customFormat="1">
      <c r="A227" s="45"/>
      <c r="B227" s="45" t="s">
        <v>995</v>
      </c>
      <c r="C227" s="113" t="s">
        <v>1529</v>
      </c>
      <c r="D227" s="145" t="s">
        <v>2248</v>
      </c>
      <c r="E227" s="47">
        <v>1.5109900000000001</v>
      </c>
      <c r="F227" s="53">
        <v>1</v>
      </c>
      <c r="G227" s="53">
        <v>1</v>
      </c>
      <c r="H227" s="47">
        <f t="shared" si="8"/>
        <v>1.5109900000000001</v>
      </c>
      <c r="I227" s="49">
        <f t="shared" si="9"/>
        <v>1.5109900000000001</v>
      </c>
      <c r="J227" s="50">
        <f>ROUND((H227*'2-Calculator'!$D$26),2)</f>
        <v>8083.8</v>
      </c>
      <c r="K227" s="50">
        <f>ROUND((I227*'2-Calculator'!$D$26),2)</f>
        <v>8083.8</v>
      </c>
      <c r="L227" s="48">
        <v>6.99</v>
      </c>
      <c r="M227" s="45" t="s">
        <v>2153</v>
      </c>
      <c r="N227" s="45" t="s">
        <v>2154</v>
      </c>
      <c r="O227" s="45"/>
      <c r="P227" s="45" t="s">
        <v>1789</v>
      </c>
    </row>
    <row r="228" spans="1:16" s="51" customFormat="1">
      <c r="A228" s="45"/>
      <c r="B228" s="45" t="s">
        <v>994</v>
      </c>
      <c r="C228" s="113" t="s">
        <v>1529</v>
      </c>
      <c r="D228" s="145" t="s">
        <v>2248</v>
      </c>
      <c r="E228" s="47">
        <v>1.8756900000000001</v>
      </c>
      <c r="F228" s="53">
        <v>1</v>
      </c>
      <c r="G228" s="53">
        <v>1</v>
      </c>
      <c r="H228" s="47">
        <f t="shared" si="8"/>
        <v>1.8756900000000001</v>
      </c>
      <c r="I228" s="49">
        <f t="shared" si="9"/>
        <v>1.8756900000000001</v>
      </c>
      <c r="J228" s="50">
        <f>ROUND((H228*'2-Calculator'!$D$26),2)</f>
        <v>10034.94</v>
      </c>
      <c r="K228" s="50">
        <f>ROUND((I228*'2-Calculator'!$D$26),2)</f>
        <v>10034.94</v>
      </c>
      <c r="L228" s="48">
        <v>8.1</v>
      </c>
      <c r="M228" s="45" t="s">
        <v>2153</v>
      </c>
      <c r="N228" s="45" t="s">
        <v>2154</v>
      </c>
      <c r="O228" s="45"/>
      <c r="P228" s="45" t="s">
        <v>1789</v>
      </c>
    </row>
    <row r="229" spans="1:16" s="51" customFormat="1">
      <c r="A229" s="45"/>
      <c r="B229" s="45" t="s">
        <v>993</v>
      </c>
      <c r="C229" s="113" t="s">
        <v>1529</v>
      </c>
      <c r="D229" s="145" t="s">
        <v>2248</v>
      </c>
      <c r="E229" s="47">
        <v>2.5087299999999999</v>
      </c>
      <c r="F229" s="53">
        <v>1</v>
      </c>
      <c r="G229" s="53">
        <v>1</v>
      </c>
      <c r="H229" s="47">
        <f t="shared" si="8"/>
        <v>2.5087299999999999</v>
      </c>
      <c r="I229" s="49">
        <f t="shared" si="9"/>
        <v>2.5087299999999999</v>
      </c>
      <c r="J229" s="50">
        <f>ROUND((H229*'2-Calculator'!$D$26),2)</f>
        <v>13421.71</v>
      </c>
      <c r="K229" s="50">
        <f>ROUND((I229*'2-Calculator'!$D$26),2)</f>
        <v>13421.71</v>
      </c>
      <c r="L229" s="48">
        <v>10.1</v>
      </c>
      <c r="M229" s="45" t="s">
        <v>2153</v>
      </c>
      <c r="N229" s="45" t="s">
        <v>2154</v>
      </c>
      <c r="O229" s="45"/>
      <c r="P229" s="45" t="s">
        <v>1789</v>
      </c>
    </row>
    <row r="230" spans="1:16" s="51" customFormat="1">
      <c r="A230" s="45"/>
      <c r="B230" s="45" t="s">
        <v>992</v>
      </c>
      <c r="C230" s="113" t="s">
        <v>1529</v>
      </c>
      <c r="D230" s="145" t="s">
        <v>2248</v>
      </c>
      <c r="E230" s="47">
        <v>3.2204999999999999</v>
      </c>
      <c r="F230" s="53">
        <v>1</v>
      </c>
      <c r="G230" s="53">
        <v>1</v>
      </c>
      <c r="H230" s="47">
        <f t="shared" si="8"/>
        <v>3.2204999999999999</v>
      </c>
      <c r="I230" s="49">
        <f t="shared" si="9"/>
        <v>3.2204999999999999</v>
      </c>
      <c r="J230" s="50">
        <f>ROUND((H230*'2-Calculator'!$D$26),2)</f>
        <v>17229.68</v>
      </c>
      <c r="K230" s="50">
        <f>ROUND((I230*'2-Calculator'!$D$26),2)</f>
        <v>17229.68</v>
      </c>
      <c r="L230" s="48">
        <v>12.08</v>
      </c>
      <c r="M230" s="45" t="s">
        <v>2153</v>
      </c>
      <c r="N230" s="45" t="s">
        <v>2154</v>
      </c>
      <c r="O230" s="45"/>
      <c r="P230" s="45" t="s">
        <v>1789</v>
      </c>
    </row>
    <row r="231" spans="1:16" s="51" customFormat="1">
      <c r="A231" s="45"/>
      <c r="B231" s="45" t="s">
        <v>991</v>
      </c>
      <c r="C231" s="113" t="s">
        <v>1530</v>
      </c>
      <c r="D231" s="145" t="s">
        <v>2249</v>
      </c>
      <c r="E231" s="47">
        <v>0.53854999999999997</v>
      </c>
      <c r="F231" s="53">
        <v>1</v>
      </c>
      <c r="G231" s="53">
        <v>1</v>
      </c>
      <c r="H231" s="47">
        <f t="shared" si="8"/>
        <v>0.53854999999999997</v>
      </c>
      <c r="I231" s="49">
        <f t="shared" si="9"/>
        <v>0.53854999999999997</v>
      </c>
      <c r="J231" s="50">
        <f>ROUND((H231*'2-Calculator'!$D$26),2)</f>
        <v>2881.24</v>
      </c>
      <c r="K231" s="50">
        <f>ROUND((I231*'2-Calculator'!$D$26),2)</f>
        <v>2881.24</v>
      </c>
      <c r="L231" s="48">
        <v>3.24</v>
      </c>
      <c r="M231" s="45" t="s">
        <v>2153</v>
      </c>
      <c r="N231" s="45" t="s">
        <v>2154</v>
      </c>
      <c r="O231" s="45"/>
      <c r="P231" s="45" t="s">
        <v>1789</v>
      </c>
    </row>
    <row r="232" spans="1:16" s="51" customFormat="1">
      <c r="A232" s="45"/>
      <c r="B232" s="45" t="s">
        <v>990</v>
      </c>
      <c r="C232" s="113" t="s">
        <v>1530</v>
      </c>
      <c r="D232" s="145" t="s">
        <v>2249</v>
      </c>
      <c r="E232" s="47">
        <v>0.71569000000000005</v>
      </c>
      <c r="F232" s="53">
        <v>1</v>
      </c>
      <c r="G232" s="53">
        <v>1</v>
      </c>
      <c r="H232" s="47">
        <f t="shared" si="8"/>
        <v>0.71569000000000005</v>
      </c>
      <c r="I232" s="49">
        <f t="shared" si="9"/>
        <v>0.71569000000000005</v>
      </c>
      <c r="J232" s="50">
        <f>ROUND((H232*'2-Calculator'!$D$26),2)</f>
        <v>3828.94</v>
      </c>
      <c r="K232" s="50">
        <f>ROUND((I232*'2-Calculator'!$D$26),2)</f>
        <v>3828.94</v>
      </c>
      <c r="L232" s="48">
        <v>4.2300000000000004</v>
      </c>
      <c r="M232" s="45" t="s">
        <v>2153</v>
      </c>
      <c r="N232" s="45" t="s">
        <v>2154</v>
      </c>
      <c r="O232" s="45"/>
      <c r="P232" s="45" t="s">
        <v>1789</v>
      </c>
    </row>
    <row r="233" spans="1:16" s="51" customFormat="1">
      <c r="A233" s="45"/>
      <c r="B233" s="45" t="s">
        <v>989</v>
      </c>
      <c r="C233" s="113" t="s">
        <v>1530</v>
      </c>
      <c r="D233" s="145" t="s">
        <v>2249</v>
      </c>
      <c r="E233" s="47">
        <v>1.1496500000000001</v>
      </c>
      <c r="F233" s="53">
        <v>1</v>
      </c>
      <c r="G233" s="53">
        <v>1</v>
      </c>
      <c r="H233" s="47">
        <f t="shared" si="8"/>
        <v>1.1496500000000001</v>
      </c>
      <c r="I233" s="49">
        <f t="shared" si="9"/>
        <v>1.1496500000000001</v>
      </c>
      <c r="J233" s="50">
        <f>ROUND((H233*'2-Calculator'!$D$26),2)</f>
        <v>6150.63</v>
      </c>
      <c r="K233" s="50">
        <f>ROUND((I233*'2-Calculator'!$D$26),2)</f>
        <v>6150.63</v>
      </c>
      <c r="L233" s="48">
        <v>6.46</v>
      </c>
      <c r="M233" s="45" t="s">
        <v>2153</v>
      </c>
      <c r="N233" s="45" t="s">
        <v>2154</v>
      </c>
      <c r="O233" s="45"/>
      <c r="P233" s="45" t="s">
        <v>1789</v>
      </c>
    </row>
    <row r="234" spans="1:16" s="51" customFormat="1">
      <c r="A234" s="45"/>
      <c r="B234" s="45" t="s">
        <v>988</v>
      </c>
      <c r="C234" s="113" t="s">
        <v>1530</v>
      </c>
      <c r="D234" s="145" t="s">
        <v>2249</v>
      </c>
      <c r="E234" s="47">
        <v>1.8640600000000001</v>
      </c>
      <c r="F234" s="53">
        <v>1</v>
      </c>
      <c r="G234" s="53">
        <v>1</v>
      </c>
      <c r="H234" s="47">
        <f t="shared" si="8"/>
        <v>1.8640600000000001</v>
      </c>
      <c r="I234" s="49">
        <f t="shared" si="9"/>
        <v>1.8640600000000001</v>
      </c>
      <c r="J234" s="50">
        <f>ROUND((H234*'2-Calculator'!$D$26),2)</f>
        <v>9972.7199999999993</v>
      </c>
      <c r="K234" s="50">
        <f>ROUND((I234*'2-Calculator'!$D$26),2)</f>
        <v>9972.7199999999993</v>
      </c>
      <c r="L234" s="48">
        <v>8.92</v>
      </c>
      <c r="M234" s="45" t="s">
        <v>2153</v>
      </c>
      <c r="N234" s="45" t="s">
        <v>2154</v>
      </c>
      <c r="O234" s="45"/>
      <c r="P234" s="45" t="s">
        <v>1789</v>
      </c>
    </row>
    <row r="235" spans="1:16" s="51" customFormat="1">
      <c r="A235" s="45"/>
      <c r="B235" s="45" t="s">
        <v>987</v>
      </c>
      <c r="C235" s="113" t="s">
        <v>1531</v>
      </c>
      <c r="D235" s="145" t="s">
        <v>2250</v>
      </c>
      <c r="E235" s="47">
        <v>0.49201</v>
      </c>
      <c r="F235" s="53">
        <v>1</v>
      </c>
      <c r="G235" s="53">
        <v>1</v>
      </c>
      <c r="H235" s="47">
        <f t="shared" si="8"/>
        <v>0.49201</v>
      </c>
      <c r="I235" s="49">
        <f t="shared" si="9"/>
        <v>0.49201</v>
      </c>
      <c r="J235" s="50">
        <f>ROUND((H235*'2-Calculator'!$D$26),2)</f>
        <v>2632.25</v>
      </c>
      <c r="K235" s="50">
        <f>ROUND((I235*'2-Calculator'!$D$26),2)</f>
        <v>2632.25</v>
      </c>
      <c r="L235" s="48">
        <v>2.48</v>
      </c>
      <c r="M235" s="45" t="s">
        <v>2153</v>
      </c>
      <c r="N235" s="45" t="s">
        <v>2154</v>
      </c>
      <c r="O235" s="45"/>
      <c r="P235" s="45" t="s">
        <v>1789</v>
      </c>
    </row>
    <row r="236" spans="1:16" s="51" customFormat="1">
      <c r="A236" s="45"/>
      <c r="B236" s="45" t="s">
        <v>986</v>
      </c>
      <c r="C236" s="113" t="s">
        <v>1531</v>
      </c>
      <c r="D236" s="145" t="s">
        <v>2250</v>
      </c>
      <c r="E236" s="47">
        <v>0.97536</v>
      </c>
      <c r="F236" s="53">
        <v>1</v>
      </c>
      <c r="G236" s="53">
        <v>1</v>
      </c>
      <c r="H236" s="47">
        <f t="shared" si="8"/>
        <v>0.97536</v>
      </c>
      <c r="I236" s="49">
        <f t="shared" si="9"/>
        <v>0.97536</v>
      </c>
      <c r="J236" s="50">
        <f>ROUND((H236*'2-Calculator'!$D$26),2)</f>
        <v>5218.18</v>
      </c>
      <c r="K236" s="50">
        <f>ROUND((I236*'2-Calculator'!$D$26),2)</f>
        <v>5218.18</v>
      </c>
      <c r="L236" s="48">
        <v>3.89</v>
      </c>
      <c r="M236" s="45" t="s">
        <v>2153</v>
      </c>
      <c r="N236" s="45" t="s">
        <v>2154</v>
      </c>
      <c r="O236" s="45"/>
      <c r="P236" s="45" t="s">
        <v>1789</v>
      </c>
    </row>
    <row r="237" spans="1:16" s="51" customFormat="1">
      <c r="A237" s="45"/>
      <c r="B237" s="45" t="s">
        <v>985</v>
      </c>
      <c r="C237" s="113" t="s">
        <v>1531</v>
      </c>
      <c r="D237" s="145" t="s">
        <v>2250</v>
      </c>
      <c r="E237" s="47">
        <v>1.4419500000000001</v>
      </c>
      <c r="F237" s="53">
        <v>1</v>
      </c>
      <c r="G237" s="53">
        <v>1</v>
      </c>
      <c r="H237" s="47">
        <f t="shared" si="8"/>
        <v>1.4419500000000001</v>
      </c>
      <c r="I237" s="49">
        <f t="shared" si="9"/>
        <v>1.4419500000000001</v>
      </c>
      <c r="J237" s="50">
        <f>ROUND((H237*'2-Calculator'!$D$26),2)</f>
        <v>7714.43</v>
      </c>
      <c r="K237" s="50">
        <f>ROUND((I237*'2-Calculator'!$D$26),2)</f>
        <v>7714.43</v>
      </c>
      <c r="L237" s="48">
        <v>5.54</v>
      </c>
      <c r="M237" s="45" t="s">
        <v>2153</v>
      </c>
      <c r="N237" s="45" t="s">
        <v>2154</v>
      </c>
      <c r="O237" s="45"/>
      <c r="P237" s="45" t="s">
        <v>1789</v>
      </c>
    </row>
    <row r="238" spans="1:16" s="51" customFormat="1">
      <c r="A238" s="45"/>
      <c r="B238" s="45" t="s">
        <v>984</v>
      </c>
      <c r="C238" s="113" t="s">
        <v>1531</v>
      </c>
      <c r="D238" s="145" t="s">
        <v>2250</v>
      </c>
      <c r="E238" s="47">
        <v>2.3743599999999998</v>
      </c>
      <c r="F238" s="53">
        <v>1</v>
      </c>
      <c r="G238" s="53">
        <v>1</v>
      </c>
      <c r="H238" s="47">
        <f t="shared" si="8"/>
        <v>2.3743599999999998</v>
      </c>
      <c r="I238" s="49">
        <f t="shared" si="9"/>
        <v>2.3743599999999998</v>
      </c>
      <c r="J238" s="50">
        <f>ROUND((H238*'2-Calculator'!$D$26),2)</f>
        <v>12702.83</v>
      </c>
      <c r="K238" s="50">
        <f>ROUND((I238*'2-Calculator'!$D$26),2)</f>
        <v>12702.83</v>
      </c>
      <c r="L238" s="48">
        <v>7.11</v>
      </c>
      <c r="M238" s="45" t="s">
        <v>2153</v>
      </c>
      <c r="N238" s="45" t="s">
        <v>2154</v>
      </c>
      <c r="O238" s="45"/>
      <c r="P238" s="45" t="s">
        <v>1789</v>
      </c>
    </row>
    <row r="239" spans="1:16" s="51" customFormat="1">
      <c r="A239" s="45"/>
      <c r="B239" s="45" t="s">
        <v>983</v>
      </c>
      <c r="C239" s="113" t="s">
        <v>1532</v>
      </c>
      <c r="D239" s="145" t="s">
        <v>1973</v>
      </c>
      <c r="E239" s="47">
        <v>0.78525999999999996</v>
      </c>
      <c r="F239" s="53">
        <v>1</v>
      </c>
      <c r="G239" s="53">
        <v>1</v>
      </c>
      <c r="H239" s="47">
        <f t="shared" si="8"/>
        <v>0.78525999999999996</v>
      </c>
      <c r="I239" s="49">
        <f t="shared" si="9"/>
        <v>0.78525999999999996</v>
      </c>
      <c r="J239" s="50">
        <f>ROUND((H239*'2-Calculator'!$D$26),2)</f>
        <v>4201.1400000000003</v>
      </c>
      <c r="K239" s="50">
        <f>ROUND((I239*'2-Calculator'!$D$26),2)</f>
        <v>4201.1400000000003</v>
      </c>
      <c r="L239" s="48">
        <v>2.65</v>
      </c>
      <c r="M239" s="45" t="s">
        <v>2153</v>
      </c>
      <c r="N239" s="45" t="s">
        <v>2154</v>
      </c>
      <c r="O239" s="45"/>
      <c r="P239" s="45" t="s">
        <v>1789</v>
      </c>
    </row>
    <row r="240" spans="1:16" s="51" customFormat="1">
      <c r="A240" s="45"/>
      <c r="B240" s="45" t="s">
        <v>982</v>
      </c>
      <c r="C240" s="113" t="s">
        <v>1532</v>
      </c>
      <c r="D240" s="145" t="s">
        <v>1973</v>
      </c>
      <c r="E240" s="47">
        <v>1.0167999999999999</v>
      </c>
      <c r="F240" s="53">
        <v>1</v>
      </c>
      <c r="G240" s="53">
        <v>1</v>
      </c>
      <c r="H240" s="47">
        <f t="shared" si="8"/>
        <v>1.0167999999999999</v>
      </c>
      <c r="I240" s="49">
        <f t="shared" si="9"/>
        <v>1.0167999999999999</v>
      </c>
      <c r="J240" s="50">
        <f>ROUND((H240*'2-Calculator'!$D$26),2)</f>
        <v>5439.88</v>
      </c>
      <c r="K240" s="50">
        <f>ROUND((I240*'2-Calculator'!$D$26),2)</f>
        <v>5439.88</v>
      </c>
      <c r="L240" s="48">
        <v>3.66</v>
      </c>
      <c r="M240" s="45" t="s">
        <v>2153</v>
      </c>
      <c r="N240" s="45" t="s">
        <v>2154</v>
      </c>
      <c r="O240" s="45"/>
      <c r="P240" s="45" t="s">
        <v>1789</v>
      </c>
    </row>
    <row r="241" spans="1:16" s="51" customFormat="1">
      <c r="A241" s="45"/>
      <c r="B241" s="45" t="s">
        <v>981</v>
      </c>
      <c r="C241" s="113" t="s">
        <v>1532</v>
      </c>
      <c r="D241" s="145" t="s">
        <v>1973</v>
      </c>
      <c r="E241" s="47">
        <v>1.4785299999999999</v>
      </c>
      <c r="F241" s="53">
        <v>1</v>
      </c>
      <c r="G241" s="53">
        <v>1</v>
      </c>
      <c r="H241" s="47">
        <f t="shared" si="8"/>
        <v>1.4785299999999999</v>
      </c>
      <c r="I241" s="49">
        <f t="shared" si="9"/>
        <v>1.4785299999999999</v>
      </c>
      <c r="J241" s="50">
        <f>ROUND((H241*'2-Calculator'!$D$26),2)</f>
        <v>7910.14</v>
      </c>
      <c r="K241" s="50">
        <f>ROUND((I241*'2-Calculator'!$D$26),2)</f>
        <v>7910.14</v>
      </c>
      <c r="L241" s="48">
        <v>5.24</v>
      </c>
      <c r="M241" s="45" t="s">
        <v>2153</v>
      </c>
      <c r="N241" s="45" t="s">
        <v>2154</v>
      </c>
      <c r="O241" s="45"/>
      <c r="P241" s="45" t="s">
        <v>1789</v>
      </c>
    </row>
    <row r="242" spans="1:16" s="51" customFormat="1">
      <c r="A242" s="45"/>
      <c r="B242" s="45" t="s">
        <v>980</v>
      </c>
      <c r="C242" s="113" t="s">
        <v>1532</v>
      </c>
      <c r="D242" s="145" t="s">
        <v>1973</v>
      </c>
      <c r="E242" s="47">
        <v>2.2176499999999999</v>
      </c>
      <c r="F242" s="53">
        <v>1</v>
      </c>
      <c r="G242" s="53">
        <v>1</v>
      </c>
      <c r="H242" s="47">
        <f t="shared" si="8"/>
        <v>2.2176499999999999</v>
      </c>
      <c r="I242" s="49">
        <f t="shared" si="9"/>
        <v>2.2176499999999999</v>
      </c>
      <c r="J242" s="50">
        <f>ROUND((H242*'2-Calculator'!$D$26),2)</f>
        <v>11864.43</v>
      </c>
      <c r="K242" s="50">
        <f>ROUND((I242*'2-Calculator'!$D$26),2)</f>
        <v>11864.43</v>
      </c>
      <c r="L242" s="48">
        <v>7.05</v>
      </c>
      <c r="M242" s="45" t="s">
        <v>2153</v>
      </c>
      <c r="N242" s="45" t="s">
        <v>2154</v>
      </c>
      <c r="O242" s="45"/>
      <c r="P242" s="45" t="s">
        <v>1789</v>
      </c>
    </row>
    <row r="243" spans="1:16" s="51" customFormat="1">
      <c r="A243" s="45"/>
      <c r="B243" s="45" t="s">
        <v>979</v>
      </c>
      <c r="C243" s="113" t="s">
        <v>1533</v>
      </c>
      <c r="D243" s="145" t="s">
        <v>2251</v>
      </c>
      <c r="E243" s="47">
        <v>0.91054000000000002</v>
      </c>
      <c r="F243" s="53">
        <v>1</v>
      </c>
      <c r="G243" s="53">
        <v>1</v>
      </c>
      <c r="H243" s="47">
        <f t="shared" si="8"/>
        <v>0.91054000000000002</v>
      </c>
      <c r="I243" s="49">
        <f t="shared" si="9"/>
        <v>0.91054000000000002</v>
      </c>
      <c r="J243" s="50">
        <f>ROUND((H243*'2-Calculator'!$D$26),2)</f>
        <v>4871.3900000000003</v>
      </c>
      <c r="K243" s="50">
        <f>ROUND((I243*'2-Calculator'!$D$26),2)</f>
        <v>4871.3900000000003</v>
      </c>
      <c r="L243" s="48">
        <v>3.13</v>
      </c>
      <c r="M243" s="45" t="s">
        <v>2153</v>
      </c>
      <c r="N243" s="45" t="s">
        <v>2154</v>
      </c>
      <c r="O243" s="45"/>
      <c r="P243" s="45" t="s">
        <v>1789</v>
      </c>
    </row>
    <row r="244" spans="1:16" s="51" customFormat="1">
      <c r="A244" s="45"/>
      <c r="B244" s="45" t="s">
        <v>978</v>
      </c>
      <c r="C244" s="113" t="s">
        <v>1533</v>
      </c>
      <c r="D244" s="145" t="s">
        <v>2251</v>
      </c>
      <c r="E244" s="47">
        <v>1.0767899999999999</v>
      </c>
      <c r="F244" s="53">
        <v>1</v>
      </c>
      <c r="G244" s="53">
        <v>1</v>
      </c>
      <c r="H244" s="47">
        <f t="shared" si="8"/>
        <v>1.0767899999999999</v>
      </c>
      <c r="I244" s="49">
        <f t="shared" si="9"/>
        <v>1.0767899999999999</v>
      </c>
      <c r="J244" s="50">
        <f>ROUND((H244*'2-Calculator'!$D$26),2)</f>
        <v>5760.83</v>
      </c>
      <c r="K244" s="50">
        <f>ROUND((I244*'2-Calculator'!$D$26),2)</f>
        <v>5760.83</v>
      </c>
      <c r="L244" s="48">
        <v>3.7</v>
      </c>
      <c r="M244" s="45" t="s">
        <v>2153</v>
      </c>
      <c r="N244" s="45" t="s">
        <v>2154</v>
      </c>
      <c r="O244" s="45"/>
      <c r="P244" s="45" t="s">
        <v>1789</v>
      </c>
    </row>
    <row r="245" spans="1:16" s="51" customFormat="1">
      <c r="A245" s="45"/>
      <c r="B245" s="45" t="s">
        <v>977</v>
      </c>
      <c r="C245" s="113" t="s">
        <v>1533</v>
      </c>
      <c r="D245" s="145" t="s">
        <v>2251</v>
      </c>
      <c r="E245" s="47">
        <v>1.5462400000000001</v>
      </c>
      <c r="F245" s="53">
        <v>1</v>
      </c>
      <c r="G245" s="53">
        <v>1</v>
      </c>
      <c r="H245" s="47">
        <f t="shared" si="8"/>
        <v>1.5462400000000001</v>
      </c>
      <c r="I245" s="49">
        <f t="shared" si="9"/>
        <v>1.5462400000000001</v>
      </c>
      <c r="J245" s="50">
        <f>ROUND((H245*'2-Calculator'!$D$26),2)</f>
        <v>8272.3799999999992</v>
      </c>
      <c r="K245" s="50">
        <f>ROUND((I245*'2-Calculator'!$D$26),2)</f>
        <v>8272.3799999999992</v>
      </c>
      <c r="L245" s="48">
        <v>5.53</v>
      </c>
      <c r="M245" s="45" t="s">
        <v>2153</v>
      </c>
      <c r="N245" s="45" t="s">
        <v>2154</v>
      </c>
      <c r="O245" s="45"/>
      <c r="P245" s="45" t="s">
        <v>1789</v>
      </c>
    </row>
    <row r="246" spans="1:16" s="51" customFormat="1">
      <c r="A246" s="45"/>
      <c r="B246" s="45" t="s">
        <v>976</v>
      </c>
      <c r="C246" s="113" t="s">
        <v>1533</v>
      </c>
      <c r="D246" s="145" t="s">
        <v>2251</v>
      </c>
      <c r="E246" s="47">
        <v>2.6377199999999998</v>
      </c>
      <c r="F246" s="53">
        <v>1</v>
      </c>
      <c r="G246" s="53">
        <v>1</v>
      </c>
      <c r="H246" s="47">
        <f t="shared" si="8"/>
        <v>2.6377199999999998</v>
      </c>
      <c r="I246" s="49">
        <f t="shared" si="9"/>
        <v>2.6377199999999998</v>
      </c>
      <c r="J246" s="50">
        <f>ROUND((H246*'2-Calculator'!$D$26),2)</f>
        <v>14111.8</v>
      </c>
      <c r="K246" s="50">
        <f>ROUND((I246*'2-Calculator'!$D$26),2)</f>
        <v>14111.8</v>
      </c>
      <c r="L246" s="48">
        <v>8.25</v>
      </c>
      <c r="M246" s="45" t="s">
        <v>2153</v>
      </c>
      <c r="N246" s="45" t="s">
        <v>2154</v>
      </c>
      <c r="O246" s="45"/>
      <c r="P246" s="45" t="s">
        <v>1789</v>
      </c>
    </row>
    <row r="247" spans="1:16" s="51" customFormat="1">
      <c r="A247" s="45"/>
      <c r="B247" s="45" t="s">
        <v>975</v>
      </c>
      <c r="C247" s="113" t="s">
        <v>1534</v>
      </c>
      <c r="D247" s="145" t="s">
        <v>2252</v>
      </c>
      <c r="E247" s="47">
        <v>0.79178999999999999</v>
      </c>
      <c r="F247" s="53">
        <v>1</v>
      </c>
      <c r="G247" s="53">
        <v>1</v>
      </c>
      <c r="H247" s="47">
        <f t="shared" si="8"/>
        <v>0.79178999999999999</v>
      </c>
      <c r="I247" s="49">
        <f t="shared" si="9"/>
        <v>0.79178999999999999</v>
      </c>
      <c r="J247" s="50">
        <f>ROUND((H247*'2-Calculator'!$D$26),2)</f>
        <v>4236.08</v>
      </c>
      <c r="K247" s="50">
        <f>ROUND((I247*'2-Calculator'!$D$26),2)</f>
        <v>4236.08</v>
      </c>
      <c r="L247" s="48">
        <v>3.36</v>
      </c>
      <c r="M247" s="45" t="s">
        <v>2153</v>
      </c>
      <c r="N247" s="45" t="s">
        <v>2154</v>
      </c>
      <c r="O247" s="45"/>
      <c r="P247" s="45" t="s">
        <v>1789</v>
      </c>
    </row>
    <row r="248" spans="1:16" s="51" customFormat="1">
      <c r="A248" s="45"/>
      <c r="B248" s="45" t="s">
        <v>974</v>
      </c>
      <c r="C248" s="113" t="s">
        <v>1534</v>
      </c>
      <c r="D248" s="145" t="s">
        <v>2252</v>
      </c>
      <c r="E248" s="47">
        <v>1.0800099999999999</v>
      </c>
      <c r="F248" s="53">
        <v>1</v>
      </c>
      <c r="G248" s="53">
        <v>1</v>
      </c>
      <c r="H248" s="47">
        <f t="shared" si="8"/>
        <v>1.0800099999999999</v>
      </c>
      <c r="I248" s="49">
        <f t="shared" si="9"/>
        <v>1.0800099999999999</v>
      </c>
      <c r="J248" s="50">
        <f>ROUND((H248*'2-Calculator'!$D$26),2)</f>
        <v>5778.05</v>
      </c>
      <c r="K248" s="50">
        <f>ROUND((I248*'2-Calculator'!$D$26),2)</f>
        <v>5778.05</v>
      </c>
      <c r="L248" s="48">
        <v>4.53</v>
      </c>
      <c r="M248" s="45" t="s">
        <v>2153</v>
      </c>
      <c r="N248" s="45" t="s">
        <v>2154</v>
      </c>
      <c r="O248" s="45"/>
      <c r="P248" s="45" t="s">
        <v>1789</v>
      </c>
    </row>
    <row r="249" spans="1:16" s="51" customFormat="1">
      <c r="A249" s="45"/>
      <c r="B249" s="45" t="s">
        <v>973</v>
      </c>
      <c r="C249" s="113" t="s">
        <v>1534</v>
      </c>
      <c r="D249" s="145" t="s">
        <v>2252</v>
      </c>
      <c r="E249" s="47">
        <v>1.54704</v>
      </c>
      <c r="F249" s="53">
        <v>1</v>
      </c>
      <c r="G249" s="53">
        <v>1</v>
      </c>
      <c r="H249" s="47">
        <f t="shared" si="8"/>
        <v>1.54704</v>
      </c>
      <c r="I249" s="49">
        <f t="shared" si="9"/>
        <v>1.54704</v>
      </c>
      <c r="J249" s="50">
        <f>ROUND((H249*'2-Calculator'!$D$26),2)</f>
        <v>8276.66</v>
      </c>
      <c r="K249" s="50">
        <f>ROUND((I249*'2-Calculator'!$D$26),2)</f>
        <v>8276.66</v>
      </c>
      <c r="L249" s="48">
        <v>6.67</v>
      </c>
      <c r="M249" s="45" t="s">
        <v>2153</v>
      </c>
      <c r="N249" s="45" t="s">
        <v>2154</v>
      </c>
      <c r="O249" s="45"/>
      <c r="P249" s="45" t="s">
        <v>1789</v>
      </c>
    </row>
    <row r="250" spans="1:16" s="51" customFormat="1">
      <c r="A250" s="45"/>
      <c r="B250" s="45" t="s">
        <v>972</v>
      </c>
      <c r="C250" s="113" t="s">
        <v>1534</v>
      </c>
      <c r="D250" s="145" t="s">
        <v>2252</v>
      </c>
      <c r="E250" s="47">
        <v>2.2359900000000001</v>
      </c>
      <c r="F250" s="53">
        <v>1</v>
      </c>
      <c r="G250" s="53">
        <v>1</v>
      </c>
      <c r="H250" s="47">
        <f t="shared" si="8"/>
        <v>2.2359900000000001</v>
      </c>
      <c r="I250" s="49">
        <f t="shared" si="9"/>
        <v>2.2359900000000001</v>
      </c>
      <c r="J250" s="50">
        <f>ROUND((H250*'2-Calculator'!$D$26),2)</f>
        <v>11962.55</v>
      </c>
      <c r="K250" s="50">
        <f>ROUND((I250*'2-Calculator'!$D$26),2)</f>
        <v>11962.55</v>
      </c>
      <c r="L250" s="48">
        <v>9.08</v>
      </c>
      <c r="M250" s="45" t="s">
        <v>2153</v>
      </c>
      <c r="N250" s="45" t="s">
        <v>2154</v>
      </c>
      <c r="O250" s="45"/>
      <c r="P250" s="45" t="s">
        <v>1789</v>
      </c>
    </row>
    <row r="251" spans="1:16" s="51" customFormat="1">
      <c r="A251" s="45"/>
      <c r="B251" s="45" t="s">
        <v>971</v>
      </c>
      <c r="C251" s="113" t="s">
        <v>1535</v>
      </c>
      <c r="D251" s="145" t="s">
        <v>2253</v>
      </c>
      <c r="E251" s="47">
        <v>0.82154000000000005</v>
      </c>
      <c r="F251" s="53">
        <v>1</v>
      </c>
      <c r="G251" s="53">
        <v>1</v>
      </c>
      <c r="H251" s="47">
        <f t="shared" si="8"/>
        <v>0.82154000000000005</v>
      </c>
      <c r="I251" s="49">
        <f t="shared" si="9"/>
        <v>0.82154000000000005</v>
      </c>
      <c r="J251" s="50">
        <f>ROUND((H251*'2-Calculator'!$D$26),2)</f>
        <v>4395.24</v>
      </c>
      <c r="K251" s="50">
        <f>ROUND((I251*'2-Calculator'!$D$26),2)</f>
        <v>4395.24</v>
      </c>
      <c r="L251" s="48">
        <v>3.94</v>
      </c>
      <c r="M251" s="45" t="s">
        <v>2153</v>
      </c>
      <c r="N251" s="45" t="s">
        <v>2154</v>
      </c>
      <c r="O251" s="45"/>
      <c r="P251" s="45" t="s">
        <v>1789</v>
      </c>
    </row>
    <row r="252" spans="1:16" s="51" customFormat="1">
      <c r="A252" s="45"/>
      <c r="B252" s="45" t="s">
        <v>970</v>
      </c>
      <c r="C252" s="113" t="s">
        <v>1535</v>
      </c>
      <c r="D252" s="145" t="s">
        <v>2253</v>
      </c>
      <c r="E252" s="47">
        <v>1.0634300000000001</v>
      </c>
      <c r="F252" s="53">
        <v>1</v>
      </c>
      <c r="G252" s="53">
        <v>1</v>
      </c>
      <c r="H252" s="47">
        <f t="shared" si="8"/>
        <v>1.0634300000000001</v>
      </c>
      <c r="I252" s="49">
        <f t="shared" si="9"/>
        <v>1.0634300000000001</v>
      </c>
      <c r="J252" s="50">
        <f>ROUND((H252*'2-Calculator'!$D$26),2)</f>
        <v>5689.35</v>
      </c>
      <c r="K252" s="50">
        <f>ROUND((I252*'2-Calculator'!$D$26),2)</f>
        <v>5689.35</v>
      </c>
      <c r="L252" s="48">
        <v>4.93</v>
      </c>
      <c r="M252" s="45" t="s">
        <v>2153</v>
      </c>
      <c r="N252" s="45" t="s">
        <v>2154</v>
      </c>
      <c r="O252" s="45"/>
      <c r="P252" s="45" t="s">
        <v>1789</v>
      </c>
    </row>
    <row r="253" spans="1:16" s="51" customFormat="1">
      <c r="A253" s="45"/>
      <c r="B253" s="45" t="s">
        <v>969</v>
      </c>
      <c r="C253" s="113" t="s">
        <v>1535</v>
      </c>
      <c r="D253" s="145" t="s">
        <v>2253</v>
      </c>
      <c r="E253" s="47">
        <v>1.44214</v>
      </c>
      <c r="F253" s="53">
        <v>1</v>
      </c>
      <c r="G253" s="53">
        <v>1</v>
      </c>
      <c r="H253" s="47">
        <f t="shared" si="8"/>
        <v>1.44214</v>
      </c>
      <c r="I253" s="49">
        <f t="shared" si="9"/>
        <v>1.44214</v>
      </c>
      <c r="J253" s="50">
        <f>ROUND((H253*'2-Calculator'!$D$26),2)</f>
        <v>7715.45</v>
      </c>
      <c r="K253" s="50">
        <f>ROUND((I253*'2-Calculator'!$D$26),2)</f>
        <v>7715.45</v>
      </c>
      <c r="L253" s="48">
        <v>6.46</v>
      </c>
      <c r="M253" s="45" t="s">
        <v>2153</v>
      </c>
      <c r="N253" s="45" t="s">
        <v>2154</v>
      </c>
      <c r="O253" s="45"/>
      <c r="P253" s="45" t="s">
        <v>1789</v>
      </c>
    </row>
    <row r="254" spans="1:16" s="51" customFormat="1">
      <c r="A254" s="45"/>
      <c r="B254" s="45" t="s">
        <v>968</v>
      </c>
      <c r="C254" s="113" t="s">
        <v>1535</v>
      </c>
      <c r="D254" s="145" t="s">
        <v>2253</v>
      </c>
      <c r="E254" s="47">
        <v>2.05206</v>
      </c>
      <c r="F254" s="53">
        <v>1</v>
      </c>
      <c r="G254" s="53">
        <v>1</v>
      </c>
      <c r="H254" s="47">
        <f t="shared" si="8"/>
        <v>2.05206</v>
      </c>
      <c r="I254" s="49">
        <f t="shared" si="9"/>
        <v>2.05206</v>
      </c>
      <c r="J254" s="50">
        <f>ROUND((H254*'2-Calculator'!$D$26),2)</f>
        <v>10978.52</v>
      </c>
      <c r="K254" s="50">
        <f>ROUND((I254*'2-Calculator'!$D$26),2)</f>
        <v>10978.52</v>
      </c>
      <c r="L254" s="48">
        <v>8.3000000000000007</v>
      </c>
      <c r="M254" s="45" t="s">
        <v>2153</v>
      </c>
      <c r="N254" s="45" t="s">
        <v>2154</v>
      </c>
      <c r="O254" s="45"/>
      <c r="P254" s="45" t="s">
        <v>1789</v>
      </c>
    </row>
    <row r="255" spans="1:16" s="51" customFormat="1">
      <c r="A255" s="45"/>
      <c r="B255" s="45" t="s">
        <v>967</v>
      </c>
      <c r="C255" s="113" t="s">
        <v>1536</v>
      </c>
      <c r="D255" s="145" t="s">
        <v>2254</v>
      </c>
      <c r="E255" s="47">
        <v>0.38352000000000003</v>
      </c>
      <c r="F255" s="53">
        <v>1</v>
      </c>
      <c r="G255" s="53">
        <v>1</v>
      </c>
      <c r="H255" s="47">
        <f t="shared" si="8"/>
        <v>0.38352000000000003</v>
      </c>
      <c r="I255" s="49">
        <f t="shared" si="9"/>
        <v>0.38352000000000003</v>
      </c>
      <c r="J255" s="50">
        <f>ROUND((H255*'2-Calculator'!$D$26),2)</f>
        <v>2051.83</v>
      </c>
      <c r="K255" s="50">
        <f>ROUND((I255*'2-Calculator'!$D$26),2)</f>
        <v>2051.83</v>
      </c>
      <c r="L255" s="48">
        <v>2.4</v>
      </c>
      <c r="M255" s="45" t="s">
        <v>2153</v>
      </c>
      <c r="N255" s="45" t="s">
        <v>2154</v>
      </c>
      <c r="O255" s="45"/>
      <c r="P255" s="45" t="s">
        <v>1789</v>
      </c>
    </row>
    <row r="256" spans="1:16" s="51" customFormat="1">
      <c r="A256" s="45"/>
      <c r="B256" s="45" t="s">
        <v>966</v>
      </c>
      <c r="C256" s="113" t="s">
        <v>1536</v>
      </c>
      <c r="D256" s="145" t="s">
        <v>2254</v>
      </c>
      <c r="E256" s="47">
        <v>0.54964999999999997</v>
      </c>
      <c r="F256" s="53">
        <v>1</v>
      </c>
      <c r="G256" s="53">
        <v>1</v>
      </c>
      <c r="H256" s="47">
        <f t="shared" si="8"/>
        <v>0.54964999999999997</v>
      </c>
      <c r="I256" s="49">
        <f t="shared" si="9"/>
        <v>0.54964999999999997</v>
      </c>
      <c r="J256" s="50">
        <f>ROUND((H256*'2-Calculator'!$D$26),2)</f>
        <v>2940.63</v>
      </c>
      <c r="K256" s="50">
        <f>ROUND((I256*'2-Calculator'!$D$26),2)</f>
        <v>2940.63</v>
      </c>
      <c r="L256" s="48">
        <v>3.23</v>
      </c>
      <c r="M256" s="45" t="s">
        <v>2153</v>
      </c>
      <c r="N256" s="45" t="s">
        <v>2154</v>
      </c>
      <c r="O256" s="45"/>
      <c r="P256" s="45" t="s">
        <v>1789</v>
      </c>
    </row>
    <row r="257" spans="1:16" s="51" customFormat="1">
      <c r="A257" s="45"/>
      <c r="B257" s="45" t="s">
        <v>965</v>
      </c>
      <c r="C257" s="113" t="s">
        <v>1536</v>
      </c>
      <c r="D257" s="145" t="s">
        <v>2254</v>
      </c>
      <c r="E257" s="47">
        <v>0.94732000000000005</v>
      </c>
      <c r="F257" s="53">
        <v>1</v>
      </c>
      <c r="G257" s="53">
        <v>1</v>
      </c>
      <c r="H257" s="47">
        <f t="shared" si="8"/>
        <v>0.94732000000000005</v>
      </c>
      <c r="I257" s="49">
        <f t="shared" si="9"/>
        <v>0.94732000000000005</v>
      </c>
      <c r="J257" s="50">
        <f>ROUND((H257*'2-Calculator'!$D$26),2)</f>
        <v>5068.16</v>
      </c>
      <c r="K257" s="50">
        <f>ROUND((I257*'2-Calculator'!$D$26),2)</f>
        <v>5068.16</v>
      </c>
      <c r="L257" s="48">
        <v>4.71</v>
      </c>
      <c r="M257" s="45" t="s">
        <v>2153</v>
      </c>
      <c r="N257" s="45" t="s">
        <v>2154</v>
      </c>
      <c r="O257" s="45"/>
      <c r="P257" s="45" t="s">
        <v>1789</v>
      </c>
    </row>
    <row r="258" spans="1:16" s="51" customFormat="1">
      <c r="A258" s="45"/>
      <c r="B258" s="45" t="s">
        <v>964</v>
      </c>
      <c r="C258" s="113" t="s">
        <v>1536</v>
      </c>
      <c r="D258" s="145" t="s">
        <v>2254</v>
      </c>
      <c r="E258" s="47">
        <v>2.0748000000000002</v>
      </c>
      <c r="F258" s="53">
        <v>1</v>
      </c>
      <c r="G258" s="53">
        <v>1</v>
      </c>
      <c r="H258" s="47">
        <f t="shared" si="8"/>
        <v>2.0748000000000002</v>
      </c>
      <c r="I258" s="49">
        <f t="shared" si="9"/>
        <v>2.0748000000000002</v>
      </c>
      <c r="J258" s="50">
        <f>ROUND((H258*'2-Calculator'!$D$26),2)</f>
        <v>11100.18</v>
      </c>
      <c r="K258" s="50">
        <f>ROUND((I258*'2-Calculator'!$D$26),2)</f>
        <v>11100.18</v>
      </c>
      <c r="L258" s="48">
        <v>8.6300000000000008</v>
      </c>
      <c r="M258" s="45" t="s">
        <v>2153</v>
      </c>
      <c r="N258" s="45" t="s">
        <v>2154</v>
      </c>
      <c r="O258" s="45"/>
      <c r="P258" s="45" t="s">
        <v>1789</v>
      </c>
    </row>
    <row r="259" spans="1:16" s="51" customFormat="1">
      <c r="A259" s="45"/>
      <c r="B259" s="45" t="s">
        <v>963</v>
      </c>
      <c r="C259" s="113" t="s">
        <v>1537</v>
      </c>
      <c r="D259" s="145" t="s">
        <v>2255</v>
      </c>
      <c r="E259" s="47">
        <v>0.60526000000000002</v>
      </c>
      <c r="F259" s="53">
        <v>1</v>
      </c>
      <c r="G259" s="53">
        <v>1</v>
      </c>
      <c r="H259" s="47">
        <f t="shared" si="8"/>
        <v>0.60526000000000002</v>
      </c>
      <c r="I259" s="49">
        <f t="shared" si="9"/>
        <v>0.60526000000000002</v>
      </c>
      <c r="J259" s="50">
        <f>ROUND((H259*'2-Calculator'!$D$26),2)</f>
        <v>3238.14</v>
      </c>
      <c r="K259" s="50">
        <f>ROUND((I259*'2-Calculator'!$D$26),2)</f>
        <v>3238.14</v>
      </c>
      <c r="L259" s="48">
        <v>2.77</v>
      </c>
      <c r="M259" s="45" t="s">
        <v>2153</v>
      </c>
      <c r="N259" s="45" t="s">
        <v>2154</v>
      </c>
      <c r="O259" s="45"/>
      <c r="P259" s="45" t="s">
        <v>1789</v>
      </c>
    </row>
    <row r="260" spans="1:16" s="51" customFormat="1">
      <c r="A260" s="45"/>
      <c r="B260" s="45" t="s">
        <v>962</v>
      </c>
      <c r="C260" s="113" t="s">
        <v>1537</v>
      </c>
      <c r="D260" s="145" t="s">
        <v>2255</v>
      </c>
      <c r="E260" s="47">
        <v>0.83467999999999998</v>
      </c>
      <c r="F260" s="53">
        <v>1</v>
      </c>
      <c r="G260" s="53">
        <v>1</v>
      </c>
      <c r="H260" s="47">
        <f t="shared" si="8"/>
        <v>0.83467999999999998</v>
      </c>
      <c r="I260" s="49">
        <f t="shared" si="9"/>
        <v>0.83467999999999998</v>
      </c>
      <c r="J260" s="50">
        <f>ROUND((H260*'2-Calculator'!$D$26),2)</f>
        <v>4465.54</v>
      </c>
      <c r="K260" s="50">
        <f>ROUND((I260*'2-Calculator'!$D$26),2)</f>
        <v>4465.54</v>
      </c>
      <c r="L260" s="48">
        <v>3.66</v>
      </c>
      <c r="M260" s="45" t="s">
        <v>2153</v>
      </c>
      <c r="N260" s="45" t="s">
        <v>2154</v>
      </c>
      <c r="O260" s="45"/>
      <c r="P260" s="45" t="s">
        <v>1789</v>
      </c>
    </row>
    <row r="261" spans="1:16" s="51" customFormat="1">
      <c r="A261" s="45"/>
      <c r="B261" s="45" t="s">
        <v>961</v>
      </c>
      <c r="C261" s="113" t="s">
        <v>1537</v>
      </c>
      <c r="D261" s="145" t="s">
        <v>2255</v>
      </c>
      <c r="E261" s="47">
        <v>1.1752100000000001</v>
      </c>
      <c r="F261" s="53">
        <v>1</v>
      </c>
      <c r="G261" s="53">
        <v>1</v>
      </c>
      <c r="H261" s="47">
        <f t="shared" si="8"/>
        <v>1.1752100000000001</v>
      </c>
      <c r="I261" s="49">
        <f t="shared" si="9"/>
        <v>1.1752100000000001</v>
      </c>
      <c r="J261" s="50">
        <f>ROUND((H261*'2-Calculator'!$D$26),2)</f>
        <v>6287.37</v>
      </c>
      <c r="K261" s="50">
        <f>ROUND((I261*'2-Calculator'!$D$26),2)</f>
        <v>6287.37</v>
      </c>
      <c r="L261" s="48">
        <v>4.9800000000000004</v>
      </c>
      <c r="M261" s="45" t="s">
        <v>2153</v>
      </c>
      <c r="N261" s="45" t="s">
        <v>2154</v>
      </c>
      <c r="O261" s="45"/>
      <c r="P261" s="45" t="s">
        <v>1789</v>
      </c>
    </row>
    <row r="262" spans="1:16" s="51" customFormat="1">
      <c r="A262" s="45"/>
      <c r="B262" s="45" t="s">
        <v>960</v>
      </c>
      <c r="C262" s="113" t="s">
        <v>1537</v>
      </c>
      <c r="D262" s="145" t="s">
        <v>2255</v>
      </c>
      <c r="E262" s="47">
        <v>1.7855300000000001</v>
      </c>
      <c r="F262" s="53">
        <v>1</v>
      </c>
      <c r="G262" s="53">
        <v>1</v>
      </c>
      <c r="H262" s="47">
        <f t="shared" si="8"/>
        <v>1.7855300000000001</v>
      </c>
      <c r="I262" s="49">
        <f t="shared" si="9"/>
        <v>1.7855300000000001</v>
      </c>
      <c r="J262" s="50">
        <f>ROUND((H262*'2-Calculator'!$D$26),2)</f>
        <v>9552.59</v>
      </c>
      <c r="K262" s="50">
        <f>ROUND((I262*'2-Calculator'!$D$26),2)</f>
        <v>9552.59</v>
      </c>
      <c r="L262" s="48">
        <v>7.1</v>
      </c>
      <c r="M262" s="45" t="s">
        <v>2153</v>
      </c>
      <c r="N262" s="45" t="s">
        <v>2154</v>
      </c>
      <c r="O262" s="45"/>
      <c r="P262" s="45" t="s">
        <v>1789</v>
      </c>
    </row>
    <row r="263" spans="1:16" s="51" customFormat="1">
      <c r="A263" s="45"/>
      <c r="B263" s="45" t="s">
        <v>959</v>
      </c>
      <c r="C263" s="113" t="s">
        <v>1538</v>
      </c>
      <c r="D263" s="145" t="s">
        <v>2256</v>
      </c>
      <c r="E263" s="47">
        <v>0.70994000000000002</v>
      </c>
      <c r="F263" s="53">
        <v>1</v>
      </c>
      <c r="G263" s="53">
        <v>1</v>
      </c>
      <c r="H263" s="47">
        <f t="shared" si="8"/>
        <v>0.70994000000000002</v>
      </c>
      <c r="I263" s="49">
        <f t="shared" si="9"/>
        <v>0.70994000000000002</v>
      </c>
      <c r="J263" s="50">
        <f>ROUND((H263*'2-Calculator'!$D$26),2)</f>
        <v>3798.18</v>
      </c>
      <c r="K263" s="50">
        <f>ROUND((I263*'2-Calculator'!$D$26),2)</f>
        <v>3798.18</v>
      </c>
      <c r="L263" s="48">
        <v>2.94</v>
      </c>
      <c r="M263" s="45" t="s">
        <v>2153</v>
      </c>
      <c r="N263" s="45" t="s">
        <v>2154</v>
      </c>
      <c r="O263" s="45"/>
      <c r="P263" s="45" t="s">
        <v>1789</v>
      </c>
    </row>
    <row r="264" spans="1:16" s="51" customFormat="1">
      <c r="A264" s="45"/>
      <c r="B264" s="45" t="s">
        <v>958</v>
      </c>
      <c r="C264" s="113" t="s">
        <v>1538</v>
      </c>
      <c r="D264" s="145" t="s">
        <v>2256</v>
      </c>
      <c r="E264" s="47">
        <v>0.87943000000000005</v>
      </c>
      <c r="F264" s="53">
        <v>1</v>
      </c>
      <c r="G264" s="53">
        <v>1</v>
      </c>
      <c r="H264" s="47">
        <f t="shared" si="8"/>
        <v>0.87943000000000005</v>
      </c>
      <c r="I264" s="49">
        <f t="shared" si="9"/>
        <v>0.87943000000000005</v>
      </c>
      <c r="J264" s="50">
        <f>ROUND((H264*'2-Calculator'!$D$26),2)</f>
        <v>4704.95</v>
      </c>
      <c r="K264" s="50">
        <f>ROUND((I264*'2-Calculator'!$D$26),2)</f>
        <v>4704.95</v>
      </c>
      <c r="L264" s="48">
        <v>3.65</v>
      </c>
      <c r="M264" s="45" t="s">
        <v>2153</v>
      </c>
      <c r="N264" s="45" t="s">
        <v>2154</v>
      </c>
      <c r="O264" s="45"/>
      <c r="P264" s="45" t="s">
        <v>1789</v>
      </c>
    </row>
    <row r="265" spans="1:16" s="51" customFormat="1">
      <c r="A265" s="45"/>
      <c r="B265" s="45" t="s">
        <v>957</v>
      </c>
      <c r="C265" s="113" t="s">
        <v>1538</v>
      </c>
      <c r="D265" s="145" t="s">
        <v>2256</v>
      </c>
      <c r="E265" s="47">
        <v>1.0989</v>
      </c>
      <c r="F265" s="53">
        <v>1</v>
      </c>
      <c r="G265" s="53">
        <v>1</v>
      </c>
      <c r="H265" s="47">
        <f t="shared" si="8"/>
        <v>1.0989</v>
      </c>
      <c r="I265" s="49">
        <f t="shared" si="9"/>
        <v>1.0989</v>
      </c>
      <c r="J265" s="50">
        <f>ROUND((H265*'2-Calculator'!$D$26),2)</f>
        <v>5879.12</v>
      </c>
      <c r="K265" s="50">
        <f>ROUND((I265*'2-Calculator'!$D$26),2)</f>
        <v>5879.12</v>
      </c>
      <c r="L265" s="48">
        <v>4.6100000000000003</v>
      </c>
      <c r="M265" s="45" t="s">
        <v>2153</v>
      </c>
      <c r="N265" s="45" t="s">
        <v>2154</v>
      </c>
      <c r="O265" s="45"/>
      <c r="P265" s="45" t="s">
        <v>1789</v>
      </c>
    </row>
    <row r="266" spans="1:16" s="51" customFormat="1">
      <c r="A266" s="45"/>
      <c r="B266" s="45" t="s">
        <v>956</v>
      </c>
      <c r="C266" s="113" t="s">
        <v>1538</v>
      </c>
      <c r="D266" s="145" t="s">
        <v>2256</v>
      </c>
      <c r="E266" s="47">
        <v>1.66435</v>
      </c>
      <c r="F266" s="53">
        <v>1</v>
      </c>
      <c r="G266" s="53">
        <v>1</v>
      </c>
      <c r="H266" s="47">
        <f t="shared" si="8"/>
        <v>1.66435</v>
      </c>
      <c r="I266" s="49">
        <f t="shared" si="9"/>
        <v>1.66435</v>
      </c>
      <c r="J266" s="50">
        <f>ROUND((H266*'2-Calculator'!$D$26),2)</f>
        <v>8904.27</v>
      </c>
      <c r="K266" s="50">
        <f>ROUND((I266*'2-Calculator'!$D$26),2)</f>
        <v>8904.27</v>
      </c>
      <c r="L266" s="48">
        <v>6.68</v>
      </c>
      <c r="M266" s="45" t="s">
        <v>2153</v>
      </c>
      <c r="N266" s="45" t="s">
        <v>2154</v>
      </c>
      <c r="O266" s="45"/>
      <c r="P266" s="45" t="s">
        <v>1789</v>
      </c>
    </row>
    <row r="267" spans="1:16" s="51" customFormat="1">
      <c r="A267" s="45"/>
      <c r="B267" s="45" t="s">
        <v>955</v>
      </c>
      <c r="C267" s="113" t="s">
        <v>1539</v>
      </c>
      <c r="D267" s="145" t="s">
        <v>1974</v>
      </c>
      <c r="E267" s="47">
        <v>0.49973000000000001</v>
      </c>
      <c r="F267" s="53">
        <v>1</v>
      </c>
      <c r="G267" s="53">
        <v>1</v>
      </c>
      <c r="H267" s="47">
        <f t="shared" si="8"/>
        <v>0.49973000000000001</v>
      </c>
      <c r="I267" s="49">
        <f t="shared" si="9"/>
        <v>0.49973000000000001</v>
      </c>
      <c r="J267" s="50">
        <f>ROUND((H267*'2-Calculator'!$D$26),2)</f>
        <v>2673.56</v>
      </c>
      <c r="K267" s="50">
        <f>ROUND((I267*'2-Calculator'!$D$26),2)</f>
        <v>2673.56</v>
      </c>
      <c r="L267" s="48">
        <v>2.17</v>
      </c>
      <c r="M267" s="45" t="s">
        <v>2153</v>
      </c>
      <c r="N267" s="45" t="s">
        <v>2154</v>
      </c>
      <c r="O267" s="45"/>
      <c r="P267" s="45" t="s">
        <v>1789</v>
      </c>
    </row>
    <row r="268" spans="1:16" s="51" customFormat="1">
      <c r="A268" s="45"/>
      <c r="B268" s="45" t="s">
        <v>954</v>
      </c>
      <c r="C268" s="113" t="s">
        <v>1539</v>
      </c>
      <c r="D268" s="145" t="s">
        <v>1974</v>
      </c>
      <c r="E268" s="47">
        <v>0.73733000000000004</v>
      </c>
      <c r="F268" s="53">
        <v>1</v>
      </c>
      <c r="G268" s="53">
        <v>1</v>
      </c>
      <c r="H268" s="47">
        <f t="shared" si="8"/>
        <v>0.73733000000000004</v>
      </c>
      <c r="I268" s="49">
        <f t="shared" si="9"/>
        <v>0.73733000000000004</v>
      </c>
      <c r="J268" s="50">
        <f>ROUND((H268*'2-Calculator'!$D$26),2)</f>
        <v>3944.72</v>
      </c>
      <c r="K268" s="50">
        <f>ROUND((I268*'2-Calculator'!$D$26),2)</f>
        <v>3944.72</v>
      </c>
      <c r="L268" s="48">
        <v>3.14</v>
      </c>
      <c r="M268" s="45" t="s">
        <v>2153</v>
      </c>
      <c r="N268" s="45" t="s">
        <v>2154</v>
      </c>
      <c r="O268" s="45"/>
      <c r="P268" s="45" t="s">
        <v>1789</v>
      </c>
    </row>
    <row r="269" spans="1:16" s="51" customFormat="1">
      <c r="A269" s="45"/>
      <c r="B269" s="45" t="s">
        <v>953</v>
      </c>
      <c r="C269" s="113" t="s">
        <v>1539</v>
      </c>
      <c r="D269" s="145" t="s">
        <v>1974</v>
      </c>
      <c r="E269" s="47">
        <v>0.91481000000000001</v>
      </c>
      <c r="F269" s="53">
        <v>1</v>
      </c>
      <c r="G269" s="53">
        <v>1</v>
      </c>
      <c r="H269" s="47">
        <f t="shared" si="8"/>
        <v>0.91481000000000001</v>
      </c>
      <c r="I269" s="49">
        <f t="shared" si="9"/>
        <v>0.91481000000000001</v>
      </c>
      <c r="J269" s="50">
        <f>ROUND((H269*'2-Calculator'!$D$26),2)</f>
        <v>4894.2299999999996</v>
      </c>
      <c r="K269" s="50">
        <f>ROUND((I269*'2-Calculator'!$D$26),2)</f>
        <v>4894.2299999999996</v>
      </c>
      <c r="L269" s="48">
        <v>3.69</v>
      </c>
      <c r="M269" s="45" t="s">
        <v>2153</v>
      </c>
      <c r="N269" s="45" t="s">
        <v>2154</v>
      </c>
      <c r="O269" s="45"/>
      <c r="P269" s="45" t="s">
        <v>1789</v>
      </c>
    </row>
    <row r="270" spans="1:16" s="51" customFormat="1">
      <c r="A270" s="45"/>
      <c r="B270" s="45" t="s">
        <v>952</v>
      </c>
      <c r="C270" s="113" t="s">
        <v>1539</v>
      </c>
      <c r="D270" s="145" t="s">
        <v>1974</v>
      </c>
      <c r="E270" s="47">
        <v>1.6519200000000001</v>
      </c>
      <c r="F270" s="53">
        <v>1</v>
      </c>
      <c r="G270" s="53">
        <v>1</v>
      </c>
      <c r="H270" s="47">
        <f t="shared" si="8"/>
        <v>1.6519200000000001</v>
      </c>
      <c r="I270" s="49">
        <f t="shared" si="9"/>
        <v>1.6519200000000001</v>
      </c>
      <c r="J270" s="50">
        <f>ROUND((H270*'2-Calculator'!$D$26),2)</f>
        <v>8837.77</v>
      </c>
      <c r="K270" s="50">
        <f>ROUND((I270*'2-Calculator'!$D$26),2)</f>
        <v>8837.77</v>
      </c>
      <c r="L270" s="48">
        <v>5.29</v>
      </c>
      <c r="M270" s="45" t="s">
        <v>2153</v>
      </c>
      <c r="N270" s="45" t="s">
        <v>2154</v>
      </c>
      <c r="O270" s="45"/>
      <c r="P270" s="45" t="s">
        <v>1789</v>
      </c>
    </row>
    <row r="271" spans="1:16" s="51" customFormat="1">
      <c r="A271" s="45"/>
      <c r="B271" s="45" t="s">
        <v>951</v>
      </c>
      <c r="C271" s="113" t="s">
        <v>1540</v>
      </c>
      <c r="D271" s="145" t="s">
        <v>2257</v>
      </c>
      <c r="E271" s="47">
        <v>0.75295999999999996</v>
      </c>
      <c r="F271" s="53">
        <v>1</v>
      </c>
      <c r="G271" s="53">
        <v>1</v>
      </c>
      <c r="H271" s="47">
        <f t="shared" si="8"/>
        <v>0.75295999999999996</v>
      </c>
      <c r="I271" s="49">
        <f t="shared" si="9"/>
        <v>0.75295999999999996</v>
      </c>
      <c r="J271" s="50">
        <f>ROUND((H271*'2-Calculator'!$D$26),2)</f>
        <v>4028.34</v>
      </c>
      <c r="K271" s="50">
        <f>ROUND((I271*'2-Calculator'!$D$26),2)</f>
        <v>4028.34</v>
      </c>
      <c r="L271" s="48">
        <v>3.11</v>
      </c>
      <c r="M271" s="45" t="s">
        <v>2153</v>
      </c>
      <c r="N271" s="45" t="s">
        <v>2154</v>
      </c>
      <c r="O271" s="45"/>
      <c r="P271" s="45" t="s">
        <v>1789</v>
      </c>
    </row>
    <row r="272" spans="1:16" s="51" customFormat="1">
      <c r="A272" s="45"/>
      <c r="B272" s="45" t="s">
        <v>950</v>
      </c>
      <c r="C272" s="113" t="s">
        <v>1540</v>
      </c>
      <c r="D272" s="145" t="s">
        <v>2257</v>
      </c>
      <c r="E272" s="47">
        <v>0.96118000000000003</v>
      </c>
      <c r="F272" s="53">
        <v>1</v>
      </c>
      <c r="G272" s="53">
        <v>1</v>
      </c>
      <c r="H272" s="47">
        <f t="shared" si="8"/>
        <v>0.96118000000000003</v>
      </c>
      <c r="I272" s="49">
        <f t="shared" si="9"/>
        <v>0.96118000000000003</v>
      </c>
      <c r="J272" s="50">
        <f>ROUND((H272*'2-Calculator'!$D$26),2)</f>
        <v>5142.3100000000004</v>
      </c>
      <c r="K272" s="50">
        <f>ROUND((I272*'2-Calculator'!$D$26),2)</f>
        <v>5142.3100000000004</v>
      </c>
      <c r="L272" s="48">
        <v>4.0599999999999996</v>
      </c>
      <c r="M272" s="45" t="s">
        <v>2153</v>
      </c>
      <c r="N272" s="45" t="s">
        <v>2154</v>
      </c>
      <c r="O272" s="45"/>
      <c r="P272" s="45" t="s">
        <v>1789</v>
      </c>
    </row>
    <row r="273" spans="1:16" s="51" customFormat="1">
      <c r="A273" s="45"/>
      <c r="B273" s="45" t="s">
        <v>949</v>
      </c>
      <c r="C273" s="113" t="s">
        <v>1540</v>
      </c>
      <c r="D273" s="145" t="s">
        <v>2257</v>
      </c>
      <c r="E273" s="47">
        <v>1.3203</v>
      </c>
      <c r="F273" s="53">
        <v>1</v>
      </c>
      <c r="G273" s="53">
        <v>1</v>
      </c>
      <c r="H273" s="47">
        <f t="shared" si="8"/>
        <v>1.3203</v>
      </c>
      <c r="I273" s="49">
        <f t="shared" si="9"/>
        <v>1.3203</v>
      </c>
      <c r="J273" s="50">
        <f>ROUND((H273*'2-Calculator'!$D$26),2)</f>
        <v>7063.61</v>
      </c>
      <c r="K273" s="50">
        <f>ROUND((I273*'2-Calculator'!$D$26),2)</f>
        <v>7063.61</v>
      </c>
      <c r="L273" s="48">
        <v>5.78</v>
      </c>
      <c r="M273" s="45" t="s">
        <v>2153</v>
      </c>
      <c r="N273" s="45" t="s">
        <v>2154</v>
      </c>
      <c r="O273" s="45"/>
      <c r="P273" s="45" t="s">
        <v>1789</v>
      </c>
    </row>
    <row r="274" spans="1:16" s="51" customFormat="1">
      <c r="A274" s="45"/>
      <c r="B274" s="45" t="s">
        <v>948</v>
      </c>
      <c r="C274" s="113" t="s">
        <v>1540</v>
      </c>
      <c r="D274" s="145" t="s">
        <v>2257</v>
      </c>
      <c r="E274" s="47">
        <v>2.0164900000000001</v>
      </c>
      <c r="F274" s="53">
        <v>1</v>
      </c>
      <c r="G274" s="53">
        <v>1</v>
      </c>
      <c r="H274" s="47">
        <f t="shared" si="8"/>
        <v>2.0164900000000001</v>
      </c>
      <c r="I274" s="49">
        <f t="shared" si="9"/>
        <v>2.0164900000000001</v>
      </c>
      <c r="J274" s="50">
        <f>ROUND((H274*'2-Calculator'!$D$26),2)</f>
        <v>10788.22</v>
      </c>
      <c r="K274" s="50">
        <f>ROUND((I274*'2-Calculator'!$D$26),2)</f>
        <v>10788.22</v>
      </c>
      <c r="L274" s="48">
        <v>8.6</v>
      </c>
      <c r="M274" s="45" t="s">
        <v>2153</v>
      </c>
      <c r="N274" s="45" t="s">
        <v>2154</v>
      </c>
      <c r="O274" s="45"/>
      <c r="P274" s="45" t="s">
        <v>1789</v>
      </c>
    </row>
    <row r="275" spans="1:16" s="51" customFormat="1">
      <c r="A275" s="45"/>
      <c r="B275" s="45" t="s">
        <v>947</v>
      </c>
      <c r="C275" s="113" t="s">
        <v>1541</v>
      </c>
      <c r="D275" s="145" t="s">
        <v>2258</v>
      </c>
      <c r="E275" s="47">
        <v>0.63114000000000003</v>
      </c>
      <c r="F275" s="53">
        <v>1</v>
      </c>
      <c r="G275" s="53">
        <v>1</v>
      </c>
      <c r="H275" s="47">
        <f t="shared" si="8"/>
        <v>0.63114000000000003</v>
      </c>
      <c r="I275" s="49">
        <f t="shared" si="9"/>
        <v>0.63114000000000003</v>
      </c>
      <c r="J275" s="50">
        <f>ROUND((H275*'2-Calculator'!$D$26),2)</f>
        <v>3376.6</v>
      </c>
      <c r="K275" s="50">
        <f>ROUND((I275*'2-Calculator'!$D$26),2)</f>
        <v>3376.6</v>
      </c>
      <c r="L275" s="48">
        <v>2.91</v>
      </c>
      <c r="M275" s="45" t="s">
        <v>2153</v>
      </c>
      <c r="N275" s="45" t="s">
        <v>2154</v>
      </c>
      <c r="O275" s="45"/>
      <c r="P275" s="45" t="s">
        <v>1789</v>
      </c>
    </row>
    <row r="276" spans="1:16" s="51" customFormat="1">
      <c r="A276" s="45"/>
      <c r="B276" s="45" t="s">
        <v>946</v>
      </c>
      <c r="C276" s="113" t="s">
        <v>1541</v>
      </c>
      <c r="D276" s="145" t="s">
        <v>2258</v>
      </c>
      <c r="E276" s="47">
        <v>0.89932000000000001</v>
      </c>
      <c r="F276" s="53">
        <v>1</v>
      </c>
      <c r="G276" s="53">
        <v>1</v>
      </c>
      <c r="H276" s="47">
        <f t="shared" si="8"/>
        <v>0.89932000000000001</v>
      </c>
      <c r="I276" s="49">
        <f t="shared" si="9"/>
        <v>0.89932000000000001</v>
      </c>
      <c r="J276" s="50">
        <f>ROUND((H276*'2-Calculator'!$D$26),2)</f>
        <v>4811.3599999999997</v>
      </c>
      <c r="K276" s="50">
        <f>ROUND((I276*'2-Calculator'!$D$26),2)</f>
        <v>4811.3599999999997</v>
      </c>
      <c r="L276" s="48">
        <v>3.72</v>
      </c>
      <c r="M276" s="45" t="s">
        <v>2153</v>
      </c>
      <c r="N276" s="45" t="s">
        <v>2154</v>
      </c>
      <c r="O276" s="45"/>
      <c r="P276" s="45" t="s">
        <v>1789</v>
      </c>
    </row>
    <row r="277" spans="1:16" s="51" customFormat="1">
      <c r="A277" s="45"/>
      <c r="B277" s="45" t="s">
        <v>945</v>
      </c>
      <c r="C277" s="113" t="s">
        <v>1541</v>
      </c>
      <c r="D277" s="145" t="s">
        <v>2258</v>
      </c>
      <c r="E277" s="47">
        <v>1.27765</v>
      </c>
      <c r="F277" s="53">
        <v>1</v>
      </c>
      <c r="G277" s="53">
        <v>1</v>
      </c>
      <c r="H277" s="47">
        <f t="shared" si="8"/>
        <v>1.27765</v>
      </c>
      <c r="I277" s="49">
        <f t="shared" si="9"/>
        <v>1.27765</v>
      </c>
      <c r="J277" s="50">
        <f>ROUND((H277*'2-Calculator'!$D$26),2)</f>
        <v>6835.43</v>
      </c>
      <c r="K277" s="50">
        <f>ROUND((I277*'2-Calculator'!$D$26),2)</f>
        <v>6835.43</v>
      </c>
      <c r="L277" s="48">
        <v>5.32</v>
      </c>
      <c r="M277" s="45" t="s">
        <v>2153</v>
      </c>
      <c r="N277" s="45" t="s">
        <v>2154</v>
      </c>
      <c r="O277" s="45"/>
      <c r="P277" s="45" t="s">
        <v>1789</v>
      </c>
    </row>
    <row r="278" spans="1:16" s="51" customFormat="1">
      <c r="A278" s="45"/>
      <c r="B278" s="45" t="s">
        <v>944</v>
      </c>
      <c r="C278" s="113" t="s">
        <v>1541</v>
      </c>
      <c r="D278" s="145" t="s">
        <v>2258</v>
      </c>
      <c r="E278" s="47">
        <v>1.8875999999999999</v>
      </c>
      <c r="F278" s="53">
        <v>1</v>
      </c>
      <c r="G278" s="53">
        <v>1</v>
      </c>
      <c r="H278" s="47">
        <f t="shared" si="8"/>
        <v>1.8875999999999999</v>
      </c>
      <c r="I278" s="49">
        <f t="shared" si="9"/>
        <v>1.8875999999999999</v>
      </c>
      <c r="J278" s="50">
        <f>ROUND((H278*'2-Calculator'!$D$26),2)</f>
        <v>10098.66</v>
      </c>
      <c r="K278" s="50">
        <f>ROUND((I278*'2-Calculator'!$D$26),2)</f>
        <v>10098.66</v>
      </c>
      <c r="L278" s="48">
        <v>7.47</v>
      </c>
      <c r="M278" s="45" t="s">
        <v>2153</v>
      </c>
      <c r="N278" s="45" t="s">
        <v>2154</v>
      </c>
      <c r="O278" s="45"/>
      <c r="P278" s="45" t="s">
        <v>1789</v>
      </c>
    </row>
    <row r="279" spans="1:16" s="51" customFormat="1">
      <c r="A279" s="45"/>
      <c r="B279" s="45" t="s">
        <v>943</v>
      </c>
      <c r="C279" s="113" t="s">
        <v>1542</v>
      </c>
      <c r="D279" s="145" t="s">
        <v>2259</v>
      </c>
      <c r="E279" s="47">
        <v>0.63758999999999999</v>
      </c>
      <c r="F279" s="53">
        <v>1</v>
      </c>
      <c r="G279" s="53">
        <v>1</v>
      </c>
      <c r="H279" s="47">
        <f t="shared" ref="H279:H342" si="10">ROUND(E279*F279,5)</f>
        <v>0.63758999999999999</v>
      </c>
      <c r="I279" s="49">
        <f t="shared" ref="I279:I342" si="11">ROUND(E279*G279,5)</f>
        <v>0.63758999999999999</v>
      </c>
      <c r="J279" s="50">
        <f>ROUND((H279*'2-Calculator'!$D$26),2)</f>
        <v>3411.11</v>
      </c>
      <c r="K279" s="50">
        <f>ROUND((I279*'2-Calculator'!$D$26),2)</f>
        <v>3411.11</v>
      </c>
      <c r="L279" s="48">
        <v>2.4500000000000002</v>
      </c>
      <c r="M279" s="45" t="s">
        <v>2153</v>
      </c>
      <c r="N279" s="45" t="s">
        <v>2154</v>
      </c>
      <c r="O279" s="45"/>
      <c r="P279" s="45" t="s">
        <v>1789</v>
      </c>
    </row>
    <row r="280" spans="1:16" s="51" customFormat="1">
      <c r="A280" s="45"/>
      <c r="B280" s="45" t="s">
        <v>942</v>
      </c>
      <c r="C280" s="113" t="s">
        <v>1542</v>
      </c>
      <c r="D280" s="145" t="s">
        <v>2259</v>
      </c>
      <c r="E280" s="47">
        <v>0.83794000000000002</v>
      </c>
      <c r="F280" s="53">
        <v>1</v>
      </c>
      <c r="G280" s="53">
        <v>1</v>
      </c>
      <c r="H280" s="47">
        <f t="shared" si="10"/>
        <v>0.83794000000000002</v>
      </c>
      <c r="I280" s="49">
        <f t="shared" si="11"/>
        <v>0.83794000000000002</v>
      </c>
      <c r="J280" s="50">
        <f>ROUND((H280*'2-Calculator'!$D$26),2)</f>
        <v>4482.9799999999996</v>
      </c>
      <c r="K280" s="50">
        <f>ROUND((I280*'2-Calculator'!$D$26),2)</f>
        <v>4482.9799999999996</v>
      </c>
      <c r="L280" s="48">
        <v>3.24</v>
      </c>
      <c r="M280" s="45" t="s">
        <v>2153</v>
      </c>
      <c r="N280" s="45" t="s">
        <v>2154</v>
      </c>
      <c r="O280" s="45"/>
      <c r="P280" s="45" t="s">
        <v>1789</v>
      </c>
    </row>
    <row r="281" spans="1:16" s="51" customFormat="1">
      <c r="A281" s="45"/>
      <c r="B281" s="45" t="s">
        <v>941</v>
      </c>
      <c r="C281" s="113" t="s">
        <v>1542</v>
      </c>
      <c r="D281" s="145" t="s">
        <v>2259</v>
      </c>
      <c r="E281" s="47">
        <v>1.1761999999999999</v>
      </c>
      <c r="F281" s="53">
        <v>1</v>
      </c>
      <c r="G281" s="53">
        <v>1</v>
      </c>
      <c r="H281" s="47">
        <f t="shared" si="10"/>
        <v>1.1761999999999999</v>
      </c>
      <c r="I281" s="49">
        <f t="shared" si="11"/>
        <v>1.1761999999999999</v>
      </c>
      <c r="J281" s="50">
        <f>ROUND((H281*'2-Calculator'!$D$26),2)</f>
        <v>6292.67</v>
      </c>
      <c r="K281" s="50">
        <f>ROUND((I281*'2-Calculator'!$D$26),2)</f>
        <v>6292.67</v>
      </c>
      <c r="L281" s="48">
        <v>4.91</v>
      </c>
      <c r="M281" s="45" t="s">
        <v>2153</v>
      </c>
      <c r="N281" s="45" t="s">
        <v>2154</v>
      </c>
      <c r="O281" s="45"/>
      <c r="P281" s="45" t="s">
        <v>1789</v>
      </c>
    </row>
    <row r="282" spans="1:16" s="51" customFormat="1">
      <c r="A282" s="45"/>
      <c r="B282" s="45" t="s">
        <v>940</v>
      </c>
      <c r="C282" s="113" t="s">
        <v>1542</v>
      </c>
      <c r="D282" s="145" t="s">
        <v>2259</v>
      </c>
      <c r="E282" s="47">
        <v>1.95103</v>
      </c>
      <c r="F282" s="53">
        <v>1</v>
      </c>
      <c r="G282" s="53">
        <v>1</v>
      </c>
      <c r="H282" s="47">
        <f t="shared" si="10"/>
        <v>1.95103</v>
      </c>
      <c r="I282" s="49">
        <f t="shared" si="11"/>
        <v>1.95103</v>
      </c>
      <c r="J282" s="50">
        <f>ROUND((H282*'2-Calculator'!$D$26),2)</f>
        <v>10438.01</v>
      </c>
      <c r="K282" s="50">
        <f>ROUND((I282*'2-Calculator'!$D$26),2)</f>
        <v>10438.01</v>
      </c>
      <c r="L282" s="48">
        <v>7.98</v>
      </c>
      <c r="M282" s="45" t="s">
        <v>2153</v>
      </c>
      <c r="N282" s="45" t="s">
        <v>2154</v>
      </c>
      <c r="O282" s="45"/>
      <c r="P282" s="45" t="s">
        <v>1789</v>
      </c>
    </row>
    <row r="283" spans="1:16" s="51" customFormat="1">
      <c r="A283" s="45"/>
      <c r="B283" s="45" t="s">
        <v>2066</v>
      </c>
      <c r="C283" s="113" t="s">
        <v>2123</v>
      </c>
      <c r="D283" s="145" t="s">
        <v>2260</v>
      </c>
      <c r="E283" s="47">
        <v>0.61112</v>
      </c>
      <c r="F283" s="53">
        <v>1</v>
      </c>
      <c r="G283" s="53">
        <v>1</v>
      </c>
      <c r="H283" s="47">
        <f t="shared" si="10"/>
        <v>0.61112</v>
      </c>
      <c r="I283" s="49">
        <f t="shared" si="11"/>
        <v>0.61112</v>
      </c>
      <c r="J283" s="50">
        <f>ROUND((H283*'2-Calculator'!$D$26),2)</f>
        <v>3269.49</v>
      </c>
      <c r="K283" s="50">
        <f>ROUND((I283*'2-Calculator'!$D$26),2)</f>
        <v>3269.49</v>
      </c>
      <c r="L283" s="48">
        <v>2.33</v>
      </c>
      <c r="M283" s="45" t="s">
        <v>2153</v>
      </c>
      <c r="N283" s="45" t="s">
        <v>2154</v>
      </c>
      <c r="O283" s="45"/>
      <c r="P283" s="45" t="s">
        <v>1789</v>
      </c>
    </row>
    <row r="284" spans="1:16" s="51" customFormat="1">
      <c r="A284" s="45"/>
      <c r="B284" s="45" t="s">
        <v>2067</v>
      </c>
      <c r="C284" s="113" t="s">
        <v>2123</v>
      </c>
      <c r="D284" s="145" t="s">
        <v>2260</v>
      </c>
      <c r="E284" s="47">
        <v>0.76663999999999999</v>
      </c>
      <c r="F284" s="53">
        <v>1</v>
      </c>
      <c r="G284" s="53">
        <v>1</v>
      </c>
      <c r="H284" s="47">
        <f t="shared" si="10"/>
        <v>0.76663999999999999</v>
      </c>
      <c r="I284" s="49">
        <f t="shared" si="11"/>
        <v>0.76663999999999999</v>
      </c>
      <c r="J284" s="50">
        <f>ROUND((H284*'2-Calculator'!$D$26),2)</f>
        <v>4101.5200000000004</v>
      </c>
      <c r="K284" s="50">
        <f>ROUND((I284*'2-Calculator'!$D$26),2)</f>
        <v>4101.5200000000004</v>
      </c>
      <c r="L284" s="48">
        <v>3.01</v>
      </c>
      <c r="M284" s="45" t="s">
        <v>2153</v>
      </c>
      <c r="N284" s="45" t="s">
        <v>2154</v>
      </c>
      <c r="O284" s="45"/>
      <c r="P284" s="45" t="s">
        <v>1789</v>
      </c>
    </row>
    <row r="285" spans="1:16" s="51" customFormat="1">
      <c r="A285" s="45"/>
      <c r="B285" s="45" t="s">
        <v>2068</v>
      </c>
      <c r="C285" s="113" t="s">
        <v>2123</v>
      </c>
      <c r="D285" s="145" t="s">
        <v>2260</v>
      </c>
      <c r="E285" s="47">
        <v>1.0165999999999999</v>
      </c>
      <c r="F285" s="53">
        <v>1</v>
      </c>
      <c r="G285" s="53">
        <v>1</v>
      </c>
      <c r="H285" s="47">
        <f t="shared" si="10"/>
        <v>1.0165999999999999</v>
      </c>
      <c r="I285" s="49">
        <f t="shared" si="11"/>
        <v>1.0165999999999999</v>
      </c>
      <c r="J285" s="50">
        <f>ROUND((H285*'2-Calculator'!$D$26),2)</f>
        <v>5438.81</v>
      </c>
      <c r="K285" s="50">
        <f>ROUND((I285*'2-Calculator'!$D$26),2)</f>
        <v>5438.81</v>
      </c>
      <c r="L285" s="48">
        <v>4.05</v>
      </c>
      <c r="M285" s="45" t="s">
        <v>2153</v>
      </c>
      <c r="N285" s="45" t="s">
        <v>2154</v>
      </c>
      <c r="O285" s="45"/>
      <c r="P285" s="45" t="s">
        <v>1789</v>
      </c>
    </row>
    <row r="286" spans="1:16" s="51" customFormat="1">
      <c r="A286" s="45"/>
      <c r="B286" s="45" t="s">
        <v>2069</v>
      </c>
      <c r="C286" s="113" t="s">
        <v>2123</v>
      </c>
      <c r="D286" s="145" t="s">
        <v>2260</v>
      </c>
      <c r="E286" s="47">
        <v>1.6707700000000001</v>
      </c>
      <c r="F286" s="53">
        <v>1</v>
      </c>
      <c r="G286" s="53">
        <v>1</v>
      </c>
      <c r="H286" s="47">
        <f t="shared" si="10"/>
        <v>1.6707700000000001</v>
      </c>
      <c r="I286" s="49">
        <f t="shared" si="11"/>
        <v>1.6707700000000001</v>
      </c>
      <c r="J286" s="50">
        <f>ROUND((H286*'2-Calculator'!$D$26),2)</f>
        <v>8938.6200000000008</v>
      </c>
      <c r="K286" s="50">
        <f>ROUND((I286*'2-Calculator'!$D$26),2)</f>
        <v>8938.6200000000008</v>
      </c>
      <c r="L286" s="48">
        <v>6.53</v>
      </c>
      <c r="M286" s="45" t="s">
        <v>2153</v>
      </c>
      <c r="N286" s="45" t="s">
        <v>2154</v>
      </c>
      <c r="O286" s="45"/>
      <c r="P286" s="45" t="s">
        <v>1789</v>
      </c>
    </row>
    <row r="287" spans="1:16" s="51" customFormat="1">
      <c r="A287" s="45"/>
      <c r="B287" s="45" t="s">
        <v>939</v>
      </c>
      <c r="C287" s="113" t="s">
        <v>1543</v>
      </c>
      <c r="D287" s="145" t="s">
        <v>2261</v>
      </c>
      <c r="E287" s="47">
        <v>4.4405000000000001</v>
      </c>
      <c r="F287" s="53">
        <v>1</v>
      </c>
      <c r="G287" s="53">
        <v>1</v>
      </c>
      <c r="H287" s="47">
        <f t="shared" si="10"/>
        <v>4.4405000000000001</v>
      </c>
      <c r="I287" s="49">
        <f t="shared" si="11"/>
        <v>4.4405000000000001</v>
      </c>
      <c r="J287" s="50">
        <f>ROUND((H287*'2-Calculator'!$D$26),2)</f>
        <v>23756.68</v>
      </c>
      <c r="K287" s="50">
        <f>ROUND((I287*'2-Calculator'!$D$26),2)</f>
        <v>23756.68</v>
      </c>
      <c r="L287" s="48">
        <v>5.35</v>
      </c>
      <c r="M287" s="45" t="s">
        <v>2151</v>
      </c>
      <c r="N287" s="45" t="s">
        <v>2155</v>
      </c>
      <c r="O287" s="45"/>
      <c r="P287" s="45" t="s">
        <v>1789</v>
      </c>
    </row>
    <row r="288" spans="1:16" s="51" customFormat="1">
      <c r="A288" s="45"/>
      <c r="B288" s="45" t="s">
        <v>938</v>
      </c>
      <c r="C288" s="113" t="s">
        <v>1543</v>
      </c>
      <c r="D288" s="145" t="s">
        <v>2261</v>
      </c>
      <c r="E288" s="47">
        <v>5.1979100000000003</v>
      </c>
      <c r="F288" s="53">
        <v>1</v>
      </c>
      <c r="G288" s="53">
        <v>1</v>
      </c>
      <c r="H288" s="47">
        <f t="shared" si="10"/>
        <v>5.1979100000000003</v>
      </c>
      <c r="I288" s="49">
        <f t="shared" si="11"/>
        <v>5.1979100000000003</v>
      </c>
      <c r="J288" s="50">
        <f>ROUND((H288*'2-Calculator'!$D$26),2)</f>
        <v>27808.82</v>
      </c>
      <c r="K288" s="50">
        <f>ROUND((I288*'2-Calculator'!$D$26),2)</f>
        <v>27808.82</v>
      </c>
      <c r="L288" s="48">
        <v>6.54</v>
      </c>
      <c r="M288" s="45" t="s">
        <v>2151</v>
      </c>
      <c r="N288" s="45" t="s">
        <v>2155</v>
      </c>
      <c r="O288" s="45"/>
      <c r="P288" s="45" t="s">
        <v>1789</v>
      </c>
    </row>
    <row r="289" spans="1:16" s="51" customFormat="1">
      <c r="A289" s="45"/>
      <c r="B289" s="45" t="s">
        <v>937</v>
      </c>
      <c r="C289" s="113" t="s">
        <v>1543</v>
      </c>
      <c r="D289" s="145" t="s">
        <v>2261</v>
      </c>
      <c r="E289" s="47">
        <v>6.6087600000000002</v>
      </c>
      <c r="F289" s="53">
        <v>1</v>
      </c>
      <c r="G289" s="53">
        <v>1</v>
      </c>
      <c r="H289" s="47">
        <f t="shared" si="10"/>
        <v>6.6087600000000002</v>
      </c>
      <c r="I289" s="49">
        <f t="shared" si="11"/>
        <v>6.6087600000000002</v>
      </c>
      <c r="J289" s="50">
        <f>ROUND((H289*'2-Calculator'!$D$26),2)</f>
        <v>35356.870000000003</v>
      </c>
      <c r="K289" s="50">
        <f>ROUND((I289*'2-Calculator'!$D$26),2)</f>
        <v>35356.870000000003</v>
      </c>
      <c r="L289" s="48">
        <v>9.77</v>
      </c>
      <c r="M289" s="45" t="s">
        <v>2151</v>
      </c>
      <c r="N289" s="45" t="s">
        <v>2155</v>
      </c>
      <c r="O289" s="45"/>
      <c r="P289" s="45" t="s">
        <v>1789</v>
      </c>
    </row>
    <row r="290" spans="1:16" s="51" customFormat="1">
      <c r="A290" s="45"/>
      <c r="B290" s="45" t="s">
        <v>936</v>
      </c>
      <c r="C290" s="113" t="s">
        <v>1543</v>
      </c>
      <c r="D290" s="145" t="s">
        <v>2261</v>
      </c>
      <c r="E290" s="47">
        <v>12.23837</v>
      </c>
      <c r="F290" s="53">
        <v>1</v>
      </c>
      <c r="G290" s="53">
        <v>1</v>
      </c>
      <c r="H290" s="47">
        <f t="shared" si="10"/>
        <v>12.23837</v>
      </c>
      <c r="I290" s="49">
        <f t="shared" si="11"/>
        <v>12.23837</v>
      </c>
      <c r="J290" s="50">
        <f>ROUND((H290*'2-Calculator'!$D$26),2)</f>
        <v>65475.28</v>
      </c>
      <c r="K290" s="50">
        <f>ROUND((I290*'2-Calculator'!$D$26),2)</f>
        <v>65475.28</v>
      </c>
      <c r="L290" s="48">
        <v>24.65</v>
      </c>
      <c r="M290" s="45" t="s">
        <v>2151</v>
      </c>
      <c r="N290" s="45" t="s">
        <v>2155</v>
      </c>
      <c r="O290" s="45"/>
      <c r="P290" s="45" t="s">
        <v>1789</v>
      </c>
    </row>
    <row r="291" spans="1:16" s="51" customFormat="1">
      <c r="A291" s="45"/>
      <c r="B291" s="45" t="s">
        <v>935</v>
      </c>
      <c r="C291" s="113" t="s">
        <v>1544</v>
      </c>
      <c r="D291" s="145" t="s">
        <v>2262</v>
      </c>
      <c r="E291" s="47">
        <v>11.39274</v>
      </c>
      <c r="F291" s="53">
        <v>1</v>
      </c>
      <c r="G291" s="53">
        <v>1</v>
      </c>
      <c r="H291" s="47">
        <f t="shared" si="10"/>
        <v>11.39274</v>
      </c>
      <c r="I291" s="49">
        <f t="shared" si="11"/>
        <v>11.39274</v>
      </c>
      <c r="J291" s="50">
        <f>ROUND((H291*'2-Calculator'!$D$26),2)</f>
        <v>60951.16</v>
      </c>
      <c r="K291" s="50">
        <f>ROUND((I291*'2-Calculator'!$D$26),2)</f>
        <v>60951.16</v>
      </c>
      <c r="L291" s="48">
        <v>7</v>
      </c>
      <c r="M291" s="45" t="s">
        <v>2151</v>
      </c>
      <c r="N291" s="45" t="s">
        <v>2155</v>
      </c>
      <c r="O291" s="45"/>
      <c r="P291" s="45" t="s">
        <v>1789</v>
      </c>
    </row>
    <row r="292" spans="1:16" s="51" customFormat="1">
      <c r="A292" s="45"/>
      <c r="B292" s="45" t="s">
        <v>934</v>
      </c>
      <c r="C292" s="113" t="s">
        <v>1544</v>
      </c>
      <c r="D292" s="145" t="s">
        <v>2262</v>
      </c>
      <c r="E292" s="47">
        <v>14.291370000000001</v>
      </c>
      <c r="F292" s="53">
        <v>1</v>
      </c>
      <c r="G292" s="53">
        <v>1</v>
      </c>
      <c r="H292" s="47">
        <f t="shared" si="10"/>
        <v>14.291370000000001</v>
      </c>
      <c r="I292" s="49">
        <f t="shared" si="11"/>
        <v>14.291370000000001</v>
      </c>
      <c r="J292" s="50">
        <f>ROUND((H292*'2-Calculator'!$D$26),2)</f>
        <v>76458.83</v>
      </c>
      <c r="K292" s="50">
        <f>ROUND((I292*'2-Calculator'!$D$26),2)</f>
        <v>76458.83</v>
      </c>
      <c r="L292" s="48">
        <v>17.16</v>
      </c>
      <c r="M292" s="45" t="s">
        <v>2151</v>
      </c>
      <c r="N292" s="45" t="s">
        <v>2155</v>
      </c>
      <c r="O292" s="45"/>
      <c r="P292" s="45" t="s">
        <v>1789</v>
      </c>
    </row>
    <row r="293" spans="1:16" s="51" customFormat="1">
      <c r="A293" s="45"/>
      <c r="B293" s="45" t="s">
        <v>933</v>
      </c>
      <c r="C293" s="113" t="s">
        <v>1544</v>
      </c>
      <c r="D293" s="145" t="s">
        <v>2262</v>
      </c>
      <c r="E293" s="47">
        <v>22.227409999999999</v>
      </c>
      <c r="F293" s="53">
        <v>1</v>
      </c>
      <c r="G293" s="53">
        <v>1</v>
      </c>
      <c r="H293" s="47">
        <f t="shared" si="10"/>
        <v>22.227409999999999</v>
      </c>
      <c r="I293" s="49">
        <f t="shared" si="11"/>
        <v>22.227409999999999</v>
      </c>
      <c r="J293" s="50">
        <f>ROUND((H293*'2-Calculator'!$D$26),2)</f>
        <v>118916.64</v>
      </c>
      <c r="K293" s="50">
        <f>ROUND((I293*'2-Calculator'!$D$26),2)</f>
        <v>118916.64</v>
      </c>
      <c r="L293" s="48">
        <v>26.98</v>
      </c>
      <c r="M293" s="45" t="s">
        <v>2151</v>
      </c>
      <c r="N293" s="45" t="s">
        <v>2155</v>
      </c>
      <c r="O293" s="45"/>
      <c r="P293" s="45" t="s">
        <v>1789</v>
      </c>
    </row>
    <row r="294" spans="1:16" s="51" customFormat="1">
      <c r="A294" s="45"/>
      <c r="B294" s="45" t="s">
        <v>932</v>
      </c>
      <c r="C294" s="113" t="s">
        <v>1544</v>
      </c>
      <c r="D294" s="145" t="s">
        <v>2262</v>
      </c>
      <c r="E294" s="47">
        <v>29.833919999999999</v>
      </c>
      <c r="F294" s="53">
        <v>1</v>
      </c>
      <c r="G294" s="53">
        <v>1</v>
      </c>
      <c r="H294" s="47">
        <f t="shared" si="10"/>
        <v>29.833919999999999</v>
      </c>
      <c r="I294" s="49">
        <f t="shared" si="11"/>
        <v>29.833919999999999</v>
      </c>
      <c r="J294" s="50">
        <f>ROUND((H294*'2-Calculator'!$D$26),2)</f>
        <v>159611.47</v>
      </c>
      <c r="K294" s="50">
        <f>ROUND((I294*'2-Calculator'!$D$26),2)</f>
        <v>159611.47</v>
      </c>
      <c r="L294" s="48">
        <v>38.590000000000003</v>
      </c>
      <c r="M294" s="45" t="s">
        <v>2151</v>
      </c>
      <c r="N294" s="45" t="s">
        <v>2155</v>
      </c>
      <c r="O294" s="45"/>
      <c r="P294" s="45" t="s">
        <v>1789</v>
      </c>
    </row>
    <row r="295" spans="1:16" s="51" customFormat="1">
      <c r="A295" s="45"/>
      <c r="B295" s="45" t="s">
        <v>931</v>
      </c>
      <c r="C295" s="113" t="s">
        <v>1545</v>
      </c>
      <c r="D295" s="145" t="s">
        <v>2263</v>
      </c>
      <c r="E295" s="47">
        <v>5.5717299999999996</v>
      </c>
      <c r="F295" s="53">
        <v>1</v>
      </c>
      <c r="G295" s="53">
        <v>1</v>
      </c>
      <c r="H295" s="47">
        <f t="shared" si="10"/>
        <v>5.5717299999999996</v>
      </c>
      <c r="I295" s="49">
        <f t="shared" si="11"/>
        <v>5.5717299999999996</v>
      </c>
      <c r="J295" s="50">
        <f>ROUND((H295*'2-Calculator'!$D$26),2)</f>
        <v>29808.76</v>
      </c>
      <c r="K295" s="50">
        <f>ROUND((I295*'2-Calculator'!$D$26),2)</f>
        <v>29808.76</v>
      </c>
      <c r="L295" s="48">
        <v>7.22</v>
      </c>
      <c r="M295" s="45" t="s">
        <v>2151</v>
      </c>
      <c r="N295" s="45" t="s">
        <v>2155</v>
      </c>
      <c r="O295" s="45"/>
      <c r="P295" s="45" t="s">
        <v>1789</v>
      </c>
    </row>
    <row r="296" spans="1:16" s="51" customFormat="1">
      <c r="A296" s="45"/>
      <c r="B296" s="45" t="s">
        <v>930</v>
      </c>
      <c r="C296" s="113" t="s">
        <v>1545</v>
      </c>
      <c r="D296" s="145" t="s">
        <v>2263</v>
      </c>
      <c r="E296" s="47">
        <v>6.72079</v>
      </c>
      <c r="F296" s="53">
        <v>1</v>
      </c>
      <c r="G296" s="53">
        <v>1</v>
      </c>
      <c r="H296" s="47">
        <f t="shared" si="10"/>
        <v>6.72079</v>
      </c>
      <c r="I296" s="49">
        <f t="shared" si="11"/>
        <v>6.72079</v>
      </c>
      <c r="J296" s="50">
        <f>ROUND((H296*'2-Calculator'!$D$26),2)</f>
        <v>35956.230000000003</v>
      </c>
      <c r="K296" s="50">
        <f>ROUND((I296*'2-Calculator'!$D$26),2)</f>
        <v>35956.230000000003</v>
      </c>
      <c r="L296" s="48">
        <v>9.16</v>
      </c>
      <c r="M296" s="45" t="s">
        <v>2151</v>
      </c>
      <c r="N296" s="45" t="s">
        <v>2155</v>
      </c>
      <c r="O296" s="45"/>
      <c r="P296" s="45" t="s">
        <v>1789</v>
      </c>
    </row>
    <row r="297" spans="1:16" s="51" customFormat="1">
      <c r="A297" s="45"/>
      <c r="B297" s="45" t="s">
        <v>929</v>
      </c>
      <c r="C297" s="113" t="s">
        <v>1545</v>
      </c>
      <c r="D297" s="145" t="s">
        <v>2263</v>
      </c>
      <c r="E297" s="47">
        <v>8.5844799999999992</v>
      </c>
      <c r="F297" s="53">
        <v>1</v>
      </c>
      <c r="G297" s="53">
        <v>1</v>
      </c>
      <c r="H297" s="47">
        <f t="shared" si="10"/>
        <v>8.5844799999999992</v>
      </c>
      <c r="I297" s="49">
        <f t="shared" si="11"/>
        <v>8.5844799999999992</v>
      </c>
      <c r="J297" s="50">
        <f>ROUND((H297*'2-Calculator'!$D$26),2)</f>
        <v>45926.97</v>
      </c>
      <c r="K297" s="50">
        <f>ROUND((I297*'2-Calculator'!$D$26),2)</f>
        <v>45926.97</v>
      </c>
      <c r="L297" s="48">
        <v>13.18</v>
      </c>
      <c r="M297" s="45" t="s">
        <v>2151</v>
      </c>
      <c r="N297" s="45" t="s">
        <v>2155</v>
      </c>
      <c r="O297" s="45"/>
      <c r="P297" s="45" t="s">
        <v>1789</v>
      </c>
    </row>
    <row r="298" spans="1:16" s="51" customFormat="1">
      <c r="A298" s="45"/>
      <c r="B298" s="45" t="s">
        <v>928</v>
      </c>
      <c r="C298" s="113" t="s">
        <v>1545</v>
      </c>
      <c r="D298" s="145" t="s">
        <v>2263</v>
      </c>
      <c r="E298" s="47">
        <v>12.48086</v>
      </c>
      <c r="F298" s="53">
        <v>1</v>
      </c>
      <c r="G298" s="53">
        <v>1</v>
      </c>
      <c r="H298" s="47">
        <f t="shared" si="10"/>
        <v>12.48086</v>
      </c>
      <c r="I298" s="49">
        <f t="shared" si="11"/>
        <v>12.48086</v>
      </c>
      <c r="J298" s="50">
        <f>ROUND((H298*'2-Calculator'!$D$26),2)</f>
        <v>66772.600000000006</v>
      </c>
      <c r="K298" s="50">
        <f>ROUND((I298*'2-Calculator'!$D$26),2)</f>
        <v>66772.600000000006</v>
      </c>
      <c r="L298" s="48">
        <v>20.74</v>
      </c>
      <c r="M298" s="45" t="s">
        <v>2151</v>
      </c>
      <c r="N298" s="45" t="s">
        <v>2155</v>
      </c>
      <c r="O298" s="45"/>
      <c r="P298" s="45" t="s">
        <v>1789</v>
      </c>
    </row>
    <row r="299" spans="1:16" s="51" customFormat="1">
      <c r="A299" s="45"/>
      <c r="B299" s="45" t="s">
        <v>927</v>
      </c>
      <c r="C299" s="113" t="s">
        <v>1546</v>
      </c>
      <c r="D299" s="145" t="s">
        <v>2264</v>
      </c>
      <c r="E299" s="47">
        <v>5.0744899999999999</v>
      </c>
      <c r="F299" s="53">
        <v>1</v>
      </c>
      <c r="G299" s="53">
        <v>1</v>
      </c>
      <c r="H299" s="47">
        <f t="shared" si="10"/>
        <v>5.0744899999999999</v>
      </c>
      <c r="I299" s="49">
        <f t="shared" si="11"/>
        <v>5.0744899999999999</v>
      </c>
      <c r="J299" s="50">
        <f>ROUND((H299*'2-Calculator'!$D$26),2)</f>
        <v>27148.52</v>
      </c>
      <c r="K299" s="50">
        <f>ROUND((I299*'2-Calculator'!$D$26),2)</f>
        <v>27148.52</v>
      </c>
      <c r="L299" s="48">
        <v>5.47</v>
      </c>
      <c r="M299" s="45" t="s">
        <v>2151</v>
      </c>
      <c r="N299" s="45" t="s">
        <v>2155</v>
      </c>
      <c r="O299" s="45"/>
      <c r="P299" s="45" t="s">
        <v>1789</v>
      </c>
    </row>
    <row r="300" spans="1:16" s="51" customFormat="1">
      <c r="A300" s="45"/>
      <c r="B300" s="45" t="s">
        <v>926</v>
      </c>
      <c r="C300" s="113" t="s">
        <v>1546</v>
      </c>
      <c r="D300" s="145" t="s">
        <v>2264</v>
      </c>
      <c r="E300" s="47">
        <v>5.6077300000000001</v>
      </c>
      <c r="F300" s="53">
        <v>1</v>
      </c>
      <c r="G300" s="53">
        <v>1</v>
      </c>
      <c r="H300" s="47">
        <f t="shared" si="10"/>
        <v>5.6077300000000001</v>
      </c>
      <c r="I300" s="49">
        <f t="shared" si="11"/>
        <v>5.6077300000000001</v>
      </c>
      <c r="J300" s="50">
        <f>ROUND((H300*'2-Calculator'!$D$26),2)</f>
        <v>30001.360000000001</v>
      </c>
      <c r="K300" s="50">
        <f>ROUND((I300*'2-Calculator'!$D$26),2)</f>
        <v>30001.360000000001</v>
      </c>
      <c r="L300" s="48">
        <v>6.6</v>
      </c>
      <c r="M300" s="45" t="s">
        <v>2151</v>
      </c>
      <c r="N300" s="45" t="s">
        <v>2155</v>
      </c>
      <c r="O300" s="45"/>
      <c r="P300" s="45" t="s">
        <v>1789</v>
      </c>
    </row>
    <row r="301" spans="1:16" s="51" customFormat="1">
      <c r="A301" s="45"/>
      <c r="B301" s="45" t="s">
        <v>925</v>
      </c>
      <c r="C301" s="113" t="s">
        <v>1546</v>
      </c>
      <c r="D301" s="145" t="s">
        <v>2264</v>
      </c>
      <c r="E301" s="47">
        <v>7.0533700000000001</v>
      </c>
      <c r="F301" s="53">
        <v>1</v>
      </c>
      <c r="G301" s="53">
        <v>1</v>
      </c>
      <c r="H301" s="47">
        <f t="shared" si="10"/>
        <v>7.0533700000000001</v>
      </c>
      <c r="I301" s="49">
        <f t="shared" si="11"/>
        <v>7.0533700000000001</v>
      </c>
      <c r="J301" s="50">
        <f>ROUND((H301*'2-Calculator'!$D$26),2)</f>
        <v>37735.53</v>
      </c>
      <c r="K301" s="50">
        <f>ROUND((I301*'2-Calculator'!$D$26),2)</f>
        <v>37735.53</v>
      </c>
      <c r="L301" s="48">
        <v>9.83</v>
      </c>
      <c r="M301" s="45" t="s">
        <v>2151</v>
      </c>
      <c r="N301" s="45" t="s">
        <v>2155</v>
      </c>
      <c r="O301" s="45"/>
      <c r="P301" s="45" t="s">
        <v>1789</v>
      </c>
    </row>
    <row r="302" spans="1:16" s="51" customFormat="1">
      <c r="A302" s="45"/>
      <c r="B302" s="45" t="s">
        <v>924</v>
      </c>
      <c r="C302" s="113" t="s">
        <v>1546</v>
      </c>
      <c r="D302" s="145" t="s">
        <v>2264</v>
      </c>
      <c r="E302" s="47">
        <v>10.59981</v>
      </c>
      <c r="F302" s="53">
        <v>1</v>
      </c>
      <c r="G302" s="53">
        <v>1</v>
      </c>
      <c r="H302" s="47">
        <f t="shared" si="10"/>
        <v>10.59981</v>
      </c>
      <c r="I302" s="49">
        <f t="shared" si="11"/>
        <v>10.59981</v>
      </c>
      <c r="J302" s="50">
        <f>ROUND((H302*'2-Calculator'!$D$26),2)</f>
        <v>56708.98</v>
      </c>
      <c r="K302" s="50">
        <f>ROUND((I302*'2-Calculator'!$D$26),2)</f>
        <v>56708.98</v>
      </c>
      <c r="L302" s="48">
        <v>16.350000000000001</v>
      </c>
      <c r="M302" s="45" t="s">
        <v>2151</v>
      </c>
      <c r="N302" s="45" t="s">
        <v>2155</v>
      </c>
      <c r="O302" s="45"/>
      <c r="P302" s="45" t="s">
        <v>1789</v>
      </c>
    </row>
    <row r="303" spans="1:16" s="51" customFormat="1">
      <c r="A303" s="45"/>
      <c r="B303" s="45" t="s">
        <v>923</v>
      </c>
      <c r="C303" s="113" t="s">
        <v>1547</v>
      </c>
      <c r="D303" s="145" t="s">
        <v>2265</v>
      </c>
      <c r="E303" s="47">
        <v>5.2439600000000004</v>
      </c>
      <c r="F303" s="53">
        <v>1</v>
      </c>
      <c r="G303" s="53">
        <v>1</v>
      </c>
      <c r="H303" s="47">
        <f t="shared" si="10"/>
        <v>5.2439600000000004</v>
      </c>
      <c r="I303" s="49">
        <f t="shared" si="11"/>
        <v>5.2439600000000004</v>
      </c>
      <c r="J303" s="50">
        <f>ROUND((H303*'2-Calculator'!$D$26),2)</f>
        <v>28055.19</v>
      </c>
      <c r="K303" s="50">
        <f>ROUND((I303*'2-Calculator'!$D$26),2)</f>
        <v>28055.19</v>
      </c>
      <c r="L303" s="48">
        <v>7.35</v>
      </c>
      <c r="M303" s="45" t="s">
        <v>2151</v>
      </c>
      <c r="N303" s="45" t="s">
        <v>2155</v>
      </c>
      <c r="O303" s="45"/>
      <c r="P303" s="45" t="s">
        <v>1789</v>
      </c>
    </row>
    <row r="304" spans="1:16" s="51" customFormat="1">
      <c r="A304" s="45"/>
      <c r="B304" s="45" t="s">
        <v>922</v>
      </c>
      <c r="C304" s="113" t="s">
        <v>1547</v>
      </c>
      <c r="D304" s="145" t="s">
        <v>2265</v>
      </c>
      <c r="E304" s="47">
        <v>5.97262</v>
      </c>
      <c r="F304" s="53">
        <v>1</v>
      </c>
      <c r="G304" s="53">
        <v>1</v>
      </c>
      <c r="H304" s="47">
        <f t="shared" si="10"/>
        <v>5.97262</v>
      </c>
      <c r="I304" s="49">
        <f t="shared" si="11"/>
        <v>5.97262</v>
      </c>
      <c r="J304" s="50">
        <f>ROUND((H304*'2-Calculator'!$D$26),2)</f>
        <v>31953.52</v>
      </c>
      <c r="K304" s="50">
        <f>ROUND((I304*'2-Calculator'!$D$26),2)</f>
        <v>31953.52</v>
      </c>
      <c r="L304" s="48">
        <v>8.9</v>
      </c>
      <c r="M304" s="45" t="s">
        <v>2151</v>
      </c>
      <c r="N304" s="45" t="s">
        <v>2155</v>
      </c>
      <c r="O304" s="45"/>
      <c r="P304" s="45" t="s">
        <v>1789</v>
      </c>
    </row>
    <row r="305" spans="1:16" s="51" customFormat="1">
      <c r="A305" s="45"/>
      <c r="B305" s="45" t="s">
        <v>921</v>
      </c>
      <c r="C305" s="113" t="s">
        <v>1547</v>
      </c>
      <c r="D305" s="145" t="s">
        <v>2265</v>
      </c>
      <c r="E305" s="47">
        <v>7.19306</v>
      </c>
      <c r="F305" s="53">
        <v>1</v>
      </c>
      <c r="G305" s="53">
        <v>1</v>
      </c>
      <c r="H305" s="47">
        <f t="shared" si="10"/>
        <v>7.19306</v>
      </c>
      <c r="I305" s="49">
        <f t="shared" si="11"/>
        <v>7.19306</v>
      </c>
      <c r="J305" s="50">
        <f>ROUND((H305*'2-Calculator'!$D$26),2)</f>
        <v>38482.870000000003</v>
      </c>
      <c r="K305" s="50">
        <f>ROUND((I305*'2-Calculator'!$D$26),2)</f>
        <v>38482.870000000003</v>
      </c>
      <c r="L305" s="48">
        <v>11.27</v>
      </c>
      <c r="M305" s="45" t="s">
        <v>2151</v>
      </c>
      <c r="N305" s="45" t="s">
        <v>2155</v>
      </c>
      <c r="O305" s="45"/>
      <c r="P305" s="45" t="s">
        <v>1789</v>
      </c>
    </row>
    <row r="306" spans="1:16" s="51" customFormat="1">
      <c r="A306" s="45"/>
      <c r="B306" s="45" t="s">
        <v>920</v>
      </c>
      <c r="C306" s="113" t="s">
        <v>1547</v>
      </c>
      <c r="D306" s="145" t="s">
        <v>2265</v>
      </c>
      <c r="E306" s="47">
        <v>9.8171999999999997</v>
      </c>
      <c r="F306" s="53">
        <v>1</v>
      </c>
      <c r="G306" s="53">
        <v>1</v>
      </c>
      <c r="H306" s="47">
        <f t="shared" si="10"/>
        <v>9.8171999999999997</v>
      </c>
      <c r="I306" s="49">
        <f t="shared" si="11"/>
        <v>9.8171999999999997</v>
      </c>
      <c r="J306" s="50">
        <f>ROUND((H306*'2-Calculator'!$D$26),2)</f>
        <v>52522.02</v>
      </c>
      <c r="K306" s="50">
        <f>ROUND((I306*'2-Calculator'!$D$26),2)</f>
        <v>52522.02</v>
      </c>
      <c r="L306" s="48">
        <v>15.81</v>
      </c>
      <c r="M306" s="45" t="s">
        <v>2151</v>
      </c>
      <c r="N306" s="45" t="s">
        <v>2155</v>
      </c>
      <c r="O306" s="45"/>
      <c r="P306" s="45" t="s">
        <v>1789</v>
      </c>
    </row>
    <row r="307" spans="1:16" s="51" customFormat="1">
      <c r="A307" s="45"/>
      <c r="B307" s="45" t="s">
        <v>919</v>
      </c>
      <c r="C307" s="113" t="s">
        <v>1548</v>
      </c>
      <c r="D307" s="145" t="s">
        <v>2266</v>
      </c>
      <c r="E307" s="47">
        <v>4.5234500000000004</v>
      </c>
      <c r="F307" s="53">
        <v>1</v>
      </c>
      <c r="G307" s="53">
        <v>1</v>
      </c>
      <c r="H307" s="47">
        <f t="shared" si="10"/>
        <v>4.5234500000000004</v>
      </c>
      <c r="I307" s="49">
        <f t="shared" si="11"/>
        <v>4.5234500000000004</v>
      </c>
      <c r="J307" s="50">
        <f>ROUND((H307*'2-Calculator'!$D$26),2)</f>
        <v>24200.46</v>
      </c>
      <c r="K307" s="50">
        <f>ROUND((I307*'2-Calculator'!$D$26),2)</f>
        <v>24200.46</v>
      </c>
      <c r="L307" s="48">
        <v>5.73</v>
      </c>
      <c r="M307" s="45" t="s">
        <v>2151</v>
      </c>
      <c r="N307" s="45" t="s">
        <v>2155</v>
      </c>
      <c r="O307" s="45"/>
      <c r="P307" s="45" t="s">
        <v>1789</v>
      </c>
    </row>
    <row r="308" spans="1:16" s="51" customFormat="1">
      <c r="A308" s="45"/>
      <c r="B308" s="45" t="s">
        <v>918</v>
      </c>
      <c r="C308" s="113" t="s">
        <v>1548</v>
      </c>
      <c r="D308" s="145" t="s">
        <v>2266</v>
      </c>
      <c r="E308" s="47">
        <v>5.0005899999999999</v>
      </c>
      <c r="F308" s="53">
        <v>1</v>
      </c>
      <c r="G308" s="53">
        <v>1</v>
      </c>
      <c r="H308" s="47">
        <f t="shared" si="10"/>
        <v>5.0005899999999999</v>
      </c>
      <c r="I308" s="49">
        <f t="shared" si="11"/>
        <v>5.0005899999999999</v>
      </c>
      <c r="J308" s="50">
        <f>ROUND((H308*'2-Calculator'!$D$26),2)</f>
        <v>26753.16</v>
      </c>
      <c r="K308" s="50">
        <f>ROUND((I308*'2-Calculator'!$D$26),2)</f>
        <v>26753.16</v>
      </c>
      <c r="L308" s="48">
        <v>6.83</v>
      </c>
      <c r="M308" s="45" t="s">
        <v>2151</v>
      </c>
      <c r="N308" s="45" t="s">
        <v>2155</v>
      </c>
      <c r="O308" s="45"/>
      <c r="P308" s="45" t="s">
        <v>1789</v>
      </c>
    </row>
    <row r="309" spans="1:16" s="51" customFormat="1">
      <c r="A309" s="45"/>
      <c r="B309" s="45" t="s">
        <v>917</v>
      </c>
      <c r="C309" s="113" t="s">
        <v>1548</v>
      </c>
      <c r="D309" s="145" t="s">
        <v>2266</v>
      </c>
      <c r="E309" s="47">
        <v>5.9245599999999996</v>
      </c>
      <c r="F309" s="53">
        <v>1</v>
      </c>
      <c r="G309" s="53">
        <v>1</v>
      </c>
      <c r="H309" s="47">
        <f t="shared" si="10"/>
        <v>5.9245599999999996</v>
      </c>
      <c r="I309" s="49">
        <f t="shared" si="11"/>
        <v>5.9245599999999996</v>
      </c>
      <c r="J309" s="50">
        <f>ROUND((H309*'2-Calculator'!$D$26),2)</f>
        <v>31696.400000000001</v>
      </c>
      <c r="K309" s="50">
        <f>ROUND((I309*'2-Calculator'!$D$26),2)</f>
        <v>31696.400000000001</v>
      </c>
      <c r="L309" s="48">
        <v>9.08</v>
      </c>
      <c r="M309" s="45" t="s">
        <v>2151</v>
      </c>
      <c r="N309" s="45" t="s">
        <v>2155</v>
      </c>
      <c r="O309" s="45"/>
      <c r="P309" s="45" t="s">
        <v>1789</v>
      </c>
    </row>
    <row r="310" spans="1:16" s="51" customFormat="1">
      <c r="A310" s="45"/>
      <c r="B310" s="45" t="s">
        <v>916</v>
      </c>
      <c r="C310" s="113" t="s">
        <v>1548</v>
      </c>
      <c r="D310" s="145" t="s">
        <v>2266</v>
      </c>
      <c r="E310" s="47">
        <v>8.6620899999999992</v>
      </c>
      <c r="F310" s="53">
        <v>1</v>
      </c>
      <c r="G310" s="53">
        <v>1</v>
      </c>
      <c r="H310" s="47">
        <f t="shared" si="10"/>
        <v>8.6620899999999992</v>
      </c>
      <c r="I310" s="49">
        <f t="shared" si="11"/>
        <v>8.6620899999999992</v>
      </c>
      <c r="J310" s="50">
        <f>ROUND((H310*'2-Calculator'!$D$26),2)</f>
        <v>46342.18</v>
      </c>
      <c r="K310" s="50">
        <f>ROUND((I310*'2-Calculator'!$D$26),2)</f>
        <v>46342.18</v>
      </c>
      <c r="L310" s="48">
        <v>14.49</v>
      </c>
      <c r="M310" s="45" t="s">
        <v>2151</v>
      </c>
      <c r="N310" s="45" t="s">
        <v>2155</v>
      </c>
      <c r="O310" s="45"/>
      <c r="P310" s="45" t="s">
        <v>1789</v>
      </c>
    </row>
    <row r="311" spans="1:16" s="51" customFormat="1">
      <c r="A311" s="45"/>
      <c r="B311" s="45" t="s">
        <v>915</v>
      </c>
      <c r="C311" s="113" t="s">
        <v>1549</v>
      </c>
      <c r="D311" s="145" t="s">
        <v>2267</v>
      </c>
      <c r="E311" s="47">
        <v>3.7556699999999998</v>
      </c>
      <c r="F311" s="53">
        <v>1</v>
      </c>
      <c r="G311" s="53">
        <v>1</v>
      </c>
      <c r="H311" s="47">
        <f t="shared" si="10"/>
        <v>3.7556699999999998</v>
      </c>
      <c r="I311" s="49">
        <f t="shared" si="11"/>
        <v>3.7556699999999998</v>
      </c>
      <c r="J311" s="50">
        <f>ROUND((H311*'2-Calculator'!$D$26),2)</f>
        <v>20092.830000000002</v>
      </c>
      <c r="K311" s="50">
        <f>ROUND((I311*'2-Calculator'!$D$26),2)</f>
        <v>20092.830000000002</v>
      </c>
      <c r="L311" s="48">
        <v>4.16</v>
      </c>
      <c r="M311" s="45" t="s">
        <v>2151</v>
      </c>
      <c r="N311" s="45" t="s">
        <v>2155</v>
      </c>
      <c r="O311" s="45"/>
      <c r="P311" s="45" t="s">
        <v>1789</v>
      </c>
    </row>
    <row r="312" spans="1:16" s="51" customFormat="1">
      <c r="A312" s="45"/>
      <c r="B312" s="45" t="s">
        <v>914</v>
      </c>
      <c r="C312" s="113" t="s">
        <v>1549</v>
      </c>
      <c r="D312" s="145" t="s">
        <v>2267</v>
      </c>
      <c r="E312" s="47">
        <v>3.7883300000000002</v>
      </c>
      <c r="F312" s="53">
        <v>1</v>
      </c>
      <c r="G312" s="53">
        <v>1</v>
      </c>
      <c r="H312" s="47">
        <f t="shared" si="10"/>
        <v>3.7883300000000002</v>
      </c>
      <c r="I312" s="49">
        <f t="shared" si="11"/>
        <v>3.7883300000000002</v>
      </c>
      <c r="J312" s="50">
        <f>ROUND((H312*'2-Calculator'!$D$26),2)</f>
        <v>20267.57</v>
      </c>
      <c r="K312" s="50">
        <f>ROUND((I312*'2-Calculator'!$D$26),2)</f>
        <v>20267.57</v>
      </c>
      <c r="L312" s="48">
        <v>4.83</v>
      </c>
      <c r="M312" s="45" t="s">
        <v>2151</v>
      </c>
      <c r="N312" s="45" t="s">
        <v>2155</v>
      </c>
      <c r="O312" s="45"/>
      <c r="P312" s="45" t="s">
        <v>1789</v>
      </c>
    </row>
    <row r="313" spans="1:16" s="51" customFormat="1">
      <c r="A313" s="45"/>
      <c r="B313" s="45" t="s">
        <v>913</v>
      </c>
      <c r="C313" s="113" t="s">
        <v>1549</v>
      </c>
      <c r="D313" s="145" t="s">
        <v>2267</v>
      </c>
      <c r="E313" s="47">
        <v>5.6063799999999997</v>
      </c>
      <c r="F313" s="53">
        <v>1</v>
      </c>
      <c r="G313" s="53">
        <v>1</v>
      </c>
      <c r="H313" s="47">
        <f t="shared" si="10"/>
        <v>5.6063799999999997</v>
      </c>
      <c r="I313" s="49">
        <f t="shared" si="11"/>
        <v>5.6063799999999997</v>
      </c>
      <c r="J313" s="50">
        <f>ROUND((H313*'2-Calculator'!$D$26),2)</f>
        <v>29994.13</v>
      </c>
      <c r="K313" s="50">
        <f>ROUND((I313*'2-Calculator'!$D$26),2)</f>
        <v>29994.13</v>
      </c>
      <c r="L313" s="48">
        <v>8.2799999999999994</v>
      </c>
      <c r="M313" s="45" t="s">
        <v>2151</v>
      </c>
      <c r="N313" s="45" t="s">
        <v>2155</v>
      </c>
      <c r="O313" s="45"/>
      <c r="P313" s="45" t="s">
        <v>1789</v>
      </c>
    </row>
    <row r="314" spans="1:16" s="51" customFormat="1">
      <c r="A314" s="45"/>
      <c r="B314" s="45" t="s">
        <v>912</v>
      </c>
      <c r="C314" s="113" t="s">
        <v>1549</v>
      </c>
      <c r="D314" s="145" t="s">
        <v>2267</v>
      </c>
      <c r="E314" s="47">
        <v>9.2841299999999993</v>
      </c>
      <c r="F314" s="53">
        <v>1</v>
      </c>
      <c r="G314" s="53">
        <v>1</v>
      </c>
      <c r="H314" s="47">
        <f t="shared" si="10"/>
        <v>9.2841299999999993</v>
      </c>
      <c r="I314" s="49">
        <f t="shared" si="11"/>
        <v>9.2841299999999993</v>
      </c>
      <c r="J314" s="50">
        <f>ROUND((H314*'2-Calculator'!$D$26),2)</f>
        <v>49670.1</v>
      </c>
      <c r="K314" s="50">
        <f>ROUND((I314*'2-Calculator'!$D$26),2)</f>
        <v>49670.1</v>
      </c>
      <c r="L314" s="48">
        <v>16.059999999999999</v>
      </c>
      <c r="M314" s="45" t="s">
        <v>2151</v>
      </c>
      <c r="N314" s="45" t="s">
        <v>2155</v>
      </c>
      <c r="O314" s="45"/>
      <c r="P314" s="45" t="s">
        <v>1789</v>
      </c>
    </row>
    <row r="315" spans="1:16" s="51" customFormat="1">
      <c r="A315" s="45"/>
      <c r="B315" s="45" t="s">
        <v>911</v>
      </c>
      <c r="C315" s="113" t="s">
        <v>1550</v>
      </c>
      <c r="D315" s="145" t="s">
        <v>2268</v>
      </c>
      <c r="E315" s="47">
        <v>3.6441599999999998</v>
      </c>
      <c r="F315" s="53">
        <v>1</v>
      </c>
      <c r="G315" s="53">
        <v>1</v>
      </c>
      <c r="H315" s="47">
        <f t="shared" si="10"/>
        <v>3.6441599999999998</v>
      </c>
      <c r="I315" s="49">
        <f t="shared" si="11"/>
        <v>3.6441599999999998</v>
      </c>
      <c r="J315" s="50">
        <f>ROUND((H315*'2-Calculator'!$D$26),2)</f>
        <v>19496.259999999998</v>
      </c>
      <c r="K315" s="50">
        <f>ROUND((I315*'2-Calculator'!$D$26),2)</f>
        <v>19496.259999999998</v>
      </c>
      <c r="L315" s="48">
        <v>2.42</v>
      </c>
      <c r="M315" s="45" t="s">
        <v>2151</v>
      </c>
      <c r="N315" s="45" t="s">
        <v>2155</v>
      </c>
      <c r="O315" s="45"/>
      <c r="P315" s="45" t="s">
        <v>1789</v>
      </c>
    </row>
    <row r="316" spans="1:16" s="51" customFormat="1">
      <c r="A316" s="45"/>
      <c r="B316" s="45" t="s">
        <v>910</v>
      </c>
      <c r="C316" s="113" t="s">
        <v>1550</v>
      </c>
      <c r="D316" s="145" t="s">
        <v>2268</v>
      </c>
      <c r="E316" s="47">
        <v>3.8517800000000002</v>
      </c>
      <c r="F316" s="53">
        <v>1</v>
      </c>
      <c r="G316" s="53">
        <v>1</v>
      </c>
      <c r="H316" s="47">
        <f t="shared" si="10"/>
        <v>3.8517800000000002</v>
      </c>
      <c r="I316" s="49">
        <f t="shared" si="11"/>
        <v>3.8517800000000002</v>
      </c>
      <c r="J316" s="50">
        <f>ROUND((H316*'2-Calculator'!$D$26),2)</f>
        <v>20607.02</v>
      </c>
      <c r="K316" s="50">
        <f>ROUND((I316*'2-Calculator'!$D$26),2)</f>
        <v>20607.02</v>
      </c>
      <c r="L316" s="48">
        <v>3.83</v>
      </c>
      <c r="M316" s="45" t="s">
        <v>2151</v>
      </c>
      <c r="N316" s="45" t="s">
        <v>2155</v>
      </c>
      <c r="O316" s="45"/>
      <c r="P316" s="45" t="s">
        <v>1789</v>
      </c>
    </row>
    <row r="317" spans="1:16" s="51" customFormat="1">
      <c r="A317" s="45"/>
      <c r="B317" s="45" t="s">
        <v>909</v>
      </c>
      <c r="C317" s="113" t="s">
        <v>1550</v>
      </c>
      <c r="D317" s="145" t="s">
        <v>2268</v>
      </c>
      <c r="E317" s="47">
        <v>5.05267</v>
      </c>
      <c r="F317" s="53">
        <v>1</v>
      </c>
      <c r="G317" s="53">
        <v>1</v>
      </c>
      <c r="H317" s="47">
        <f t="shared" si="10"/>
        <v>5.05267</v>
      </c>
      <c r="I317" s="49">
        <f t="shared" si="11"/>
        <v>5.05267</v>
      </c>
      <c r="J317" s="50">
        <f>ROUND((H317*'2-Calculator'!$D$26),2)</f>
        <v>27031.78</v>
      </c>
      <c r="K317" s="50">
        <f>ROUND((I317*'2-Calculator'!$D$26),2)</f>
        <v>27031.78</v>
      </c>
      <c r="L317" s="48">
        <v>7.54</v>
      </c>
      <c r="M317" s="45" t="s">
        <v>2151</v>
      </c>
      <c r="N317" s="45" t="s">
        <v>2155</v>
      </c>
      <c r="O317" s="45"/>
      <c r="P317" s="45" t="s">
        <v>1789</v>
      </c>
    </row>
    <row r="318" spans="1:16" s="51" customFormat="1">
      <c r="A318" s="45"/>
      <c r="B318" s="45" t="s">
        <v>908</v>
      </c>
      <c r="C318" s="113" t="s">
        <v>1550</v>
      </c>
      <c r="D318" s="145" t="s">
        <v>2268</v>
      </c>
      <c r="E318" s="47">
        <v>8.2857400000000005</v>
      </c>
      <c r="F318" s="53">
        <v>1</v>
      </c>
      <c r="G318" s="53">
        <v>1</v>
      </c>
      <c r="H318" s="47">
        <f t="shared" si="10"/>
        <v>8.2857400000000005</v>
      </c>
      <c r="I318" s="49">
        <f t="shared" si="11"/>
        <v>8.2857400000000005</v>
      </c>
      <c r="J318" s="50">
        <f>ROUND((H318*'2-Calculator'!$D$26),2)</f>
        <v>44328.71</v>
      </c>
      <c r="K318" s="50">
        <f>ROUND((I318*'2-Calculator'!$D$26),2)</f>
        <v>44328.71</v>
      </c>
      <c r="L318" s="48">
        <v>13.4</v>
      </c>
      <c r="M318" s="45" t="s">
        <v>2151</v>
      </c>
      <c r="N318" s="45" t="s">
        <v>2155</v>
      </c>
      <c r="O318" s="45"/>
      <c r="P318" s="45" t="s">
        <v>1789</v>
      </c>
    </row>
    <row r="319" spans="1:16" s="51" customFormat="1">
      <c r="A319" s="45"/>
      <c r="B319" s="45" t="s">
        <v>907</v>
      </c>
      <c r="C319" s="113" t="s">
        <v>1551</v>
      </c>
      <c r="D319" s="145" t="s">
        <v>2269</v>
      </c>
      <c r="E319" s="47">
        <v>2.9290699999999998</v>
      </c>
      <c r="F319" s="53">
        <v>1</v>
      </c>
      <c r="G319" s="53">
        <v>1</v>
      </c>
      <c r="H319" s="47">
        <f t="shared" si="10"/>
        <v>2.9290699999999998</v>
      </c>
      <c r="I319" s="49">
        <f t="shared" si="11"/>
        <v>2.9290699999999998</v>
      </c>
      <c r="J319" s="50">
        <f>ROUND((H319*'2-Calculator'!$D$26),2)</f>
        <v>15670.52</v>
      </c>
      <c r="K319" s="50">
        <f>ROUND((I319*'2-Calculator'!$D$26),2)</f>
        <v>15670.52</v>
      </c>
      <c r="L319" s="48">
        <v>4.63</v>
      </c>
      <c r="M319" s="45" t="s">
        <v>2151</v>
      </c>
      <c r="N319" s="45" t="s">
        <v>2155</v>
      </c>
      <c r="O319" s="45"/>
      <c r="P319" s="45" t="s">
        <v>1789</v>
      </c>
    </row>
    <row r="320" spans="1:16" s="51" customFormat="1">
      <c r="A320" s="45"/>
      <c r="B320" s="45" t="s">
        <v>906</v>
      </c>
      <c r="C320" s="113" t="s">
        <v>1551</v>
      </c>
      <c r="D320" s="145" t="s">
        <v>2269</v>
      </c>
      <c r="E320" s="47">
        <v>3.19049</v>
      </c>
      <c r="F320" s="53">
        <v>1</v>
      </c>
      <c r="G320" s="53">
        <v>1</v>
      </c>
      <c r="H320" s="47">
        <f t="shared" si="10"/>
        <v>3.19049</v>
      </c>
      <c r="I320" s="49">
        <f t="shared" si="11"/>
        <v>3.19049</v>
      </c>
      <c r="J320" s="50">
        <f>ROUND((H320*'2-Calculator'!$D$26),2)</f>
        <v>17069.12</v>
      </c>
      <c r="K320" s="50">
        <f>ROUND((I320*'2-Calculator'!$D$26),2)</f>
        <v>17069.12</v>
      </c>
      <c r="L320" s="48">
        <v>6.19</v>
      </c>
      <c r="M320" s="45" t="s">
        <v>2151</v>
      </c>
      <c r="N320" s="45" t="s">
        <v>2155</v>
      </c>
      <c r="O320" s="45"/>
      <c r="P320" s="45" t="s">
        <v>1789</v>
      </c>
    </row>
    <row r="321" spans="1:16" s="51" customFormat="1">
      <c r="A321" s="45"/>
      <c r="B321" s="45" t="s">
        <v>905</v>
      </c>
      <c r="C321" s="113" t="s">
        <v>1551</v>
      </c>
      <c r="D321" s="145" t="s">
        <v>2269</v>
      </c>
      <c r="E321" s="47">
        <v>3.6758899999999999</v>
      </c>
      <c r="F321" s="53">
        <v>1</v>
      </c>
      <c r="G321" s="53">
        <v>1</v>
      </c>
      <c r="H321" s="47">
        <f t="shared" si="10"/>
        <v>3.6758899999999999</v>
      </c>
      <c r="I321" s="49">
        <f t="shared" si="11"/>
        <v>3.6758899999999999</v>
      </c>
      <c r="J321" s="50">
        <f>ROUND((H321*'2-Calculator'!$D$26),2)</f>
        <v>19666.009999999998</v>
      </c>
      <c r="K321" s="50">
        <f>ROUND((I321*'2-Calculator'!$D$26),2)</f>
        <v>19666.009999999998</v>
      </c>
      <c r="L321" s="48">
        <v>8.18</v>
      </c>
      <c r="M321" s="45" t="s">
        <v>2151</v>
      </c>
      <c r="N321" s="45" t="s">
        <v>2155</v>
      </c>
      <c r="O321" s="45"/>
      <c r="P321" s="45" t="s">
        <v>1789</v>
      </c>
    </row>
    <row r="322" spans="1:16" s="51" customFormat="1">
      <c r="A322" s="45"/>
      <c r="B322" s="45" t="s">
        <v>904</v>
      </c>
      <c r="C322" s="113" t="s">
        <v>1551</v>
      </c>
      <c r="D322" s="145" t="s">
        <v>2269</v>
      </c>
      <c r="E322" s="47">
        <v>5.6960100000000002</v>
      </c>
      <c r="F322" s="53">
        <v>1</v>
      </c>
      <c r="G322" s="53">
        <v>1</v>
      </c>
      <c r="H322" s="47">
        <f t="shared" si="10"/>
        <v>5.6960100000000002</v>
      </c>
      <c r="I322" s="49">
        <f t="shared" si="11"/>
        <v>5.6960100000000002</v>
      </c>
      <c r="J322" s="50">
        <f>ROUND((H322*'2-Calculator'!$D$26),2)</f>
        <v>30473.65</v>
      </c>
      <c r="K322" s="50">
        <f>ROUND((I322*'2-Calculator'!$D$26),2)</f>
        <v>30473.65</v>
      </c>
      <c r="L322" s="48">
        <v>13.28</v>
      </c>
      <c r="M322" s="45" t="s">
        <v>2151</v>
      </c>
      <c r="N322" s="45" t="s">
        <v>2155</v>
      </c>
      <c r="O322" s="45"/>
      <c r="P322" s="45" t="s">
        <v>1789</v>
      </c>
    </row>
    <row r="323" spans="1:16" s="51" customFormat="1">
      <c r="A323" s="45"/>
      <c r="B323" s="45" t="s">
        <v>903</v>
      </c>
      <c r="C323" s="113" t="s">
        <v>1552</v>
      </c>
      <c r="D323" s="145" t="s">
        <v>2270</v>
      </c>
      <c r="E323" s="47">
        <v>2.1347200000000002</v>
      </c>
      <c r="F323" s="53">
        <v>1</v>
      </c>
      <c r="G323" s="53">
        <v>1</v>
      </c>
      <c r="H323" s="47">
        <f t="shared" si="10"/>
        <v>2.1347200000000002</v>
      </c>
      <c r="I323" s="49">
        <f t="shared" si="11"/>
        <v>2.1347200000000002</v>
      </c>
      <c r="J323" s="50">
        <f>ROUND((H323*'2-Calculator'!$D$26),2)</f>
        <v>11420.75</v>
      </c>
      <c r="K323" s="50">
        <f>ROUND((I323*'2-Calculator'!$D$26),2)</f>
        <v>11420.75</v>
      </c>
      <c r="L323" s="48">
        <v>2.7</v>
      </c>
      <c r="M323" s="45" t="s">
        <v>2151</v>
      </c>
      <c r="N323" s="45" t="s">
        <v>2155</v>
      </c>
      <c r="O323" s="45"/>
      <c r="P323" s="45" t="s">
        <v>1789</v>
      </c>
    </row>
    <row r="324" spans="1:16" s="51" customFormat="1">
      <c r="A324" s="45"/>
      <c r="B324" s="45" t="s">
        <v>902</v>
      </c>
      <c r="C324" s="113" t="s">
        <v>1552</v>
      </c>
      <c r="D324" s="145" t="s">
        <v>2270</v>
      </c>
      <c r="E324" s="47">
        <v>2.4459300000000002</v>
      </c>
      <c r="F324" s="53">
        <v>1</v>
      </c>
      <c r="G324" s="53">
        <v>1</v>
      </c>
      <c r="H324" s="47">
        <f t="shared" si="10"/>
        <v>2.4459300000000002</v>
      </c>
      <c r="I324" s="49">
        <f t="shared" si="11"/>
        <v>2.4459300000000002</v>
      </c>
      <c r="J324" s="50">
        <f>ROUND((H324*'2-Calculator'!$D$26),2)</f>
        <v>13085.73</v>
      </c>
      <c r="K324" s="50">
        <f>ROUND((I324*'2-Calculator'!$D$26),2)</f>
        <v>13085.73</v>
      </c>
      <c r="L324" s="48">
        <v>3.86</v>
      </c>
      <c r="M324" s="45" t="s">
        <v>2151</v>
      </c>
      <c r="N324" s="45" t="s">
        <v>2155</v>
      </c>
      <c r="O324" s="45"/>
      <c r="P324" s="45" t="s">
        <v>1789</v>
      </c>
    </row>
    <row r="325" spans="1:16" s="51" customFormat="1">
      <c r="A325" s="45"/>
      <c r="B325" s="45" t="s">
        <v>901</v>
      </c>
      <c r="C325" s="113" t="s">
        <v>1552</v>
      </c>
      <c r="D325" s="145" t="s">
        <v>2270</v>
      </c>
      <c r="E325" s="47">
        <v>3.1350500000000001</v>
      </c>
      <c r="F325" s="53">
        <v>1</v>
      </c>
      <c r="G325" s="53">
        <v>1</v>
      </c>
      <c r="H325" s="47">
        <f t="shared" si="10"/>
        <v>3.1350500000000001</v>
      </c>
      <c r="I325" s="49">
        <f t="shared" si="11"/>
        <v>3.1350500000000001</v>
      </c>
      <c r="J325" s="50">
        <f>ROUND((H325*'2-Calculator'!$D$26),2)</f>
        <v>16772.52</v>
      </c>
      <c r="K325" s="50">
        <f>ROUND((I325*'2-Calculator'!$D$26),2)</f>
        <v>16772.52</v>
      </c>
      <c r="L325" s="48">
        <v>6.22</v>
      </c>
      <c r="M325" s="45" t="s">
        <v>2151</v>
      </c>
      <c r="N325" s="45" t="s">
        <v>2155</v>
      </c>
      <c r="O325" s="45"/>
      <c r="P325" s="45" t="s">
        <v>1789</v>
      </c>
    </row>
    <row r="326" spans="1:16" s="51" customFormat="1">
      <c r="A326" s="45"/>
      <c r="B326" s="45" t="s">
        <v>900</v>
      </c>
      <c r="C326" s="113" t="s">
        <v>1552</v>
      </c>
      <c r="D326" s="145" t="s">
        <v>2270</v>
      </c>
      <c r="E326" s="47">
        <v>4.72065</v>
      </c>
      <c r="F326" s="53">
        <v>1</v>
      </c>
      <c r="G326" s="53">
        <v>1</v>
      </c>
      <c r="H326" s="47">
        <f t="shared" si="10"/>
        <v>4.72065</v>
      </c>
      <c r="I326" s="49">
        <f t="shared" si="11"/>
        <v>4.72065</v>
      </c>
      <c r="J326" s="50">
        <f>ROUND((H326*'2-Calculator'!$D$26),2)</f>
        <v>25255.48</v>
      </c>
      <c r="K326" s="50">
        <f>ROUND((I326*'2-Calculator'!$D$26),2)</f>
        <v>25255.48</v>
      </c>
      <c r="L326" s="48">
        <v>10.61</v>
      </c>
      <c r="M326" s="45" t="s">
        <v>2151</v>
      </c>
      <c r="N326" s="45" t="s">
        <v>2155</v>
      </c>
      <c r="O326" s="45"/>
      <c r="P326" s="45" t="s">
        <v>1789</v>
      </c>
    </row>
    <row r="327" spans="1:16" s="51" customFormat="1">
      <c r="A327" s="45"/>
      <c r="B327" s="45" t="s">
        <v>899</v>
      </c>
      <c r="C327" s="113" t="s">
        <v>1553</v>
      </c>
      <c r="D327" s="145" t="s">
        <v>2271</v>
      </c>
      <c r="E327" s="47">
        <v>2.6920899999999999</v>
      </c>
      <c r="F327" s="53">
        <v>1</v>
      </c>
      <c r="G327" s="53">
        <v>1</v>
      </c>
      <c r="H327" s="47">
        <f t="shared" si="10"/>
        <v>2.6920899999999999</v>
      </c>
      <c r="I327" s="49">
        <f t="shared" si="11"/>
        <v>2.6920899999999999</v>
      </c>
      <c r="J327" s="50">
        <f>ROUND((H327*'2-Calculator'!$D$26),2)</f>
        <v>14402.68</v>
      </c>
      <c r="K327" s="50">
        <f>ROUND((I327*'2-Calculator'!$D$26),2)</f>
        <v>14402.68</v>
      </c>
      <c r="L327" s="48">
        <v>2.21</v>
      </c>
      <c r="M327" s="45" t="s">
        <v>2151</v>
      </c>
      <c r="N327" s="45" t="s">
        <v>2155</v>
      </c>
      <c r="O327" s="45"/>
      <c r="P327" s="45" t="s">
        <v>1789</v>
      </c>
    </row>
    <row r="328" spans="1:16" s="51" customFormat="1">
      <c r="A328" s="45"/>
      <c r="B328" s="45" t="s">
        <v>898</v>
      </c>
      <c r="C328" s="113" t="s">
        <v>1553</v>
      </c>
      <c r="D328" s="145" t="s">
        <v>2271</v>
      </c>
      <c r="E328" s="47">
        <v>2.9193899999999999</v>
      </c>
      <c r="F328" s="53">
        <v>1</v>
      </c>
      <c r="G328" s="53">
        <v>1</v>
      </c>
      <c r="H328" s="47">
        <f t="shared" si="10"/>
        <v>2.9193899999999999</v>
      </c>
      <c r="I328" s="49">
        <f t="shared" si="11"/>
        <v>2.9193899999999999</v>
      </c>
      <c r="J328" s="50">
        <f>ROUND((H328*'2-Calculator'!$D$26),2)</f>
        <v>15618.74</v>
      </c>
      <c r="K328" s="50">
        <f>ROUND((I328*'2-Calculator'!$D$26),2)</f>
        <v>15618.74</v>
      </c>
      <c r="L328" s="48">
        <v>3.05</v>
      </c>
      <c r="M328" s="45" t="s">
        <v>2151</v>
      </c>
      <c r="N328" s="45" t="s">
        <v>2155</v>
      </c>
      <c r="O328" s="45"/>
      <c r="P328" s="45" t="s">
        <v>1789</v>
      </c>
    </row>
    <row r="329" spans="1:16" s="51" customFormat="1">
      <c r="A329" s="45"/>
      <c r="B329" s="45" t="s">
        <v>897</v>
      </c>
      <c r="C329" s="113" t="s">
        <v>1553</v>
      </c>
      <c r="D329" s="145" t="s">
        <v>2271</v>
      </c>
      <c r="E329" s="47">
        <v>3.62276</v>
      </c>
      <c r="F329" s="53">
        <v>1</v>
      </c>
      <c r="G329" s="53">
        <v>1</v>
      </c>
      <c r="H329" s="47">
        <f t="shared" si="10"/>
        <v>3.62276</v>
      </c>
      <c r="I329" s="49">
        <f t="shared" si="11"/>
        <v>3.62276</v>
      </c>
      <c r="J329" s="50">
        <f>ROUND((H329*'2-Calculator'!$D$26),2)</f>
        <v>19381.77</v>
      </c>
      <c r="K329" s="50">
        <f>ROUND((I329*'2-Calculator'!$D$26),2)</f>
        <v>19381.77</v>
      </c>
      <c r="L329" s="48">
        <v>5.2</v>
      </c>
      <c r="M329" s="45" t="s">
        <v>2151</v>
      </c>
      <c r="N329" s="45" t="s">
        <v>2155</v>
      </c>
      <c r="O329" s="45"/>
      <c r="P329" s="45" t="s">
        <v>1789</v>
      </c>
    </row>
    <row r="330" spans="1:16" s="51" customFormat="1">
      <c r="A330" s="45"/>
      <c r="B330" s="45" t="s">
        <v>896</v>
      </c>
      <c r="C330" s="113" t="s">
        <v>1553</v>
      </c>
      <c r="D330" s="145" t="s">
        <v>2271</v>
      </c>
      <c r="E330" s="47">
        <v>5.1058500000000002</v>
      </c>
      <c r="F330" s="53">
        <v>1</v>
      </c>
      <c r="G330" s="53">
        <v>1</v>
      </c>
      <c r="H330" s="47">
        <f t="shared" si="10"/>
        <v>5.1058500000000002</v>
      </c>
      <c r="I330" s="49">
        <f t="shared" si="11"/>
        <v>5.1058500000000002</v>
      </c>
      <c r="J330" s="50">
        <f>ROUND((H330*'2-Calculator'!$D$26),2)</f>
        <v>27316.3</v>
      </c>
      <c r="K330" s="50">
        <f>ROUND((I330*'2-Calculator'!$D$26),2)</f>
        <v>27316.3</v>
      </c>
      <c r="L330" s="48">
        <v>8.23</v>
      </c>
      <c r="M330" s="45" t="s">
        <v>2151</v>
      </c>
      <c r="N330" s="45" t="s">
        <v>2155</v>
      </c>
      <c r="O330" s="45"/>
      <c r="P330" s="45" t="s">
        <v>1789</v>
      </c>
    </row>
    <row r="331" spans="1:16" s="51" customFormat="1">
      <c r="A331" s="45"/>
      <c r="B331" s="45" t="s">
        <v>895</v>
      </c>
      <c r="C331" s="113" t="s">
        <v>1554</v>
      </c>
      <c r="D331" s="145" t="s">
        <v>2272</v>
      </c>
      <c r="E331" s="47">
        <v>2.5584099999999999</v>
      </c>
      <c r="F331" s="53">
        <v>1</v>
      </c>
      <c r="G331" s="53">
        <v>1</v>
      </c>
      <c r="H331" s="47">
        <f t="shared" si="10"/>
        <v>2.5584099999999999</v>
      </c>
      <c r="I331" s="49">
        <f t="shared" si="11"/>
        <v>2.5584099999999999</v>
      </c>
      <c r="J331" s="50">
        <f>ROUND((H331*'2-Calculator'!$D$26),2)</f>
        <v>13687.49</v>
      </c>
      <c r="K331" s="50">
        <f>ROUND((I331*'2-Calculator'!$D$26),2)</f>
        <v>13687.49</v>
      </c>
      <c r="L331" s="48">
        <v>2.0699999999999998</v>
      </c>
      <c r="M331" s="45" t="s">
        <v>2151</v>
      </c>
      <c r="N331" s="45" t="s">
        <v>2155</v>
      </c>
      <c r="O331" s="45"/>
      <c r="P331" s="45" t="s">
        <v>1789</v>
      </c>
    </row>
    <row r="332" spans="1:16" s="51" customFormat="1">
      <c r="A332" s="45"/>
      <c r="B332" s="45" t="s">
        <v>894</v>
      </c>
      <c r="C332" s="113" t="s">
        <v>1554</v>
      </c>
      <c r="D332" s="145" t="s">
        <v>2272</v>
      </c>
      <c r="E332" s="47">
        <v>2.96624</v>
      </c>
      <c r="F332" s="53">
        <v>1</v>
      </c>
      <c r="G332" s="53">
        <v>1</v>
      </c>
      <c r="H332" s="47">
        <f t="shared" si="10"/>
        <v>2.96624</v>
      </c>
      <c r="I332" s="49">
        <f t="shared" si="11"/>
        <v>2.96624</v>
      </c>
      <c r="J332" s="50">
        <f>ROUND((H332*'2-Calculator'!$D$26),2)</f>
        <v>15869.38</v>
      </c>
      <c r="K332" s="50">
        <f>ROUND((I332*'2-Calculator'!$D$26),2)</f>
        <v>15869.38</v>
      </c>
      <c r="L332" s="48">
        <v>3.15</v>
      </c>
      <c r="M332" s="45" t="s">
        <v>2151</v>
      </c>
      <c r="N332" s="45" t="s">
        <v>2155</v>
      </c>
      <c r="O332" s="45"/>
      <c r="P332" s="45" t="s">
        <v>1789</v>
      </c>
    </row>
    <row r="333" spans="1:16" s="51" customFormat="1">
      <c r="A333" s="45"/>
      <c r="B333" s="45" t="s">
        <v>893</v>
      </c>
      <c r="C333" s="113" t="s">
        <v>1554</v>
      </c>
      <c r="D333" s="145" t="s">
        <v>2272</v>
      </c>
      <c r="E333" s="47">
        <v>3.6741999999999999</v>
      </c>
      <c r="F333" s="53">
        <v>1</v>
      </c>
      <c r="G333" s="53">
        <v>1</v>
      </c>
      <c r="H333" s="47">
        <f t="shared" si="10"/>
        <v>3.6741999999999999</v>
      </c>
      <c r="I333" s="49">
        <f t="shared" si="11"/>
        <v>3.6741999999999999</v>
      </c>
      <c r="J333" s="50">
        <f>ROUND((H333*'2-Calculator'!$D$26),2)</f>
        <v>19656.97</v>
      </c>
      <c r="K333" s="50">
        <f>ROUND((I333*'2-Calculator'!$D$26),2)</f>
        <v>19656.97</v>
      </c>
      <c r="L333" s="48">
        <v>6.04</v>
      </c>
      <c r="M333" s="45" t="s">
        <v>2151</v>
      </c>
      <c r="N333" s="45" t="s">
        <v>2155</v>
      </c>
      <c r="O333" s="45"/>
      <c r="P333" s="45" t="s">
        <v>1789</v>
      </c>
    </row>
    <row r="334" spans="1:16" s="51" customFormat="1">
      <c r="A334" s="45"/>
      <c r="B334" s="45" t="s">
        <v>892</v>
      </c>
      <c r="C334" s="113" t="s">
        <v>1554</v>
      </c>
      <c r="D334" s="145" t="s">
        <v>2272</v>
      </c>
      <c r="E334" s="47">
        <v>5.4558900000000001</v>
      </c>
      <c r="F334" s="53">
        <v>1</v>
      </c>
      <c r="G334" s="53">
        <v>1</v>
      </c>
      <c r="H334" s="47">
        <f t="shared" si="10"/>
        <v>5.4558900000000001</v>
      </c>
      <c r="I334" s="49">
        <f t="shared" si="11"/>
        <v>5.4558900000000001</v>
      </c>
      <c r="J334" s="50">
        <f>ROUND((H334*'2-Calculator'!$D$26),2)</f>
        <v>29189.01</v>
      </c>
      <c r="K334" s="50">
        <f>ROUND((I334*'2-Calculator'!$D$26),2)</f>
        <v>29189.01</v>
      </c>
      <c r="L334" s="48">
        <v>10.18</v>
      </c>
      <c r="M334" s="45" t="s">
        <v>2151</v>
      </c>
      <c r="N334" s="45" t="s">
        <v>2155</v>
      </c>
      <c r="O334" s="45"/>
      <c r="P334" s="45" t="s">
        <v>1789</v>
      </c>
    </row>
    <row r="335" spans="1:16" s="51" customFormat="1" ht="14.25" customHeight="1">
      <c r="A335" s="45"/>
      <c r="B335" s="45" t="s">
        <v>891</v>
      </c>
      <c r="C335" s="113" t="s">
        <v>1555</v>
      </c>
      <c r="D335" s="145" t="s">
        <v>2273</v>
      </c>
      <c r="E335" s="47">
        <v>2.0809500000000001</v>
      </c>
      <c r="F335" s="53">
        <v>1</v>
      </c>
      <c r="G335" s="53">
        <v>1</v>
      </c>
      <c r="H335" s="47">
        <f t="shared" si="10"/>
        <v>2.0809500000000001</v>
      </c>
      <c r="I335" s="49">
        <f t="shared" si="11"/>
        <v>2.0809500000000001</v>
      </c>
      <c r="J335" s="50">
        <f>ROUND((H335*'2-Calculator'!$D$26),2)</f>
        <v>11133.08</v>
      </c>
      <c r="K335" s="50">
        <f>ROUND((I335*'2-Calculator'!$D$26),2)</f>
        <v>11133.08</v>
      </c>
      <c r="L335" s="48">
        <v>2.65</v>
      </c>
      <c r="M335" s="45" t="s">
        <v>2151</v>
      </c>
      <c r="N335" s="45" t="s">
        <v>2155</v>
      </c>
      <c r="O335" s="45"/>
      <c r="P335" s="45" t="s">
        <v>1789</v>
      </c>
    </row>
    <row r="336" spans="1:16" s="51" customFormat="1" ht="13.5" customHeight="1">
      <c r="A336" s="45"/>
      <c r="B336" s="45" t="s">
        <v>890</v>
      </c>
      <c r="C336" s="113" t="s">
        <v>1555</v>
      </c>
      <c r="D336" s="145" t="s">
        <v>2273</v>
      </c>
      <c r="E336" s="47">
        <v>2.6658300000000001</v>
      </c>
      <c r="F336" s="53">
        <v>1</v>
      </c>
      <c r="G336" s="53">
        <v>1</v>
      </c>
      <c r="H336" s="47">
        <f t="shared" si="10"/>
        <v>2.6658300000000001</v>
      </c>
      <c r="I336" s="49">
        <f t="shared" si="11"/>
        <v>2.6658300000000001</v>
      </c>
      <c r="J336" s="50">
        <f>ROUND((H336*'2-Calculator'!$D$26),2)</f>
        <v>14262.19</v>
      </c>
      <c r="K336" s="50">
        <f>ROUND((I336*'2-Calculator'!$D$26),2)</f>
        <v>14262.19</v>
      </c>
      <c r="L336" s="48">
        <v>3.43</v>
      </c>
      <c r="M336" s="45" t="s">
        <v>2151</v>
      </c>
      <c r="N336" s="45" t="s">
        <v>2155</v>
      </c>
      <c r="O336" s="45"/>
      <c r="P336" s="45" t="s">
        <v>1789</v>
      </c>
    </row>
    <row r="337" spans="1:16" s="51" customFormat="1" ht="15" customHeight="1">
      <c r="A337" s="45"/>
      <c r="B337" s="45" t="s">
        <v>889</v>
      </c>
      <c r="C337" s="113" t="s">
        <v>1555</v>
      </c>
      <c r="D337" s="145" t="s">
        <v>2273</v>
      </c>
      <c r="E337" s="47">
        <v>4.0994200000000003</v>
      </c>
      <c r="F337" s="53">
        <v>1</v>
      </c>
      <c r="G337" s="53">
        <v>1</v>
      </c>
      <c r="H337" s="47">
        <f t="shared" si="10"/>
        <v>4.0994200000000003</v>
      </c>
      <c r="I337" s="49">
        <f t="shared" si="11"/>
        <v>4.0994200000000003</v>
      </c>
      <c r="J337" s="50">
        <f>ROUND((H337*'2-Calculator'!$D$26),2)</f>
        <v>21931.9</v>
      </c>
      <c r="K337" s="50">
        <f>ROUND((I337*'2-Calculator'!$D$26),2)</f>
        <v>21931.9</v>
      </c>
      <c r="L337" s="48">
        <v>5.92</v>
      </c>
      <c r="M337" s="45" t="s">
        <v>2151</v>
      </c>
      <c r="N337" s="45" t="s">
        <v>2155</v>
      </c>
      <c r="O337" s="45"/>
      <c r="P337" s="45" t="s">
        <v>1789</v>
      </c>
    </row>
    <row r="338" spans="1:16" s="51" customFormat="1" ht="13.5" customHeight="1">
      <c r="A338" s="45"/>
      <c r="B338" s="45" t="s">
        <v>888</v>
      </c>
      <c r="C338" s="113" t="s">
        <v>1555</v>
      </c>
      <c r="D338" s="145" t="s">
        <v>2273</v>
      </c>
      <c r="E338" s="47">
        <v>6.9421099999999996</v>
      </c>
      <c r="F338" s="53">
        <v>1</v>
      </c>
      <c r="G338" s="53">
        <v>1</v>
      </c>
      <c r="H338" s="47">
        <f t="shared" si="10"/>
        <v>6.9421099999999996</v>
      </c>
      <c r="I338" s="49">
        <f t="shared" si="11"/>
        <v>6.9421099999999996</v>
      </c>
      <c r="J338" s="50">
        <f>ROUND((H338*'2-Calculator'!$D$26),2)</f>
        <v>37140.29</v>
      </c>
      <c r="K338" s="50">
        <f>ROUND((I338*'2-Calculator'!$D$26),2)</f>
        <v>37140.29</v>
      </c>
      <c r="L338" s="48">
        <v>13.55</v>
      </c>
      <c r="M338" s="45" t="s">
        <v>2151</v>
      </c>
      <c r="N338" s="45" t="s">
        <v>2155</v>
      </c>
      <c r="O338" s="45"/>
      <c r="P338" s="45" t="s">
        <v>1789</v>
      </c>
    </row>
    <row r="339" spans="1:16" s="51" customFormat="1">
      <c r="A339" s="45"/>
      <c r="B339" s="45" t="s">
        <v>887</v>
      </c>
      <c r="C339" s="113" t="s">
        <v>1556</v>
      </c>
      <c r="D339" s="145" t="s">
        <v>2274</v>
      </c>
      <c r="E339" s="47">
        <v>1.5314399999999999</v>
      </c>
      <c r="F339" s="53">
        <v>1</v>
      </c>
      <c r="G339" s="53">
        <v>1</v>
      </c>
      <c r="H339" s="47">
        <f t="shared" si="10"/>
        <v>1.5314399999999999</v>
      </c>
      <c r="I339" s="49">
        <f t="shared" si="11"/>
        <v>1.5314399999999999</v>
      </c>
      <c r="J339" s="50">
        <f>ROUND((H339*'2-Calculator'!$D$26),2)</f>
        <v>8193.2000000000007</v>
      </c>
      <c r="K339" s="50">
        <f>ROUND((I339*'2-Calculator'!$D$26),2)</f>
        <v>8193.2000000000007</v>
      </c>
      <c r="L339" s="48">
        <v>2.85</v>
      </c>
      <c r="M339" s="45" t="s">
        <v>2151</v>
      </c>
      <c r="N339" s="45" t="s">
        <v>2155</v>
      </c>
      <c r="O339" s="45"/>
      <c r="P339" s="45" t="s">
        <v>1789</v>
      </c>
    </row>
    <row r="340" spans="1:16" s="51" customFormat="1">
      <c r="A340" s="45"/>
      <c r="B340" s="45" t="s">
        <v>886</v>
      </c>
      <c r="C340" s="113" t="s">
        <v>1556</v>
      </c>
      <c r="D340" s="145" t="s">
        <v>2274</v>
      </c>
      <c r="E340" s="47">
        <v>2.29358</v>
      </c>
      <c r="F340" s="53">
        <v>1</v>
      </c>
      <c r="G340" s="53">
        <v>1</v>
      </c>
      <c r="H340" s="47">
        <f t="shared" si="10"/>
        <v>2.29358</v>
      </c>
      <c r="I340" s="49">
        <f t="shared" si="11"/>
        <v>2.29358</v>
      </c>
      <c r="J340" s="50">
        <f>ROUND((H340*'2-Calculator'!$D$26),2)</f>
        <v>12270.65</v>
      </c>
      <c r="K340" s="50">
        <f>ROUND((I340*'2-Calculator'!$D$26),2)</f>
        <v>12270.65</v>
      </c>
      <c r="L340" s="48">
        <v>4.25</v>
      </c>
      <c r="M340" s="45" t="s">
        <v>2151</v>
      </c>
      <c r="N340" s="45" t="s">
        <v>2155</v>
      </c>
      <c r="O340" s="45"/>
      <c r="P340" s="45" t="s">
        <v>1789</v>
      </c>
    </row>
    <row r="341" spans="1:16" s="51" customFormat="1">
      <c r="A341" s="45"/>
      <c r="B341" s="45" t="s">
        <v>885</v>
      </c>
      <c r="C341" s="113" t="s">
        <v>1556</v>
      </c>
      <c r="D341" s="145" t="s">
        <v>2274</v>
      </c>
      <c r="E341" s="47">
        <v>3.09274</v>
      </c>
      <c r="F341" s="53">
        <v>1</v>
      </c>
      <c r="G341" s="53">
        <v>1</v>
      </c>
      <c r="H341" s="47">
        <f t="shared" si="10"/>
        <v>3.09274</v>
      </c>
      <c r="I341" s="49">
        <f t="shared" si="11"/>
        <v>3.09274</v>
      </c>
      <c r="J341" s="50">
        <f>ROUND((H341*'2-Calculator'!$D$26),2)</f>
        <v>16546.16</v>
      </c>
      <c r="K341" s="50">
        <f>ROUND((I341*'2-Calculator'!$D$26),2)</f>
        <v>16546.16</v>
      </c>
      <c r="L341" s="48">
        <v>6.4</v>
      </c>
      <c r="M341" s="45" t="s">
        <v>2151</v>
      </c>
      <c r="N341" s="45" t="s">
        <v>2155</v>
      </c>
      <c r="O341" s="45"/>
      <c r="P341" s="45" t="s">
        <v>1789</v>
      </c>
    </row>
    <row r="342" spans="1:16" s="51" customFormat="1">
      <c r="A342" s="45"/>
      <c r="B342" s="45" t="s">
        <v>884</v>
      </c>
      <c r="C342" s="113" t="s">
        <v>1556</v>
      </c>
      <c r="D342" s="145" t="s">
        <v>2274</v>
      </c>
      <c r="E342" s="47">
        <v>4.1326799999999997</v>
      </c>
      <c r="F342" s="53">
        <v>1</v>
      </c>
      <c r="G342" s="53">
        <v>1</v>
      </c>
      <c r="H342" s="47">
        <f t="shared" si="10"/>
        <v>4.1326799999999997</v>
      </c>
      <c r="I342" s="49">
        <f t="shared" si="11"/>
        <v>4.1326799999999997</v>
      </c>
      <c r="J342" s="50">
        <f>ROUND((H342*'2-Calculator'!$D$26),2)</f>
        <v>22109.84</v>
      </c>
      <c r="K342" s="50">
        <f>ROUND((I342*'2-Calculator'!$D$26),2)</f>
        <v>22109.84</v>
      </c>
      <c r="L342" s="48">
        <v>10.32</v>
      </c>
      <c r="M342" s="45" t="s">
        <v>2151</v>
      </c>
      <c r="N342" s="45" t="s">
        <v>2155</v>
      </c>
      <c r="O342" s="45"/>
      <c r="P342" s="45" t="s">
        <v>1789</v>
      </c>
    </row>
    <row r="343" spans="1:16" s="51" customFormat="1">
      <c r="A343" s="45"/>
      <c r="B343" s="45" t="s">
        <v>2275</v>
      </c>
      <c r="C343" s="113" t="s">
        <v>2547</v>
      </c>
      <c r="D343" s="145" t="s">
        <v>2276</v>
      </c>
      <c r="E343" s="47">
        <v>5.5829399999999998</v>
      </c>
      <c r="F343" s="53">
        <v>1</v>
      </c>
      <c r="G343" s="53">
        <v>1</v>
      </c>
      <c r="H343" s="47">
        <f t="shared" ref="H343:H350" si="12">ROUND(E343*F343,5)</f>
        <v>5.5829399999999998</v>
      </c>
      <c r="I343" s="49">
        <f t="shared" ref="I343:I350" si="13">ROUND(E343*G343,5)</f>
        <v>5.5829399999999998</v>
      </c>
      <c r="J343" s="50">
        <f>ROUND((H343*'2-Calculator'!$D$26),2)</f>
        <v>29868.73</v>
      </c>
      <c r="K343" s="50">
        <f>ROUND((I343*'2-Calculator'!$D$26),2)</f>
        <v>29868.73</v>
      </c>
      <c r="L343" s="48">
        <v>2.4900000000000002</v>
      </c>
      <c r="M343" s="45" t="s">
        <v>2151</v>
      </c>
      <c r="N343" s="45" t="s">
        <v>2155</v>
      </c>
      <c r="O343" s="45"/>
      <c r="P343" s="45" t="s">
        <v>1789</v>
      </c>
    </row>
    <row r="344" spans="1:16" s="51" customFormat="1">
      <c r="A344" s="45"/>
      <c r="B344" s="45" t="s">
        <v>2277</v>
      </c>
      <c r="C344" s="113" t="s">
        <v>2547</v>
      </c>
      <c r="D344" s="145" t="s">
        <v>2276</v>
      </c>
      <c r="E344" s="47">
        <v>6.8797800000000002</v>
      </c>
      <c r="F344" s="53">
        <v>1</v>
      </c>
      <c r="G344" s="53">
        <v>1</v>
      </c>
      <c r="H344" s="47">
        <f t="shared" si="12"/>
        <v>6.8797800000000002</v>
      </c>
      <c r="I344" s="49">
        <f t="shared" si="13"/>
        <v>6.8797800000000002</v>
      </c>
      <c r="J344" s="50">
        <f>ROUND((H344*'2-Calculator'!$D$26),2)</f>
        <v>36806.82</v>
      </c>
      <c r="K344" s="50">
        <f>ROUND((I344*'2-Calculator'!$D$26),2)</f>
        <v>36806.82</v>
      </c>
      <c r="L344" s="48">
        <v>4.72</v>
      </c>
      <c r="M344" s="45" t="s">
        <v>2151</v>
      </c>
      <c r="N344" s="45" t="s">
        <v>2155</v>
      </c>
      <c r="O344" s="45"/>
      <c r="P344" s="45" t="s">
        <v>1789</v>
      </c>
    </row>
    <row r="345" spans="1:16" s="51" customFormat="1">
      <c r="A345" s="45"/>
      <c r="B345" s="45" t="s">
        <v>2278</v>
      </c>
      <c r="C345" s="113" t="s">
        <v>2547</v>
      </c>
      <c r="D345" s="145" t="s">
        <v>2276</v>
      </c>
      <c r="E345" s="47">
        <v>8.0043600000000001</v>
      </c>
      <c r="F345" s="53">
        <v>1</v>
      </c>
      <c r="G345" s="53">
        <v>1</v>
      </c>
      <c r="H345" s="47">
        <f t="shared" si="12"/>
        <v>8.0043600000000001</v>
      </c>
      <c r="I345" s="49">
        <f t="shared" si="13"/>
        <v>8.0043600000000001</v>
      </c>
      <c r="J345" s="50">
        <f>ROUND((H345*'2-Calculator'!$D$26),2)</f>
        <v>42823.33</v>
      </c>
      <c r="K345" s="50">
        <f>ROUND((I345*'2-Calculator'!$D$26),2)</f>
        <v>42823.33</v>
      </c>
      <c r="L345" s="48">
        <v>6.96</v>
      </c>
      <c r="M345" s="45" t="s">
        <v>2151</v>
      </c>
      <c r="N345" s="45" t="s">
        <v>2155</v>
      </c>
      <c r="O345" s="45"/>
      <c r="P345" s="45" t="s">
        <v>1789</v>
      </c>
    </row>
    <row r="346" spans="1:16" s="51" customFormat="1">
      <c r="A346" s="45"/>
      <c r="B346" s="45" t="s">
        <v>2279</v>
      </c>
      <c r="C346" s="113" t="s">
        <v>2547</v>
      </c>
      <c r="D346" s="145" t="s">
        <v>2276</v>
      </c>
      <c r="E346" s="47">
        <v>10.715339999999999</v>
      </c>
      <c r="F346" s="53">
        <v>1</v>
      </c>
      <c r="G346" s="53">
        <v>1</v>
      </c>
      <c r="H346" s="47">
        <f t="shared" si="12"/>
        <v>10.715339999999999</v>
      </c>
      <c r="I346" s="49">
        <f t="shared" si="13"/>
        <v>10.715339999999999</v>
      </c>
      <c r="J346" s="50">
        <f>ROUND((H346*'2-Calculator'!$D$26),2)</f>
        <v>57327.07</v>
      </c>
      <c r="K346" s="50">
        <f>ROUND((I346*'2-Calculator'!$D$26),2)</f>
        <v>57327.07</v>
      </c>
      <c r="L346" s="48">
        <v>11.67</v>
      </c>
      <c r="M346" s="45" t="s">
        <v>2151</v>
      </c>
      <c r="N346" s="45" t="s">
        <v>2155</v>
      </c>
      <c r="O346" s="45"/>
      <c r="P346" s="45" t="s">
        <v>1789</v>
      </c>
    </row>
    <row r="347" spans="1:16" s="51" customFormat="1">
      <c r="A347" s="45"/>
      <c r="B347" s="45" t="s">
        <v>2280</v>
      </c>
      <c r="C347" s="113" t="s">
        <v>2548</v>
      </c>
      <c r="D347" s="145" t="s">
        <v>2281</v>
      </c>
      <c r="E347" s="47">
        <v>4.6228699999999998</v>
      </c>
      <c r="F347" s="53">
        <v>1</v>
      </c>
      <c r="G347" s="53">
        <v>1</v>
      </c>
      <c r="H347" s="47">
        <f t="shared" si="12"/>
        <v>4.6228699999999998</v>
      </c>
      <c r="I347" s="49">
        <f t="shared" si="13"/>
        <v>4.6228699999999998</v>
      </c>
      <c r="J347" s="50">
        <f>ROUND((H347*'2-Calculator'!$D$26),2)</f>
        <v>24732.35</v>
      </c>
      <c r="K347" s="50">
        <f>ROUND((I347*'2-Calculator'!$D$26),2)</f>
        <v>24732.35</v>
      </c>
      <c r="L347" s="48">
        <v>3.1</v>
      </c>
      <c r="M347" s="45" t="s">
        <v>2151</v>
      </c>
      <c r="N347" s="45" t="s">
        <v>2155</v>
      </c>
      <c r="O347" s="45"/>
      <c r="P347" s="45" t="s">
        <v>1789</v>
      </c>
    </row>
    <row r="348" spans="1:16" s="51" customFormat="1">
      <c r="A348" s="45"/>
      <c r="B348" s="45" t="s">
        <v>2282</v>
      </c>
      <c r="C348" s="113" t="s">
        <v>2548</v>
      </c>
      <c r="D348" s="145" t="s">
        <v>2281</v>
      </c>
      <c r="E348" s="47">
        <v>5.1994699999999998</v>
      </c>
      <c r="F348" s="53">
        <v>1</v>
      </c>
      <c r="G348" s="53">
        <v>1</v>
      </c>
      <c r="H348" s="47">
        <f t="shared" si="12"/>
        <v>5.1994699999999998</v>
      </c>
      <c r="I348" s="49">
        <f t="shared" si="13"/>
        <v>5.1994699999999998</v>
      </c>
      <c r="J348" s="50">
        <f>ROUND((H348*'2-Calculator'!$D$26),2)</f>
        <v>27817.16</v>
      </c>
      <c r="K348" s="50">
        <f>ROUND((I348*'2-Calculator'!$D$26),2)</f>
        <v>27817.16</v>
      </c>
      <c r="L348" s="48">
        <v>4.66</v>
      </c>
      <c r="M348" s="45" t="s">
        <v>2151</v>
      </c>
      <c r="N348" s="45" t="s">
        <v>2155</v>
      </c>
      <c r="O348" s="45"/>
      <c r="P348" s="45" t="s">
        <v>1789</v>
      </c>
    </row>
    <row r="349" spans="1:16" s="51" customFormat="1">
      <c r="A349" s="45"/>
      <c r="B349" s="45" t="s">
        <v>2283</v>
      </c>
      <c r="C349" s="113" t="s">
        <v>2548</v>
      </c>
      <c r="D349" s="145" t="s">
        <v>2281</v>
      </c>
      <c r="E349" s="47">
        <v>6.4270500000000004</v>
      </c>
      <c r="F349" s="53">
        <v>1</v>
      </c>
      <c r="G349" s="53">
        <v>1</v>
      </c>
      <c r="H349" s="47">
        <f t="shared" si="12"/>
        <v>6.4270500000000004</v>
      </c>
      <c r="I349" s="49">
        <f t="shared" si="13"/>
        <v>6.4270500000000004</v>
      </c>
      <c r="J349" s="50">
        <f>ROUND((H349*'2-Calculator'!$D$26),2)</f>
        <v>34384.720000000001</v>
      </c>
      <c r="K349" s="50">
        <f>ROUND((I349*'2-Calculator'!$D$26),2)</f>
        <v>34384.720000000001</v>
      </c>
      <c r="L349" s="48">
        <v>7.99</v>
      </c>
      <c r="M349" s="45" t="s">
        <v>2151</v>
      </c>
      <c r="N349" s="45" t="s">
        <v>2155</v>
      </c>
      <c r="O349" s="45"/>
      <c r="P349" s="45" t="s">
        <v>1789</v>
      </c>
    </row>
    <row r="350" spans="1:16" s="51" customFormat="1">
      <c r="A350" s="45"/>
      <c r="B350" s="45" t="s">
        <v>2284</v>
      </c>
      <c r="C350" s="113" t="s">
        <v>2548</v>
      </c>
      <c r="D350" s="145" t="s">
        <v>2281</v>
      </c>
      <c r="E350" s="47">
        <v>8.8555600000000005</v>
      </c>
      <c r="F350" s="53">
        <v>1</v>
      </c>
      <c r="G350" s="53">
        <v>1</v>
      </c>
      <c r="H350" s="47">
        <f t="shared" si="12"/>
        <v>8.8555600000000005</v>
      </c>
      <c r="I350" s="49">
        <f t="shared" si="13"/>
        <v>8.8555600000000005</v>
      </c>
      <c r="J350" s="50">
        <f>ROUND((H350*'2-Calculator'!$D$26),2)</f>
        <v>47377.25</v>
      </c>
      <c r="K350" s="50">
        <f>ROUND((I350*'2-Calculator'!$D$26),2)</f>
        <v>47377.25</v>
      </c>
      <c r="L350" s="48">
        <v>13.08</v>
      </c>
      <c r="M350" s="45" t="s">
        <v>2151</v>
      </c>
      <c r="N350" s="45" t="s">
        <v>2155</v>
      </c>
      <c r="O350" s="45"/>
      <c r="P350" s="45" t="s">
        <v>1789</v>
      </c>
    </row>
    <row r="351" spans="1:16" s="51" customFormat="1">
      <c r="A351" s="45"/>
      <c r="B351" s="45" t="s">
        <v>883</v>
      </c>
      <c r="C351" s="113" t="s">
        <v>1557</v>
      </c>
      <c r="D351" s="145" t="s">
        <v>2285</v>
      </c>
      <c r="E351" s="47">
        <v>1.49461</v>
      </c>
      <c r="F351" s="53">
        <v>1</v>
      </c>
      <c r="G351" s="53">
        <v>1</v>
      </c>
      <c r="H351" s="47">
        <f t="shared" ref="H351:H418" si="14">ROUND(E351*F351,5)</f>
        <v>1.49461</v>
      </c>
      <c r="I351" s="49">
        <f t="shared" ref="I351:I418" si="15">ROUND(E351*G351,5)</f>
        <v>1.49461</v>
      </c>
      <c r="J351" s="50">
        <f>ROUND((H351*'2-Calculator'!$D$26),2)</f>
        <v>7996.16</v>
      </c>
      <c r="K351" s="50">
        <f>ROUND((I351*'2-Calculator'!$D$26),2)</f>
        <v>7996.16</v>
      </c>
      <c r="L351" s="48">
        <v>3.11</v>
      </c>
      <c r="M351" s="45" t="s">
        <v>2151</v>
      </c>
      <c r="N351" s="45" t="s">
        <v>2155</v>
      </c>
      <c r="O351" s="45"/>
      <c r="P351" s="45" t="s">
        <v>1789</v>
      </c>
    </row>
    <row r="352" spans="1:16" s="51" customFormat="1">
      <c r="A352" s="45"/>
      <c r="B352" s="45" t="s">
        <v>882</v>
      </c>
      <c r="C352" s="113" t="s">
        <v>1557</v>
      </c>
      <c r="D352" s="145" t="s">
        <v>2285</v>
      </c>
      <c r="E352" s="47">
        <v>1.9584600000000001</v>
      </c>
      <c r="F352" s="53">
        <v>1</v>
      </c>
      <c r="G352" s="53">
        <v>1</v>
      </c>
      <c r="H352" s="47">
        <f t="shared" si="14"/>
        <v>1.9584600000000001</v>
      </c>
      <c r="I352" s="49">
        <f t="shared" si="15"/>
        <v>1.9584600000000001</v>
      </c>
      <c r="J352" s="50">
        <f>ROUND((H352*'2-Calculator'!$D$26),2)</f>
        <v>10477.76</v>
      </c>
      <c r="K352" s="50">
        <f>ROUND((I352*'2-Calculator'!$D$26),2)</f>
        <v>10477.76</v>
      </c>
      <c r="L352" s="48">
        <v>5.35</v>
      </c>
      <c r="M352" s="45" t="s">
        <v>2151</v>
      </c>
      <c r="N352" s="45" t="s">
        <v>2155</v>
      </c>
      <c r="O352" s="45"/>
      <c r="P352" s="45" t="s">
        <v>1789</v>
      </c>
    </row>
    <row r="353" spans="1:16" s="51" customFormat="1">
      <c r="A353" s="45"/>
      <c r="B353" s="45" t="s">
        <v>881</v>
      </c>
      <c r="C353" s="113" t="s">
        <v>1557</v>
      </c>
      <c r="D353" s="145" t="s">
        <v>2285</v>
      </c>
      <c r="E353" s="47">
        <v>2.7541699999999998</v>
      </c>
      <c r="F353" s="53">
        <v>1</v>
      </c>
      <c r="G353" s="53">
        <v>1</v>
      </c>
      <c r="H353" s="47">
        <f t="shared" si="14"/>
        <v>2.7541699999999998</v>
      </c>
      <c r="I353" s="49">
        <f t="shared" si="15"/>
        <v>2.7541699999999998</v>
      </c>
      <c r="J353" s="50">
        <f>ROUND((H353*'2-Calculator'!$D$26),2)</f>
        <v>14734.81</v>
      </c>
      <c r="K353" s="50">
        <f>ROUND((I353*'2-Calculator'!$D$26),2)</f>
        <v>14734.81</v>
      </c>
      <c r="L353" s="48">
        <v>8.77</v>
      </c>
      <c r="M353" s="45" t="s">
        <v>2151</v>
      </c>
      <c r="N353" s="45" t="s">
        <v>2155</v>
      </c>
      <c r="O353" s="45"/>
      <c r="P353" s="45" t="s">
        <v>1789</v>
      </c>
    </row>
    <row r="354" spans="1:16" s="51" customFormat="1">
      <c r="A354" s="45"/>
      <c r="B354" s="45" t="s">
        <v>880</v>
      </c>
      <c r="C354" s="113" t="s">
        <v>1557</v>
      </c>
      <c r="D354" s="145" t="s">
        <v>2285</v>
      </c>
      <c r="E354" s="47">
        <v>5.0301299999999998</v>
      </c>
      <c r="F354" s="53">
        <v>1</v>
      </c>
      <c r="G354" s="53">
        <v>1</v>
      </c>
      <c r="H354" s="47">
        <f t="shared" si="14"/>
        <v>5.0301299999999998</v>
      </c>
      <c r="I354" s="49">
        <f t="shared" si="15"/>
        <v>5.0301299999999998</v>
      </c>
      <c r="J354" s="50">
        <f>ROUND((H354*'2-Calculator'!$D$26),2)</f>
        <v>26911.200000000001</v>
      </c>
      <c r="K354" s="50">
        <f>ROUND((I354*'2-Calculator'!$D$26),2)</f>
        <v>26911.200000000001</v>
      </c>
      <c r="L354" s="48">
        <v>15.04</v>
      </c>
      <c r="M354" s="45" t="s">
        <v>2151</v>
      </c>
      <c r="N354" s="45" t="s">
        <v>2155</v>
      </c>
      <c r="O354" s="45"/>
      <c r="P354" s="45" t="s">
        <v>1789</v>
      </c>
    </row>
    <row r="355" spans="1:16" s="51" customFormat="1">
      <c r="A355" s="45"/>
      <c r="B355" s="45" t="s">
        <v>1975</v>
      </c>
      <c r="C355" s="113" t="s">
        <v>1976</v>
      </c>
      <c r="D355" s="145" t="s">
        <v>1977</v>
      </c>
      <c r="E355" s="47">
        <v>2.0235099999999999</v>
      </c>
      <c r="F355" s="53">
        <v>1</v>
      </c>
      <c r="G355" s="53">
        <v>1</v>
      </c>
      <c r="H355" s="47">
        <f t="shared" si="14"/>
        <v>2.0235099999999999</v>
      </c>
      <c r="I355" s="49">
        <f t="shared" si="15"/>
        <v>2.0235099999999999</v>
      </c>
      <c r="J355" s="50">
        <f>ROUND((H355*'2-Calculator'!$D$26),2)</f>
        <v>10825.78</v>
      </c>
      <c r="K355" s="50">
        <f>ROUND((I355*'2-Calculator'!$D$26),2)</f>
        <v>10825.78</v>
      </c>
      <c r="L355" s="48">
        <v>3.05</v>
      </c>
      <c r="M355" s="45" t="s">
        <v>2151</v>
      </c>
      <c r="N355" s="45" t="s">
        <v>2155</v>
      </c>
      <c r="O355" s="45"/>
      <c r="P355" s="45" t="s">
        <v>1789</v>
      </c>
    </row>
    <row r="356" spans="1:16" s="51" customFormat="1">
      <c r="A356" s="45"/>
      <c r="B356" s="45" t="s">
        <v>1978</v>
      </c>
      <c r="C356" s="113" t="s">
        <v>1976</v>
      </c>
      <c r="D356" s="145" t="s">
        <v>1977</v>
      </c>
      <c r="E356" s="47">
        <v>2.7613099999999999</v>
      </c>
      <c r="F356" s="53">
        <v>1</v>
      </c>
      <c r="G356" s="53">
        <v>1</v>
      </c>
      <c r="H356" s="47">
        <f t="shared" si="14"/>
        <v>2.7613099999999999</v>
      </c>
      <c r="I356" s="49">
        <f t="shared" si="15"/>
        <v>2.7613099999999999</v>
      </c>
      <c r="J356" s="50">
        <f>ROUND((H356*'2-Calculator'!$D$26),2)</f>
        <v>14773.01</v>
      </c>
      <c r="K356" s="50">
        <f>ROUND((I356*'2-Calculator'!$D$26),2)</f>
        <v>14773.01</v>
      </c>
      <c r="L356" s="48">
        <v>5.61</v>
      </c>
      <c r="M356" s="45" t="s">
        <v>2151</v>
      </c>
      <c r="N356" s="45" t="s">
        <v>2155</v>
      </c>
      <c r="O356" s="45"/>
      <c r="P356" s="45" t="s">
        <v>1789</v>
      </c>
    </row>
    <row r="357" spans="1:16" s="51" customFormat="1">
      <c r="A357" s="45"/>
      <c r="B357" s="45" t="s">
        <v>1979</v>
      </c>
      <c r="C357" s="113" t="s">
        <v>1976</v>
      </c>
      <c r="D357" s="145" t="s">
        <v>1977</v>
      </c>
      <c r="E357" s="47">
        <v>4.2911999999999999</v>
      </c>
      <c r="F357" s="53">
        <v>1</v>
      </c>
      <c r="G357" s="53">
        <v>1</v>
      </c>
      <c r="H357" s="47">
        <f t="shared" si="14"/>
        <v>4.2911999999999999</v>
      </c>
      <c r="I357" s="49">
        <f t="shared" si="15"/>
        <v>4.2911999999999999</v>
      </c>
      <c r="J357" s="50">
        <f>ROUND((H357*'2-Calculator'!$D$26),2)</f>
        <v>22957.919999999998</v>
      </c>
      <c r="K357" s="50">
        <f>ROUND((I357*'2-Calculator'!$D$26),2)</f>
        <v>22957.919999999998</v>
      </c>
      <c r="L357" s="48">
        <v>10.62</v>
      </c>
      <c r="M357" s="45" t="s">
        <v>2151</v>
      </c>
      <c r="N357" s="45" t="s">
        <v>2155</v>
      </c>
      <c r="O357" s="45"/>
      <c r="P357" s="45" t="s">
        <v>1789</v>
      </c>
    </row>
    <row r="358" spans="1:16" s="51" customFormat="1">
      <c r="A358" s="45"/>
      <c r="B358" s="45" t="s">
        <v>1980</v>
      </c>
      <c r="C358" s="113" t="s">
        <v>1976</v>
      </c>
      <c r="D358" s="145" t="s">
        <v>1977</v>
      </c>
      <c r="E358" s="47">
        <v>6.9344099999999997</v>
      </c>
      <c r="F358" s="53">
        <v>1</v>
      </c>
      <c r="G358" s="53">
        <v>1</v>
      </c>
      <c r="H358" s="47">
        <f t="shared" si="14"/>
        <v>6.9344099999999997</v>
      </c>
      <c r="I358" s="49">
        <f t="shared" si="15"/>
        <v>6.9344099999999997</v>
      </c>
      <c r="J358" s="50">
        <f>ROUND((H358*'2-Calculator'!$D$26),2)</f>
        <v>37099.089999999997</v>
      </c>
      <c r="K358" s="50">
        <f>ROUND((I358*'2-Calculator'!$D$26),2)</f>
        <v>37099.089999999997</v>
      </c>
      <c r="L358" s="48">
        <v>16.920000000000002</v>
      </c>
      <c r="M358" s="45" t="s">
        <v>2151</v>
      </c>
      <c r="N358" s="45" t="s">
        <v>2155</v>
      </c>
      <c r="O358" s="45"/>
      <c r="P358" s="45" t="s">
        <v>1789</v>
      </c>
    </row>
    <row r="359" spans="1:16" s="51" customFormat="1">
      <c r="A359" s="45"/>
      <c r="B359" s="45" t="s">
        <v>1981</v>
      </c>
      <c r="C359" s="113" t="s">
        <v>1982</v>
      </c>
      <c r="D359" s="145" t="s">
        <v>1983</v>
      </c>
      <c r="E359" s="47">
        <v>2.44102</v>
      </c>
      <c r="F359" s="53">
        <v>1</v>
      </c>
      <c r="G359" s="53">
        <v>1</v>
      </c>
      <c r="H359" s="47">
        <f t="shared" si="14"/>
        <v>2.44102</v>
      </c>
      <c r="I359" s="49">
        <f t="shared" si="15"/>
        <v>2.44102</v>
      </c>
      <c r="J359" s="50">
        <f>ROUND((H359*'2-Calculator'!$D$26),2)</f>
        <v>13059.46</v>
      </c>
      <c r="K359" s="50">
        <f>ROUND((I359*'2-Calculator'!$D$26),2)</f>
        <v>13059.46</v>
      </c>
      <c r="L359" s="48">
        <v>2.66</v>
      </c>
      <c r="M359" s="45" t="s">
        <v>2151</v>
      </c>
      <c r="N359" s="45" t="s">
        <v>2155</v>
      </c>
      <c r="O359" s="45"/>
      <c r="P359" s="45" t="s">
        <v>1789</v>
      </c>
    </row>
    <row r="360" spans="1:16" s="51" customFormat="1">
      <c r="A360" s="45"/>
      <c r="B360" s="45" t="s">
        <v>1984</v>
      </c>
      <c r="C360" s="113" t="s">
        <v>1982</v>
      </c>
      <c r="D360" s="145" t="s">
        <v>1983</v>
      </c>
      <c r="E360" s="47">
        <v>2.6497299999999999</v>
      </c>
      <c r="F360" s="53">
        <v>1</v>
      </c>
      <c r="G360" s="53">
        <v>1</v>
      </c>
      <c r="H360" s="47">
        <f t="shared" si="14"/>
        <v>2.6497299999999999</v>
      </c>
      <c r="I360" s="49">
        <f t="shared" si="15"/>
        <v>2.6497299999999999</v>
      </c>
      <c r="J360" s="50">
        <f>ROUND((H360*'2-Calculator'!$D$26),2)</f>
        <v>14176.06</v>
      </c>
      <c r="K360" s="50">
        <f>ROUND((I360*'2-Calculator'!$D$26),2)</f>
        <v>14176.06</v>
      </c>
      <c r="L360" s="48">
        <v>4.66</v>
      </c>
      <c r="M360" s="45" t="s">
        <v>2151</v>
      </c>
      <c r="N360" s="45" t="s">
        <v>2155</v>
      </c>
      <c r="O360" s="45"/>
      <c r="P360" s="45" t="s">
        <v>1789</v>
      </c>
    </row>
    <row r="361" spans="1:16" s="51" customFormat="1">
      <c r="A361" s="45"/>
      <c r="B361" s="45" t="s">
        <v>1985</v>
      </c>
      <c r="C361" s="113" t="s">
        <v>1982</v>
      </c>
      <c r="D361" s="145" t="s">
        <v>1983</v>
      </c>
      <c r="E361" s="47">
        <v>3.2199800000000001</v>
      </c>
      <c r="F361" s="53">
        <v>1</v>
      </c>
      <c r="G361" s="53">
        <v>1</v>
      </c>
      <c r="H361" s="47">
        <f t="shared" si="14"/>
        <v>3.2199800000000001</v>
      </c>
      <c r="I361" s="49">
        <f t="shared" si="15"/>
        <v>3.2199800000000001</v>
      </c>
      <c r="J361" s="50">
        <f>ROUND((H361*'2-Calculator'!$D$26),2)</f>
        <v>17226.89</v>
      </c>
      <c r="K361" s="50">
        <f>ROUND((I361*'2-Calculator'!$D$26),2)</f>
        <v>17226.89</v>
      </c>
      <c r="L361" s="48">
        <v>7.58</v>
      </c>
      <c r="M361" s="45" t="s">
        <v>2151</v>
      </c>
      <c r="N361" s="45" t="s">
        <v>2155</v>
      </c>
      <c r="O361" s="45"/>
      <c r="P361" s="45" t="s">
        <v>1789</v>
      </c>
    </row>
    <row r="362" spans="1:16" s="51" customFormat="1">
      <c r="A362" s="45"/>
      <c r="B362" s="45" t="s">
        <v>1986</v>
      </c>
      <c r="C362" s="113" t="s">
        <v>1982</v>
      </c>
      <c r="D362" s="145" t="s">
        <v>1983</v>
      </c>
      <c r="E362" s="47">
        <v>5.56778</v>
      </c>
      <c r="F362" s="53">
        <v>1</v>
      </c>
      <c r="G362" s="53">
        <v>1</v>
      </c>
      <c r="H362" s="47">
        <f t="shared" si="14"/>
        <v>5.56778</v>
      </c>
      <c r="I362" s="49">
        <f t="shared" si="15"/>
        <v>5.56778</v>
      </c>
      <c r="J362" s="50">
        <f>ROUND((H362*'2-Calculator'!$D$26),2)</f>
        <v>29787.62</v>
      </c>
      <c r="K362" s="50">
        <f>ROUND((I362*'2-Calculator'!$D$26),2)</f>
        <v>29787.62</v>
      </c>
      <c r="L362" s="48">
        <v>14.1</v>
      </c>
      <c r="M362" s="45" t="s">
        <v>2151</v>
      </c>
      <c r="N362" s="45" t="s">
        <v>2155</v>
      </c>
      <c r="O362" s="45"/>
      <c r="P362" s="45" t="s">
        <v>1789</v>
      </c>
    </row>
    <row r="363" spans="1:16" s="51" customFormat="1">
      <c r="A363" s="45"/>
      <c r="B363" s="45" t="s">
        <v>2286</v>
      </c>
      <c r="C363" s="113" t="s">
        <v>2549</v>
      </c>
      <c r="D363" s="145" t="s">
        <v>2287</v>
      </c>
      <c r="E363" s="47">
        <v>5.5651099999999998</v>
      </c>
      <c r="F363" s="53">
        <v>1</v>
      </c>
      <c r="G363" s="53">
        <v>1</v>
      </c>
      <c r="H363" s="47">
        <f t="shared" ref="H363:H366" si="16">ROUND(E363*F363,5)</f>
        <v>5.5651099999999998</v>
      </c>
      <c r="I363" s="49">
        <f t="shared" ref="I363:I366" si="17">ROUND(E363*G363,5)</f>
        <v>5.5651099999999998</v>
      </c>
      <c r="J363" s="50">
        <f>ROUND((H363*'2-Calculator'!$D$26),2)</f>
        <v>29773.34</v>
      </c>
      <c r="K363" s="50">
        <f>ROUND((I363*'2-Calculator'!$D$26),2)</f>
        <v>29773.34</v>
      </c>
      <c r="L363" s="48">
        <v>2.21</v>
      </c>
      <c r="M363" s="45" t="s">
        <v>2151</v>
      </c>
      <c r="N363" s="45" t="s">
        <v>2155</v>
      </c>
      <c r="O363" s="45"/>
      <c r="P363" s="45" t="s">
        <v>1789</v>
      </c>
    </row>
    <row r="364" spans="1:16" s="51" customFormat="1">
      <c r="A364" s="45"/>
      <c r="B364" s="45" t="s">
        <v>2288</v>
      </c>
      <c r="C364" s="113" t="s">
        <v>2549</v>
      </c>
      <c r="D364" s="145" t="s">
        <v>2287</v>
      </c>
      <c r="E364" s="47">
        <v>5.8835800000000003</v>
      </c>
      <c r="F364" s="53">
        <v>1</v>
      </c>
      <c r="G364" s="53">
        <v>1</v>
      </c>
      <c r="H364" s="47">
        <f t="shared" si="16"/>
        <v>5.8835800000000003</v>
      </c>
      <c r="I364" s="49">
        <f t="shared" si="17"/>
        <v>5.8835800000000003</v>
      </c>
      <c r="J364" s="50">
        <f>ROUND((H364*'2-Calculator'!$D$26),2)</f>
        <v>31477.15</v>
      </c>
      <c r="K364" s="50">
        <f>ROUND((I364*'2-Calculator'!$D$26),2)</f>
        <v>31477.15</v>
      </c>
      <c r="L364" s="48">
        <v>2.98</v>
      </c>
      <c r="M364" s="45" t="s">
        <v>2151</v>
      </c>
      <c r="N364" s="45" t="s">
        <v>2155</v>
      </c>
      <c r="O364" s="45"/>
      <c r="P364" s="45" t="s">
        <v>1789</v>
      </c>
    </row>
    <row r="365" spans="1:16" s="51" customFormat="1">
      <c r="A365" s="45"/>
      <c r="B365" s="45" t="s">
        <v>2289</v>
      </c>
      <c r="C365" s="113" t="s">
        <v>2549</v>
      </c>
      <c r="D365" s="145" t="s">
        <v>2287</v>
      </c>
      <c r="E365" s="47">
        <v>6.7903099999999998</v>
      </c>
      <c r="F365" s="53">
        <v>1</v>
      </c>
      <c r="G365" s="53">
        <v>1</v>
      </c>
      <c r="H365" s="47">
        <f t="shared" si="16"/>
        <v>6.7903099999999998</v>
      </c>
      <c r="I365" s="49">
        <f t="shared" si="17"/>
        <v>6.7903099999999998</v>
      </c>
      <c r="J365" s="50">
        <f>ROUND((H365*'2-Calculator'!$D$26),2)</f>
        <v>36328.160000000003</v>
      </c>
      <c r="K365" s="50">
        <f>ROUND((I365*'2-Calculator'!$D$26),2)</f>
        <v>36328.160000000003</v>
      </c>
      <c r="L365" s="48">
        <v>5.8</v>
      </c>
      <c r="M365" s="45" t="s">
        <v>2151</v>
      </c>
      <c r="N365" s="45" t="s">
        <v>2155</v>
      </c>
      <c r="O365" s="45"/>
      <c r="P365" s="45" t="s">
        <v>1789</v>
      </c>
    </row>
    <row r="366" spans="1:16" s="51" customFormat="1">
      <c r="A366" s="45"/>
      <c r="B366" s="45" t="s">
        <v>2290</v>
      </c>
      <c r="C366" s="113" t="s">
        <v>2549</v>
      </c>
      <c r="D366" s="145" t="s">
        <v>2287</v>
      </c>
      <c r="E366" s="47">
        <v>9.7351799999999997</v>
      </c>
      <c r="F366" s="53">
        <v>1</v>
      </c>
      <c r="G366" s="53">
        <v>1</v>
      </c>
      <c r="H366" s="47">
        <f t="shared" si="16"/>
        <v>9.7351799999999997</v>
      </c>
      <c r="I366" s="49">
        <f t="shared" si="17"/>
        <v>9.7351799999999997</v>
      </c>
      <c r="J366" s="50">
        <f>ROUND((H366*'2-Calculator'!$D$26),2)</f>
        <v>52083.21</v>
      </c>
      <c r="K366" s="50">
        <f>ROUND((I366*'2-Calculator'!$D$26),2)</f>
        <v>52083.21</v>
      </c>
      <c r="L366" s="48">
        <v>12.56</v>
      </c>
      <c r="M366" s="45" t="s">
        <v>2151</v>
      </c>
      <c r="N366" s="45" t="s">
        <v>2155</v>
      </c>
      <c r="O366" s="45"/>
      <c r="P366" s="45" t="s">
        <v>1789</v>
      </c>
    </row>
    <row r="367" spans="1:16" s="51" customFormat="1">
      <c r="A367" s="45"/>
      <c r="B367" s="45" t="s">
        <v>879</v>
      </c>
      <c r="C367" s="113" t="s">
        <v>1558</v>
      </c>
      <c r="D367" s="145" t="s">
        <v>1987</v>
      </c>
      <c r="E367" s="47">
        <v>1.0392600000000001</v>
      </c>
      <c r="F367" s="53">
        <v>1</v>
      </c>
      <c r="G367" s="53">
        <v>1</v>
      </c>
      <c r="H367" s="47">
        <f t="shared" si="14"/>
        <v>1.0392600000000001</v>
      </c>
      <c r="I367" s="49">
        <f t="shared" si="15"/>
        <v>1.0392600000000001</v>
      </c>
      <c r="J367" s="50">
        <f>ROUND((H367*'2-Calculator'!$D$26),2)</f>
        <v>5560.04</v>
      </c>
      <c r="K367" s="50">
        <f>ROUND((I367*'2-Calculator'!$D$26),2)</f>
        <v>5560.04</v>
      </c>
      <c r="L367" s="48">
        <v>2.2799999999999998</v>
      </c>
      <c r="M367" s="45" t="s">
        <v>2151</v>
      </c>
      <c r="N367" s="45" t="s">
        <v>2155</v>
      </c>
      <c r="O367" s="45"/>
      <c r="P367" s="45" t="s">
        <v>1789</v>
      </c>
    </row>
    <row r="368" spans="1:16" s="51" customFormat="1">
      <c r="A368" s="45"/>
      <c r="B368" s="45" t="s">
        <v>878</v>
      </c>
      <c r="C368" s="113" t="s">
        <v>1558</v>
      </c>
      <c r="D368" s="145" t="s">
        <v>1987</v>
      </c>
      <c r="E368" s="47">
        <v>1.14483</v>
      </c>
      <c r="F368" s="53">
        <v>1</v>
      </c>
      <c r="G368" s="53">
        <v>1</v>
      </c>
      <c r="H368" s="47">
        <f t="shared" si="14"/>
        <v>1.14483</v>
      </c>
      <c r="I368" s="49">
        <f t="shared" si="15"/>
        <v>1.14483</v>
      </c>
      <c r="J368" s="50">
        <f>ROUND((H368*'2-Calculator'!$D$26),2)</f>
        <v>6124.84</v>
      </c>
      <c r="K368" s="50">
        <f>ROUND((I368*'2-Calculator'!$D$26),2)</f>
        <v>6124.84</v>
      </c>
      <c r="L368" s="48">
        <v>3.31</v>
      </c>
      <c r="M368" s="45" t="s">
        <v>2151</v>
      </c>
      <c r="N368" s="45" t="s">
        <v>2155</v>
      </c>
      <c r="O368" s="45"/>
      <c r="P368" s="45" t="s">
        <v>1789</v>
      </c>
    </row>
    <row r="369" spans="1:16" s="51" customFormat="1">
      <c r="A369" s="45"/>
      <c r="B369" s="45" t="s">
        <v>877</v>
      </c>
      <c r="C369" s="113" t="s">
        <v>1558</v>
      </c>
      <c r="D369" s="145" t="s">
        <v>1987</v>
      </c>
      <c r="E369" s="47">
        <v>1.4688300000000001</v>
      </c>
      <c r="F369" s="53">
        <v>1</v>
      </c>
      <c r="G369" s="53">
        <v>1</v>
      </c>
      <c r="H369" s="47">
        <f t="shared" si="14"/>
        <v>1.4688300000000001</v>
      </c>
      <c r="I369" s="49">
        <f t="shared" si="15"/>
        <v>1.4688300000000001</v>
      </c>
      <c r="J369" s="50">
        <f>ROUND((H369*'2-Calculator'!$D$26),2)</f>
        <v>7858.24</v>
      </c>
      <c r="K369" s="50">
        <f>ROUND((I369*'2-Calculator'!$D$26),2)</f>
        <v>7858.24</v>
      </c>
      <c r="L369" s="48">
        <v>5.0999999999999996</v>
      </c>
      <c r="M369" s="45" t="s">
        <v>2151</v>
      </c>
      <c r="N369" s="45" t="s">
        <v>2155</v>
      </c>
      <c r="O369" s="45"/>
      <c r="P369" s="45" t="s">
        <v>1789</v>
      </c>
    </row>
    <row r="370" spans="1:16" s="51" customFormat="1">
      <c r="A370" s="45"/>
      <c r="B370" s="45" t="s">
        <v>876</v>
      </c>
      <c r="C370" s="113" t="s">
        <v>1558</v>
      </c>
      <c r="D370" s="145" t="s">
        <v>1987</v>
      </c>
      <c r="E370" s="47">
        <v>2.1315</v>
      </c>
      <c r="F370" s="53">
        <v>1</v>
      </c>
      <c r="G370" s="53">
        <v>1</v>
      </c>
      <c r="H370" s="47">
        <f t="shared" si="14"/>
        <v>2.1315</v>
      </c>
      <c r="I370" s="49">
        <f t="shared" si="15"/>
        <v>2.1315</v>
      </c>
      <c r="J370" s="50">
        <f>ROUND((H370*'2-Calculator'!$D$26),2)</f>
        <v>11403.53</v>
      </c>
      <c r="K370" s="50">
        <f>ROUND((I370*'2-Calculator'!$D$26),2)</f>
        <v>11403.53</v>
      </c>
      <c r="L370" s="48">
        <v>6.85</v>
      </c>
      <c r="M370" s="45" t="s">
        <v>2151</v>
      </c>
      <c r="N370" s="45" t="s">
        <v>2155</v>
      </c>
      <c r="O370" s="45"/>
      <c r="P370" s="45" t="s">
        <v>1789</v>
      </c>
    </row>
    <row r="371" spans="1:16" s="51" customFormat="1">
      <c r="A371" s="45"/>
      <c r="B371" s="45" t="s">
        <v>875</v>
      </c>
      <c r="C371" s="113" t="s">
        <v>1559</v>
      </c>
      <c r="D371" s="145" t="s">
        <v>2291</v>
      </c>
      <c r="E371" s="47">
        <v>1.2252799999999999</v>
      </c>
      <c r="F371" s="53">
        <v>1</v>
      </c>
      <c r="G371" s="53">
        <v>1</v>
      </c>
      <c r="H371" s="47">
        <f t="shared" si="14"/>
        <v>1.2252799999999999</v>
      </c>
      <c r="I371" s="49">
        <f t="shared" si="15"/>
        <v>1.2252799999999999</v>
      </c>
      <c r="J371" s="50">
        <f>ROUND((H371*'2-Calculator'!$D$26),2)</f>
        <v>6555.25</v>
      </c>
      <c r="K371" s="50">
        <f>ROUND((I371*'2-Calculator'!$D$26),2)</f>
        <v>6555.25</v>
      </c>
      <c r="L371" s="48">
        <v>2.1</v>
      </c>
      <c r="M371" s="45" t="s">
        <v>2151</v>
      </c>
      <c r="N371" s="45" t="s">
        <v>2155</v>
      </c>
      <c r="O371" s="45"/>
      <c r="P371" s="45" t="s">
        <v>1789</v>
      </c>
    </row>
    <row r="372" spans="1:16" s="51" customFormat="1">
      <c r="A372" s="45"/>
      <c r="B372" s="45" t="s">
        <v>874</v>
      </c>
      <c r="C372" s="113" t="s">
        <v>1559</v>
      </c>
      <c r="D372" s="145" t="s">
        <v>2291</v>
      </c>
      <c r="E372" s="47">
        <v>1.4381200000000001</v>
      </c>
      <c r="F372" s="53">
        <v>1</v>
      </c>
      <c r="G372" s="53">
        <v>1</v>
      </c>
      <c r="H372" s="47">
        <f t="shared" si="14"/>
        <v>1.4381200000000001</v>
      </c>
      <c r="I372" s="49">
        <f t="shared" si="15"/>
        <v>1.4381200000000001</v>
      </c>
      <c r="J372" s="50">
        <f>ROUND((H372*'2-Calculator'!$D$26),2)</f>
        <v>7693.94</v>
      </c>
      <c r="K372" s="50">
        <f>ROUND((I372*'2-Calculator'!$D$26),2)</f>
        <v>7693.94</v>
      </c>
      <c r="L372" s="48">
        <v>2.94</v>
      </c>
      <c r="M372" s="45" t="s">
        <v>2151</v>
      </c>
      <c r="N372" s="45" t="s">
        <v>2155</v>
      </c>
      <c r="O372" s="45"/>
      <c r="P372" s="45" t="s">
        <v>1789</v>
      </c>
    </row>
    <row r="373" spans="1:16" s="51" customFormat="1">
      <c r="A373" s="45"/>
      <c r="B373" s="45" t="s">
        <v>873</v>
      </c>
      <c r="C373" s="113" t="s">
        <v>1559</v>
      </c>
      <c r="D373" s="145" t="s">
        <v>2291</v>
      </c>
      <c r="E373" s="47">
        <v>1.88503</v>
      </c>
      <c r="F373" s="53">
        <v>1</v>
      </c>
      <c r="G373" s="53">
        <v>1</v>
      </c>
      <c r="H373" s="47">
        <f t="shared" si="14"/>
        <v>1.88503</v>
      </c>
      <c r="I373" s="49">
        <f t="shared" si="15"/>
        <v>1.88503</v>
      </c>
      <c r="J373" s="50">
        <f>ROUND((H373*'2-Calculator'!$D$26),2)</f>
        <v>10084.91</v>
      </c>
      <c r="K373" s="50">
        <f>ROUND((I373*'2-Calculator'!$D$26),2)</f>
        <v>10084.91</v>
      </c>
      <c r="L373" s="48">
        <v>4.8499999999999996</v>
      </c>
      <c r="M373" s="45" t="s">
        <v>2151</v>
      </c>
      <c r="N373" s="45" t="s">
        <v>2155</v>
      </c>
      <c r="O373" s="45"/>
      <c r="P373" s="45" t="s">
        <v>1789</v>
      </c>
    </row>
    <row r="374" spans="1:16" s="51" customFormat="1">
      <c r="A374" s="45"/>
      <c r="B374" s="45" t="s">
        <v>872</v>
      </c>
      <c r="C374" s="113" t="s">
        <v>1559</v>
      </c>
      <c r="D374" s="145" t="s">
        <v>2291</v>
      </c>
      <c r="E374" s="47">
        <v>2.8267699999999998</v>
      </c>
      <c r="F374" s="53">
        <v>1</v>
      </c>
      <c r="G374" s="53">
        <v>1</v>
      </c>
      <c r="H374" s="47">
        <f t="shared" si="14"/>
        <v>2.8267699999999998</v>
      </c>
      <c r="I374" s="49">
        <f t="shared" si="15"/>
        <v>2.8267699999999998</v>
      </c>
      <c r="J374" s="50">
        <f>ROUND((H374*'2-Calculator'!$D$26),2)</f>
        <v>15123.22</v>
      </c>
      <c r="K374" s="50">
        <f>ROUND((I374*'2-Calculator'!$D$26),2)</f>
        <v>15123.22</v>
      </c>
      <c r="L374" s="48">
        <v>7.97</v>
      </c>
      <c r="M374" s="45" t="s">
        <v>2151</v>
      </c>
      <c r="N374" s="45" t="s">
        <v>2155</v>
      </c>
      <c r="O374" s="45"/>
      <c r="P374" s="45" t="s">
        <v>1789</v>
      </c>
    </row>
    <row r="375" spans="1:16" s="51" customFormat="1">
      <c r="A375" s="45"/>
      <c r="B375" s="45" t="s">
        <v>871</v>
      </c>
      <c r="C375" s="113" t="s">
        <v>1560</v>
      </c>
      <c r="D375" s="145" t="s">
        <v>2292</v>
      </c>
      <c r="E375" s="47">
        <v>1.30253</v>
      </c>
      <c r="F375" s="53">
        <v>1</v>
      </c>
      <c r="G375" s="53">
        <v>1</v>
      </c>
      <c r="H375" s="47">
        <f t="shared" si="14"/>
        <v>1.30253</v>
      </c>
      <c r="I375" s="49">
        <f t="shared" si="15"/>
        <v>1.30253</v>
      </c>
      <c r="J375" s="50">
        <f>ROUND((H375*'2-Calculator'!$D$26),2)</f>
        <v>6968.54</v>
      </c>
      <c r="K375" s="50">
        <f>ROUND((I375*'2-Calculator'!$D$26),2)</f>
        <v>6968.54</v>
      </c>
      <c r="L375" s="48">
        <v>2.36</v>
      </c>
      <c r="M375" s="45" t="s">
        <v>2151</v>
      </c>
      <c r="N375" s="45" t="s">
        <v>2155</v>
      </c>
      <c r="O375" s="45"/>
      <c r="P375" s="45" t="s">
        <v>1789</v>
      </c>
    </row>
    <row r="376" spans="1:16" s="51" customFormat="1">
      <c r="A376" s="45"/>
      <c r="B376" s="45" t="s">
        <v>870</v>
      </c>
      <c r="C376" s="113" t="s">
        <v>1560</v>
      </c>
      <c r="D376" s="145" t="s">
        <v>2292</v>
      </c>
      <c r="E376" s="47">
        <v>1.6340600000000001</v>
      </c>
      <c r="F376" s="53">
        <v>1</v>
      </c>
      <c r="G376" s="53">
        <v>1</v>
      </c>
      <c r="H376" s="47">
        <f t="shared" si="14"/>
        <v>1.6340600000000001</v>
      </c>
      <c r="I376" s="49">
        <f t="shared" si="15"/>
        <v>1.6340600000000001</v>
      </c>
      <c r="J376" s="50">
        <f>ROUND((H376*'2-Calculator'!$D$26),2)</f>
        <v>8742.2199999999993</v>
      </c>
      <c r="K376" s="50">
        <f>ROUND((I376*'2-Calculator'!$D$26),2)</f>
        <v>8742.2199999999993</v>
      </c>
      <c r="L376" s="48">
        <v>4.1900000000000004</v>
      </c>
      <c r="M376" s="45" t="s">
        <v>2151</v>
      </c>
      <c r="N376" s="45" t="s">
        <v>2155</v>
      </c>
      <c r="O376" s="45"/>
      <c r="P376" s="45" t="s">
        <v>1789</v>
      </c>
    </row>
    <row r="377" spans="1:16" s="51" customFormat="1">
      <c r="A377" s="45"/>
      <c r="B377" s="45" t="s">
        <v>869</v>
      </c>
      <c r="C377" s="113" t="s">
        <v>1560</v>
      </c>
      <c r="D377" s="145" t="s">
        <v>2292</v>
      </c>
      <c r="E377" s="47">
        <v>2.31914</v>
      </c>
      <c r="F377" s="53">
        <v>1</v>
      </c>
      <c r="G377" s="53">
        <v>1</v>
      </c>
      <c r="H377" s="47">
        <f t="shared" si="14"/>
        <v>2.31914</v>
      </c>
      <c r="I377" s="49">
        <f t="shared" si="15"/>
        <v>2.31914</v>
      </c>
      <c r="J377" s="50">
        <f>ROUND((H377*'2-Calculator'!$D$26),2)</f>
        <v>12407.4</v>
      </c>
      <c r="K377" s="50">
        <f>ROUND((I377*'2-Calculator'!$D$26),2)</f>
        <v>12407.4</v>
      </c>
      <c r="L377" s="48">
        <v>7.37</v>
      </c>
      <c r="M377" s="45" t="s">
        <v>2151</v>
      </c>
      <c r="N377" s="45" t="s">
        <v>2155</v>
      </c>
      <c r="O377" s="45"/>
      <c r="P377" s="45" t="s">
        <v>1789</v>
      </c>
    </row>
    <row r="378" spans="1:16" s="51" customFormat="1">
      <c r="A378" s="45"/>
      <c r="B378" s="45" t="s">
        <v>868</v>
      </c>
      <c r="C378" s="113" t="s">
        <v>1560</v>
      </c>
      <c r="D378" s="145" t="s">
        <v>2292</v>
      </c>
      <c r="E378" s="47">
        <v>3.5956899999999998</v>
      </c>
      <c r="F378" s="53">
        <v>1</v>
      </c>
      <c r="G378" s="53">
        <v>1</v>
      </c>
      <c r="H378" s="47">
        <f t="shared" si="14"/>
        <v>3.5956899999999998</v>
      </c>
      <c r="I378" s="49">
        <f t="shared" si="15"/>
        <v>3.5956899999999998</v>
      </c>
      <c r="J378" s="50">
        <f>ROUND((H378*'2-Calculator'!$D$26),2)</f>
        <v>19236.939999999999</v>
      </c>
      <c r="K378" s="50">
        <f>ROUND((I378*'2-Calculator'!$D$26),2)</f>
        <v>19236.939999999999</v>
      </c>
      <c r="L378" s="48">
        <v>10.82</v>
      </c>
      <c r="M378" s="45" t="s">
        <v>2151</v>
      </c>
      <c r="N378" s="45" t="s">
        <v>2155</v>
      </c>
      <c r="O378" s="45"/>
      <c r="P378" s="45" t="s">
        <v>1789</v>
      </c>
    </row>
    <row r="379" spans="1:16" s="51" customFormat="1">
      <c r="A379" s="45"/>
      <c r="B379" s="45" t="s">
        <v>867</v>
      </c>
      <c r="C379" s="113" t="s">
        <v>1561</v>
      </c>
      <c r="D379" s="145" t="s">
        <v>2293</v>
      </c>
      <c r="E379" s="47">
        <v>1.0895699999999999</v>
      </c>
      <c r="F379" s="53">
        <v>1</v>
      </c>
      <c r="G379" s="53">
        <v>1</v>
      </c>
      <c r="H379" s="47">
        <f t="shared" si="14"/>
        <v>1.0895699999999999</v>
      </c>
      <c r="I379" s="49">
        <f t="shared" si="15"/>
        <v>1.0895699999999999</v>
      </c>
      <c r="J379" s="50">
        <f>ROUND((H379*'2-Calculator'!$D$26),2)</f>
        <v>5829.2</v>
      </c>
      <c r="K379" s="50">
        <f>ROUND((I379*'2-Calculator'!$D$26),2)</f>
        <v>5829.2</v>
      </c>
      <c r="L379" s="48">
        <v>6.82</v>
      </c>
      <c r="M379" s="45" t="s">
        <v>2151</v>
      </c>
      <c r="N379" s="45" t="s">
        <v>2155</v>
      </c>
      <c r="O379" s="45"/>
      <c r="P379" s="45" t="s">
        <v>1789</v>
      </c>
    </row>
    <row r="380" spans="1:16" s="51" customFormat="1">
      <c r="A380" s="45"/>
      <c r="B380" s="45" t="s">
        <v>866</v>
      </c>
      <c r="C380" s="113" t="s">
        <v>1561</v>
      </c>
      <c r="D380" s="145" t="s">
        <v>2293</v>
      </c>
      <c r="E380" s="47">
        <v>1.50227</v>
      </c>
      <c r="F380" s="53">
        <v>1</v>
      </c>
      <c r="G380" s="53">
        <v>1</v>
      </c>
      <c r="H380" s="47">
        <f t="shared" si="14"/>
        <v>1.50227</v>
      </c>
      <c r="I380" s="49">
        <f t="shared" si="15"/>
        <v>1.50227</v>
      </c>
      <c r="J380" s="50">
        <f>ROUND((H380*'2-Calculator'!$D$26),2)</f>
        <v>8037.14</v>
      </c>
      <c r="K380" s="50">
        <f>ROUND((I380*'2-Calculator'!$D$26),2)</f>
        <v>8037.14</v>
      </c>
      <c r="L380" s="48">
        <v>8.0399999999999991</v>
      </c>
      <c r="M380" s="45" t="s">
        <v>2151</v>
      </c>
      <c r="N380" s="45" t="s">
        <v>2155</v>
      </c>
      <c r="O380" s="45"/>
      <c r="P380" s="45" t="s">
        <v>1789</v>
      </c>
    </row>
    <row r="381" spans="1:16" s="51" customFormat="1">
      <c r="A381" s="45"/>
      <c r="B381" s="45" t="s">
        <v>865</v>
      </c>
      <c r="C381" s="113" t="s">
        <v>1561</v>
      </c>
      <c r="D381" s="145" t="s">
        <v>2293</v>
      </c>
      <c r="E381" s="47">
        <v>2.1134200000000001</v>
      </c>
      <c r="F381" s="53">
        <v>1</v>
      </c>
      <c r="G381" s="53">
        <v>1</v>
      </c>
      <c r="H381" s="47">
        <f t="shared" si="14"/>
        <v>2.1134200000000001</v>
      </c>
      <c r="I381" s="49">
        <f t="shared" si="15"/>
        <v>2.1134200000000001</v>
      </c>
      <c r="J381" s="50">
        <f>ROUND((H381*'2-Calculator'!$D$26),2)</f>
        <v>11306.8</v>
      </c>
      <c r="K381" s="50">
        <f>ROUND((I381*'2-Calculator'!$D$26),2)</f>
        <v>11306.8</v>
      </c>
      <c r="L381" s="48">
        <v>10.81</v>
      </c>
      <c r="M381" s="45" t="s">
        <v>2151</v>
      </c>
      <c r="N381" s="45" t="s">
        <v>2155</v>
      </c>
      <c r="O381" s="45"/>
      <c r="P381" s="45" t="s">
        <v>1789</v>
      </c>
    </row>
    <row r="382" spans="1:16" s="51" customFormat="1">
      <c r="A382" s="45"/>
      <c r="B382" s="45" t="s">
        <v>864</v>
      </c>
      <c r="C382" s="113" t="s">
        <v>1561</v>
      </c>
      <c r="D382" s="145" t="s">
        <v>2293</v>
      </c>
      <c r="E382" s="47">
        <v>3.0391400000000002</v>
      </c>
      <c r="F382" s="53">
        <v>1</v>
      </c>
      <c r="G382" s="53">
        <v>1</v>
      </c>
      <c r="H382" s="47">
        <f t="shared" si="14"/>
        <v>3.0391400000000002</v>
      </c>
      <c r="I382" s="49">
        <f t="shared" si="15"/>
        <v>3.0391400000000002</v>
      </c>
      <c r="J382" s="50">
        <f>ROUND((H382*'2-Calculator'!$D$26),2)</f>
        <v>16259.4</v>
      </c>
      <c r="K382" s="50">
        <f>ROUND((I382*'2-Calculator'!$D$26),2)</f>
        <v>16259.4</v>
      </c>
      <c r="L382" s="48">
        <v>14.12</v>
      </c>
      <c r="M382" s="45" t="s">
        <v>2151</v>
      </c>
      <c r="N382" s="45" t="s">
        <v>2155</v>
      </c>
      <c r="O382" s="45"/>
      <c r="P382" s="45" t="s">
        <v>1789</v>
      </c>
    </row>
    <row r="383" spans="1:16" s="51" customFormat="1">
      <c r="A383" s="45"/>
      <c r="B383" s="45" t="s">
        <v>863</v>
      </c>
      <c r="C383" s="113" t="s">
        <v>1562</v>
      </c>
      <c r="D383" s="145" t="s">
        <v>1988</v>
      </c>
      <c r="E383" s="47">
        <v>0.68410000000000004</v>
      </c>
      <c r="F383" s="53">
        <v>1</v>
      </c>
      <c r="G383" s="53">
        <v>1</v>
      </c>
      <c r="H383" s="47">
        <f t="shared" si="14"/>
        <v>0.68410000000000004</v>
      </c>
      <c r="I383" s="49">
        <f t="shared" si="15"/>
        <v>0.68410000000000004</v>
      </c>
      <c r="J383" s="50">
        <f>ROUND((H383*'2-Calculator'!$D$26),2)</f>
        <v>3659.94</v>
      </c>
      <c r="K383" s="50">
        <f>ROUND((I383*'2-Calculator'!$D$26),2)</f>
        <v>3659.94</v>
      </c>
      <c r="L383" s="48">
        <v>2.92</v>
      </c>
      <c r="M383" s="45" t="s">
        <v>2151</v>
      </c>
      <c r="N383" s="45" t="s">
        <v>2155</v>
      </c>
      <c r="O383" s="45"/>
      <c r="P383" s="45" t="s">
        <v>1789</v>
      </c>
    </row>
    <row r="384" spans="1:16" s="51" customFormat="1">
      <c r="A384" s="45"/>
      <c r="B384" s="45" t="s">
        <v>862</v>
      </c>
      <c r="C384" s="113" t="s">
        <v>1562</v>
      </c>
      <c r="D384" s="145" t="s">
        <v>1988</v>
      </c>
      <c r="E384" s="47">
        <v>0.90407000000000004</v>
      </c>
      <c r="F384" s="53">
        <v>1</v>
      </c>
      <c r="G384" s="53">
        <v>1</v>
      </c>
      <c r="H384" s="47">
        <f t="shared" si="14"/>
        <v>0.90407000000000004</v>
      </c>
      <c r="I384" s="49">
        <f t="shared" si="15"/>
        <v>0.90407000000000004</v>
      </c>
      <c r="J384" s="50">
        <f>ROUND((H384*'2-Calculator'!$D$26),2)</f>
        <v>4836.7700000000004</v>
      </c>
      <c r="K384" s="50">
        <f>ROUND((I384*'2-Calculator'!$D$26),2)</f>
        <v>4836.7700000000004</v>
      </c>
      <c r="L384" s="48">
        <v>4.07</v>
      </c>
      <c r="M384" s="45" t="s">
        <v>2151</v>
      </c>
      <c r="N384" s="45" t="s">
        <v>2155</v>
      </c>
      <c r="O384" s="45"/>
      <c r="P384" s="45" t="s">
        <v>1789</v>
      </c>
    </row>
    <row r="385" spans="1:16" s="51" customFormat="1">
      <c r="A385" s="45"/>
      <c r="B385" s="45" t="s">
        <v>861</v>
      </c>
      <c r="C385" s="113" t="s">
        <v>1562</v>
      </c>
      <c r="D385" s="145" t="s">
        <v>1988</v>
      </c>
      <c r="E385" s="47">
        <v>1.26139</v>
      </c>
      <c r="F385" s="53">
        <v>1</v>
      </c>
      <c r="G385" s="53">
        <v>1</v>
      </c>
      <c r="H385" s="47">
        <f t="shared" si="14"/>
        <v>1.26139</v>
      </c>
      <c r="I385" s="49">
        <f t="shared" si="15"/>
        <v>1.26139</v>
      </c>
      <c r="J385" s="50">
        <f>ROUND((H385*'2-Calculator'!$D$26),2)</f>
        <v>6748.44</v>
      </c>
      <c r="K385" s="50">
        <f>ROUND((I385*'2-Calculator'!$D$26),2)</f>
        <v>6748.44</v>
      </c>
      <c r="L385" s="48">
        <v>5.51</v>
      </c>
      <c r="M385" s="45" t="s">
        <v>2151</v>
      </c>
      <c r="N385" s="45" t="s">
        <v>2155</v>
      </c>
      <c r="O385" s="45"/>
      <c r="P385" s="45" t="s">
        <v>1789</v>
      </c>
    </row>
    <row r="386" spans="1:16" s="51" customFormat="1">
      <c r="A386" s="45"/>
      <c r="B386" s="45" t="s">
        <v>860</v>
      </c>
      <c r="C386" s="113" t="s">
        <v>1562</v>
      </c>
      <c r="D386" s="145" t="s">
        <v>1988</v>
      </c>
      <c r="E386" s="47">
        <v>1.91435</v>
      </c>
      <c r="F386" s="53">
        <v>1</v>
      </c>
      <c r="G386" s="53">
        <v>1</v>
      </c>
      <c r="H386" s="47">
        <f t="shared" si="14"/>
        <v>1.91435</v>
      </c>
      <c r="I386" s="49">
        <f t="shared" si="15"/>
        <v>1.91435</v>
      </c>
      <c r="J386" s="50">
        <f>ROUND((H386*'2-Calculator'!$D$26),2)</f>
        <v>10241.77</v>
      </c>
      <c r="K386" s="50">
        <f>ROUND((I386*'2-Calculator'!$D$26),2)</f>
        <v>10241.77</v>
      </c>
      <c r="L386" s="48">
        <v>8.0399999999999991</v>
      </c>
      <c r="M386" s="45" t="s">
        <v>2151</v>
      </c>
      <c r="N386" s="45" t="s">
        <v>2155</v>
      </c>
      <c r="O386" s="45"/>
      <c r="P386" s="45" t="s">
        <v>1789</v>
      </c>
    </row>
    <row r="387" spans="1:16" s="51" customFormat="1">
      <c r="A387" s="45"/>
      <c r="B387" s="45" t="s">
        <v>859</v>
      </c>
      <c r="C387" s="113" t="s">
        <v>1563</v>
      </c>
      <c r="D387" s="145" t="s">
        <v>2294</v>
      </c>
      <c r="E387" s="47">
        <v>0.48081000000000002</v>
      </c>
      <c r="F387" s="53">
        <v>1</v>
      </c>
      <c r="G387" s="53">
        <v>1</v>
      </c>
      <c r="H387" s="47">
        <f t="shared" si="14"/>
        <v>0.48081000000000002</v>
      </c>
      <c r="I387" s="49">
        <f t="shared" si="15"/>
        <v>0.48081000000000002</v>
      </c>
      <c r="J387" s="50">
        <f>ROUND((H387*'2-Calculator'!$D$26),2)</f>
        <v>2572.33</v>
      </c>
      <c r="K387" s="50">
        <f>ROUND((I387*'2-Calculator'!$D$26),2)</f>
        <v>2572.33</v>
      </c>
      <c r="L387" s="48">
        <v>1.97</v>
      </c>
      <c r="M387" s="45" t="s">
        <v>2151</v>
      </c>
      <c r="N387" s="45" t="s">
        <v>2155</v>
      </c>
      <c r="O387" s="45"/>
      <c r="P387" s="45" t="s">
        <v>1789</v>
      </c>
    </row>
    <row r="388" spans="1:16" s="51" customFormat="1">
      <c r="A388" s="45"/>
      <c r="B388" s="45" t="s">
        <v>858</v>
      </c>
      <c r="C388" s="113" t="s">
        <v>1563</v>
      </c>
      <c r="D388" s="145" t="s">
        <v>2294</v>
      </c>
      <c r="E388" s="47">
        <v>0.69920000000000004</v>
      </c>
      <c r="F388" s="53">
        <v>1</v>
      </c>
      <c r="G388" s="53">
        <v>1</v>
      </c>
      <c r="H388" s="47">
        <f t="shared" si="14"/>
        <v>0.69920000000000004</v>
      </c>
      <c r="I388" s="49">
        <f t="shared" si="15"/>
        <v>0.69920000000000004</v>
      </c>
      <c r="J388" s="50">
        <f>ROUND((H388*'2-Calculator'!$D$26),2)</f>
        <v>3740.72</v>
      </c>
      <c r="K388" s="50">
        <f>ROUND((I388*'2-Calculator'!$D$26),2)</f>
        <v>3740.72</v>
      </c>
      <c r="L388" s="48">
        <v>2.63</v>
      </c>
      <c r="M388" s="45" t="s">
        <v>2151</v>
      </c>
      <c r="N388" s="45" t="s">
        <v>2155</v>
      </c>
      <c r="O388" s="45"/>
      <c r="P388" s="45" t="s">
        <v>1789</v>
      </c>
    </row>
    <row r="389" spans="1:16" s="51" customFormat="1">
      <c r="A389" s="45"/>
      <c r="B389" s="45" t="s">
        <v>857</v>
      </c>
      <c r="C389" s="113" t="s">
        <v>1563</v>
      </c>
      <c r="D389" s="145" t="s">
        <v>2294</v>
      </c>
      <c r="E389" s="47">
        <v>1.0668500000000001</v>
      </c>
      <c r="F389" s="53">
        <v>1</v>
      </c>
      <c r="G389" s="53">
        <v>1</v>
      </c>
      <c r="H389" s="47">
        <f t="shared" si="14"/>
        <v>1.0668500000000001</v>
      </c>
      <c r="I389" s="49">
        <f t="shared" si="15"/>
        <v>1.0668500000000001</v>
      </c>
      <c r="J389" s="50">
        <f>ROUND((H389*'2-Calculator'!$D$26),2)</f>
        <v>5707.65</v>
      </c>
      <c r="K389" s="50">
        <f>ROUND((I389*'2-Calculator'!$D$26),2)</f>
        <v>5707.65</v>
      </c>
      <c r="L389" s="48">
        <v>2.98</v>
      </c>
      <c r="M389" s="45" t="s">
        <v>2151</v>
      </c>
      <c r="N389" s="45" t="s">
        <v>2155</v>
      </c>
      <c r="O389" s="45"/>
      <c r="P389" s="45" t="s">
        <v>1789</v>
      </c>
    </row>
    <row r="390" spans="1:16" s="51" customFormat="1">
      <c r="A390" s="45"/>
      <c r="B390" s="45" t="s">
        <v>856</v>
      </c>
      <c r="C390" s="113" t="s">
        <v>1563</v>
      </c>
      <c r="D390" s="145" t="s">
        <v>2294</v>
      </c>
      <c r="E390" s="47">
        <v>1.9831099999999999</v>
      </c>
      <c r="F390" s="53">
        <v>1</v>
      </c>
      <c r="G390" s="53">
        <v>1</v>
      </c>
      <c r="H390" s="47">
        <f t="shared" si="14"/>
        <v>1.9831099999999999</v>
      </c>
      <c r="I390" s="49">
        <f t="shared" si="15"/>
        <v>1.9831099999999999</v>
      </c>
      <c r="J390" s="50">
        <f>ROUND((H390*'2-Calculator'!$D$26),2)</f>
        <v>10609.64</v>
      </c>
      <c r="K390" s="50">
        <f>ROUND((I390*'2-Calculator'!$D$26),2)</f>
        <v>10609.64</v>
      </c>
      <c r="L390" s="48">
        <v>4.57</v>
      </c>
      <c r="M390" s="45" t="s">
        <v>2151</v>
      </c>
      <c r="N390" s="45" t="s">
        <v>2155</v>
      </c>
      <c r="O390" s="45"/>
      <c r="P390" s="45" t="s">
        <v>1789</v>
      </c>
    </row>
    <row r="391" spans="1:16" s="51" customFormat="1">
      <c r="A391" s="45"/>
      <c r="B391" s="45" t="s">
        <v>855</v>
      </c>
      <c r="C391" s="113" t="s">
        <v>1564</v>
      </c>
      <c r="D391" s="145" t="s">
        <v>2295</v>
      </c>
      <c r="E391" s="47">
        <v>0.61580999999999997</v>
      </c>
      <c r="F391" s="53">
        <v>1</v>
      </c>
      <c r="G391" s="53">
        <v>1</v>
      </c>
      <c r="H391" s="47">
        <f t="shared" si="14"/>
        <v>0.61580999999999997</v>
      </c>
      <c r="I391" s="49">
        <f t="shared" si="15"/>
        <v>0.61580999999999997</v>
      </c>
      <c r="J391" s="50">
        <f>ROUND((H391*'2-Calculator'!$D$26),2)</f>
        <v>3294.58</v>
      </c>
      <c r="K391" s="50">
        <f>ROUND((I391*'2-Calculator'!$D$26),2)</f>
        <v>3294.58</v>
      </c>
      <c r="L391" s="48">
        <v>2.89</v>
      </c>
      <c r="M391" s="45" t="s">
        <v>2151</v>
      </c>
      <c r="N391" s="45" t="s">
        <v>2155</v>
      </c>
      <c r="O391" s="45"/>
      <c r="P391" s="45" t="s">
        <v>1789</v>
      </c>
    </row>
    <row r="392" spans="1:16" s="51" customFormat="1">
      <c r="A392" s="45"/>
      <c r="B392" s="45" t="s">
        <v>854</v>
      </c>
      <c r="C392" s="113" t="s">
        <v>1564</v>
      </c>
      <c r="D392" s="145" t="s">
        <v>2295</v>
      </c>
      <c r="E392" s="47">
        <v>0.83353999999999995</v>
      </c>
      <c r="F392" s="53">
        <v>1</v>
      </c>
      <c r="G392" s="53">
        <v>1</v>
      </c>
      <c r="H392" s="47">
        <f t="shared" si="14"/>
        <v>0.83353999999999995</v>
      </c>
      <c r="I392" s="49">
        <f t="shared" si="15"/>
        <v>0.83353999999999995</v>
      </c>
      <c r="J392" s="50">
        <f>ROUND((H392*'2-Calculator'!$D$26),2)</f>
        <v>4459.4399999999996</v>
      </c>
      <c r="K392" s="50">
        <f>ROUND((I392*'2-Calculator'!$D$26),2)</f>
        <v>4459.4399999999996</v>
      </c>
      <c r="L392" s="48">
        <v>3.88</v>
      </c>
      <c r="M392" s="45" t="s">
        <v>2151</v>
      </c>
      <c r="N392" s="45" t="s">
        <v>2155</v>
      </c>
      <c r="O392" s="45"/>
      <c r="P392" s="45" t="s">
        <v>1789</v>
      </c>
    </row>
    <row r="393" spans="1:16" s="51" customFormat="1">
      <c r="A393" s="45"/>
      <c r="B393" s="45" t="s">
        <v>853</v>
      </c>
      <c r="C393" s="113" t="s">
        <v>1564</v>
      </c>
      <c r="D393" s="145" t="s">
        <v>2295</v>
      </c>
      <c r="E393" s="47">
        <v>1.16517</v>
      </c>
      <c r="F393" s="53">
        <v>1</v>
      </c>
      <c r="G393" s="53">
        <v>1</v>
      </c>
      <c r="H393" s="47">
        <f t="shared" si="14"/>
        <v>1.16517</v>
      </c>
      <c r="I393" s="49">
        <f t="shared" si="15"/>
        <v>1.16517</v>
      </c>
      <c r="J393" s="50">
        <f>ROUND((H393*'2-Calculator'!$D$26),2)</f>
        <v>6233.66</v>
      </c>
      <c r="K393" s="50">
        <f>ROUND((I393*'2-Calculator'!$D$26),2)</f>
        <v>6233.66</v>
      </c>
      <c r="L393" s="48">
        <v>5.09</v>
      </c>
      <c r="M393" s="45" t="s">
        <v>2151</v>
      </c>
      <c r="N393" s="45" t="s">
        <v>2155</v>
      </c>
      <c r="O393" s="45"/>
      <c r="P393" s="45" t="s">
        <v>1789</v>
      </c>
    </row>
    <row r="394" spans="1:16" s="51" customFormat="1">
      <c r="A394" s="45"/>
      <c r="B394" s="45" t="s">
        <v>852</v>
      </c>
      <c r="C394" s="113" t="s">
        <v>1564</v>
      </c>
      <c r="D394" s="145" t="s">
        <v>2295</v>
      </c>
      <c r="E394" s="47">
        <v>2.19238</v>
      </c>
      <c r="F394" s="53">
        <v>1</v>
      </c>
      <c r="G394" s="53">
        <v>1</v>
      </c>
      <c r="H394" s="47">
        <f t="shared" si="14"/>
        <v>2.19238</v>
      </c>
      <c r="I394" s="49">
        <f t="shared" si="15"/>
        <v>2.19238</v>
      </c>
      <c r="J394" s="50">
        <f>ROUND((H394*'2-Calculator'!$D$26),2)</f>
        <v>11729.23</v>
      </c>
      <c r="K394" s="50">
        <f>ROUND((I394*'2-Calculator'!$D$26),2)</f>
        <v>11729.23</v>
      </c>
      <c r="L394" s="48">
        <v>8.7100000000000009</v>
      </c>
      <c r="M394" s="45" t="s">
        <v>2151</v>
      </c>
      <c r="N394" s="45" t="s">
        <v>2155</v>
      </c>
      <c r="O394" s="45"/>
      <c r="P394" s="45" t="s">
        <v>1789</v>
      </c>
    </row>
    <row r="395" spans="1:16" s="51" customFormat="1">
      <c r="A395" s="45"/>
      <c r="B395" s="45" t="s">
        <v>851</v>
      </c>
      <c r="C395" s="113" t="s">
        <v>1565</v>
      </c>
      <c r="D395" s="145" t="s">
        <v>2296</v>
      </c>
      <c r="E395" s="47">
        <v>0.62968000000000002</v>
      </c>
      <c r="F395" s="53">
        <v>1</v>
      </c>
      <c r="G395" s="53">
        <v>1</v>
      </c>
      <c r="H395" s="47">
        <f t="shared" si="14"/>
        <v>0.62968000000000002</v>
      </c>
      <c r="I395" s="49">
        <f t="shared" si="15"/>
        <v>0.62968000000000002</v>
      </c>
      <c r="J395" s="50">
        <f>ROUND((H395*'2-Calculator'!$D$26),2)</f>
        <v>3368.79</v>
      </c>
      <c r="K395" s="50">
        <f>ROUND((I395*'2-Calculator'!$D$26),2)</f>
        <v>3368.79</v>
      </c>
      <c r="L395" s="48">
        <v>1.83</v>
      </c>
      <c r="M395" s="45" t="s">
        <v>2151</v>
      </c>
      <c r="N395" s="45" t="s">
        <v>2155</v>
      </c>
      <c r="O395" s="45"/>
      <c r="P395" s="45" t="s">
        <v>1789</v>
      </c>
    </row>
    <row r="396" spans="1:16" s="51" customFormat="1">
      <c r="A396" s="45"/>
      <c r="B396" s="45" t="s">
        <v>850</v>
      </c>
      <c r="C396" s="113" t="s">
        <v>1565</v>
      </c>
      <c r="D396" s="145" t="s">
        <v>2296</v>
      </c>
      <c r="E396" s="47">
        <v>0.75588999999999995</v>
      </c>
      <c r="F396" s="53">
        <v>1</v>
      </c>
      <c r="G396" s="53">
        <v>1</v>
      </c>
      <c r="H396" s="47">
        <f t="shared" si="14"/>
        <v>0.75588999999999995</v>
      </c>
      <c r="I396" s="49">
        <f t="shared" si="15"/>
        <v>0.75588999999999995</v>
      </c>
      <c r="J396" s="50">
        <f>ROUND((H396*'2-Calculator'!$D$26),2)</f>
        <v>4044.01</v>
      </c>
      <c r="K396" s="50">
        <f>ROUND((I396*'2-Calculator'!$D$26),2)</f>
        <v>4044.01</v>
      </c>
      <c r="L396" s="48">
        <v>2.5099999999999998</v>
      </c>
      <c r="M396" s="45" t="s">
        <v>2151</v>
      </c>
      <c r="N396" s="45" t="s">
        <v>2155</v>
      </c>
      <c r="O396" s="45"/>
      <c r="P396" s="45" t="s">
        <v>1789</v>
      </c>
    </row>
    <row r="397" spans="1:16" s="51" customFormat="1">
      <c r="A397" s="45"/>
      <c r="B397" s="45" t="s">
        <v>849</v>
      </c>
      <c r="C397" s="113" t="s">
        <v>1565</v>
      </c>
      <c r="D397" s="145" t="s">
        <v>2296</v>
      </c>
      <c r="E397" s="47">
        <v>1.00753</v>
      </c>
      <c r="F397" s="53">
        <v>1</v>
      </c>
      <c r="G397" s="53">
        <v>1</v>
      </c>
      <c r="H397" s="47">
        <f t="shared" si="14"/>
        <v>1.00753</v>
      </c>
      <c r="I397" s="49">
        <f t="shared" si="15"/>
        <v>1.00753</v>
      </c>
      <c r="J397" s="50">
        <f>ROUND((H397*'2-Calculator'!$D$26),2)</f>
        <v>5390.29</v>
      </c>
      <c r="K397" s="50">
        <f>ROUND((I397*'2-Calculator'!$D$26),2)</f>
        <v>5390.29</v>
      </c>
      <c r="L397" s="48">
        <v>3.91</v>
      </c>
      <c r="M397" s="45" t="s">
        <v>2151</v>
      </c>
      <c r="N397" s="45" t="s">
        <v>2155</v>
      </c>
      <c r="O397" s="45"/>
      <c r="P397" s="45" t="s">
        <v>1789</v>
      </c>
    </row>
    <row r="398" spans="1:16" s="51" customFormat="1">
      <c r="A398" s="45"/>
      <c r="B398" s="45" t="s">
        <v>848</v>
      </c>
      <c r="C398" s="113" t="s">
        <v>1565</v>
      </c>
      <c r="D398" s="145" t="s">
        <v>2296</v>
      </c>
      <c r="E398" s="47">
        <v>1.66055</v>
      </c>
      <c r="F398" s="53">
        <v>1</v>
      </c>
      <c r="G398" s="53">
        <v>1</v>
      </c>
      <c r="H398" s="47">
        <f t="shared" si="14"/>
        <v>1.66055</v>
      </c>
      <c r="I398" s="49">
        <f t="shared" si="15"/>
        <v>1.66055</v>
      </c>
      <c r="J398" s="50">
        <f>ROUND((H398*'2-Calculator'!$D$26),2)</f>
        <v>8883.94</v>
      </c>
      <c r="K398" s="50">
        <f>ROUND((I398*'2-Calculator'!$D$26),2)</f>
        <v>8883.94</v>
      </c>
      <c r="L398" s="48">
        <v>6.37</v>
      </c>
      <c r="M398" s="45" t="s">
        <v>2151</v>
      </c>
      <c r="N398" s="45" t="s">
        <v>2155</v>
      </c>
      <c r="O398" s="45"/>
      <c r="P398" s="45" t="s">
        <v>1789</v>
      </c>
    </row>
    <row r="399" spans="1:16" s="51" customFormat="1">
      <c r="A399" s="45"/>
      <c r="B399" s="45" t="s">
        <v>847</v>
      </c>
      <c r="C399" s="113" t="s">
        <v>1566</v>
      </c>
      <c r="D399" s="145" t="s">
        <v>1989</v>
      </c>
      <c r="E399" s="47">
        <v>0.65683999999999998</v>
      </c>
      <c r="F399" s="53">
        <v>1</v>
      </c>
      <c r="G399" s="53">
        <v>1</v>
      </c>
      <c r="H399" s="47">
        <f t="shared" si="14"/>
        <v>0.65683999999999998</v>
      </c>
      <c r="I399" s="49">
        <f t="shared" si="15"/>
        <v>0.65683999999999998</v>
      </c>
      <c r="J399" s="50">
        <f>ROUND((H399*'2-Calculator'!$D$26),2)</f>
        <v>3514.09</v>
      </c>
      <c r="K399" s="50">
        <f>ROUND((I399*'2-Calculator'!$D$26),2)</f>
        <v>3514.09</v>
      </c>
      <c r="L399" s="48">
        <v>2.11</v>
      </c>
      <c r="M399" s="45" t="s">
        <v>2151</v>
      </c>
      <c r="N399" s="45" t="s">
        <v>2155</v>
      </c>
      <c r="O399" s="45"/>
      <c r="P399" s="45" t="s">
        <v>1789</v>
      </c>
    </row>
    <row r="400" spans="1:16" s="51" customFormat="1">
      <c r="A400" s="45"/>
      <c r="B400" s="45" t="s">
        <v>846</v>
      </c>
      <c r="C400" s="113" t="s">
        <v>1566</v>
      </c>
      <c r="D400" s="145" t="s">
        <v>1989</v>
      </c>
      <c r="E400" s="47">
        <v>0.80252000000000001</v>
      </c>
      <c r="F400" s="53">
        <v>1</v>
      </c>
      <c r="G400" s="53">
        <v>1</v>
      </c>
      <c r="H400" s="47">
        <f t="shared" si="14"/>
        <v>0.80252000000000001</v>
      </c>
      <c r="I400" s="49">
        <f t="shared" si="15"/>
        <v>0.80252000000000001</v>
      </c>
      <c r="J400" s="50">
        <f>ROUND((H400*'2-Calculator'!$D$26),2)</f>
        <v>4293.4799999999996</v>
      </c>
      <c r="K400" s="50">
        <f>ROUND((I400*'2-Calculator'!$D$26),2)</f>
        <v>4293.4799999999996</v>
      </c>
      <c r="L400" s="48">
        <v>2.85</v>
      </c>
      <c r="M400" s="45" t="s">
        <v>2151</v>
      </c>
      <c r="N400" s="45" t="s">
        <v>2155</v>
      </c>
      <c r="O400" s="45"/>
      <c r="P400" s="45" t="s">
        <v>1789</v>
      </c>
    </row>
    <row r="401" spans="1:16" s="51" customFormat="1">
      <c r="A401" s="45"/>
      <c r="B401" s="45" t="s">
        <v>845</v>
      </c>
      <c r="C401" s="113" t="s">
        <v>1566</v>
      </c>
      <c r="D401" s="145" t="s">
        <v>1989</v>
      </c>
      <c r="E401" s="47">
        <v>1.1122000000000001</v>
      </c>
      <c r="F401" s="53">
        <v>1</v>
      </c>
      <c r="G401" s="53">
        <v>1</v>
      </c>
      <c r="H401" s="47">
        <f t="shared" si="14"/>
        <v>1.1122000000000001</v>
      </c>
      <c r="I401" s="49">
        <f t="shared" si="15"/>
        <v>1.1122000000000001</v>
      </c>
      <c r="J401" s="50">
        <f>ROUND((H401*'2-Calculator'!$D$26),2)</f>
        <v>5950.27</v>
      </c>
      <c r="K401" s="50">
        <f>ROUND((I401*'2-Calculator'!$D$26),2)</f>
        <v>5950.27</v>
      </c>
      <c r="L401" s="48">
        <v>4.3</v>
      </c>
      <c r="M401" s="45" t="s">
        <v>2151</v>
      </c>
      <c r="N401" s="45" t="s">
        <v>2155</v>
      </c>
      <c r="O401" s="45"/>
      <c r="P401" s="45" t="s">
        <v>1789</v>
      </c>
    </row>
    <row r="402" spans="1:16" s="51" customFormat="1">
      <c r="A402" s="45"/>
      <c r="B402" s="45" t="s">
        <v>844</v>
      </c>
      <c r="C402" s="113" t="s">
        <v>1566</v>
      </c>
      <c r="D402" s="145" t="s">
        <v>1989</v>
      </c>
      <c r="E402" s="47">
        <v>1.67733</v>
      </c>
      <c r="F402" s="53">
        <v>1</v>
      </c>
      <c r="G402" s="53">
        <v>1</v>
      </c>
      <c r="H402" s="47">
        <f t="shared" si="14"/>
        <v>1.67733</v>
      </c>
      <c r="I402" s="49">
        <f t="shared" si="15"/>
        <v>1.67733</v>
      </c>
      <c r="J402" s="50">
        <f>ROUND((H402*'2-Calculator'!$D$26),2)</f>
        <v>8973.7199999999993</v>
      </c>
      <c r="K402" s="50">
        <f>ROUND((I402*'2-Calculator'!$D$26),2)</f>
        <v>8973.7199999999993</v>
      </c>
      <c r="L402" s="48">
        <v>6.66</v>
      </c>
      <c r="M402" s="45" t="s">
        <v>2151</v>
      </c>
      <c r="N402" s="45" t="s">
        <v>2155</v>
      </c>
      <c r="O402" s="45"/>
      <c r="P402" s="45" t="s">
        <v>1789</v>
      </c>
    </row>
    <row r="403" spans="1:16" s="51" customFormat="1">
      <c r="A403" s="45"/>
      <c r="B403" s="45" t="s">
        <v>843</v>
      </c>
      <c r="C403" s="113" t="s">
        <v>1567</v>
      </c>
      <c r="D403" s="145" t="s">
        <v>2297</v>
      </c>
      <c r="E403" s="47">
        <v>0.63348000000000004</v>
      </c>
      <c r="F403" s="53">
        <v>1</v>
      </c>
      <c r="G403" s="53">
        <v>1</v>
      </c>
      <c r="H403" s="47">
        <f t="shared" si="14"/>
        <v>0.63348000000000004</v>
      </c>
      <c r="I403" s="49">
        <f t="shared" si="15"/>
        <v>0.63348000000000004</v>
      </c>
      <c r="J403" s="50">
        <f>ROUND((H403*'2-Calculator'!$D$26),2)</f>
        <v>3389.12</v>
      </c>
      <c r="K403" s="50">
        <f>ROUND((I403*'2-Calculator'!$D$26),2)</f>
        <v>3389.12</v>
      </c>
      <c r="L403" s="48">
        <v>2.48</v>
      </c>
      <c r="M403" s="45" t="s">
        <v>2151</v>
      </c>
      <c r="N403" s="45" t="s">
        <v>2155</v>
      </c>
      <c r="O403" s="45"/>
      <c r="P403" s="45" t="s">
        <v>1789</v>
      </c>
    </row>
    <row r="404" spans="1:16" s="51" customFormat="1">
      <c r="A404" s="45"/>
      <c r="B404" s="45" t="s">
        <v>842</v>
      </c>
      <c r="C404" s="113" t="s">
        <v>1567</v>
      </c>
      <c r="D404" s="145" t="s">
        <v>2297</v>
      </c>
      <c r="E404" s="47">
        <v>0.82767999999999997</v>
      </c>
      <c r="F404" s="53">
        <v>1</v>
      </c>
      <c r="G404" s="53">
        <v>1</v>
      </c>
      <c r="H404" s="47">
        <f t="shared" si="14"/>
        <v>0.82767999999999997</v>
      </c>
      <c r="I404" s="49">
        <f t="shared" si="15"/>
        <v>0.82767999999999997</v>
      </c>
      <c r="J404" s="50">
        <f>ROUND((H404*'2-Calculator'!$D$26),2)</f>
        <v>4428.09</v>
      </c>
      <c r="K404" s="50">
        <f>ROUND((I404*'2-Calculator'!$D$26),2)</f>
        <v>4428.09</v>
      </c>
      <c r="L404" s="48">
        <v>3.6</v>
      </c>
      <c r="M404" s="45" t="s">
        <v>2151</v>
      </c>
      <c r="N404" s="45" t="s">
        <v>2155</v>
      </c>
      <c r="O404" s="45"/>
      <c r="P404" s="45" t="s">
        <v>1789</v>
      </c>
    </row>
    <row r="405" spans="1:16" s="51" customFormat="1">
      <c r="A405" s="45"/>
      <c r="B405" s="45" t="s">
        <v>841</v>
      </c>
      <c r="C405" s="113" t="s">
        <v>1567</v>
      </c>
      <c r="D405" s="145" t="s">
        <v>2297</v>
      </c>
      <c r="E405" s="47">
        <v>1.1939</v>
      </c>
      <c r="F405" s="53">
        <v>1</v>
      </c>
      <c r="G405" s="53">
        <v>1</v>
      </c>
      <c r="H405" s="47">
        <f t="shared" si="14"/>
        <v>1.1939</v>
      </c>
      <c r="I405" s="49">
        <f t="shared" si="15"/>
        <v>1.1939</v>
      </c>
      <c r="J405" s="50">
        <f>ROUND((H405*'2-Calculator'!$D$26),2)</f>
        <v>6387.37</v>
      </c>
      <c r="K405" s="50">
        <f>ROUND((I405*'2-Calculator'!$D$26),2)</f>
        <v>6387.37</v>
      </c>
      <c r="L405" s="48">
        <v>5.55</v>
      </c>
      <c r="M405" s="45" t="s">
        <v>2151</v>
      </c>
      <c r="N405" s="45" t="s">
        <v>2155</v>
      </c>
      <c r="O405" s="45"/>
      <c r="P405" s="45" t="s">
        <v>1789</v>
      </c>
    </row>
    <row r="406" spans="1:16" s="51" customFormat="1">
      <c r="A406" s="45"/>
      <c r="B406" s="45" t="s">
        <v>840</v>
      </c>
      <c r="C406" s="113" t="s">
        <v>1567</v>
      </c>
      <c r="D406" s="145" t="s">
        <v>2297</v>
      </c>
      <c r="E406" s="47">
        <v>1.8862399999999999</v>
      </c>
      <c r="F406" s="53">
        <v>1</v>
      </c>
      <c r="G406" s="53">
        <v>1</v>
      </c>
      <c r="H406" s="47">
        <f t="shared" si="14"/>
        <v>1.8862399999999999</v>
      </c>
      <c r="I406" s="49">
        <f t="shared" si="15"/>
        <v>1.8862399999999999</v>
      </c>
      <c r="J406" s="50">
        <f>ROUND((H406*'2-Calculator'!$D$26),2)</f>
        <v>10091.379999999999</v>
      </c>
      <c r="K406" s="50">
        <f>ROUND((I406*'2-Calculator'!$D$26),2)</f>
        <v>10091.379999999999</v>
      </c>
      <c r="L406" s="48">
        <v>8.49</v>
      </c>
      <c r="M406" s="45" t="s">
        <v>2151</v>
      </c>
      <c r="N406" s="45" t="s">
        <v>2155</v>
      </c>
      <c r="O406" s="45"/>
      <c r="P406" s="45" t="s">
        <v>1789</v>
      </c>
    </row>
    <row r="407" spans="1:16" s="51" customFormat="1">
      <c r="A407" s="45"/>
      <c r="B407" s="45" t="s">
        <v>839</v>
      </c>
      <c r="C407" s="113" t="s">
        <v>1568</v>
      </c>
      <c r="D407" s="145" t="s">
        <v>2298</v>
      </c>
      <c r="E407" s="47">
        <v>0.59309000000000001</v>
      </c>
      <c r="F407" s="53">
        <v>1</v>
      </c>
      <c r="G407" s="53">
        <v>1</v>
      </c>
      <c r="H407" s="47">
        <f t="shared" si="14"/>
        <v>0.59309000000000001</v>
      </c>
      <c r="I407" s="49">
        <f t="shared" si="15"/>
        <v>0.59309000000000001</v>
      </c>
      <c r="J407" s="50">
        <f>ROUND((H407*'2-Calculator'!$D$26),2)</f>
        <v>3173.03</v>
      </c>
      <c r="K407" s="50">
        <f>ROUND((I407*'2-Calculator'!$D$26),2)</f>
        <v>3173.03</v>
      </c>
      <c r="L407" s="48">
        <v>2.11</v>
      </c>
      <c r="M407" s="45" t="s">
        <v>2151</v>
      </c>
      <c r="N407" s="45" t="s">
        <v>2155</v>
      </c>
      <c r="O407" s="45"/>
      <c r="P407" s="45" t="s">
        <v>1789</v>
      </c>
    </row>
    <row r="408" spans="1:16" s="51" customFormat="1">
      <c r="A408" s="45"/>
      <c r="B408" s="45" t="s">
        <v>838</v>
      </c>
      <c r="C408" s="113" t="s">
        <v>1568</v>
      </c>
      <c r="D408" s="145" t="s">
        <v>2298</v>
      </c>
      <c r="E408" s="47">
        <v>0.77637</v>
      </c>
      <c r="F408" s="53">
        <v>1</v>
      </c>
      <c r="G408" s="53">
        <v>1</v>
      </c>
      <c r="H408" s="47">
        <f t="shared" si="14"/>
        <v>0.77637</v>
      </c>
      <c r="I408" s="49">
        <f t="shared" si="15"/>
        <v>0.77637</v>
      </c>
      <c r="J408" s="50">
        <f>ROUND((H408*'2-Calculator'!$D$26),2)</f>
        <v>4153.58</v>
      </c>
      <c r="K408" s="50">
        <f>ROUND((I408*'2-Calculator'!$D$26),2)</f>
        <v>4153.58</v>
      </c>
      <c r="L408" s="48">
        <v>3</v>
      </c>
      <c r="M408" s="45" t="s">
        <v>2151</v>
      </c>
      <c r="N408" s="45" t="s">
        <v>2155</v>
      </c>
      <c r="O408" s="45"/>
      <c r="P408" s="45" t="s">
        <v>1789</v>
      </c>
    </row>
    <row r="409" spans="1:16" s="51" customFormat="1">
      <c r="A409" s="45"/>
      <c r="B409" s="45" t="s">
        <v>837</v>
      </c>
      <c r="C409" s="113" t="s">
        <v>1568</v>
      </c>
      <c r="D409" s="145" t="s">
        <v>2298</v>
      </c>
      <c r="E409" s="47">
        <v>1.1646300000000001</v>
      </c>
      <c r="F409" s="53">
        <v>1</v>
      </c>
      <c r="G409" s="53">
        <v>1</v>
      </c>
      <c r="H409" s="47">
        <f t="shared" si="14"/>
        <v>1.1646300000000001</v>
      </c>
      <c r="I409" s="49">
        <f t="shared" si="15"/>
        <v>1.1646300000000001</v>
      </c>
      <c r="J409" s="50">
        <f>ROUND((H409*'2-Calculator'!$D$26),2)</f>
        <v>6230.77</v>
      </c>
      <c r="K409" s="50">
        <f>ROUND((I409*'2-Calculator'!$D$26),2)</f>
        <v>6230.77</v>
      </c>
      <c r="L409" s="48">
        <v>4.79</v>
      </c>
      <c r="M409" s="45" t="s">
        <v>2151</v>
      </c>
      <c r="N409" s="45" t="s">
        <v>2155</v>
      </c>
      <c r="O409" s="45"/>
      <c r="P409" s="45" t="s">
        <v>1789</v>
      </c>
    </row>
    <row r="410" spans="1:16" s="51" customFormat="1">
      <c r="A410" s="45"/>
      <c r="B410" s="45" t="s">
        <v>836</v>
      </c>
      <c r="C410" s="113" t="s">
        <v>1568</v>
      </c>
      <c r="D410" s="145" t="s">
        <v>2298</v>
      </c>
      <c r="E410" s="47">
        <v>1.9744999999999999</v>
      </c>
      <c r="F410" s="53">
        <v>1</v>
      </c>
      <c r="G410" s="53">
        <v>1</v>
      </c>
      <c r="H410" s="47">
        <f t="shared" si="14"/>
        <v>1.9744999999999999</v>
      </c>
      <c r="I410" s="49">
        <f t="shared" si="15"/>
        <v>1.9744999999999999</v>
      </c>
      <c r="J410" s="50">
        <f>ROUND((H410*'2-Calculator'!$D$26),2)</f>
        <v>10563.58</v>
      </c>
      <c r="K410" s="50">
        <f>ROUND((I410*'2-Calculator'!$D$26),2)</f>
        <v>10563.58</v>
      </c>
      <c r="L410" s="48">
        <v>7.58</v>
      </c>
      <c r="M410" s="45" t="s">
        <v>2151</v>
      </c>
      <c r="N410" s="45" t="s">
        <v>2155</v>
      </c>
      <c r="O410" s="45"/>
      <c r="P410" s="45" t="s">
        <v>1789</v>
      </c>
    </row>
    <row r="411" spans="1:16" s="51" customFormat="1">
      <c r="A411" s="45"/>
      <c r="B411" s="45" t="s">
        <v>835</v>
      </c>
      <c r="C411" s="113" t="s">
        <v>1569</v>
      </c>
      <c r="D411" s="145" t="s">
        <v>1990</v>
      </c>
      <c r="E411" s="47">
        <v>0.62224000000000002</v>
      </c>
      <c r="F411" s="53">
        <v>1</v>
      </c>
      <c r="G411" s="53">
        <v>1</v>
      </c>
      <c r="H411" s="47">
        <f t="shared" si="14"/>
        <v>0.62224000000000002</v>
      </c>
      <c r="I411" s="49">
        <f t="shared" si="15"/>
        <v>0.62224000000000002</v>
      </c>
      <c r="J411" s="50">
        <f>ROUND((H411*'2-Calculator'!$D$26),2)</f>
        <v>3328.98</v>
      </c>
      <c r="K411" s="50">
        <f>ROUND((I411*'2-Calculator'!$D$26),2)</f>
        <v>3328.98</v>
      </c>
      <c r="L411" s="48">
        <v>1.59</v>
      </c>
      <c r="M411" s="45" t="s">
        <v>2151</v>
      </c>
      <c r="N411" s="45" t="s">
        <v>2155</v>
      </c>
      <c r="O411" s="45"/>
      <c r="P411" s="45" t="s">
        <v>1789</v>
      </c>
    </row>
    <row r="412" spans="1:16" s="51" customFormat="1">
      <c r="A412" s="45"/>
      <c r="B412" s="45" t="s">
        <v>834</v>
      </c>
      <c r="C412" s="113" t="s">
        <v>1569</v>
      </c>
      <c r="D412" s="145" t="s">
        <v>1990</v>
      </c>
      <c r="E412" s="47">
        <v>0.74609000000000003</v>
      </c>
      <c r="F412" s="53">
        <v>1</v>
      </c>
      <c r="G412" s="53">
        <v>1</v>
      </c>
      <c r="H412" s="47">
        <f t="shared" si="14"/>
        <v>0.74609000000000003</v>
      </c>
      <c r="I412" s="49">
        <f t="shared" si="15"/>
        <v>0.74609000000000003</v>
      </c>
      <c r="J412" s="50">
        <f>ROUND((H412*'2-Calculator'!$D$26),2)</f>
        <v>3991.58</v>
      </c>
      <c r="K412" s="50">
        <f>ROUND((I412*'2-Calculator'!$D$26),2)</f>
        <v>3991.58</v>
      </c>
      <c r="L412" s="48">
        <v>2.17</v>
      </c>
      <c r="M412" s="45" t="s">
        <v>2151</v>
      </c>
      <c r="N412" s="45" t="s">
        <v>2155</v>
      </c>
      <c r="O412" s="45"/>
      <c r="P412" s="45" t="s">
        <v>1789</v>
      </c>
    </row>
    <row r="413" spans="1:16" s="51" customFormat="1">
      <c r="A413" s="45"/>
      <c r="B413" s="45" t="s">
        <v>833</v>
      </c>
      <c r="C413" s="113" t="s">
        <v>1569</v>
      </c>
      <c r="D413" s="145" t="s">
        <v>1990</v>
      </c>
      <c r="E413" s="47">
        <v>0.95159000000000005</v>
      </c>
      <c r="F413" s="53">
        <v>1</v>
      </c>
      <c r="G413" s="53">
        <v>1</v>
      </c>
      <c r="H413" s="47">
        <f t="shared" si="14"/>
        <v>0.95159000000000005</v>
      </c>
      <c r="I413" s="49">
        <f t="shared" si="15"/>
        <v>0.95159000000000005</v>
      </c>
      <c r="J413" s="50">
        <f>ROUND((H413*'2-Calculator'!$D$26),2)</f>
        <v>5091.01</v>
      </c>
      <c r="K413" s="50">
        <f>ROUND((I413*'2-Calculator'!$D$26),2)</f>
        <v>5091.01</v>
      </c>
      <c r="L413" s="48">
        <v>3.17</v>
      </c>
      <c r="M413" s="45" t="s">
        <v>2151</v>
      </c>
      <c r="N413" s="45" t="s">
        <v>2155</v>
      </c>
      <c r="O413" s="45"/>
      <c r="P413" s="45" t="s">
        <v>1789</v>
      </c>
    </row>
    <row r="414" spans="1:16" s="51" customFormat="1">
      <c r="A414" s="45"/>
      <c r="B414" s="45" t="s">
        <v>832</v>
      </c>
      <c r="C414" s="113" t="s">
        <v>1569</v>
      </c>
      <c r="D414" s="145" t="s">
        <v>1990</v>
      </c>
      <c r="E414" s="47">
        <v>1.47943</v>
      </c>
      <c r="F414" s="53">
        <v>1</v>
      </c>
      <c r="G414" s="53">
        <v>1</v>
      </c>
      <c r="H414" s="47">
        <f t="shared" si="14"/>
        <v>1.47943</v>
      </c>
      <c r="I414" s="49">
        <f t="shared" si="15"/>
        <v>1.47943</v>
      </c>
      <c r="J414" s="50">
        <f>ROUND((H414*'2-Calculator'!$D$26),2)</f>
        <v>7914.95</v>
      </c>
      <c r="K414" s="50">
        <f>ROUND((I414*'2-Calculator'!$D$26),2)</f>
        <v>7914.95</v>
      </c>
      <c r="L414" s="48">
        <v>5.22</v>
      </c>
      <c r="M414" s="45" t="s">
        <v>2151</v>
      </c>
      <c r="N414" s="45" t="s">
        <v>2155</v>
      </c>
      <c r="O414" s="45"/>
      <c r="P414" s="45" t="s">
        <v>1789</v>
      </c>
    </row>
    <row r="415" spans="1:16" s="51" customFormat="1">
      <c r="A415" s="45"/>
      <c r="B415" s="45" t="s">
        <v>831</v>
      </c>
      <c r="C415" s="113" t="s">
        <v>1570</v>
      </c>
      <c r="D415" s="145" t="s">
        <v>2299</v>
      </c>
      <c r="E415" s="47">
        <v>0.71604000000000001</v>
      </c>
      <c r="F415" s="53">
        <v>1</v>
      </c>
      <c r="G415" s="53">
        <v>1</v>
      </c>
      <c r="H415" s="47">
        <f t="shared" si="14"/>
        <v>0.71604000000000001</v>
      </c>
      <c r="I415" s="49">
        <f t="shared" si="15"/>
        <v>0.71604000000000001</v>
      </c>
      <c r="J415" s="50">
        <f>ROUND((H415*'2-Calculator'!$D$26),2)</f>
        <v>3830.81</v>
      </c>
      <c r="K415" s="50">
        <f>ROUND((I415*'2-Calculator'!$D$26),2)</f>
        <v>3830.81</v>
      </c>
      <c r="L415" s="48">
        <v>2.2200000000000002</v>
      </c>
      <c r="M415" s="45" t="s">
        <v>2151</v>
      </c>
      <c r="N415" s="45" t="s">
        <v>2155</v>
      </c>
      <c r="O415" s="45"/>
      <c r="P415" s="45" t="s">
        <v>1789</v>
      </c>
    </row>
    <row r="416" spans="1:16" s="51" customFormat="1">
      <c r="A416" s="45"/>
      <c r="B416" s="45" t="s">
        <v>830</v>
      </c>
      <c r="C416" s="113" t="s">
        <v>1570</v>
      </c>
      <c r="D416" s="145" t="s">
        <v>2299</v>
      </c>
      <c r="E416" s="47">
        <v>0.84809000000000001</v>
      </c>
      <c r="F416" s="53">
        <v>1</v>
      </c>
      <c r="G416" s="53">
        <v>1</v>
      </c>
      <c r="H416" s="47">
        <f t="shared" si="14"/>
        <v>0.84809000000000001</v>
      </c>
      <c r="I416" s="49">
        <f t="shared" si="15"/>
        <v>0.84809000000000001</v>
      </c>
      <c r="J416" s="50">
        <f>ROUND((H416*'2-Calculator'!$D$26),2)</f>
        <v>4537.28</v>
      </c>
      <c r="K416" s="50">
        <f>ROUND((I416*'2-Calculator'!$D$26),2)</f>
        <v>4537.28</v>
      </c>
      <c r="L416" s="48">
        <v>2.91</v>
      </c>
      <c r="M416" s="45" t="s">
        <v>2151</v>
      </c>
      <c r="N416" s="45" t="s">
        <v>2155</v>
      </c>
      <c r="O416" s="45"/>
      <c r="P416" s="45" t="s">
        <v>1789</v>
      </c>
    </row>
    <row r="417" spans="1:16" s="51" customFormat="1">
      <c r="A417" s="45"/>
      <c r="B417" s="45" t="s">
        <v>829</v>
      </c>
      <c r="C417" s="113" t="s">
        <v>1570</v>
      </c>
      <c r="D417" s="145" t="s">
        <v>2299</v>
      </c>
      <c r="E417" s="47">
        <v>1.0936399999999999</v>
      </c>
      <c r="F417" s="53">
        <v>1</v>
      </c>
      <c r="G417" s="53">
        <v>1</v>
      </c>
      <c r="H417" s="47">
        <f t="shared" si="14"/>
        <v>1.0936399999999999</v>
      </c>
      <c r="I417" s="49">
        <f t="shared" si="15"/>
        <v>1.0936399999999999</v>
      </c>
      <c r="J417" s="50">
        <f>ROUND((H417*'2-Calculator'!$D$26),2)</f>
        <v>5850.97</v>
      </c>
      <c r="K417" s="50">
        <f>ROUND((I417*'2-Calculator'!$D$26),2)</f>
        <v>5850.97</v>
      </c>
      <c r="L417" s="48">
        <v>4.24</v>
      </c>
      <c r="M417" s="45" t="s">
        <v>2151</v>
      </c>
      <c r="N417" s="45" t="s">
        <v>2155</v>
      </c>
      <c r="O417" s="45"/>
      <c r="P417" s="45" t="s">
        <v>1789</v>
      </c>
    </row>
    <row r="418" spans="1:16" s="51" customFormat="1">
      <c r="A418" s="45"/>
      <c r="B418" s="45" t="s">
        <v>828</v>
      </c>
      <c r="C418" s="113" t="s">
        <v>1570</v>
      </c>
      <c r="D418" s="145" t="s">
        <v>2299</v>
      </c>
      <c r="E418" s="47">
        <v>1.7233799999999999</v>
      </c>
      <c r="F418" s="53">
        <v>1</v>
      </c>
      <c r="G418" s="53">
        <v>1</v>
      </c>
      <c r="H418" s="47">
        <f t="shared" si="14"/>
        <v>1.7233799999999999</v>
      </c>
      <c r="I418" s="49">
        <f t="shared" si="15"/>
        <v>1.7233799999999999</v>
      </c>
      <c r="J418" s="50">
        <f>ROUND((H418*'2-Calculator'!$D$26),2)</f>
        <v>9220.08</v>
      </c>
      <c r="K418" s="50">
        <f>ROUND((I418*'2-Calculator'!$D$26),2)</f>
        <v>9220.08</v>
      </c>
      <c r="L418" s="48">
        <v>6.7</v>
      </c>
      <c r="M418" s="45" t="s">
        <v>2151</v>
      </c>
      <c r="N418" s="45" t="s">
        <v>2155</v>
      </c>
      <c r="O418" s="45"/>
      <c r="P418" s="45" t="s">
        <v>1789</v>
      </c>
    </row>
    <row r="419" spans="1:16" s="51" customFormat="1">
      <c r="A419" s="45"/>
      <c r="B419" s="45" t="s">
        <v>827</v>
      </c>
      <c r="C419" s="113" t="s">
        <v>1571</v>
      </c>
      <c r="D419" s="145" t="s">
        <v>1991</v>
      </c>
      <c r="E419" s="47">
        <v>0.66685000000000005</v>
      </c>
      <c r="F419" s="53">
        <v>1</v>
      </c>
      <c r="G419" s="53">
        <v>1</v>
      </c>
      <c r="H419" s="47">
        <f t="shared" ref="H419:H482" si="18">ROUND(E419*F419,5)</f>
        <v>0.66685000000000005</v>
      </c>
      <c r="I419" s="49">
        <f t="shared" ref="I419:I482" si="19">ROUND(E419*G419,5)</f>
        <v>0.66685000000000005</v>
      </c>
      <c r="J419" s="50">
        <f>ROUND((H419*'2-Calculator'!$D$26),2)</f>
        <v>3567.65</v>
      </c>
      <c r="K419" s="50">
        <f>ROUND((I419*'2-Calculator'!$D$26),2)</f>
        <v>3567.65</v>
      </c>
      <c r="L419" s="48">
        <v>2.5</v>
      </c>
      <c r="M419" s="45" t="s">
        <v>2151</v>
      </c>
      <c r="N419" s="45" t="s">
        <v>2155</v>
      </c>
      <c r="O419" s="45"/>
      <c r="P419" s="45" t="s">
        <v>1789</v>
      </c>
    </row>
    <row r="420" spans="1:16" s="51" customFormat="1">
      <c r="A420" s="45"/>
      <c r="B420" s="45" t="s">
        <v>826</v>
      </c>
      <c r="C420" s="113" t="s">
        <v>1571</v>
      </c>
      <c r="D420" s="145" t="s">
        <v>1991</v>
      </c>
      <c r="E420" s="47">
        <v>0.83364000000000005</v>
      </c>
      <c r="F420" s="53">
        <v>1</v>
      </c>
      <c r="G420" s="53">
        <v>1</v>
      </c>
      <c r="H420" s="47">
        <f t="shared" si="18"/>
        <v>0.83364000000000005</v>
      </c>
      <c r="I420" s="49">
        <f t="shared" si="19"/>
        <v>0.83364000000000005</v>
      </c>
      <c r="J420" s="50">
        <f>ROUND((H420*'2-Calculator'!$D$26),2)</f>
        <v>4459.97</v>
      </c>
      <c r="K420" s="50">
        <f>ROUND((I420*'2-Calculator'!$D$26),2)</f>
        <v>4459.97</v>
      </c>
      <c r="L420" s="48">
        <v>3.52</v>
      </c>
      <c r="M420" s="45" t="s">
        <v>2151</v>
      </c>
      <c r="N420" s="45" t="s">
        <v>2155</v>
      </c>
      <c r="O420" s="45"/>
      <c r="P420" s="45" t="s">
        <v>1789</v>
      </c>
    </row>
    <row r="421" spans="1:16" s="51" customFormat="1">
      <c r="A421" s="45"/>
      <c r="B421" s="45" t="s">
        <v>825</v>
      </c>
      <c r="C421" s="113" t="s">
        <v>1571</v>
      </c>
      <c r="D421" s="145" t="s">
        <v>1991</v>
      </c>
      <c r="E421" s="47">
        <v>1.18452</v>
      </c>
      <c r="F421" s="53">
        <v>1</v>
      </c>
      <c r="G421" s="53">
        <v>1</v>
      </c>
      <c r="H421" s="47">
        <f t="shared" si="18"/>
        <v>1.18452</v>
      </c>
      <c r="I421" s="49">
        <f t="shared" si="19"/>
        <v>1.18452</v>
      </c>
      <c r="J421" s="50">
        <f>ROUND((H421*'2-Calculator'!$D$26),2)</f>
        <v>6337.18</v>
      </c>
      <c r="K421" s="50">
        <f>ROUND((I421*'2-Calculator'!$D$26),2)</f>
        <v>6337.18</v>
      </c>
      <c r="L421" s="48">
        <v>5.24</v>
      </c>
      <c r="M421" s="45" t="s">
        <v>2151</v>
      </c>
      <c r="N421" s="45" t="s">
        <v>2155</v>
      </c>
      <c r="O421" s="45"/>
      <c r="P421" s="45" t="s">
        <v>1789</v>
      </c>
    </row>
    <row r="422" spans="1:16" s="51" customFormat="1">
      <c r="A422" s="45"/>
      <c r="B422" s="45" t="s">
        <v>824</v>
      </c>
      <c r="C422" s="113" t="s">
        <v>1571</v>
      </c>
      <c r="D422" s="145" t="s">
        <v>1991</v>
      </c>
      <c r="E422" s="47">
        <v>2.1745999999999999</v>
      </c>
      <c r="F422" s="53">
        <v>1</v>
      </c>
      <c r="G422" s="53">
        <v>1</v>
      </c>
      <c r="H422" s="47">
        <f t="shared" si="18"/>
        <v>2.1745999999999999</v>
      </c>
      <c r="I422" s="49">
        <f t="shared" si="19"/>
        <v>2.1745999999999999</v>
      </c>
      <c r="J422" s="50">
        <f>ROUND((H422*'2-Calculator'!$D$26),2)</f>
        <v>11634.11</v>
      </c>
      <c r="K422" s="50">
        <f>ROUND((I422*'2-Calculator'!$D$26),2)</f>
        <v>11634.11</v>
      </c>
      <c r="L422" s="48">
        <v>8.09</v>
      </c>
      <c r="M422" s="45" t="s">
        <v>2151</v>
      </c>
      <c r="N422" s="45" t="s">
        <v>2155</v>
      </c>
      <c r="O422" s="45"/>
      <c r="P422" s="45" t="s">
        <v>1789</v>
      </c>
    </row>
    <row r="423" spans="1:16" s="51" customFormat="1" ht="14.25" customHeight="1">
      <c r="A423" s="45"/>
      <c r="B423" s="45" t="s">
        <v>823</v>
      </c>
      <c r="C423" s="113" t="s">
        <v>1572</v>
      </c>
      <c r="D423" s="145" t="s">
        <v>2300</v>
      </c>
      <c r="E423" s="47">
        <v>0.79393999999999998</v>
      </c>
      <c r="F423" s="53">
        <v>1</v>
      </c>
      <c r="G423" s="53">
        <v>1</v>
      </c>
      <c r="H423" s="47">
        <f t="shared" si="18"/>
        <v>0.79393999999999998</v>
      </c>
      <c r="I423" s="49">
        <f t="shared" si="19"/>
        <v>0.79393999999999998</v>
      </c>
      <c r="J423" s="50">
        <f>ROUND((H423*'2-Calculator'!$D$26),2)</f>
        <v>4247.58</v>
      </c>
      <c r="K423" s="50">
        <f>ROUND((I423*'2-Calculator'!$D$26),2)</f>
        <v>4247.58</v>
      </c>
      <c r="L423" s="48">
        <v>2.4900000000000002</v>
      </c>
      <c r="M423" s="45" t="s">
        <v>2151</v>
      </c>
      <c r="N423" s="45" t="s">
        <v>2155</v>
      </c>
      <c r="O423" s="45"/>
      <c r="P423" s="45" t="s">
        <v>1789</v>
      </c>
    </row>
    <row r="424" spans="1:16" s="51" customFormat="1" ht="12.75" customHeight="1">
      <c r="A424" s="45"/>
      <c r="B424" s="45" t="s">
        <v>822</v>
      </c>
      <c r="C424" s="113" t="s">
        <v>1572</v>
      </c>
      <c r="D424" s="145" t="s">
        <v>2300</v>
      </c>
      <c r="E424" s="47">
        <v>0.85345000000000004</v>
      </c>
      <c r="F424" s="53">
        <v>1</v>
      </c>
      <c r="G424" s="53">
        <v>1</v>
      </c>
      <c r="H424" s="47">
        <f t="shared" si="18"/>
        <v>0.85345000000000004</v>
      </c>
      <c r="I424" s="49">
        <f t="shared" si="19"/>
        <v>0.85345000000000004</v>
      </c>
      <c r="J424" s="50">
        <f>ROUND((H424*'2-Calculator'!$D$26),2)</f>
        <v>4565.96</v>
      </c>
      <c r="K424" s="50">
        <f>ROUND((I424*'2-Calculator'!$D$26),2)</f>
        <v>4565.96</v>
      </c>
      <c r="L424" s="48">
        <v>3.55</v>
      </c>
      <c r="M424" s="45" t="s">
        <v>2151</v>
      </c>
      <c r="N424" s="45" t="s">
        <v>2155</v>
      </c>
      <c r="O424" s="45"/>
      <c r="P424" s="45" t="s">
        <v>1789</v>
      </c>
    </row>
    <row r="425" spans="1:16" s="51" customFormat="1" ht="14.25" customHeight="1">
      <c r="A425" s="45"/>
      <c r="B425" s="45" t="s">
        <v>821</v>
      </c>
      <c r="C425" s="113" t="s">
        <v>1572</v>
      </c>
      <c r="D425" s="145" t="s">
        <v>2300</v>
      </c>
      <c r="E425" s="47">
        <v>1.2928999999999999</v>
      </c>
      <c r="F425" s="53">
        <v>1</v>
      </c>
      <c r="G425" s="53">
        <v>1</v>
      </c>
      <c r="H425" s="47">
        <f t="shared" si="18"/>
        <v>1.2928999999999999</v>
      </c>
      <c r="I425" s="49">
        <f t="shared" si="19"/>
        <v>1.2928999999999999</v>
      </c>
      <c r="J425" s="50">
        <f>ROUND((H425*'2-Calculator'!$D$26),2)</f>
        <v>6917.02</v>
      </c>
      <c r="K425" s="50">
        <f>ROUND((I425*'2-Calculator'!$D$26),2)</f>
        <v>6917.02</v>
      </c>
      <c r="L425" s="48">
        <v>5.49</v>
      </c>
      <c r="M425" s="45" t="s">
        <v>2151</v>
      </c>
      <c r="N425" s="45" t="s">
        <v>2155</v>
      </c>
      <c r="O425" s="45"/>
      <c r="P425" s="45" t="s">
        <v>1789</v>
      </c>
    </row>
    <row r="426" spans="1:16" s="51" customFormat="1" ht="12.75" customHeight="1">
      <c r="A426" s="45"/>
      <c r="B426" s="45" t="s">
        <v>820</v>
      </c>
      <c r="C426" s="113" t="s">
        <v>1572</v>
      </c>
      <c r="D426" s="145" t="s">
        <v>2300</v>
      </c>
      <c r="E426" s="47">
        <v>2.6320800000000002</v>
      </c>
      <c r="F426" s="53">
        <v>1</v>
      </c>
      <c r="G426" s="53">
        <v>1</v>
      </c>
      <c r="H426" s="47">
        <f t="shared" si="18"/>
        <v>2.6320800000000002</v>
      </c>
      <c r="I426" s="49">
        <f t="shared" si="19"/>
        <v>2.6320800000000002</v>
      </c>
      <c r="J426" s="50">
        <f>ROUND((H426*'2-Calculator'!$D$26),2)</f>
        <v>14081.63</v>
      </c>
      <c r="K426" s="50">
        <f>ROUND((I426*'2-Calculator'!$D$26),2)</f>
        <v>14081.63</v>
      </c>
      <c r="L426" s="48">
        <v>10.57</v>
      </c>
      <c r="M426" s="45" t="s">
        <v>2151</v>
      </c>
      <c r="N426" s="45" t="s">
        <v>2155</v>
      </c>
      <c r="O426" s="45"/>
      <c r="P426" s="45" t="s">
        <v>1789</v>
      </c>
    </row>
    <row r="427" spans="1:16" s="51" customFormat="1">
      <c r="A427" s="45"/>
      <c r="B427" s="45" t="s">
        <v>819</v>
      </c>
      <c r="C427" s="113" t="s">
        <v>1573</v>
      </c>
      <c r="D427" s="145" t="s">
        <v>2301</v>
      </c>
      <c r="E427" s="47">
        <v>0.68284999999999996</v>
      </c>
      <c r="F427" s="53">
        <v>1</v>
      </c>
      <c r="G427" s="53">
        <v>1</v>
      </c>
      <c r="H427" s="47">
        <f t="shared" si="18"/>
        <v>0.68284999999999996</v>
      </c>
      <c r="I427" s="49">
        <f t="shared" si="19"/>
        <v>0.68284999999999996</v>
      </c>
      <c r="J427" s="50">
        <f>ROUND((H427*'2-Calculator'!$D$26),2)</f>
        <v>3653.25</v>
      </c>
      <c r="K427" s="50">
        <f>ROUND((I427*'2-Calculator'!$D$26),2)</f>
        <v>3653.25</v>
      </c>
      <c r="L427" s="48">
        <v>2.4500000000000002</v>
      </c>
      <c r="M427" s="45" t="s">
        <v>2151</v>
      </c>
      <c r="N427" s="45" t="s">
        <v>2155</v>
      </c>
      <c r="O427" s="45"/>
      <c r="P427" s="45" t="s">
        <v>1789</v>
      </c>
    </row>
    <row r="428" spans="1:16" s="51" customFormat="1">
      <c r="A428" s="45"/>
      <c r="B428" s="45" t="s">
        <v>818</v>
      </c>
      <c r="C428" s="113" t="s">
        <v>1573</v>
      </c>
      <c r="D428" s="145" t="s">
        <v>2301</v>
      </c>
      <c r="E428" s="47">
        <v>0.87083999999999995</v>
      </c>
      <c r="F428" s="53">
        <v>1</v>
      </c>
      <c r="G428" s="53">
        <v>1</v>
      </c>
      <c r="H428" s="47">
        <f t="shared" si="18"/>
        <v>0.87083999999999995</v>
      </c>
      <c r="I428" s="49">
        <f t="shared" si="19"/>
        <v>0.87083999999999995</v>
      </c>
      <c r="J428" s="50">
        <f>ROUND((H428*'2-Calculator'!$D$26),2)</f>
        <v>4658.99</v>
      </c>
      <c r="K428" s="50">
        <f>ROUND((I428*'2-Calculator'!$D$26),2)</f>
        <v>4658.99</v>
      </c>
      <c r="L428" s="48">
        <v>3.28</v>
      </c>
      <c r="M428" s="45" t="s">
        <v>2151</v>
      </c>
      <c r="N428" s="45" t="s">
        <v>2155</v>
      </c>
      <c r="O428" s="45"/>
      <c r="P428" s="45" t="s">
        <v>1789</v>
      </c>
    </row>
    <row r="429" spans="1:16" s="51" customFormat="1">
      <c r="A429" s="45"/>
      <c r="B429" s="45" t="s">
        <v>817</v>
      </c>
      <c r="C429" s="113" t="s">
        <v>1573</v>
      </c>
      <c r="D429" s="145" t="s">
        <v>2301</v>
      </c>
      <c r="E429" s="47">
        <v>1.2541899999999999</v>
      </c>
      <c r="F429" s="53">
        <v>1</v>
      </c>
      <c r="G429" s="53">
        <v>1</v>
      </c>
      <c r="H429" s="47">
        <f t="shared" si="18"/>
        <v>1.2541899999999999</v>
      </c>
      <c r="I429" s="49">
        <f t="shared" si="19"/>
        <v>1.2541899999999999</v>
      </c>
      <c r="J429" s="50">
        <f>ROUND((H429*'2-Calculator'!$D$26),2)</f>
        <v>6709.92</v>
      </c>
      <c r="K429" s="50">
        <f>ROUND((I429*'2-Calculator'!$D$26),2)</f>
        <v>6709.92</v>
      </c>
      <c r="L429" s="48">
        <v>4.93</v>
      </c>
      <c r="M429" s="45" t="s">
        <v>2151</v>
      </c>
      <c r="N429" s="45" t="s">
        <v>2155</v>
      </c>
      <c r="O429" s="45"/>
      <c r="P429" s="45" t="s">
        <v>1789</v>
      </c>
    </row>
    <row r="430" spans="1:16" s="51" customFormat="1">
      <c r="A430" s="45"/>
      <c r="B430" s="45" t="s">
        <v>816</v>
      </c>
      <c r="C430" s="113" t="s">
        <v>1573</v>
      </c>
      <c r="D430" s="145" t="s">
        <v>2301</v>
      </c>
      <c r="E430" s="47">
        <v>2.07362</v>
      </c>
      <c r="F430" s="53">
        <v>1</v>
      </c>
      <c r="G430" s="53">
        <v>1</v>
      </c>
      <c r="H430" s="47">
        <f t="shared" si="18"/>
        <v>2.07362</v>
      </c>
      <c r="I430" s="49">
        <f t="shared" si="19"/>
        <v>2.07362</v>
      </c>
      <c r="J430" s="50">
        <f>ROUND((H430*'2-Calculator'!$D$26),2)</f>
        <v>11093.87</v>
      </c>
      <c r="K430" s="50">
        <f>ROUND((I430*'2-Calculator'!$D$26),2)</f>
        <v>11093.87</v>
      </c>
      <c r="L430" s="48">
        <v>7.76</v>
      </c>
      <c r="M430" s="45" t="s">
        <v>2151</v>
      </c>
      <c r="N430" s="45" t="s">
        <v>2155</v>
      </c>
      <c r="O430" s="45"/>
      <c r="P430" s="45" t="s">
        <v>1789</v>
      </c>
    </row>
    <row r="431" spans="1:16" s="51" customFormat="1">
      <c r="A431" s="45"/>
      <c r="B431" s="45" t="s">
        <v>815</v>
      </c>
      <c r="C431" s="113" t="s">
        <v>1574</v>
      </c>
      <c r="D431" s="145" t="s">
        <v>2302</v>
      </c>
      <c r="E431" s="47">
        <v>1.7998400000000001</v>
      </c>
      <c r="F431" s="53">
        <v>1</v>
      </c>
      <c r="G431" s="53">
        <v>1</v>
      </c>
      <c r="H431" s="47">
        <f t="shared" si="18"/>
        <v>1.7998400000000001</v>
      </c>
      <c r="I431" s="49">
        <f t="shared" si="19"/>
        <v>1.7998400000000001</v>
      </c>
      <c r="J431" s="50">
        <f>ROUND((H431*'2-Calculator'!$D$26),2)</f>
        <v>9629.14</v>
      </c>
      <c r="K431" s="50">
        <f>ROUND((I431*'2-Calculator'!$D$26),2)</f>
        <v>9629.14</v>
      </c>
      <c r="L431" s="48">
        <v>3</v>
      </c>
      <c r="M431" s="45" t="s">
        <v>2151</v>
      </c>
      <c r="N431" s="45" t="s">
        <v>2156</v>
      </c>
      <c r="O431" s="45"/>
      <c r="P431" s="45" t="s">
        <v>1789</v>
      </c>
    </row>
    <row r="432" spans="1:16" s="51" customFormat="1">
      <c r="A432" s="45"/>
      <c r="B432" s="45" t="s">
        <v>814</v>
      </c>
      <c r="C432" s="113" t="s">
        <v>1574</v>
      </c>
      <c r="D432" s="145" t="s">
        <v>2302</v>
      </c>
      <c r="E432" s="47">
        <v>2.6372499999999999</v>
      </c>
      <c r="F432" s="53">
        <v>1</v>
      </c>
      <c r="G432" s="53">
        <v>1</v>
      </c>
      <c r="H432" s="47">
        <f t="shared" si="18"/>
        <v>2.6372499999999999</v>
      </c>
      <c r="I432" s="49">
        <f t="shared" si="19"/>
        <v>2.6372499999999999</v>
      </c>
      <c r="J432" s="50">
        <f>ROUND((H432*'2-Calculator'!$D$26),2)</f>
        <v>14109.29</v>
      </c>
      <c r="K432" s="50">
        <f>ROUND((I432*'2-Calculator'!$D$26),2)</f>
        <v>14109.29</v>
      </c>
      <c r="L432" s="48">
        <v>6.76</v>
      </c>
      <c r="M432" s="45" t="s">
        <v>2151</v>
      </c>
      <c r="N432" s="45" t="s">
        <v>2156</v>
      </c>
      <c r="O432" s="45"/>
      <c r="P432" s="45" t="s">
        <v>1789</v>
      </c>
    </row>
    <row r="433" spans="1:16" s="51" customFormat="1">
      <c r="A433" s="45"/>
      <c r="B433" s="45" t="s">
        <v>813</v>
      </c>
      <c r="C433" s="113" t="s">
        <v>1574</v>
      </c>
      <c r="D433" s="145" t="s">
        <v>2302</v>
      </c>
      <c r="E433" s="47">
        <v>4.0182099999999998</v>
      </c>
      <c r="F433" s="53">
        <v>1</v>
      </c>
      <c r="G433" s="53">
        <v>1</v>
      </c>
      <c r="H433" s="47">
        <f t="shared" si="18"/>
        <v>4.0182099999999998</v>
      </c>
      <c r="I433" s="49">
        <f t="shared" si="19"/>
        <v>4.0182099999999998</v>
      </c>
      <c r="J433" s="50">
        <f>ROUND((H433*'2-Calculator'!$D$26),2)</f>
        <v>21497.42</v>
      </c>
      <c r="K433" s="50">
        <f>ROUND((I433*'2-Calculator'!$D$26),2)</f>
        <v>21497.42</v>
      </c>
      <c r="L433" s="48">
        <v>11.84</v>
      </c>
      <c r="M433" s="45" t="s">
        <v>2151</v>
      </c>
      <c r="N433" s="45" t="s">
        <v>2156</v>
      </c>
      <c r="O433" s="45"/>
      <c r="P433" s="45" t="s">
        <v>1789</v>
      </c>
    </row>
    <row r="434" spans="1:16" s="51" customFormat="1">
      <c r="A434" s="45"/>
      <c r="B434" s="45" t="s">
        <v>812</v>
      </c>
      <c r="C434" s="113" t="s">
        <v>1574</v>
      </c>
      <c r="D434" s="145" t="s">
        <v>2302</v>
      </c>
      <c r="E434" s="47">
        <v>7.3029299999999999</v>
      </c>
      <c r="F434" s="53">
        <v>1</v>
      </c>
      <c r="G434" s="53">
        <v>1</v>
      </c>
      <c r="H434" s="47">
        <f t="shared" si="18"/>
        <v>7.3029299999999999</v>
      </c>
      <c r="I434" s="49">
        <f t="shared" si="19"/>
        <v>7.3029299999999999</v>
      </c>
      <c r="J434" s="50">
        <f>ROUND((H434*'2-Calculator'!$D$26),2)</f>
        <v>39070.68</v>
      </c>
      <c r="K434" s="50">
        <f>ROUND((I434*'2-Calculator'!$D$26),2)</f>
        <v>39070.68</v>
      </c>
      <c r="L434" s="48">
        <v>19.68</v>
      </c>
      <c r="M434" s="45" t="s">
        <v>2151</v>
      </c>
      <c r="N434" s="45" t="s">
        <v>2156</v>
      </c>
      <c r="O434" s="45"/>
      <c r="P434" s="45" t="s">
        <v>1789</v>
      </c>
    </row>
    <row r="435" spans="1:16" s="51" customFormat="1">
      <c r="A435" s="45"/>
      <c r="B435" s="45" t="s">
        <v>811</v>
      </c>
      <c r="C435" s="113" t="s">
        <v>1575</v>
      </c>
      <c r="D435" s="145" t="s">
        <v>2303</v>
      </c>
      <c r="E435" s="47">
        <v>0.96391000000000004</v>
      </c>
      <c r="F435" s="53">
        <v>1</v>
      </c>
      <c r="G435" s="53">
        <v>1</v>
      </c>
      <c r="H435" s="47">
        <f t="shared" si="18"/>
        <v>0.96391000000000004</v>
      </c>
      <c r="I435" s="49">
        <f t="shared" si="19"/>
        <v>0.96391000000000004</v>
      </c>
      <c r="J435" s="50">
        <f>ROUND((H435*'2-Calculator'!$D$26),2)</f>
        <v>5156.92</v>
      </c>
      <c r="K435" s="50">
        <f>ROUND((I435*'2-Calculator'!$D$26),2)</f>
        <v>5156.92</v>
      </c>
      <c r="L435" s="48">
        <v>2.64</v>
      </c>
      <c r="M435" s="45" t="s">
        <v>2151</v>
      </c>
      <c r="N435" s="45" t="s">
        <v>2156</v>
      </c>
      <c r="O435" s="45"/>
      <c r="P435" s="45" t="s">
        <v>1789</v>
      </c>
    </row>
    <row r="436" spans="1:16" s="51" customFormat="1">
      <c r="A436" s="45"/>
      <c r="B436" s="45" t="s">
        <v>810</v>
      </c>
      <c r="C436" s="113" t="s">
        <v>1575</v>
      </c>
      <c r="D436" s="145" t="s">
        <v>2303</v>
      </c>
      <c r="E436" s="47">
        <v>1.51311</v>
      </c>
      <c r="F436" s="53">
        <v>1</v>
      </c>
      <c r="G436" s="53">
        <v>1</v>
      </c>
      <c r="H436" s="47">
        <f t="shared" si="18"/>
        <v>1.51311</v>
      </c>
      <c r="I436" s="49">
        <f t="shared" si="19"/>
        <v>1.51311</v>
      </c>
      <c r="J436" s="50">
        <f>ROUND((H436*'2-Calculator'!$D$26),2)</f>
        <v>8095.14</v>
      </c>
      <c r="K436" s="50">
        <f>ROUND((I436*'2-Calculator'!$D$26),2)</f>
        <v>8095.14</v>
      </c>
      <c r="L436" s="48">
        <v>4.3099999999999996</v>
      </c>
      <c r="M436" s="45" t="s">
        <v>2151</v>
      </c>
      <c r="N436" s="45" t="s">
        <v>2156</v>
      </c>
      <c r="O436" s="45"/>
      <c r="P436" s="45" t="s">
        <v>1789</v>
      </c>
    </row>
    <row r="437" spans="1:16" s="51" customFormat="1">
      <c r="A437" s="45"/>
      <c r="B437" s="45" t="s">
        <v>809</v>
      </c>
      <c r="C437" s="113" t="s">
        <v>1575</v>
      </c>
      <c r="D437" s="145" t="s">
        <v>2303</v>
      </c>
      <c r="E437" s="47">
        <v>2.4438</v>
      </c>
      <c r="F437" s="53">
        <v>1</v>
      </c>
      <c r="G437" s="53">
        <v>1</v>
      </c>
      <c r="H437" s="47">
        <f t="shared" si="18"/>
        <v>2.4438</v>
      </c>
      <c r="I437" s="49">
        <f t="shared" si="19"/>
        <v>2.4438</v>
      </c>
      <c r="J437" s="50">
        <f>ROUND((H437*'2-Calculator'!$D$26),2)</f>
        <v>13074.33</v>
      </c>
      <c r="K437" s="50">
        <f>ROUND((I437*'2-Calculator'!$D$26),2)</f>
        <v>13074.33</v>
      </c>
      <c r="L437" s="48">
        <v>9.25</v>
      </c>
      <c r="M437" s="45" t="s">
        <v>2151</v>
      </c>
      <c r="N437" s="45" t="s">
        <v>2156</v>
      </c>
      <c r="O437" s="45"/>
      <c r="P437" s="45" t="s">
        <v>1789</v>
      </c>
    </row>
    <row r="438" spans="1:16" s="51" customFormat="1">
      <c r="A438" s="45"/>
      <c r="B438" s="45" t="s">
        <v>808</v>
      </c>
      <c r="C438" s="113" t="s">
        <v>1575</v>
      </c>
      <c r="D438" s="145" t="s">
        <v>2303</v>
      </c>
      <c r="E438" s="47">
        <v>4.8818599999999996</v>
      </c>
      <c r="F438" s="53">
        <v>1</v>
      </c>
      <c r="G438" s="53">
        <v>1</v>
      </c>
      <c r="H438" s="47">
        <f t="shared" si="18"/>
        <v>4.8818599999999996</v>
      </c>
      <c r="I438" s="49">
        <f t="shared" si="19"/>
        <v>4.8818599999999996</v>
      </c>
      <c r="J438" s="50">
        <f>ROUND((H438*'2-Calculator'!$D$26),2)</f>
        <v>26117.95</v>
      </c>
      <c r="K438" s="50">
        <f>ROUND((I438*'2-Calculator'!$D$26),2)</f>
        <v>26117.95</v>
      </c>
      <c r="L438" s="48">
        <v>15.1</v>
      </c>
      <c r="M438" s="45" t="s">
        <v>2151</v>
      </c>
      <c r="N438" s="45" t="s">
        <v>2156</v>
      </c>
      <c r="O438" s="45"/>
      <c r="P438" s="45" t="s">
        <v>1789</v>
      </c>
    </row>
    <row r="439" spans="1:16" s="51" customFormat="1">
      <c r="A439" s="45"/>
      <c r="B439" s="45" t="s">
        <v>807</v>
      </c>
      <c r="C439" s="113" t="s">
        <v>1576</v>
      </c>
      <c r="D439" s="145" t="s">
        <v>2304</v>
      </c>
      <c r="E439" s="47">
        <v>1.36232</v>
      </c>
      <c r="F439" s="53">
        <v>1</v>
      </c>
      <c r="G439" s="53">
        <v>1</v>
      </c>
      <c r="H439" s="47">
        <f t="shared" si="18"/>
        <v>1.36232</v>
      </c>
      <c r="I439" s="49">
        <f t="shared" si="19"/>
        <v>1.36232</v>
      </c>
      <c r="J439" s="50">
        <f>ROUND((H439*'2-Calculator'!$D$26),2)</f>
        <v>7288.41</v>
      </c>
      <c r="K439" s="50">
        <f>ROUND((I439*'2-Calculator'!$D$26),2)</f>
        <v>7288.41</v>
      </c>
      <c r="L439" s="48">
        <v>3.81</v>
      </c>
      <c r="M439" s="45" t="s">
        <v>2151</v>
      </c>
      <c r="N439" s="45" t="s">
        <v>2156</v>
      </c>
      <c r="O439" s="45"/>
      <c r="P439" s="45" t="s">
        <v>1789</v>
      </c>
    </row>
    <row r="440" spans="1:16" s="51" customFormat="1">
      <c r="A440" s="45"/>
      <c r="B440" s="45" t="s">
        <v>806</v>
      </c>
      <c r="C440" s="113" t="s">
        <v>1576</v>
      </c>
      <c r="D440" s="145" t="s">
        <v>2304</v>
      </c>
      <c r="E440" s="47">
        <v>2.0272199999999998</v>
      </c>
      <c r="F440" s="53">
        <v>1</v>
      </c>
      <c r="G440" s="53">
        <v>1</v>
      </c>
      <c r="H440" s="47">
        <f t="shared" si="18"/>
        <v>2.0272199999999998</v>
      </c>
      <c r="I440" s="49">
        <f t="shared" si="19"/>
        <v>2.0272199999999998</v>
      </c>
      <c r="J440" s="50">
        <f>ROUND((H440*'2-Calculator'!$D$26),2)</f>
        <v>10845.63</v>
      </c>
      <c r="K440" s="50">
        <f>ROUND((I440*'2-Calculator'!$D$26),2)</f>
        <v>10845.63</v>
      </c>
      <c r="L440" s="48">
        <v>6.19</v>
      </c>
      <c r="M440" s="45" t="s">
        <v>2151</v>
      </c>
      <c r="N440" s="45" t="s">
        <v>2156</v>
      </c>
      <c r="O440" s="45"/>
      <c r="P440" s="45" t="s">
        <v>1789</v>
      </c>
    </row>
    <row r="441" spans="1:16" s="51" customFormat="1">
      <c r="A441" s="45"/>
      <c r="B441" s="45" t="s">
        <v>805</v>
      </c>
      <c r="C441" s="113" t="s">
        <v>1576</v>
      </c>
      <c r="D441" s="145" t="s">
        <v>2304</v>
      </c>
      <c r="E441" s="47">
        <v>2.8770799999999999</v>
      </c>
      <c r="F441" s="53">
        <v>1</v>
      </c>
      <c r="G441" s="53">
        <v>1</v>
      </c>
      <c r="H441" s="47">
        <f t="shared" si="18"/>
        <v>2.8770799999999999</v>
      </c>
      <c r="I441" s="49">
        <f t="shared" si="19"/>
        <v>2.8770799999999999</v>
      </c>
      <c r="J441" s="50">
        <f>ROUND((H441*'2-Calculator'!$D$26),2)</f>
        <v>15392.38</v>
      </c>
      <c r="K441" s="50">
        <f>ROUND((I441*'2-Calculator'!$D$26),2)</f>
        <v>15392.38</v>
      </c>
      <c r="L441" s="48">
        <v>9.41</v>
      </c>
      <c r="M441" s="45" t="s">
        <v>2151</v>
      </c>
      <c r="N441" s="45" t="s">
        <v>2156</v>
      </c>
      <c r="O441" s="45"/>
      <c r="P441" s="45" t="s">
        <v>1789</v>
      </c>
    </row>
    <row r="442" spans="1:16" s="51" customFormat="1">
      <c r="A442" s="45"/>
      <c r="B442" s="45" t="s">
        <v>804</v>
      </c>
      <c r="C442" s="113" t="s">
        <v>1576</v>
      </c>
      <c r="D442" s="145" t="s">
        <v>2304</v>
      </c>
      <c r="E442" s="47">
        <v>5.20831</v>
      </c>
      <c r="F442" s="53">
        <v>1</v>
      </c>
      <c r="G442" s="53">
        <v>1</v>
      </c>
      <c r="H442" s="47">
        <f t="shared" si="18"/>
        <v>5.20831</v>
      </c>
      <c r="I442" s="49">
        <f t="shared" si="19"/>
        <v>5.20831</v>
      </c>
      <c r="J442" s="50">
        <f>ROUND((H442*'2-Calculator'!$D$26),2)</f>
        <v>27864.46</v>
      </c>
      <c r="K442" s="50">
        <f>ROUND((I442*'2-Calculator'!$D$26),2)</f>
        <v>27864.46</v>
      </c>
      <c r="L442" s="48">
        <v>15.43</v>
      </c>
      <c r="M442" s="45" t="s">
        <v>2151</v>
      </c>
      <c r="N442" s="45" t="s">
        <v>2156</v>
      </c>
      <c r="O442" s="45"/>
      <c r="P442" s="45" t="s">
        <v>1789</v>
      </c>
    </row>
    <row r="443" spans="1:16" s="51" customFormat="1">
      <c r="A443" s="45"/>
      <c r="B443" s="45" t="s">
        <v>803</v>
      </c>
      <c r="C443" s="113" t="s">
        <v>1577</v>
      </c>
      <c r="D443" s="145" t="s">
        <v>1992</v>
      </c>
      <c r="E443" s="47">
        <v>1.66543</v>
      </c>
      <c r="F443" s="53">
        <v>1</v>
      </c>
      <c r="G443" s="53">
        <v>1</v>
      </c>
      <c r="H443" s="47">
        <f t="shared" si="18"/>
        <v>1.66543</v>
      </c>
      <c r="I443" s="49">
        <f t="shared" si="19"/>
        <v>1.66543</v>
      </c>
      <c r="J443" s="50">
        <f>ROUND((H443*'2-Calculator'!$D$26),2)</f>
        <v>8910.0499999999993</v>
      </c>
      <c r="K443" s="50">
        <f>ROUND((I443*'2-Calculator'!$D$26),2)</f>
        <v>8910.0499999999993</v>
      </c>
      <c r="L443" s="48">
        <v>5.16</v>
      </c>
      <c r="M443" s="45" t="s">
        <v>2151</v>
      </c>
      <c r="N443" s="45" t="s">
        <v>2156</v>
      </c>
      <c r="O443" s="45"/>
      <c r="P443" s="45" t="s">
        <v>1789</v>
      </c>
    </row>
    <row r="444" spans="1:16" s="51" customFormat="1">
      <c r="A444" s="45"/>
      <c r="B444" s="45" t="s">
        <v>802</v>
      </c>
      <c r="C444" s="113" t="s">
        <v>1577</v>
      </c>
      <c r="D444" s="145" t="s">
        <v>1992</v>
      </c>
      <c r="E444" s="47">
        <v>2.11002</v>
      </c>
      <c r="F444" s="53">
        <v>1</v>
      </c>
      <c r="G444" s="53">
        <v>1</v>
      </c>
      <c r="H444" s="47">
        <f t="shared" si="18"/>
        <v>2.11002</v>
      </c>
      <c r="I444" s="49">
        <f t="shared" si="19"/>
        <v>2.11002</v>
      </c>
      <c r="J444" s="50">
        <f>ROUND((H444*'2-Calculator'!$D$26),2)</f>
        <v>11288.61</v>
      </c>
      <c r="K444" s="50">
        <f>ROUND((I444*'2-Calculator'!$D$26),2)</f>
        <v>11288.61</v>
      </c>
      <c r="L444" s="48">
        <v>7.24</v>
      </c>
      <c r="M444" s="45" t="s">
        <v>2151</v>
      </c>
      <c r="N444" s="45" t="s">
        <v>2156</v>
      </c>
      <c r="O444" s="45"/>
      <c r="P444" s="45" t="s">
        <v>1789</v>
      </c>
    </row>
    <row r="445" spans="1:16" s="51" customFormat="1">
      <c r="A445" s="45"/>
      <c r="B445" s="45" t="s">
        <v>801</v>
      </c>
      <c r="C445" s="113" t="s">
        <v>1577</v>
      </c>
      <c r="D445" s="145" t="s">
        <v>1992</v>
      </c>
      <c r="E445" s="47">
        <v>3.0006400000000002</v>
      </c>
      <c r="F445" s="53">
        <v>1</v>
      </c>
      <c r="G445" s="53">
        <v>1</v>
      </c>
      <c r="H445" s="47">
        <f t="shared" si="18"/>
        <v>3.0006400000000002</v>
      </c>
      <c r="I445" s="49">
        <f t="shared" si="19"/>
        <v>3.0006400000000002</v>
      </c>
      <c r="J445" s="50">
        <f>ROUND((H445*'2-Calculator'!$D$26),2)</f>
        <v>16053.42</v>
      </c>
      <c r="K445" s="50">
        <f>ROUND((I445*'2-Calculator'!$D$26),2)</f>
        <v>16053.42</v>
      </c>
      <c r="L445" s="48">
        <v>10.52</v>
      </c>
      <c r="M445" s="45" t="s">
        <v>2151</v>
      </c>
      <c r="N445" s="45" t="s">
        <v>2156</v>
      </c>
      <c r="O445" s="45"/>
      <c r="P445" s="45" t="s">
        <v>1789</v>
      </c>
    </row>
    <row r="446" spans="1:16" s="51" customFormat="1">
      <c r="A446" s="45"/>
      <c r="B446" s="45" t="s">
        <v>800</v>
      </c>
      <c r="C446" s="113" t="s">
        <v>1577</v>
      </c>
      <c r="D446" s="145" t="s">
        <v>1992</v>
      </c>
      <c r="E446" s="47">
        <v>5.2946499999999999</v>
      </c>
      <c r="F446" s="53">
        <v>1</v>
      </c>
      <c r="G446" s="53">
        <v>1</v>
      </c>
      <c r="H446" s="47">
        <f t="shared" si="18"/>
        <v>5.2946499999999999</v>
      </c>
      <c r="I446" s="49">
        <f t="shared" si="19"/>
        <v>5.2946499999999999</v>
      </c>
      <c r="J446" s="50">
        <f>ROUND((H446*'2-Calculator'!$D$26),2)</f>
        <v>28326.38</v>
      </c>
      <c r="K446" s="50">
        <f>ROUND((I446*'2-Calculator'!$D$26),2)</f>
        <v>28326.38</v>
      </c>
      <c r="L446" s="48">
        <v>16.68</v>
      </c>
      <c r="M446" s="45" t="s">
        <v>2151</v>
      </c>
      <c r="N446" s="45" t="s">
        <v>2156</v>
      </c>
      <c r="O446" s="45"/>
      <c r="P446" s="45" t="s">
        <v>1789</v>
      </c>
    </row>
    <row r="447" spans="1:16" s="51" customFormat="1">
      <c r="A447" s="45"/>
      <c r="B447" s="45" t="s">
        <v>799</v>
      </c>
      <c r="C447" s="113" t="s">
        <v>1578</v>
      </c>
      <c r="D447" s="145" t="s">
        <v>2305</v>
      </c>
      <c r="E447" s="47">
        <v>1.09057</v>
      </c>
      <c r="F447" s="53">
        <v>1</v>
      </c>
      <c r="G447" s="53">
        <v>1</v>
      </c>
      <c r="H447" s="47">
        <f t="shared" si="18"/>
        <v>1.09057</v>
      </c>
      <c r="I447" s="49">
        <f t="shared" si="19"/>
        <v>1.09057</v>
      </c>
      <c r="J447" s="50">
        <f>ROUND((H447*'2-Calculator'!$D$26),2)</f>
        <v>5834.55</v>
      </c>
      <c r="K447" s="50">
        <f>ROUND((I447*'2-Calculator'!$D$26),2)</f>
        <v>5834.55</v>
      </c>
      <c r="L447" s="48">
        <v>2.97</v>
      </c>
      <c r="M447" s="45" t="s">
        <v>2151</v>
      </c>
      <c r="N447" s="45" t="s">
        <v>2156</v>
      </c>
      <c r="O447" s="45"/>
      <c r="P447" s="45" t="s">
        <v>1789</v>
      </c>
    </row>
    <row r="448" spans="1:16" s="51" customFormat="1">
      <c r="A448" s="45"/>
      <c r="B448" s="45" t="s">
        <v>798</v>
      </c>
      <c r="C448" s="113" t="s">
        <v>1578</v>
      </c>
      <c r="D448" s="145" t="s">
        <v>2305</v>
      </c>
      <c r="E448" s="47">
        <v>1.4553799999999999</v>
      </c>
      <c r="F448" s="53">
        <v>1</v>
      </c>
      <c r="G448" s="53">
        <v>1</v>
      </c>
      <c r="H448" s="47">
        <f t="shared" si="18"/>
        <v>1.4553799999999999</v>
      </c>
      <c r="I448" s="49">
        <f t="shared" si="19"/>
        <v>1.4553799999999999</v>
      </c>
      <c r="J448" s="50">
        <f>ROUND((H448*'2-Calculator'!$D$26),2)</f>
        <v>7786.28</v>
      </c>
      <c r="K448" s="50">
        <f>ROUND((I448*'2-Calculator'!$D$26),2)</f>
        <v>7786.28</v>
      </c>
      <c r="L448" s="48">
        <v>4.46</v>
      </c>
      <c r="M448" s="45" t="s">
        <v>2151</v>
      </c>
      <c r="N448" s="45" t="s">
        <v>2156</v>
      </c>
      <c r="O448" s="45"/>
      <c r="P448" s="45" t="s">
        <v>1789</v>
      </c>
    </row>
    <row r="449" spans="1:16" s="51" customFormat="1">
      <c r="A449" s="45"/>
      <c r="B449" s="45" t="s">
        <v>797</v>
      </c>
      <c r="C449" s="113" t="s">
        <v>1578</v>
      </c>
      <c r="D449" s="145" t="s">
        <v>2305</v>
      </c>
      <c r="E449" s="47">
        <v>2.1181399999999999</v>
      </c>
      <c r="F449" s="53">
        <v>1</v>
      </c>
      <c r="G449" s="53">
        <v>1</v>
      </c>
      <c r="H449" s="47">
        <f t="shared" si="18"/>
        <v>2.1181399999999999</v>
      </c>
      <c r="I449" s="49">
        <f t="shared" si="19"/>
        <v>2.1181399999999999</v>
      </c>
      <c r="J449" s="50">
        <f>ROUND((H449*'2-Calculator'!$D$26),2)</f>
        <v>11332.05</v>
      </c>
      <c r="K449" s="50">
        <f>ROUND((I449*'2-Calculator'!$D$26),2)</f>
        <v>11332.05</v>
      </c>
      <c r="L449" s="48">
        <v>7.3</v>
      </c>
      <c r="M449" s="45" t="s">
        <v>2151</v>
      </c>
      <c r="N449" s="45" t="s">
        <v>2156</v>
      </c>
      <c r="O449" s="45"/>
      <c r="P449" s="45" t="s">
        <v>1789</v>
      </c>
    </row>
    <row r="450" spans="1:16" s="51" customFormat="1">
      <c r="A450" s="45"/>
      <c r="B450" s="45" t="s">
        <v>796</v>
      </c>
      <c r="C450" s="113" t="s">
        <v>1578</v>
      </c>
      <c r="D450" s="145" t="s">
        <v>2305</v>
      </c>
      <c r="E450" s="47">
        <v>4.4615</v>
      </c>
      <c r="F450" s="53">
        <v>1</v>
      </c>
      <c r="G450" s="53">
        <v>1</v>
      </c>
      <c r="H450" s="47">
        <f t="shared" si="18"/>
        <v>4.4615</v>
      </c>
      <c r="I450" s="49">
        <f t="shared" si="19"/>
        <v>4.4615</v>
      </c>
      <c r="J450" s="50">
        <f>ROUND((H450*'2-Calculator'!$D$26),2)</f>
        <v>23869.03</v>
      </c>
      <c r="K450" s="50">
        <f>ROUND((I450*'2-Calculator'!$D$26),2)</f>
        <v>23869.03</v>
      </c>
      <c r="L450" s="48">
        <v>15.1</v>
      </c>
      <c r="M450" s="45" t="s">
        <v>2151</v>
      </c>
      <c r="N450" s="45" t="s">
        <v>2156</v>
      </c>
      <c r="O450" s="45"/>
      <c r="P450" s="45" t="s">
        <v>1789</v>
      </c>
    </row>
    <row r="451" spans="1:16" s="51" customFormat="1">
      <c r="A451" s="45"/>
      <c r="B451" s="45" t="s">
        <v>795</v>
      </c>
      <c r="C451" s="113" t="s">
        <v>1579</v>
      </c>
      <c r="D451" s="145" t="s">
        <v>2306</v>
      </c>
      <c r="E451" s="47">
        <v>1.53335</v>
      </c>
      <c r="F451" s="53">
        <v>1</v>
      </c>
      <c r="G451" s="53">
        <v>1</v>
      </c>
      <c r="H451" s="47">
        <f t="shared" si="18"/>
        <v>1.53335</v>
      </c>
      <c r="I451" s="49">
        <f t="shared" si="19"/>
        <v>1.53335</v>
      </c>
      <c r="J451" s="50">
        <f>ROUND((H451*'2-Calculator'!$D$26),2)</f>
        <v>8203.42</v>
      </c>
      <c r="K451" s="50">
        <f>ROUND((I451*'2-Calculator'!$D$26),2)</f>
        <v>8203.42</v>
      </c>
      <c r="L451" s="48">
        <v>3.22</v>
      </c>
      <c r="M451" s="45" t="s">
        <v>2151</v>
      </c>
      <c r="N451" s="45" t="s">
        <v>2156</v>
      </c>
      <c r="O451" s="45"/>
      <c r="P451" s="45" t="s">
        <v>1789</v>
      </c>
    </row>
    <row r="452" spans="1:16" s="51" customFormat="1">
      <c r="A452" s="45"/>
      <c r="B452" s="45" t="s">
        <v>794</v>
      </c>
      <c r="C452" s="113" t="s">
        <v>1579</v>
      </c>
      <c r="D452" s="145" t="s">
        <v>2306</v>
      </c>
      <c r="E452" s="47">
        <v>1.9451799999999999</v>
      </c>
      <c r="F452" s="53">
        <v>1</v>
      </c>
      <c r="G452" s="53">
        <v>1</v>
      </c>
      <c r="H452" s="47">
        <f t="shared" si="18"/>
        <v>1.9451799999999999</v>
      </c>
      <c r="I452" s="49">
        <f t="shared" si="19"/>
        <v>1.9451799999999999</v>
      </c>
      <c r="J452" s="50">
        <f>ROUND((H452*'2-Calculator'!$D$26),2)</f>
        <v>10406.709999999999</v>
      </c>
      <c r="K452" s="50">
        <f>ROUND((I452*'2-Calculator'!$D$26),2)</f>
        <v>10406.709999999999</v>
      </c>
      <c r="L452" s="48">
        <v>4.91</v>
      </c>
      <c r="M452" s="45" t="s">
        <v>2151</v>
      </c>
      <c r="N452" s="45" t="s">
        <v>2156</v>
      </c>
      <c r="O452" s="45"/>
      <c r="P452" s="45" t="s">
        <v>1789</v>
      </c>
    </row>
    <row r="453" spans="1:16" s="51" customFormat="1">
      <c r="A453" s="45"/>
      <c r="B453" s="45" t="s">
        <v>793</v>
      </c>
      <c r="C453" s="113" t="s">
        <v>1579</v>
      </c>
      <c r="D453" s="145" t="s">
        <v>2306</v>
      </c>
      <c r="E453" s="47">
        <v>2.8952900000000001</v>
      </c>
      <c r="F453" s="53">
        <v>1</v>
      </c>
      <c r="G453" s="53">
        <v>1</v>
      </c>
      <c r="H453" s="47">
        <f t="shared" si="18"/>
        <v>2.8952900000000001</v>
      </c>
      <c r="I453" s="49">
        <f t="shared" si="19"/>
        <v>2.8952900000000001</v>
      </c>
      <c r="J453" s="50">
        <f>ROUND((H453*'2-Calculator'!$D$26),2)</f>
        <v>15489.8</v>
      </c>
      <c r="K453" s="50">
        <f>ROUND((I453*'2-Calculator'!$D$26),2)</f>
        <v>15489.8</v>
      </c>
      <c r="L453" s="48">
        <v>8.39</v>
      </c>
      <c r="M453" s="45" t="s">
        <v>2151</v>
      </c>
      <c r="N453" s="45" t="s">
        <v>2156</v>
      </c>
      <c r="O453" s="45"/>
      <c r="P453" s="45" t="s">
        <v>1789</v>
      </c>
    </row>
    <row r="454" spans="1:16" s="51" customFormat="1">
      <c r="A454" s="45"/>
      <c r="B454" s="45" t="s">
        <v>792</v>
      </c>
      <c r="C454" s="113" t="s">
        <v>1579</v>
      </c>
      <c r="D454" s="145" t="s">
        <v>2306</v>
      </c>
      <c r="E454" s="47">
        <v>5.0436300000000003</v>
      </c>
      <c r="F454" s="53">
        <v>1</v>
      </c>
      <c r="G454" s="53">
        <v>1</v>
      </c>
      <c r="H454" s="47">
        <f t="shared" si="18"/>
        <v>5.0436300000000003</v>
      </c>
      <c r="I454" s="49">
        <f t="shared" si="19"/>
        <v>5.0436300000000003</v>
      </c>
      <c r="J454" s="50">
        <f>ROUND((H454*'2-Calculator'!$D$26),2)</f>
        <v>26983.42</v>
      </c>
      <c r="K454" s="50">
        <f>ROUND((I454*'2-Calculator'!$D$26),2)</f>
        <v>26983.42</v>
      </c>
      <c r="L454" s="48">
        <v>13.46</v>
      </c>
      <c r="M454" s="45" t="s">
        <v>2151</v>
      </c>
      <c r="N454" s="45" t="s">
        <v>2156</v>
      </c>
      <c r="O454" s="45"/>
      <c r="P454" s="45" t="s">
        <v>1789</v>
      </c>
    </row>
    <row r="455" spans="1:16" s="51" customFormat="1">
      <c r="A455" s="45"/>
      <c r="B455" s="45" t="s">
        <v>791</v>
      </c>
      <c r="C455" s="113" t="s">
        <v>1580</v>
      </c>
      <c r="D455" s="145" t="s">
        <v>2307</v>
      </c>
      <c r="E455" s="47">
        <v>1.13239</v>
      </c>
      <c r="F455" s="53">
        <v>1</v>
      </c>
      <c r="G455" s="53">
        <v>1</v>
      </c>
      <c r="H455" s="47">
        <f t="shared" si="18"/>
        <v>1.13239</v>
      </c>
      <c r="I455" s="49">
        <f t="shared" si="19"/>
        <v>1.13239</v>
      </c>
      <c r="J455" s="50">
        <f>ROUND((H455*'2-Calculator'!$D$26),2)</f>
        <v>6058.29</v>
      </c>
      <c r="K455" s="50">
        <f>ROUND((I455*'2-Calculator'!$D$26),2)</f>
        <v>6058.29</v>
      </c>
      <c r="L455" s="48">
        <v>2.2200000000000002</v>
      </c>
      <c r="M455" s="45" t="s">
        <v>2151</v>
      </c>
      <c r="N455" s="45" t="s">
        <v>2156</v>
      </c>
      <c r="O455" s="45"/>
      <c r="P455" s="45" t="s">
        <v>1789</v>
      </c>
    </row>
    <row r="456" spans="1:16" s="51" customFormat="1">
      <c r="A456" s="45"/>
      <c r="B456" s="45" t="s">
        <v>790</v>
      </c>
      <c r="C456" s="113" t="s">
        <v>1580</v>
      </c>
      <c r="D456" s="145" t="s">
        <v>2307</v>
      </c>
      <c r="E456" s="47">
        <v>1.4868399999999999</v>
      </c>
      <c r="F456" s="53">
        <v>1</v>
      </c>
      <c r="G456" s="53">
        <v>1</v>
      </c>
      <c r="H456" s="47">
        <f t="shared" si="18"/>
        <v>1.4868399999999999</v>
      </c>
      <c r="I456" s="49">
        <f t="shared" si="19"/>
        <v>1.4868399999999999</v>
      </c>
      <c r="J456" s="50">
        <f>ROUND((H456*'2-Calculator'!$D$26),2)</f>
        <v>7954.59</v>
      </c>
      <c r="K456" s="50">
        <f>ROUND((I456*'2-Calculator'!$D$26),2)</f>
        <v>7954.59</v>
      </c>
      <c r="L456" s="48">
        <v>3.74</v>
      </c>
      <c r="M456" s="45" t="s">
        <v>2151</v>
      </c>
      <c r="N456" s="45" t="s">
        <v>2156</v>
      </c>
      <c r="O456" s="45"/>
      <c r="P456" s="45" t="s">
        <v>1789</v>
      </c>
    </row>
    <row r="457" spans="1:16" s="51" customFormat="1">
      <c r="A457" s="45"/>
      <c r="B457" s="45" t="s">
        <v>789</v>
      </c>
      <c r="C457" s="113" t="s">
        <v>1580</v>
      </c>
      <c r="D457" s="145" t="s">
        <v>2307</v>
      </c>
      <c r="E457" s="47">
        <v>2.1560899999999998</v>
      </c>
      <c r="F457" s="53">
        <v>1</v>
      </c>
      <c r="G457" s="53">
        <v>1</v>
      </c>
      <c r="H457" s="47">
        <f t="shared" si="18"/>
        <v>2.1560899999999998</v>
      </c>
      <c r="I457" s="49">
        <f t="shared" si="19"/>
        <v>2.1560899999999998</v>
      </c>
      <c r="J457" s="50">
        <f>ROUND((H457*'2-Calculator'!$D$26),2)</f>
        <v>11535.08</v>
      </c>
      <c r="K457" s="50">
        <f>ROUND((I457*'2-Calculator'!$D$26),2)</f>
        <v>11535.08</v>
      </c>
      <c r="L457" s="48">
        <v>6.51</v>
      </c>
      <c r="M457" s="45" t="s">
        <v>2151</v>
      </c>
      <c r="N457" s="45" t="s">
        <v>2156</v>
      </c>
      <c r="O457" s="45"/>
      <c r="P457" s="45" t="s">
        <v>1789</v>
      </c>
    </row>
    <row r="458" spans="1:16" s="51" customFormat="1">
      <c r="A458" s="45"/>
      <c r="B458" s="45" t="s">
        <v>788</v>
      </c>
      <c r="C458" s="113" t="s">
        <v>1580</v>
      </c>
      <c r="D458" s="145" t="s">
        <v>2307</v>
      </c>
      <c r="E458" s="47">
        <v>4.0197799999999999</v>
      </c>
      <c r="F458" s="53">
        <v>1</v>
      </c>
      <c r="G458" s="53">
        <v>1</v>
      </c>
      <c r="H458" s="47">
        <f t="shared" si="18"/>
        <v>4.0197799999999999</v>
      </c>
      <c r="I458" s="49">
        <f t="shared" si="19"/>
        <v>4.0197799999999999</v>
      </c>
      <c r="J458" s="50">
        <f>ROUND((H458*'2-Calculator'!$D$26),2)</f>
        <v>21505.82</v>
      </c>
      <c r="K458" s="50">
        <f>ROUND((I458*'2-Calculator'!$D$26),2)</f>
        <v>21505.82</v>
      </c>
      <c r="L458" s="48">
        <v>11.7</v>
      </c>
      <c r="M458" s="45" t="s">
        <v>2151</v>
      </c>
      <c r="N458" s="45" t="s">
        <v>2156</v>
      </c>
      <c r="O458" s="45"/>
      <c r="P458" s="45" t="s">
        <v>1789</v>
      </c>
    </row>
    <row r="459" spans="1:16" s="51" customFormat="1">
      <c r="A459" s="45"/>
      <c r="B459" s="45" t="s">
        <v>787</v>
      </c>
      <c r="C459" s="113" t="s">
        <v>1581</v>
      </c>
      <c r="D459" s="145" t="s">
        <v>2308</v>
      </c>
      <c r="E459" s="47">
        <v>1.47323</v>
      </c>
      <c r="F459" s="53">
        <v>1</v>
      </c>
      <c r="G459" s="53">
        <v>1</v>
      </c>
      <c r="H459" s="47">
        <f t="shared" si="18"/>
        <v>1.47323</v>
      </c>
      <c r="I459" s="49">
        <f t="shared" si="19"/>
        <v>1.47323</v>
      </c>
      <c r="J459" s="50">
        <f>ROUND((H459*'2-Calculator'!$D$26),2)</f>
        <v>7881.78</v>
      </c>
      <c r="K459" s="50">
        <f>ROUND((I459*'2-Calculator'!$D$26),2)</f>
        <v>7881.78</v>
      </c>
      <c r="L459" s="48">
        <v>3.68</v>
      </c>
      <c r="M459" s="45" t="s">
        <v>2151</v>
      </c>
      <c r="N459" s="45" t="s">
        <v>2156</v>
      </c>
      <c r="O459" s="45"/>
      <c r="P459" s="45" t="s">
        <v>1789</v>
      </c>
    </row>
    <row r="460" spans="1:16" s="51" customFormat="1">
      <c r="A460" s="45"/>
      <c r="B460" s="45" t="s">
        <v>786</v>
      </c>
      <c r="C460" s="113" t="s">
        <v>1581</v>
      </c>
      <c r="D460" s="145" t="s">
        <v>2308</v>
      </c>
      <c r="E460" s="47">
        <v>1.8413999999999999</v>
      </c>
      <c r="F460" s="53">
        <v>1</v>
      </c>
      <c r="G460" s="53">
        <v>1</v>
      </c>
      <c r="H460" s="47">
        <f t="shared" si="18"/>
        <v>1.8413999999999999</v>
      </c>
      <c r="I460" s="49">
        <f t="shared" si="19"/>
        <v>1.8413999999999999</v>
      </c>
      <c r="J460" s="50">
        <f>ROUND((H460*'2-Calculator'!$D$26),2)</f>
        <v>9851.49</v>
      </c>
      <c r="K460" s="50">
        <f>ROUND((I460*'2-Calculator'!$D$26),2)</f>
        <v>9851.49</v>
      </c>
      <c r="L460" s="48">
        <v>5.13</v>
      </c>
      <c r="M460" s="45" t="s">
        <v>2151</v>
      </c>
      <c r="N460" s="45" t="s">
        <v>2156</v>
      </c>
      <c r="O460" s="45"/>
      <c r="P460" s="45" t="s">
        <v>1789</v>
      </c>
    </row>
    <row r="461" spans="1:16" s="51" customFormat="1">
      <c r="A461" s="45"/>
      <c r="B461" s="45" t="s">
        <v>785</v>
      </c>
      <c r="C461" s="113" t="s">
        <v>1581</v>
      </c>
      <c r="D461" s="145" t="s">
        <v>2308</v>
      </c>
      <c r="E461" s="47">
        <v>2.5999300000000001</v>
      </c>
      <c r="F461" s="53">
        <v>1</v>
      </c>
      <c r="G461" s="53">
        <v>1</v>
      </c>
      <c r="H461" s="47">
        <f t="shared" si="18"/>
        <v>2.5999300000000001</v>
      </c>
      <c r="I461" s="49">
        <f t="shared" si="19"/>
        <v>2.5999300000000001</v>
      </c>
      <c r="J461" s="50">
        <f>ROUND((H461*'2-Calculator'!$D$26),2)</f>
        <v>13909.63</v>
      </c>
      <c r="K461" s="50">
        <f>ROUND((I461*'2-Calculator'!$D$26),2)</f>
        <v>13909.63</v>
      </c>
      <c r="L461" s="48">
        <v>7.87</v>
      </c>
      <c r="M461" s="45" t="s">
        <v>2151</v>
      </c>
      <c r="N461" s="45" t="s">
        <v>2156</v>
      </c>
      <c r="O461" s="45"/>
      <c r="P461" s="45" t="s">
        <v>1789</v>
      </c>
    </row>
    <row r="462" spans="1:16" s="51" customFormat="1">
      <c r="A462" s="45"/>
      <c r="B462" s="45" t="s">
        <v>784</v>
      </c>
      <c r="C462" s="113" t="s">
        <v>1581</v>
      </c>
      <c r="D462" s="145" t="s">
        <v>2308</v>
      </c>
      <c r="E462" s="47">
        <v>4.8260899999999998</v>
      </c>
      <c r="F462" s="53">
        <v>1</v>
      </c>
      <c r="G462" s="53">
        <v>1</v>
      </c>
      <c r="H462" s="47">
        <f t="shared" si="18"/>
        <v>4.8260899999999998</v>
      </c>
      <c r="I462" s="49">
        <f t="shared" si="19"/>
        <v>4.8260899999999998</v>
      </c>
      <c r="J462" s="50">
        <f>ROUND((H462*'2-Calculator'!$D$26),2)</f>
        <v>25819.58</v>
      </c>
      <c r="K462" s="50">
        <f>ROUND((I462*'2-Calculator'!$D$26),2)</f>
        <v>25819.58</v>
      </c>
      <c r="L462" s="48">
        <v>13.36</v>
      </c>
      <c r="M462" s="45" t="s">
        <v>2151</v>
      </c>
      <c r="N462" s="45" t="s">
        <v>2156</v>
      </c>
      <c r="O462" s="45"/>
      <c r="P462" s="45" t="s">
        <v>1789</v>
      </c>
    </row>
    <row r="463" spans="1:16" s="51" customFormat="1">
      <c r="A463" s="45"/>
      <c r="B463" s="45" t="s">
        <v>2070</v>
      </c>
      <c r="C463" s="113" t="s">
        <v>2124</v>
      </c>
      <c r="D463" s="145" t="s">
        <v>2309</v>
      </c>
      <c r="E463" s="47">
        <v>1.8036700000000001</v>
      </c>
      <c r="F463" s="53">
        <v>1</v>
      </c>
      <c r="G463" s="53">
        <v>1</v>
      </c>
      <c r="H463" s="47">
        <f t="shared" si="18"/>
        <v>1.8036700000000001</v>
      </c>
      <c r="I463" s="49">
        <f t="shared" si="19"/>
        <v>1.8036700000000001</v>
      </c>
      <c r="J463" s="50">
        <f>ROUND((H463*'2-Calculator'!$D$26),2)</f>
        <v>9649.6299999999992</v>
      </c>
      <c r="K463" s="50">
        <f>ROUND((I463*'2-Calculator'!$D$26),2)</f>
        <v>9649.6299999999992</v>
      </c>
      <c r="L463" s="48">
        <v>4.82</v>
      </c>
      <c r="M463" s="45" t="s">
        <v>2151</v>
      </c>
      <c r="N463" s="45" t="s">
        <v>2156</v>
      </c>
      <c r="O463" s="45"/>
      <c r="P463" s="45" t="s">
        <v>1789</v>
      </c>
    </row>
    <row r="464" spans="1:16" s="51" customFormat="1">
      <c r="A464" s="45"/>
      <c r="B464" s="45" t="s">
        <v>2071</v>
      </c>
      <c r="C464" s="113" t="s">
        <v>2124</v>
      </c>
      <c r="D464" s="145" t="s">
        <v>2309</v>
      </c>
      <c r="E464" s="47">
        <v>2.46082</v>
      </c>
      <c r="F464" s="53">
        <v>1</v>
      </c>
      <c r="G464" s="53">
        <v>1</v>
      </c>
      <c r="H464" s="47">
        <f t="shared" si="18"/>
        <v>2.46082</v>
      </c>
      <c r="I464" s="49">
        <f t="shared" si="19"/>
        <v>2.46082</v>
      </c>
      <c r="J464" s="50">
        <f>ROUND((H464*'2-Calculator'!$D$26),2)</f>
        <v>13165.39</v>
      </c>
      <c r="K464" s="50">
        <f>ROUND((I464*'2-Calculator'!$D$26),2)</f>
        <v>13165.39</v>
      </c>
      <c r="L464" s="48">
        <v>7.39</v>
      </c>
      <c r="M464" s="45" t="s">
        <v>2151</v>
      </c>
      <c r="N464" s="45" t="s">
        <v>2156</v>
      </c>
      <c r="O464" s="45"/>
      <c r="P464" s="45" t="s">
        <v>1789</v>
      </c>
    </row>
    <row r="465" spans="1:16" s="51" customFormat="1">
      <c r="A465" s="45"/>
      <c r="B465" s="45" t="s">
        <v>2072</v>
      </c>
      <c r="C465" s="113" t="s">
        <v>2124</v>
      </c>
      <c r="D465" s="145" t="s">
        <v>2309</v>
      </c>
      <c r="E465" s="47">
        <v>3.5874700000000002</v>
      </c>
      <c r="F465" s="53">
        <v>1</v>
      </c>
      <c r="G465" s="53">
        <v>1</v>
      </c>
      <c r="H465" s="47">
        <f t="shared" si="18"/>
        <v>3.5874700000000002</v>
      </c>
      <c r="I465" s="49">
        <f t="shared" si="19"/>
        <v>3.5874700000000002</v>
      </c>
      <c r="J465" s="50">
        <f>ROUND((H465*'2-Calculator'!$D$26),2)</f>
        <v>19192.96</v>
      </c>
      <c r="K465" s="50">
        <f>ROUND((I465*'2-Calculator'!$D$26),2)</f>
        <v>19192.96</v>
      </c>
      <c r="L465" s="48">
        <v>11.64</v>
      </c>
      <c r="M465" s="45" t="s">
        <v>2151</v>
      </c>
      <c r="N465" s="45" t="s">
        <v>2156</v>
      </c>
      <c r="O465" s="45"/>
      <c r="P465" s="45" t="s">
        <v>1789</v>
      </c>
    </row>
    <row r="466" spans="1:16" s="51" customFormat="1">
      <c r="A466" s="45"/>
      <c r="B466" s="45" t="s">
        <v>2073</v>
      </c>
      <c r="C466" s="113" t="s">
        <v>2124</v>
      </c>
      <c r="D466" s="145" t="s">
        <v>2309</v>
      </c>
      <c r="E466" s="47">
        <v>6.5179900000000002</v>
      </c>
      <c r="F466" s="53">
        <v>1</v>
      </c>
      <c r="G466" s="53">
        <v>1</v>
      </c>
      <c r="H466" s="47">
        <f t="shared" si="18"/>
        <v>6.5179900000000002</v>
      </c>
      <c r="I466" s="49">
        <f t="shared" si="19"/>
        <v>6.5179900000000002</v>
      </c>
      <c r="J466" s="50">
        <f>ROUND((H466*'2-Calculator'!$D$26),2)</f>
        <v>34871.25</v>
      </c>
      <c r="K466" s="50">
        <f>ROUND((I466*'2-Calculator'!$D$26),2)</f>
        <v>34871.25</v>
      </c>
      <c r="L466" s="48">
        <v>19.05</v>
      </c>
      <c r="M466" s="45" t="s">
        <v>2151</v>
      </c>
      <c r="N466" s="45" t="s">
        <v>2156</v>
      </c>
      <c r="O466" s="45"/>
      <c r="P466" s="45" t="s">
        <v>1789</v>
      </c>
    </row>
    <row r="467" spans="1:16" s="51" customFormat="1">
      <c r="A467" s="45"/>
      <c r="B467" s="45" t="s">
        <v>2074</v>
      </c>
      <c r="C467" s="113" t="s">
        <v>2125</v>
      </c>
      <c r="D467" s="145" t="s">
        <v>2310</v>
      </c>
      <c r="E467" s="47">
        <v>1.9885699999999999</v>
      </c>
      <c r="F467" s="53">
        <v>1</v>
      </c>
      <c r="G467" s="53">
        <v>1</v>
      </c>
      <c r="H467" s="47">
        <f t="shared" si="18"/>
        <v>1.9885699999999999</v>
      </c>
      <c r="I467" s="49">
        <f t="shared" si="19"/>
        <v>1.9885699999999999</v>
      </c>
      <c r="J467" s="50">
        <f>ROUND((H467*'2-Calculator'!$D$26),2)</f>
        <v>10638.85</v>
      </c>
      <c r="K467" s="50">
        <f>ROUND((I467*'2-Calculator'!$D$26),2)</f>
        <v>10638.85</v>
      </c>
      <c r="L467" s="48">
        <v>4.3</v>
      </c>
      <c r="M467" s="45" t="s">
        <v>2151</v>
      </c>
      <c r="N467" s="45" t="s">
        <v>2156</v>
      </c>
      <c r="O467" s="45"/>
      <c r="P467" s="45" t="s">
        <v>1789</v>
      </c>
    </row>
    <row r="468" spans="1:16" s="51" customFormat="1">
      <c r="A468" s="45"/>
      <c r="B468" s="45" t="s">
        <v>2075</v>
      </c>
      <c r="C468" s="113" t="s">
        <v>2125</v>
      </c>
      <c r="D468" s="145" t="s">
        <v>2310</v>
      </c>
      <c r="E468" s="47">
        <v>2.4506100000000002</v>
      </c>
      <c r="F468" s="53">
        <v>1</v>
      </c>
      <c r="G468" s="53">
        <v>1</v>
      </c>
      <c r="H468" s="47">
        <f t="shared" si="18"/>
        <v>2.4506100000000002</v>
      </c>
      <c r="I468" s="49">
        <f t="shared" si="19"/>
        <v>2.4506100000000002</v>
      </c>
      <c r="J468" s="50">
        <f>ROUND((H468*'2-Calculator'!$D$26),2)</f>
        <v>13110.76</v>
      </c>
      <c r="K468" s="50">
        <f>ROUND((I468*'2-Calculator'!$D$26),2)</f>
        <v>13110.76</v>
      </c>
      <c r="L468" s="48">
        <v>6.36</v>
      </c>
      <c r="M468" s="45" t="s">
        <v>2151</v>
      </c>
      <c r="N468" s="45" t="s">
        <v>2156</v>
      </c>
      <c r="O468" s="45"/>
      <c r="P468" s="45" t="s">
        <v>1789</v>
      </c>
    </row>
    <row r="469" spans="1:16" s="51" customFormat="1">
      <c r="A469" s="45"/>
      <c r="B469" s="45" t="s">
        <v>2076</v>
      </c>
      <c r="C469" s="113" t="s">
        <v>2125</v>
      </c>
      <c r="D469" s="145" t="s">
        <v>2310</v>
      </c>
      <c r="E469" s="47">
        <v>3.63517</v>
      </c>
      <c r="F469" s="53">
        <v>1</v>
      </c>
      <c r="G469" s="53">
        <v>1</v>
      </c>
      <c r="H469" s="47">
        <f t="shared" si="18"/>
        <v>3.63517</v>
      </c>
      <c r="I469" s="49">
        <f t="shared" si="19"/>
        <v>3.63517</v>
      </c>
      <c r="J469" s="50">
        <f>ROUND((H469*'2-Calculator'!$D$26),2)</f>
        <v>19448.16</v>
      </c>
      <c r="K469" s="50">
        <f>ROUND((I469*'2-Calculator'!$D$26),2)</f>
        <v>19448.16</v>
      </c>
      <c r="L469" s="48">
        <v>10.95</v>
      </c>
      <c r="M469" s="45" t="s">
        <v>2151</v>
      </c>
      <c r="N469" s="45" t="s">
        <v>2156</v>
      </c>
      <c r="O469" s="45"/>
      <c r="P469" s="45" t="s">
        <v>1789</v>
      </c>
    </row>
    <row r="470" spans="1:16" s="51" customFormat="1">
      <c r="A470" s="45"/>
      <c r="B470" s="45" t="s">
        <v>2077</v>
      </c>
      <c r="C470" s="113" t="s">
        <v>2125</v>
      </c>
      <c r="D470" s="145" t="s">
        <v>2310</v>
      </c>
      <c r="E470" s="47">
        <v>5.8898799999999998</v>
      </c>
      <c r="F470" s="53">
        <v>1</v>
      </c>
      <c r="G470" s="53">
        <v>1</v>
      </c>
      <c r="H470" s="47">
        <f t="shared" si="18"/>
        <v>5.8898799999999998</v>
      </c>
      <c r="I470" s="49">
        <f t="shared" si="19"/>
        <v>5.8898799999999998</v>
      </c>
      <c r="J470" s="50">
        <f>ROUND((H470*'2-Calculator'!$D$26),2)</f>
        <v>31510.86</v>
      </c>
      <c r="K470" s="50">
        <f>ROUND((I470*'2-Calculator'!$D$26),2)</f>
        <v>31510.86</v>
      </c>
      <c r="L470" s="48">
        <v>16.579999999999998</v>
      </c>
      <c r="M470" s="45" t="s">
        <v>2151</v>
      </c>
      <c r="N470" s="45" t="s">
        <v>2156</v>
      </c>
      <c r="O470" s="45"/>
      <c r="P470" s="45" t="s">
        <v>1789</v>
      </c>
    </row>
    <row r="471" spans="1:16" s="51" customFormat="1">
      <c r="A471" s="45"/>
      <c r="B471" s="45" t="s">
        <v>2078</v>
      </c>
      <c r="C471" s="113" t="s">
        <v>2126</v>
      </c>
      <c r="D471" s="145" t="s">
        <v>2311</v>
      </c>
      <c r="E471" s="47">
        <v>1.45228</v>
      </c>
      <c r="F471" s="53">
        <v>1</v>
      </c>
      <c r="G471" s="53">
        <v>1</v>
      </c>
      <c r="H471" s="47">
        <f t="shared" si="18"/>
        <v>1.45228</v>
      </c>
      <c r="I471" s="49">
        <f t="shared" si="19"/>
        <v>1.45228</v>
      </c>
      <c r="J471" s="50">
        <f>ROUND((H471*'2-Calculator'!$D$26),2)</f>
        <v>7769.7</v>
      </c>
      <c r="K471" s="50">
        <f>ROUND((I471*'2-Calculator'!$D$26),2)</f>
        <v>7769.7</v>
      </c>
      <c r="L471" s="48">
        <v>2.16</v>
      </c>
      <c r="M471" s="45" t="s">
        <v>2151</v>
      </c>
      <c r="N471" s="45" t="s">
        <v>2156</v>
      </c>
      <c r="O471" s="45"/>
      <c r="P471" s="45" t="s">
        <v>1789</v>
      </c>
    </row>
    <row r="472" spans="1:16" s="51" customFormat="1">
      <c r="A472" s="45"/>
      <c r="B472" s="45" t="s">
        <v>2079</v>
      </c>
      <c r="C472" s="113" t="s">
        <v>2126</v>
      </c>
      <c r="D472" s="145" t="s">
        <v>2311</v>
      </c>
      <c r="E472" s="47">
        <v>1.83403</v>
      </c>
      <c r="F472" s="53">
        <v>1</v>
      </c>
      <c r="G472" s="53">
        <v>1</v>
      </c>
      <c r="H472" s="47">
        <f t="shared" si="18"/>
        <v>1.83403</v>
      </c>
      <c r="I472" s="49">
        <f t="shared" si="19"/>
        <v>1.83403</v>
      </c>
      <c r="J472" s="50">
        <f>ROUND((H472*'2-Calculator'!$D$26),2)</f>
        <v>9812.06</v>
      </c>
      <c r="K472" s="50">
        <f>ROUND((I472*'2-Calculator'!$D$26),2)</f>
        <v>9812.06</v>
      </c>
      <c r="L472" s="48">
        <v>4.2</v>
      </c>
      <c r="M472" s="45" t="s">
        <v>2151</v>
      </c>
      <c r="N472" s="45" t="s">
        <v>2156</v>
      </c>
      <c r="O472" s="45"/>
      <c r="P472" s="45" t="s">
        <v>1789</v>
      </c>
    </row>
    <row r="473" spans="1:16" s="51" customFormat="1">
      <c r="A473" s="45"/>
      <c r="B473" s="45" t="s">
        <v>2080</v>
      </c>
      <c r="C473" s="113" t="s">
        <v>2126</v>
      </c>
      <c r="D473" s="145" t="s">
        <v>2311</v>
      </c>
      <c r="E473" s="47">
        <v>2.5319199999999999</v>
      </c>
      <c r="F473" s="53">
        <v>1</v>
      </c>
      <c r="G473" s="53">
        <v>1</v>
      </c>
      <c r="H473" s="47">
        <f t="shared" si="18"/>
        <v>2.5319199999999999</v>
      </c>
      <c r="I473" s="49">
        <f t="shared" si="19"/>
        <v>2.5319199999999999</v>
      </c>
      <c r="J473" s="50">
        <f>ROUND((H473*'2-Calculator'!$D$26),2)</f>
        <v>13545.77</v>
      </c>
      <c r="K473" s="50">
        <f>ROUND((I473*'2-Calculator'!$D$26),2)</f>
        <v>13545.77</v>
      </c>
      <c r="L473" s="48">
        <v>8.7899999999999991</v>
      </c>
      <c r="M473" s="45" t="s">
        <v>2151</v>
      </c>
      <c r="N473" s="45" t="s">
        <v>2156</v>
      </c>
      <c r="O473" s="45"/>
      <c r="P473" s="45" t="s">
        <v>1789</v>
      </c>
    </row>
    <row r="474" spans="1:16" s="51" customFormat="1">
      <c r="A474" s="45"/>
      <c r="B474" s="45" t="s">
        <v>2081</v>
      </c>
      <c r="C474" s="113" t="s">
        <v>2126</v>
      </c>
      <c r="D474" s="145" t="s">
        <v>2311</v>
      </c>
      <c r="E474" s="47">
        <v>6.4360600000000003</v>
      </c>
      <c r="F474" s="53">
        <v>1</v>
      </c>
      <c r="G474" s="53">
        <v>1</v>
      </c>
      <c r="H474" s="47">
        <f t="shared" si="18"/>
        <v>6.4360600000000003</v>
      </c>
      <c r="I474" s="49">
        <f t="shared" si="19"/>
        <v>6.4360600000000003</v>
      </c>
      <c r="J474" s="50">
        <f>ROUND((H474*'2-Calculator'!$D$26),2)</f>
        <v>34432.92</v>
      </c>
      <c r="K474" s="50">
        <f>ROUND((I474*'2-Calculator'!$D$26),2)</f>
        <v>34432.92</v>
      </c>
      <c r="L474" s="48">
        <v>25.44</v>
      </c>
      <c r="M474" s="45" t="s">
        <v>2151</v>
      </c>
      <c r="N474" s="45" t="s">
        <v>2156</v>
      </c>
      <c r="O474" s="45"/>
      <c r="P474" s="45" t="s">
        <v>1789</v>
      </c>
    </row>
    <row r="475" spans="1:16" s="51" customFormat="1">
      <c r="A475" s="45"/>
      <c r="B475" s="45" t="s">
        <v>2082</v>
      </c>
      <c r="C475" s="113" t="s">
        <v>2127</v>
      </c>
      <c r="D475" s="145" t="s">
        <v>2312</v>
      </c>
      <c r="E475" s="47">
        <v>1.34667</v>
      </c>
      <c r="F475" s="53">
        <v>1</v>
      </c>
      <c r="G475" s="53">
        <v>1</v>
      </c>
      <c r="H475" s="47">
        <f t="shared" si="18"/>
        <v>1.34667</v>
      </c>
      <c r="I475" s="49">
        <f t="shared" si="19"/>
        <v>1.34667</v>
      </c>
      <c r="J475" s="50">
        <f>ROUND((H475*'2-Calculator'!$D$26),2)</f>
        <v>7204.68</v>
      </c>
      <c r="K475" s="50">
        <f>ROUND((I475*'2-Calculator'!$D$26),2)</f>
        <v>7204.68</v>
      </c>
      <c r="L475" s="48">
        <v>3.1</v>
      </c>
      <c r="M475" s="45" t="s">
        <v>2151</v>
      </c>
      <c r="N475" s="45" t="s">
        <v>2156</v>
      </c>
      <c r="O475" s="45"/>
      <c r="P475" s="45" t="s">
        <v>1789</v>
      </c>
    </row>
    <row r="476" spans="1:16" s="51" customFormat="1">
      <c r="A476" s="45"/>
      <c r="B476" s="45" t="s">
        <v>2083</v>
      </c>
      <c r="C476" s="113" t="s">
        <v>2127</v>
      </c>
      <c r="D476" s="145" t="s">
        <v>2312</v>
      </c>
      <c r="E476" s="47">
        <v>1.75482</v>
      </c>
      <c r="F476" s="53">
        <v>1</v>
      </c>
      <c r="G476" s="53">
        <v>1</v>
      </c>
      <c r="H476" s="47">
        <f t="shared" si="18"/>
        <v>1.75482</v>
      </c>
      <c r="I476" s="49">
        <f t="shared" si="19"/>
        <v>1.75482</v>
      </c>
      <c r="J476" s="50">
        <f>ROUND((H476*'2-Calculator'!$D$26),2)</f>
        <v>9388.2900000000009</v>
      </c>
      <c r="K476" s="50">
        <f>ROUND((I476*'2-Calculator'!$D$26),2)</f>
        <v>9388.2900000000009</v>
      </c>
      <c r="L476" s="48">
        <v>4.87</v>
      </c>
      <c r="M476" s="45" t="s">
        <v>2151</v>
      </c>
      <c r="N476" s="45" t="s">
        <v>2156</v>
      </c>
      <c r="O476" s="45"/>
      <c r="P476" s="45" t="s">
        <v>1789</v>
      </c>
    </row>
    <row r="477" spans="1:16" s="51" customFormat="1">
      <c r="A477" s="45"/>
      <c r="B477" s="45" t="s">
        <v>2084</v>
      </c>
      <c r="C477" s="113" t="s">
        <v>2127</v>
      </c>
      <c r="D477" s="145" t="s">
        <v>2312</v>
      </c>
      <c r="E477" s="47">
        <v>2.53485</v>
      </c>
      <c r="F477" s="53">
        <v>1</v>
      </c>
      <c r="G477" s="53">
        <v>1</v>
      </c>
      <c r="H477" s="47">
        <f t="shared" si="18"/>
        <v>2.53485</v>
      </c>
      <c r="I477" s="49">
        <f t="shared" si="19"/>
        <v>2.53485</v>
      </c>
      <c r="J477" s="50">
        <f>ROUND((H477*'2-Calculator'!$D$26),2)</f>
        <v>13561.45</v>
      </c>
      <c r="K477" s="50">
        <f>ROUND((I477*'2-Calculator'!$D$26),2)</f>
        <v>13561.45</v>
      </c>
      <c r="L477" s="48">
        <v>7.5</v>
      </c>
      <c r="M477" s="45" t="s">
        <v>2151</v>
      </c>
      <c r="N477" s="45" t="s">
        <v>2156</v>
      </c>
      <c r="O477" s="45"/>
      <c r="P477" s="45" t="s">
        <v>1789</v>
      </c>
    </row>
    <row r="478" spans="1:16" s="51" customFormat="1">
      <c r="A478" s="45"/>
      <c r="B478" s="45" t="s">
        <v>2085</v>
      </c>
      <c r="C478" s="113" t="s">
        <v>2127</v>
      </c>
      <c r="D478" s="145" t="s">
        <v>2312</v>
      </c>
      <c r="E478" s="47">
        <v>4.1913600000000004</v>
      </c>
      <c r="F478" s="53">
        <v>1</v>
      </c>
      <c r="G478" s="53">
        <v>1</v>
      </c>
      <c r="H478" s="47">
        <f t="shared" si="18"/>
        <v>4.1913600000000004</v>
      </c>
      <c r="I478" s="49">
        <f t="shared" si="19"/>
        <v>4.1913600000000004</v>
      </c>
      <c r="J478" s="50">
        <f>ROUND((H478*'2-Calculator'!$D$26),2)</f>
        <v>22423.78</v>
      </c>
      <c r="K478" s="50">
        <f>ROUND((I478*'2-Calculator'!$D$26),2)</f>
        <v>22423.78</v>
      </c>
      <c r="L478" s="48">
        <v>12.14</v>
      </c>
      <c r="M478" s="45" t="s">
        <v>2151</v>
      </c>
      <c r="N478" s="45" t="s">
        <v>2156</v>
      </c>
      <c r="O478" s="45"/>
      <c r="P478" s="45" t="s">
        <v>1789</v>
      </c>
    </row>
    <row r="479" spans="1:16" s="51" customFormat="1">
      <c r="A479" s="45"/>
      <c r="B479" s="45" t="s">
        <v>2086</v>
      </c>
      <c r="C479" s="113" t="s">
        <v>2128</v>
      </c>
      <c r="D479" s="145" t="s">
        <v>2313</v>
      </c>
      <c r="E479" s="47">
        <v>1.0809500000000001</v>
      </c>
      <c r="F479" s="53">
        <v>1</v>
      </c>
      <c r="G479" s="53">
        <v>1</v>
      </c>
      <c r="H479" s="47">
        <f t="shared" si="18"/>
        <v>1.0809500000000001</v>
      </c>
      <c r="I479" s="49">
        <f t="shared" si="19"/>
        <v>1.0809500000000001</v>
      </c>
      <c r="J479" s="50">
        <f>ROUND((H479*'2-Calculator'!$D$26),2)</f>
        <v>5783.08</v>
      </c>
      <c r="K479" s="50">
        <f>ROUND((I479*'2-Calculator'!$D$26),2)</f>
        <v>5783.08</v>
      </c>
      <c r="L479" s="48">
        <v>1.57</v>
      </c>
      <c r="M479" s="45" t="s">
        <v>2151</v>
      </c>
      <c r="N479" s="45" t="s">
        <v>2156</v>
      </c>
      <c r="O479" s="45"/>
      <c r="P479" s="45" t="s">
        <v>1789</v>
      </c>
    </row>
    <row r="480" spans="1:16" s="51" customFormat="1">
      <c r="A480" s="45"/>
      <c r="B480" s="45" t="s">
        <v>2087</v>
      </c>
      <c r="C480" s="113" t="s">
        <v>2128</v>
      </c>
      <c r="D480" s="145" t="s">
        <v>2313</v>
      </c>
      <c r="E480" s="47">
        <v>1.4064300000000001</v>
      </c>
      <c r="F480" s="53">
        <v>1</v>
      </c>
      <c r="G480" s="53">
        <v>1</v>
      </c>
      <c r="H480" s="47">
        <f t="shared" si="18"/>
        <v>1.4064300000000001</v>
      </c>
      <c r="I480" s="49">
        <f t="shared" si="19"/>
        <v>1.4064300000000001</v>
      </c>
      <c r="J480" s="50">
        <f>ROUND((H480*'2-Calculator'!$D$26),2)</f>
        <v>7524.4</v>
      </c>
      <c r="K480" s="50">
        <f>ROUND((I480*'2-Calculator'!$D$26),2)</f>
        <v>7524.4</v>
      </c>
      <c r="L480" s="48">
        <v>2.72</v>
      </c>
      <c r="M480" s="45" t="s">
        <v>2151</v>
      </c>
      <c r="N480" s="45" t="s">
        <v>2156</v>
      </c>
      <c r="O480" s="45"/>
      <c r="P480" s="45" t="s">
        <v>1789</v>
      </c>
    </row>
    <row r="481" spans="1:16" s="51" customFormat="1">
      <c r="A481" s="45"/>
      <c r="B481" s="45" t="s">
        <v>2088</v>
      </c>
      <c r="C481" s="113" t="s">
        <v>2128</v>
      </c>
      <c r="D481" s="145" t="s">
        <v>2313</v>
      </c>
      <c r="E481" s="47">
        <v>2.0794299999999999</v>
      </c>
      <c r="F481" s="53">
        <v>1</v>
      </c>
      <c r="G481" s="53">
        <v>1</v>
      </c>
      <c r="H481" s="47">
        <f t="shared" si="18"/>
        <v>2.0794299999999999</v>
      </c>
      <c r="I481" s="49">
        <f t="shared" si="19"/>
        <v>2.0794299999999999</v>
      </c>
      <c r="J481" s="50">
        <f>ROUND((H481*'2-Calculator'!$D$26),2)</f>
        <v>11124.95</v>
      </c>
      <c r="K481" s="50">
        <f>ROUND((I481*'2-Calculator'!$D$26),2)</f>
        <v>11124.95</v>
      </c>
      <c r="L481" s="48">
        <v>5.26</v>
      </c>
      <c r="M481" s="45" t="s">
        <v>2151</v>
      </c>
      <c r="N481" s="45" t="s">
        <v>2156</v>
      </c>
      <c r="O481" s="45"/>
      <c r="P481" s="45" t="s">
        <v>1789</v>
      </c>
    </row>
    <row r="482" spans="1:16" s="51" customFormat="1">
      <c r="A482" s="45"/>
      <c r="B482" s="45" t="s">
        <v>2089</v>
      </c>
      <c r="C482" s="113" t="s">
        <v>2128</v>
      </c>
      <c r="D482" s="145" t="s">
        <v>2313</v>
      </c>
      <c r="E482" s="47">
        <v>3.62548</v>
      </c>
      <c r="F482" s="53">
        <v>1</v>
      </c>
      <c r="G482" s="53">
        <v>1</v>
      </c>
      <c r="H482" s="47">
        <f t="shared" si="18"/>
        <v>3.62548</v>
      </c>
      <c r="I482" s="49">
        <f t="shared" si="19"/>
        <v>3.62548</v>
      </c>
      <c r="J482" s="50">
        <f>ROUND((H482*'2-Calculator'!$D$26),2)</f>
        <v>19396.32</v>
      </c>
      <c r="K482" s="50">
        <f>ROUND((I482*'2-Calculator'!$D$26),2)</f>
        <v>19396.32</v>
      </c>
      <c r="L482" s="48">
        <v>10.43</v>
      </c>
      <c r="M482" s="45" t="s">
        <v>2151</v>
      </c>
      <c r="N482" s="45" t="s">
        <v>2156</v>
      </c>
      <c r="O482" s="45"/>
      <c r="P482" s="45" t="s">
        <v>1789</v>
      </c>
    </row>
    <row r="483" spans="1:16" s="51" customFormat="1">
      <c r="A483" s="45"/>
      <c r="B483" s="45" t="s">
        <v>783</v>
      </c>
      <c r="C483" s="113" t="s">
        <v>1582</v>
      </c>
      <c r="D483" s="145" t="s">
        <v>2314</v>
      </c>
      <c r="E483" s="47">
        <v>0.89846999999999999</v>
      </c>
      <c r="F483" s="53">
        <v>1</v>
      </c>
      <c r="G483" s="53">
        <v>1</v>
      </c>
      <c r="H483" s="47">
        <f t="shared" ref="H483:H546" si="20">ROUND(E483*F483,5)</f>
        <v>0.89846999999999999</v>
      </c>
      <c r="I483" s="49">
        <f t="shared" ref="I483:I546" si="21">ROUND(E483*G483,5)</f>
        <v>0.89846999999999999</v>
      </c>
      <c r="J483" s="50">
        <f>ROUND((H483*'2-Calculator'!$D$26),2)</f>
        <v>4806.8100000000004</v>
      </c>
      <c r="K483" s="50">
        <f>ROUND((I483*'2-Calculator'!$D$26),2)</f>
        <v>4806.8100000000004</v>
      </c>
      <c r="L483" s="48">
        <v>3.27</v>
      </c>
      <c r="M483" s="45" t="s">
        <v>2151</v>
      </c>
      <c r="N483" s="45" t="s">
        <v>2156</v>
      </c>
      <c r="O483" s="45"/>
      <c r="P483" s="45" t="s">
        <v>1789</v>
      </c>
    </row>
    <row r="484" spans="1:16" s="51" customFormat="1">
      <c r="A484" s="45"/>
      <c r="B484" s="45" t="s">
        <v>782</v>
      </c>
      <c r="C484" s="113" t="s">
        <v>1582</v>
      </c>
      <c r="D484" s="145" t="s">
        <v>2314</v>
      </c>
      <c r="E484" s="47">
        <v>1.0853600000000001</v>
      </c>
      <c r="F484" s="53">
        <v>1</v>
      </c>
      <c r="G484" s="53">
        <v>1</v>
      </c>
      <c r="H484" s="47">
        <f t="shared" si="20"/>
        <v>1.0853600000000001</v>
      </c>
      <c r="I484" s="49">
        <f t="shared" si="21"/>
        <v>1.0853600000000001</v>
      </c>
      <c r="J484" s="50">
        <f>ROUND((H484*'2-Calculator'!$D$26),2)</f>
        <v>5806.68</v>
      </c>
      <c r="K484" s="50">
        <f>ROUND((I484*'2-Calculator'!$D$26),2)</f>
        <v>5806.68</v>
      </c>
      <c r="L484" s="48">
        <v>4.46</v>
      </c>
      <c r="M484" s="45" t="s">
        <v>2151</v>
      </c>
      <c r="N484" s="45" t="s">
        <v>2156</v>
      </c>
      <c r="O484" s="45"/>
      <c r="P484" s="45" t="s">
        <v>1789</v>
      </c>
    </row>
    <row r="485" spans="1:16" s="51" customFormat="1">
      <c r="A485" s="45"/>
      <c r="B485" s="45" t="s">
        <v>781</v>
      </c>
      <c r="C485" s="113" t="s">
        <v>1582</v>
      </c>
      <c r="D485" s="145" t="s">
        <v>2314</v>
      </c>
      <c r="E485" s="47">
        <v>1.4667699999999999</v>
      </c>
      <c r="F485" s="53">
        <v>1</v>
      </c>
      <c r="G485" s="53">
        <v>1</v>
      </c>
      <c r="H485" s="47">
        <f t="shared" si="20"/>
        <v>1.4667699999999999</v>
      </c>
      <c r="I485" s="49">
        <f t="shared" si="21"/>
        <v>1.4667699999999999</v>
      </c>
      <c r="J485" s="50">
        <f>ROUND((H485*'2-Calculator'!$D$26),2)</f>
        <v>7847.22</v>
      </c>
      <c r="K485" s="50">
        <f>ROUND((I485*'2-Calculator'!$D$26),2)</f>
        <v>7847.22</v>
      </c>
      <c r="L485" s="48">
        <v>6.88</v>
      </c>
      <c r="M485" s="45" t="s">
        <v>2151</v>
      </c>
      <c r="N485" s="45" t="s">
        <v>2156</v>
      </c>
      <c r="O485" s="45"/>
      <c r="P485" s="45" t="s">
        <v>1789</v>
      </c>
    </row>
    <row r="486" spans="1:16" s="51" customFormat="1">
      <c r="A486" s="45"/>
      <c r="B486" s="45" t="s">
        <v>780</v>
      </c>
      <c r="C486" s="113" t="s">
        <v>1582</v>
      </c>
      <c r="D486" s="145" t="s">
        <v>2314</v>
      </c>
      <c r="E486" s="47">
        <v>2.47573</v>
      </c>
      <c r="F486" s="53">
        <v>1</v>
      </c>
      <c r="G486" s="53">
        <v>1</v>
      </c>
      <c r="H486" s="47">
        <f t="shared" si="20"/>
        <v>2.47573</v>
      </c>
      <c r="I486" s="49">
        <f t="shared" si="21"/>
        <v>2.47573</v>
      </c>
      <c r="J486" s="50">
        <f>ROUND((H486*'2-Calculator'!$D$26),2)</f>
        <v>13245.16</v>
      </c>
      <c r="K486" s="50">
        <f>ROUND((I486*'2-Calculator'!$D$26),2)</f>
        <v>13245.16</v>
      </c>
      <c r="L486" s="48">
        <v>11.32</v>
      </c>
      <c r="M486" s="45" t="s">
        <v>2151</v>
      </c>
      <c r="N486" s="45" t="s">
        <v>2156</v>
      </c>
      <c r="O486" s="45"/>
      <c r="P486" s="45" t="s">
        <v>1789</v>
      </c>
    </row>
    <row r="487" spans="1:16" s="51" customFormat="1">
      <c r="A487" s="45"/>
      <c r="B487" s="45" t="s">
        <v>779</v>
      </c>
      <c r="C487" s="113" t="s">
        <v>1583</v>
      </c>
      <c r="D487" s="145" t="s">
        <v>2315</v>
      </c>
      <c r="E487" s="47">
        <v>0.80747999999999998</v>
      </c>
      <c r="F487" s="53">
        <v>1</v>
      </c>
      <c r="G487" s="53">
        <v>1</v>
      </c>
      <c r="H487" s="47">
        <f t="shared" si="20"/>
        <v>0.80747999999999998</v>
      </c>
      <c r="I487" s="49">
        <f t="shared" si="21"/>
        <v>0.80747999999999998</v>
      </c>
      <c r="J487" s="50">
        <f>ROUND((H487*'2-Calculator'!$D$26),2)</f>
        <v>4320.0200000000004</v>
      </c>
      <c r="K487" s="50">
        <f>ROUND((I487*'2-Calculator'!$D$26),2)</f>
        <v>4320.0200000000004</v>
      </c>
      <c r="L487" s="48">
        <v>2.6</v>
      </c>
      <c r="M487" s="45" t="s">
        <v>2151</v>
      </c>
      <c r="N487" s="45" t="s">
        <v>2156</v>
      </c>
      <c r="O487" s="45"/>
      <c r="P487" s="45" t="s">
        <v>1789</v>
      </c>
    </row>
    <row r="488" spans="1:16" s="51" customFormat="1">
      <c r="A488" s="45"/>
      <c r="B488" s="45" t="s">
        <v>778</v>
      </c>
      <c r="C488" s="113" t="s">
        <v>1583</v>
      </c>
      <c r="D488" s="145" t="s">
        <v>2315</v>
      </c>
      <c r="E488" s="47">
        <v>1.0130600000000001</v>
      </c>
      <c r="F488" s="53">
        <v>1</v>
      </c>
      <c r="G488" s="53">
        <v>1</v>
      </c>
      <c r="H488" s="47">
        <f t="shared" si="20"/>
        <v>1.0130600000000001</v>
      </c>
      <c r="I488" s="49">
        <f t="shared" si="21"/>
        <v>1.0130600000000001</v>
      </c>
      <c r="J488" s="50">
        <f>ROUND((H488*'2-Calculator'!$D$26),2)</f>
        <v>5419.87</v>
      </c>
      <c r="K488" s="50">
        <f>ROUND((I488*'2-Calculator'!$D$26),2)</f>
        <v>5419.87</v>
      </c>
      <c r="L488" s="48">
        <v>3.37</v>
      </c>
      <c r="M488" s="45" t="s">
        <v>2151</v>
      </c>
      <c r="N488" s="45" t="s">
        <v>2156</v>
      </c>
      <c r="O488" s="45"/>
      <c r="P488" s="45" t="s">
        <v>1789</v>
      </c>
    </row>
    <row r="489" spans="1:16" s="51" customFormat="1">
      <c r="A489" s="45"/>
      <c r="B489" s="45" t="s">
        <v>777</v>
      </c>
      <c r="C489" s="113" t="s">
        <v>1583</v>
      </c>
      <c r="D489" s="145" t="s">
        <v>2315</v>
      </c>
      <c r="E489" s="47">
        <v>1.46929</v>
      </c>
      <c r="F489" s="53">
        <v>1</v>
      </c>
      <c r="G489" s="53">
        <v>1</v>
      </c>
      <c r="H489" s="47">
        <f t="shared" si="20"/>
        <v>1.46929</v>
      </c>
      <c r="I489" s="49">
        <f t="shared" si="21"/>
        <v>1.46929</v>
      </c>
      <c r="J489" s="50">
        <f>ROUND((H489*'2-Calculator'!$D$26),2)</f>
        <v>7860.7</v>
      </c>
      <c r="K489" s="50">
        <f>ROUND((I489*'2-Calculator'!$D$26),2)</f>
        <v>7860.7</v>
      </c>
      <c r="L489" s="48">
        <v>5.0599999999999996</v>
      </c>
      <c r="M489" s="45" t="s">
        <v>2151</v>
      </c>
      <c r="N489" s="45" t="s">
        <v>2156</v>
      </c>
      <c r="O489" s="45"/>
      <c r="P489" s="45" t="s">
        <v>1789</v>
      </c>
    </row>
    <row r="490" spans="1:16" s="51" customFormat="1">
      <c r="A490" s="45"/>
      <c r="B490" s="45" t="s">
        <v>776</v>
      </c>
      <c r="C490" s="113" t="s">
        <v>1583</v>
      </c>
      <c r="D490" s="145" t="s">
        <v>2315</v>
      </c>
      <c r="E490" s="47">
        <v>2.9331499999999999</v>
      </c>
      <c r="F490" s="53">
        <v>1</v>
      </c>
      <c r="G490" s="53">
        <v>1</v>
      </c>
      <c r="H490" s="47">
        <f t="shared" si="20"/>
        <v>2.9331499999999999</v>
      </c>
      <c r="I490" s="49">
        <f t="shared" si="21"/>
        <v>2.9331499999999999</v>
      </c>
      <c r="J490" s="50">
        <f>ROUND((H490*'2-Calculator'!$D$26),2)</f>
        <v>15692.35</v>
      </c>
      <c r="K490" s="50">
        <f>ROUND((I490*'2-Calculator'!$D$26),2)</f>
        <v>15692.35</v>
      </c>
      <c r="L490" s="48">
        <v>9.6</v>
      </c>
      <c r="M490" s="45" t="s">
        <v>2151</v>
      </c>
      <c r="N490" s="45" t="s">
        <v>2156</v>
      </c>
      <c r="O490" s="45"/>
      <c r="P490" s="45" t="s">
        <v>1789</v>
      </c>
    </row>
    <row r="491" spans="1:16" s="51" customFormat="1">
      <c r="A491" s="45"/>
      <c r="B491" s="45" t="s">
        <v>775</v>
      </c>
      <c r="C491" s="113" t="s">
        <v>1584</v>
      </c>
      <c r="D491" s="145" t="s">
        <v>2316</v>
      </c>
      <c r="E491" s="47">
        <v>0.72992000000000001</v>
      </c>
      <c r="F491" s="53">
        <v>1</v>
      </c>
      <c r="G491" s="53">
        <v>1</v>
      </c>
      <c r="H491" s="47">
        <f t="shared" si="20"/>
        <v>0.72992000000000001</v>
      </c>
      <c r="I491" s="49">
        <f t="shared" si="21"/>
        <v>0.72992000000000001</v>
      </c>
      <c r="J491" s="50">
        <f>ROUND((H491*'2-Calculator'!$D$26),2)</f>
        <v>3905.07</v>
      </c>
      <c r="K491" s="50">
        <f>ROUND((I491*'2-Calculator'!$D$26),2)</f>
        <v>3905.07</v>
      </c>
      <c r="L491" s="48">
        <v>2.39</v>
      </c>
      <c r="M491" s="45" t="s">
        <v>2151</v>
      </c>
      <c r="N491" s="45" t="s">
        <v>2156</v>
      </c>
      <c r="O491" s="45"/>
      <c r="P491" s="45" t="s">
        <v>1789</v>
      </c>
    </row>
    <row r="492" spans="1:16" s="51" customFormat="1">
      <c r="A492" s="45"/>
      <c r="B492" s="45" t="s">
        <v>774</v>
      </c>
      <c r="C492" s="113" t="s">
        <v>1584</v>
      </c>
      <c r="D492" s="145" t="s">
        <v>2316</v>
      </c>
      <c r="E492" s="47">
        <v>0.94581000000000004</v>
      </c>
      <c r="F492" s="53">
        <v>1</v>
      </c>
      <c r="G492" s="53">
        <v>1</v>
      </c>
      <c r="H492" s="47">
        <f t="shared" si="20"/>
        <v>0.94581000000000004</v>
      </c>
      <c r="I492" s="49">
        <f t="shared" si="21"/>
        <v>0.94581000000000004</v>
      </c>
      <c r="J492" s="50">
        <f>ROUND((H492*'2-Calculator'!$D$26),2)</f>
        <v>5060.08</v>
      </c>
      <c r="K492" s="50">
        <f>ROUND((I492*'2-Calculator'!$D$26),2)</f>
        <v>5060.08</v>
      </c>
      <c r="L492" s="48">
        <v>3.25</v>
      </c>
      <c r="M492" s="45" t="s">
        <v>2151</v>
      </c>
      <c r="N492" s="45" t="s">
        <v>2156</v>
      </c>
      <c r="O492" s="45"/>
      <c r="P492" s="45" t="s">
        <v>1789</v>
      </c>
    </row>
    <row r="493" spans="1:16" s="51" customFormat="1">
      <c r="A493" s="45"/>
      <c r="B493" s="45" t="s">
        <v>773</v>
      </c>
      <c r="C493" s="113" t="s">
        <v>1584</v>
      </c>
      <c r="D493" s="145" t="s">
        <v>2316</v>
      </c>
      <c r="E493" s="47">
        <v>1.37276</v>
      </c>
      <c r="F493" s="53">
        <v>1</v>
      </c>
      <c r="G493" s="53">
        <v>1</v>
      </c>
      <c r="H493" s="47">
        <f t="shared" si="20"/>
        <v>1.37276</v>
      </c>
      <c r="I493" s="49">
        <f t="shared" si="21"/>
        <v>1.37276</v>
      </c>
      <c r="J493" s="50">
        <f>ROUND((H493*'2-Calculator'!$D$26),2)</f>
        <v>7344.27</v>
      </c>
      <c r="K493" s="50">
        <f>ROUND((I493*'2-Calculator'!$D$26),2)</f>
        <v>7344.27</v>
      </c>
      <c r="L493" s="48">
        <v>4.7</v>
      </c>
      <c r="M493" s="45" t="s">
        <v>2151</v>
      </c>
      <c r="N493" s="45" t="s">
        <v>2156</v>
      </c>
      <c r="O493" s="45"/>
      <c r="P493" s="45" t="s">
        <v>1789</v>
      </c>
    </row>
    <row r="494" spans="1:16" s="51" customFormat="1">
      <c r="A494" s="45"/>
      <c r="B494" s="45" t="s">
        <v>772</v>
      </c>
      <c r="C494" s="113" t="s">
        <v>1584</v>
      </c>
      <c r="D494" s="145" t="s">
        <v>2316</v>
      </c>
      <c r="E494" s="47">
        <v>2.9047800000000001</v>
      </c>
      <c r="F494" s="53">
        <v>1</v>
      </c>
      <c r="G494" s="53">
        <v>1</v>
      </c>
      <c r="H494" s="47">
        <f t="shared" si="20"/>
        <v>2.9047800000000001</v>
      </c>
      <c r="I494" s="49">
        <f t="shared" si="21"/>
        <v>2.9047800000000001</v>
      </c>
      <c r="J494" s="50">
        <f>ROUND((H494*'2-Calculator'!$D$26),2)</f>
        <v>15540.57</v>
      </c>
      <c r="K494" s="50">
        <f>ROUND((I494*'2-Calculator'!$D$26),2)</f>
        <v>15540.57</v>
      </c>
      <c r="L494" s="48">
        <v>9.6199999999999992</v>
      </c>
      <c r="M494" s="45" t="s">
        <v>2151</v>
      </c>
      <c r="N494" s="45" t="s">
        <v>2156</v>
      </c>
      <c r="O494" s="45"/>
      <c r="P494" s="45" t="s">
        <v>1789</v>
      </c>
    </row>
    <row r="495" spans="1:16" s="51" customFormat="1">
      <c r="A495" s="45"/>
      <c r="B495" s="45" t="s">
        <v>771</v>
      </c>
      <c r="C495" s="113" t="s">
        <v>1585</v>
      </c>
      <c r="D495" s="145" t="s">
        <v>2317</v>
      </c>
      <c r="E495" s="47">
        <v>0.68147999999999997</v>
      </c>
      <c r="F495" s="53">
        <v>1</v>
      </c>
      <c r="G495" s="53">
        <v>1</v>
      </c>
      <c r="H495" s="47">
        <f t="shared" si="20"/>
        <v>0.68147999999999997</v>
      </c>
      <c r="I495" s="49">
        <f t="shared" si="21"/>
        <v>0.68147999999999997</v>
      </c>
      <c r="J495" s="50">
        <f>ROUND((H495*'2-Calculator'!$D$26),2)</f>
        <v>3645.92</v>
      </c>
      <c r="K495" s="50">
        <f>ROUND((I495*'2-Calculator'!$D$26),2)</f>
        <v>3645.92</v>
      </c>
      <c r="L495" s="48">
        <v>2.19</v>
      </c>
      <c r="M495" s="45" t="s">
        <v>2151</v>
      </c>
      <c r="N495" s="45" t="s">
        <v>2156</v>
      </c>
      <c r="O495" s="45"/>
      <c r="P495" s="45" t="s">
        <v>1789</v>
      </c>
    </row>
    <row r="496" spans="1:16" s="51" customFormat="1">
      <c r="A496" s="45"/>
      <c r="B496" s="45" t="s">
        <v>770</v>
      </c>
      <c r="C496" s="113" t="s">
        <v>1585</v>
      </c>
      <c r="D496" s="145" t="s">
        <v>2317</v>
      </c>
      <c r="E496" s="47">
        <v>0.87268999999999997</v>
      </c>
      <c r="F496" s="53">
        <v>1</v>
      </c>
      <c r="G496" s="53">
        <v>1</v>
      </c>
      <c r="H496" s="47">
        <f t="shared" si="20"/>
        <v>0.87268999999999997</v>
      </c>
      <c r="I496" s="49">
        <f t="shared" si="21"/>
        <v>0.87268999999999997</v>
      </c>
      <c r="J496" s="50">
        <f>ROUND((H496*'2-Calculator'!$D$26),2)</f>
        <v>4668.8900000000003</v>
      </c>
      <c r="K496" s="50">
        <f>ROUND((I496*'2-Calculator'!$D$26),2)</f>
        <v>4668.8900000000003</v>
      </c>
      <c r="L496" s="48">
        <v>3.2</v>
      </c>
      <c r="M496" s="45" t="s">
        <v>2151</v>
      </c>
      <c r="N496" s="45" t="s">
        <v>2156</v>
      </c>
      <c r="O496" s="45"/>
      <c r="P496" s="45" t="s">
        <v>1789</v>
      </c>
    </row>
    <row r="497" spans="1:16" s="51" customFormat="1">
      <c r="A497" s="45"/>
      <c r="B497" s="45" t="s">
        <v>769</v>
      </c>
      <c r="C497" s="113" t="s">
        <v>1585</v>
      </c>
      <c r="D497" s="145" t="s">
        <v>2317</v>
      </c>
      <c r="E497" s="47">
        <v>1.2701499999999999</v>
      </c>
      <c r="F497" s="53">
        <v>1</v>
      </c>
      <c r="G497" s="53">
        <v>1</v>
      </c>
      <c r="H497" s="47">
        <f t="shared" si="20"/>
        <v>1.2701499999999999</v>
      </c>
      <c r="I497" s="49">
        <f t="shared" si="21"/>
        <v>1.2701499999999999</v>
      </c>
      <c r="J497" s="50">
        <f>ROUND((H497*'2-Calculator'!$D$26),2)</f>
        <v>6795.3</v>
      </c>
      <c r="K497" s="50">
        <f>ROUND((I497*'2-Calculator'!$D$26),2)</f>
        <v>6795.3</v>
      </c>
      <c r="L497" s="48">
        <v>5.19</v>
      </c>
      <c r="M497" s="45" t="s">
        <v>2151</v>
      </c>
      <c r="N497" s="45" t="s">
        <v>2156</v>
      </c>
      <c r="O497" s="45"/>
      <c r="P497" s="45" t="s">
        <v>1789</v>
      </c>
    </row>
    <row r="498" spans="1:16" s="51" customFormat="1">
      <c r="A498" s="45"/>
      <c r="B498" s="45" t="s">
        <v>768</v>
      </c>
      <c r="C498" s="113" t="s">
        <v>1585</v>
      </c>
      <c r="D498" s="145" t="s">
        <v>2317</v>
      </c>
      <c r="E498" s="47">
        <v>2.3493900000000001</v>
      </c>
      <c r="F498" s="53">
        <v>1</v>
      </c>
      <c r="G498" s="53">
        <v>1</v>
      </c>
      <c r="H498" s="47">
        <f t="shared" si="20"/>
        <v>2.3493900000000001</v>
      </c>
      <c r="I498" s="49">
        <f t="shared" si="21"/>
        <v>2.3493900000000001</v>
      </c>
      <c r="J498" s="50">
        <f>ROUND((H498*'2-Calculator'!$D$26),2)</f>
        <v>12569.24</v>
      </c>
      <c r="K498" s="50">
        <f>ROUND((I498*'2-Calculator'!$D$26),2)</f>
        <v>12569.24</v>
      </c>
      <c r="L498" s="48">
        <v>9.5399999999999991</v>
      </c>
      <c r="M498" s="45" t="s">
        <v>2151</v>
      </c>
      <c r="N498" s="45" t="s">
        <v>2156</v>
      </c>
      <c r="O498" s="45"/>
      <c r="P498" s="45" t="s">
        <v>1789</v>
      </c>
    </row>
    <row r="499" spans="1:16" s="51" customFormat="1">
      <c r="A499" s="45"/>
      <c r="B499" s="45" t="s">
        <v>767</v>
      </c>
      <c r="C499" s="113" t="s">
        <v>1586</v>
      </c>
      <c r="D499" s="145" t="s">
        <v>2318</v>
      </c>
      <c r="E499" s="47">
        <v>0.69816</v>
      </c>
      <c r="F499" s="53">
        <v>1</v>
      </c>
      <c r="G499" s="53">
        <v>1</v>
      </c>
      <c r="H499" s="47">
        <f t="shared" si="20"/>
        <v>0.69816</v>
      </c>
      <c r="I499" s="49">
        <f t="shared" si="21"/>
        <v>0.69816</v>
      </c>
      <c r="J499" s="50">
        <f>ROUND((H499*'2-Calculator'!$D$26),2)</f>
        <v>3735.16</v>
      </c>
      <c r="K499" s="50">
        <f>ROUND((I499*'2-Calculator'!$D$26),2)</f>
        <v>3735.16</v>
      </c>
      <c r="L499" s="48">
        <v>3.07</v>
      </c>
      <c r="M499" s="45" t="s">
        <v>2151</v>
      </c>
      <c r="N499" s="45" t="s">
        <v>2156</v>
      </c>
      <c r="O499" s="45"/>
      <c r="P499" s="45" t="s">
        <v>1789</v>
      </c>
    </row>
    <row r="500" spans="1:16" s="51" customFormat="1">
      <c r="A500" s="45"/>
      <c r="B500" s="45" t="s">
        <v>766</v>
      </c>
      <c r="C500" s="113" t="s">
        <v>1586</v>
      </c>
      <c r="D500" s="145" t="s">
        <v>2318</v>
      </c>
      <c r="E500" s="47">
        <v>0.90622000000000003</v>
      </c>
      <c r="F500" s="53">
        <v>1</v>
      </c>
      <c r="G500" s="53">
        <v>1</v>
      </c>
      <c r="H500" s="47">
        <f t="shared" si="20"/>
        <v>0.90622000000000003</v>
      </c>
      <c r="I500" s="49">
        <f t="shared" si="21"/>
        <v>0.90622000000000003</v>
      </c>
      <c r="J500" s="50">
        <f>ROUND((H500*'2-Calculator'!$D$26),2)</f>
        <v>4848.28</v>
      </c>
      <c r="K500" s="50">
        <f>ROUND((I500*'2-Calculator'!$D$26),2)</f>
        <v>4848.28</v>
      </c>
      <c r="L500" s="48">
        <v>3.73</v>
      </c>
      <c r="M500" s="45" t="s">
        <v>2151</v>
      </c>
      <c r="N500" s="45" t="s">
        <v>2156</v>
      </c>
      <c r="O500" s="45"/>
      <c r="P500" s="45" t="s">
        <v>1789</v>
      </c>
    </row>
    <row r="501" spans="1:16" s="51" customFormat="1">
      <c r="A501" s="45"/>
      <c r="B501" s="45" t="s">
        <v>765</v>
      </c>
      <c r="C501" s="113" t="s">
        <v>1586</v>
      </c>
      <c r="D501" s="145" t="s">
        <v>2318</v>
      </c>
      <c r="E501" s="47">
        <v>1.3828800000000001</v>
      </c>
      <c r="F501" s="53">
        <v>1</v>
      </c>
      <c r="G501" s="53">
        <v>1</v>
      </c>
      <c r="H501" s="47">
        <f t="shared" si="20"/>
        <v>1.3828800000000001</v>
      </c>
      <c r="I501" s="49">
        <f t="shared" si="21"/>
        <v>1.3828800000000001</v>
      </c>
      <c r="J501" s="50">
        <f>ROUND((H501*'2-Calculator'!$D$26),2)</f>
        <v>7398.41</v>
      </c>
      <c r="K501" s="50">
        <f>ROUND((I501*'2-Calculator'!$D$26),2)</f>
        <v>7398.41</v>
      </c>
      <c r="L501" s="48">
        <v>5.51</v>
      </c>
      <c r="M501" s="45" t="s">
        <v>2151</v>
      </c>
      <c r="N501" s="45" t="s">
        <v>2156</v>
      </c>
      <c r="O501" s="45"/>
      <c r="P501" s="45" t="s">
        <v>1789</v>
      </c>
    </row>
    <row r="502" spans="1:16" s="51" customFormat="1">
      <c r="A502" s="45"/>
      <c r="B502" s="45" t="s">
        <v>764</v>
      </c>
      <c r="C502" s="113" t="s">
        <v>1586</v>
      </c>
      <c r="D502" s="145" t="s">
        <v>2318</v>
      </c>
      <c r="E502" s="47">
        <v>2.4842599999999999</v>
      </c>
      <c r="F502" s="53">
        <v>1</v>
      </c>
      <c r="G502" s="53">
        <v>1</v>
      </c>
      <c r="H502" s="47">
        <f t="shared" si="20"/>
        <v>2.4842599999999999</v>
      </c>
      <c r="I502" s="49">
        <f t="shared" si="21"/>
        <v>2.4842599999999999</v>
      </c>
      <c r="J502" s="50">
        <f>ROUND((H502*'2-Calculator'!$D$26),2)</f>
        <v>13290.79</v>
      </c>
      <c r="K502" s="50">
        <f>ROUND((I502*'2-Calculator'!$D$26),2)</f>
        <v>13290.79</v>
      </c>
      <c r="L502" s="48">
        <v>9.7200000000000006</v>
      </c>
      <c r="M502" s="45" t="s">
        <v>2151</v>
      </c>
      <c r="N502" s="45" t="s">
        <v>2156</v>
      </c>
      <c r="O502" s="45"/>
      <c r="P502" s="45" t="s">
        <v>1789</v>
      </c>
    </row>
    <row r="503" spans="1:16" s="51" customFormat="1">
      <c r="A503" s="45"/>
      <c r="B503" s="45" t="s">
        <v>763</v>
      </c>
      <c r="C503" s="113" t="s">
        <v>1587</v>
      </c>
      <c r="D503" s="145" t="s">
        <v>1993</v>
      </c>
      <c r="E503" s="47">
        <v>0.75261</v>
      </c>
      <c r="F503" s="53">
        <v>1</v>
      </c>
      <c r="G503" s="53">
        <v>1</v>
      </c>
      <c r="H503" s="47">
        <f t="shared" si="20"/>
        <v>0.75261</v>
      </c>
      <c r="I503" s="49">
        <f t="shared" si="21"/>
        <v>0.75261</v>
      </c>
      <c r="J503" s="50">
        <f>ROUND((H503*'2-Calculator'!$D$26),2)</f>
        <v>4026.46</v>
      </c>
      <c r="K503" s="50">
        <f>ROUND((I503*'2-Calculator'!$D$26),2)</f>
        <v>4026.46</v>
      </c>
      <c r="L503" s="48">
        <v>3.25</v>
      </c>
      <c r="M503" s="45" t="s">
        <v>2151</v>
      </c>
      <c r="N503" s="45" t="s">
        <v>2156</v>
      </c>
      <c r="O503" s="45"/>
      <c r="P503" s="45" t="s">
        <v>1789</v>
      </c>
    </row>
    <row r="504" spans="1:16" s="51" customFormat="1">
      <c r="A504" s="45"/>
      <c r="B504" s="45" t="s">
        <v>762</v>
      </c>
      <c r="C504" s="113" t="s">
        <v>1587</v>
      </c>
      <c r="D504" s="145" t="s">
        <v>1993</v>
      </c>
      <c r="E504" s="47">
        <v>0.94389999999999996</v>
      </c>
      <c r="F504" s="53">
        <v>1</v>
      </c>
      <c r="G504" s="53">
        <v>1</v>
      </c>
      <c r="H504" s="47">
        <f t="shared" si="20"/>
        <v>0.94389999999999996</v>
      </c>
      <c r="I504" s="49">
        <f t="shared" si="21"/>
        <v>0.94389999999999996</v>
      </c>
      <c r="J504" s="50">
        <f>ROUND((H504*'2-Calculator'!$D$26),2)</f>
        <v>5049.87</v>
      </c>
      <c r="K504" s="50">
        <f>ROUND((I504*'2-Calculator'!$D$26),2)</f>
        <v>5049.87</v>
      </c>
      <c r="L504" s="48">
        <v>4.13</v>
      </c>
      <c r="M504" s="45" t="s">
        <v>2151</v>
      </c>
      <c r="N504" s="45" t="s">
        <v>2156</v>
      </c>
      <c r="O504" s="45"/>
      <c r="P504" s="45" t="s">
        <v>1789</v>
      </c>
    </row>
    <row r="505" spans="1:16" s="51" customFormat="1">
      <c r="A505" s="45"/>
      <c r="B505" s="45" t="s">
        <v>761</v>
      </c>
      <c r="C505" s="113" t="s">
        <v>1587</v>
      </c>
      <c r="D505" s="145" t="s">
        <v>1993</v>
      </c>
      <c r="E505" s="47">
        <v>1.3731599999999999</v>
      </c>
      <c r="F505" s="53">
        <v>1</v>
      </c>
      <c r="G505" s="53">
        <v>1</v>
      </c>
      <c r="H505" s="47">
        <f t="shared" si="20"/>
        <v>1.3731599999999999</v>
      </c>
      <c r="I505" s="49">
        <f t="shared" si="21"/>
        <v>1.3731599999999999</v>
      </c>
      <c r="J505" s="50">
        <f>ROUND((H505*'2-Calculator'!$D$26),2)</f>
        <v>7346.41</v>
      </c>
      <c r="K505" s="50">
        <f>ROUND((I505*'2-Calculator'!$D$26),2)</f>
        <v>7346.41</v>
      </c>
      <c r="L505" s="48">
        <v>6.33</v>
      </c>
      <c r="M505" s="45" t="s">
        <v>2151</v>
      </c>
      <c r="N505" s="45" t="s">
        <v>2156</v>
      </c>
      <c r="O505" s="45"/>
      <c r="P505" s="45" t="s">
        <v>1789</v>
      </c>
    </row>
    <row r="506" spans="1:16" s="51" customFormat="1">
      <c r="A506" s="45"/>
      <c r="B506" s="45" t="s">
        <v>760</v>
      </c>
      <c r="C506" s="113" t="s">
        <v>1587</v>
      </c>
      <c r="D506" s="145" t="s">
        <v>1993</v>
      </c>
      <c r="E506" s="47">
        <v>2.3968500000000001</v>
      </c>
      <c r="F506" s="53">
        <v>1</v>
      </c>
      <c r="G506" s="53">
        <v>1</v>
      </c>
      <c r="H506" s="47">
        <f t="shared" si="20"/>
        <v>2.3968500000000001</v>
      </c>
      <c r="I506" s="49">
        <f t="shared" si="21"/>
        <v>2.3968500000000001</v>
      </c>
      <c r="J506" s="50">
        <f>ROUND((H506*'2-Calculator'!$D$26),2)</f>
        <v>12823.15</v>
      </c>
      <c r="K506" s="50">
        <f>ROUND((I506*'2-Calculator'!$D$26),2)</f>
        <v>12823.15</v>
      </c>
      <c r="L506" s="48">
        <v>11.08</v>
      </c>
      <c r="M506" s="45" t="s">
        <v>2151</v>
      </c>
      <c r="N506" s="45" t="s">
        <v>2156</v>
      </c>
      <c r="O506" s="45"/>
      <c r="P506" s="45" t="s">
        <v>1789</v>
      </c>
    </row>
    <row r="507" spans="1:16" s="51" customFormat="1">
      <c r="A507" s="45"/>
      <c r="B507" s="45" t="s">
        <v>759</v>
      </c>
      <c r="C507" s="113" t="s">
        <v>1588</v>
      </c>
      <c r="D507" s="145" t="s">
        <v>2319</v>
      </c>
      <c r="E507" s="47">
        <v>0.80623</v>
      </c>
      <c r="F507" s="53">
        <v>1</v>
      </c>
      <c r="G507" s="53">
        <v>1</v>
      </c>
      <c r="H507" s="47">
        <f t="shared" si="20"/>
        <v>0.80623</v>
      </c>
      <c r="I507" s="49">
        <f t="shared" si="21"/>
        <v>0.80623</v>
      </c>
      <c r="J507" s="50">
        <f>ROUND((H507*'2-Calculator'!$D$26),2)</f>
        <v>4313.33</v>
      </c>
      <c r="K507" s="50">
        <f>ROUND((I507*'2-Calculator'!$D$26),2)</f>
        <v>4313.33</v>
      </c>
      <c r="L507" s="48">
        <v>3</v>
      </c>
      <c r="M507" s="45" t="s">
        <v>2151</v>
      </c>
      <c r="N507" s="45" t="s">
        <v>2156</v>
      </c>
      <c r="O507" s="45"/>
      <c r="P507" s="45" t="s">
        <v>1789</v>
      </c>
    </row>
    <row r="508" spans="1:16" s="51" customFormat="1">
      <c r="A508" s="45"/>
      <c r="B508" s="45" t="s">
        <v>758</v>
      </c>
      <c r="C508" s="113" t="s">
        <v>1588</v>
      </c>
      <c r="D508" s="145" t="s">
        <v>2319</v>
      </c>
      <c r="E508" s="47">
        <v>0.99773999999999996</v>
      </c>
      <c r="F508" s="53">
        <v>1</v>
      </c>
      <c r="G508" s="53">
        <v>1</v>
      </c>
      <c r="H508" s="47">
        <f t="shared" si="20"/>
        <v>0.99773999999999996</v>
      </c>
      <c r="I508" s="49">
        <f t="shared" si="21"/>
        <v>0.99773999999999996</v>
      </c>
      <c r="J508" s="50">
        <f>ROUND((H508*'2-Calculator'!$D$26),2)</f>
        <v>5337.91</v>
      </c>
      <c r="K508" s="50">
        <f>ROUND((I508*'2-Calculator'!$D$26),2)</f>
        <v>5337.91</v>
      </c>
      <c r="L508" s="48">
        <v>3.89</v>
      </c>
      <c r="M508" s="45" t="s">
        <v>2151</v>
      </c>
      <c r="N508" s="45" t="s">
        <v>2156</v>
      </c>
      <c r="O508" s="45"/>
      <c r="P508" s="45" t="s">
        <v>1789</v>
      </c>
    </row>
    <row r="509" spans="1:16" s="51" customFormat="1">
      <c r="A509" s="45"/>
      <c r="B509" s="45" t="s">
        <v>757</v>
      </c>
      <c r="C509" s="113" t="s">
        <v>1588</v>
      </c>
      <c r="D509" s="145" t="s">
        <v>2319</v>
      </c>
      <c r="E509" s="47">
        <v>1.42509</v>
      </c>
      <c r="F509" s="53">
        <v>1</v>
      </c>
      <c r="G509" s="53">
        <v>1</v>
      </c>
      <c r="H509" s="47">
        <f t="shared" si="20"/>
        <v>1.42509</v>
      </c>
      <c r="I509" s="49">
        <f t="shared" si="21"/>
        <v>1.42509</v>
      </c>
      <c r="J509" s="50">
        <f>ROUND((H509*'2-Calculator'!$D$26),2)</f>
        <v>7624.23</v>
      </c>
      <c r="K509" s="50">
        <f>ROUND((I509*'2-Calculator'!$D$26),2)</f>
        <v>7624.23</v>
      </c>
      <c r="L509" s="48">
        <v>5.98</v>
      </c>
      <c r="M509" s="45" t="s">
        <v>2151</v>
      </c>
      <c r="N509" s="45" t="s">
        <v>2156</v>
      </c>
      <c r="O509" s="45"/>
      <c r="P509" s="45" t="s">
        <v>1789</v>
      </c>
    </row>
    <row r="510" spans="1:16" s="51" customFormat="1">
      <c r="A510" s="45"/>
      <c r="B510" s="45" t="s">
        <v>756</v>
      </c>
      <c r="C510" s="113" t="s">
        <v>1588</v>
      </c>
      <c r="D510" s="145" t="s">
        <v>2319</v>
      </c>
      <c r="E510" s="47">
        <v>2.28898</v>
      </c>
      <c r="F510" s="53">
        <v>1</v>
      </c>
      <c r="G510" s="53">
        <v>1</v>
      </c>
      <c r="H510" s="47">
        <f t="shared" si="20"/>
        <v>2.28898</v>
      </c>
      <c r="I510" s="49">
        <f t="shared" si="21"/>
        <v>2.28898</v>
      </c>
      <c r="J510" s="50">
        <f>ROUND((H510*'2-Calculator'!$D$26),2)</f>
        <v>12246.04</v>
      </c>
      <c r="K510" s="50">
        <f>ROUND((I510*'2-Calculator'!$D$26),2)</f>
        <v>12246.04</v>
      </c>
      <c r="L510" s="48">
        <v>9.0399999999999991</v>
      </c>
      <c r="M510" s="45" t="s">
        <v>2151</v>
      </c>
      <c r="N510" s="45" t="s">
        <v>2156</v>
      </c>
      <c r="O510" s="45"/>
      <c r="P510" s="45" t="s">
        <v>1789</v>
      </c>
    </row>
    <row r="511" spans="1:16" s="51" customFormat="1">
      <c r="A511" s="45"/>
      <c r="B511" s="45" t="s">
        <v>755</v>
      </c>
      <c r="C511" s="113" t="s">
        <v>1589</v>
      </c>
      <c r="D511" s="145" t="s">
        <v>1994</v>
      </c>
      <c r="E511" s="47">
        <v>0.63988999999999996</v>
      </c>
      <c r="F511" s="53">
        <v>1</v>
      </c>
      <c r="G511" s="53">
        <v>1</v>
      </c>
      <c r="H511" s="47">
        <f t="shared" si="20"/>
        <v>0.63988999999999996</v>
      </c>
      <c r="I511" s="49">
        <f t="shared" si="21"/>
        <v>0.63988999999999996</v>
      </c>
      <c r="J511" s="50">
        <f>ROUND((H511*'2-Calculator'!$D$26),2)</f>
        <v>3423.41</v>
      </c>
      <c r="K511" s="50">
        <f>ROUND((I511*'2-Calculator'!$D$26),2)</f>
        <v>3423.41</v>
      </c>
      <c r="L511" s="48">
        <v>2.85</v>
      </c>
      <c r="M511" s="45" t="s">
        <v>2151</v>
      </c>
      <c r="N511" s="45" t="s">
        <v>2156</v>
      </c>
      <c r="O511" s="45"/>
      <c r="P511" s="45" t="s">
        <v>1789</v>
      </c>
    </row>
    <row r="512" spans="1:16" s="51" customFormat="1">
      <c r="A512" s="45"/>
      <c r="B512" s="45" t="s">
        <v>754</v>
      </c>
      <c r="C512" s="113" t="s">
        <v>1589</v>
      </c>
      <c r="D512" s="145" t="s">
        <v>1994</v>
      </c>
      <c r="E512" s="47">
        <v>0.83518000000000003</v>
      </c>
      <c r="F512" s="53">
        <v>1</v>
      </c>
      <c r="G512" s="53">
        <v>1</v>
      </c>
      <c r="H512" s="47">
        <f t="shared" si="20"/>
        <v>0.83518000000000003</v>
      </c>
      <c r="I512" s="49">
        <f t="shared" si="21"/>
        <v>0.83518000000000003</v>
      </c>
      <c r="J512" s="50">
        <f>ROUND((H512*'2-Calculator'!$D$26),2)</f>
        <v>4468.21</v>
      </c>
      <c r="K512" s="50">
        <f>ROUND((I512*'2-Calculator'!$D$26),2)</f>
        <v>4468.21</v>
      </c>
      <c r="L512" s="48">
        <v>3.91</v>
      </c>
      <c r="M512" s="45" t="s">
        <v>2151</v>
      </c>
      <c r="N512" s="45" t="s">
        <v>2156</v>
      </c>
      <c r="O512" s="45"/>
      <c r="P512" s="45" t="s">
        <v>1789</v>
      </c>
    </row>
    <row r="513" spans="1:16" s="51" customFormat="1">
      <c r="A513" s="45"/>
      <c r="B513" s="45" t="s">
        <v>753</v>
      </c>
      <c r="C513" s="113" t="s">
        <v>1589</v>
      </c>
      <c r="D513" s="145" t="s">
        <v>1994</v>
      </c>
      <c r="E513" s="47">
        <v>1.2759799999999999</v>
      </c>
      <c r="F513" s="53">
        <v>1</v>
      </c>
      <c r="G513" s="53">
        <v>1</v>
      </c>
      <c r="H513" s="47">
        <f t="shared" si="20"/>
        <v>1.2759799999999999</v>
      </c>
      <c r="I513" s="49">
        <f t="shared" si="21"/>
        <v>1.2759799999999999</v>
      </c>
      <c r="J513" s="50">
        <f>ROUND((H513*'2-Calculator'!$D$26),2)</f>
        <v>6826.49</v>
      </c>
      <c r="K513" s="50">
        <f>ROUND((I513*'2-Calculator'!$D$26),2)</f>
        <v>6826.49</v>
      </c>
      <c r="L513" s="48">
        <v>6.23</v>
      </c>
      <c r="M513" s="45" t="s">
        <v>2151</v>
      </c>
      <c r="N513" s="45" t="s">
        <v>2156</v>
      </c>
      <c r="O513" s="45"/>
      <c r="P513" s="45" t="s">
        <v>1789</v>
      </c>
    </row>
    <row r="514" spans="1:16" s="51" customFormat="1">
      <c r="A514" s="45"/>
      <c r="B514" s="45" t="s">
        <v>752</v>
      </c>
      <c r="C514" s="113" t="s">
        <v>1589</v>
      </c>
      <c r="D514" s="145" t="s">
        <v>1994</v>
      </c>
      <c r="E514" s="47">
        <v>2.29223</v>
      </c>
      <c r="F514" s="53">
        <v>1</v>
      </c>
      <c r="G514" s="53">
        <v>1</v>
      </c>
      <c r="H514" s="47">
        <f t="shared" si="20"/>
        <v>2.29223</v>
      </c>
      <c r="I514" s="49">
        <f t="shared" si="21"/>
        <v>2.29223</v>
      </c>
      <c r="J514" s="50">
        <f>ROUND((H514*'2-Calculator'!$D$26),2)</f>
        <v>12263.43</v>
      </c>
      <c r="K514" s="50">
        <f>ROUND((I514*'2-Calculator'!$D$26),2)</f>
        <v>12263.43</v>
      </c>
      <c r="L514" s="48">
        <v>10.07</v>
      </c>
      <c r="M514" s="45" t="s">
        <v>2151</v>
      </c>
      <c r="N514" s="45" t="s">
        <v>2156</v>
      </c>
      <c r="O514" s="45"/>
      <c r="P514" s="45" t="s">
        <v>1789</v>
      </c>
    </row>
    <row r="515" spans="1:16" s="51" customFormat="1">
      <c r="A515" s="45"/>
      <c r="B515" s="45" t="s">
        <v>751</v>
      </c>
      <c r="C515" s="113" t="s">
        <v>1590</v>
      </c>
      <c r="D515" s="145" t="s">
        <v>2320</v>
      </c>
      <c r="E515" s="47">
        <v>0.70386000000000004</v>
      </c>
      <c r="F515" s="53">
        <v>1</v>
      </c>
      <c r="G515" s="53">
        <v>1</v>
      </c>
      <c r="H515" s="47">
        <f t="shared" si="20"/>
        <v>0.70386000000000004</v>
      </c>
      <c r="I515" s="49">
        <f t="shared" si="21"/>
        <v>0.70386000000000004</v>
      </c>
      <c r="J515" s="50">
        <f>ROUND((H515*'2-Calculator'!$D$26),2)</f>
        <v>3765.65</v>
      </c>
      <c r="K515" s="50">
        <f>ROUND((I515*'2-Calculator'!$D$26),2)</f>
        <v>3765.65</v>
      </c>
      <c r="L515" s="48">
        <v>3.38</v>
      </c>
      <c r="M515" s="45" t="s">
        <v>2151</v>
      </c>
      <c r="N515" s="45" t="s">
        <v>2156</v>
      </c>
      <c r="O515" s="45"/>
      <c r="P515" s="45" t="s">
        <v>1789</v>
      </c>
    </row>
    <row r="516" spans="1:16" s="51" customFormat="1">
      <c r="A516" s="45"/>
      <c r="B516" s="45" t="s">
        <v>750</v>
      </c>
      <c r="C516" s="113" t="s">
        <v>1590</v>
      </c>
      <c r="D516" s="145" t="s">
        <v>2320</v>
      </c>
      <c r="E516" s="47">
        <v>0.93064999999999998</v>
      </c>
      <c r="F516" s="53">
        <v>1</v>
      </c>
      <c r="G516" s="53">
        <v>1</v>
      </c>
      <c r="H516" s="47">
        <f t="shared" si="20"/>
        <v>0.93064999999999998</v>
      </c>
      <c r="I516" s="49">
        <f t="shared" si="21"/>
        <v>0.93064999999999998</v>
      </c>
      <c r="J516" s="50">
        <f>ROUND((H516*'2-Calculator'!$D$26),2)</f>
        <v>4978.9799999999996</v>
      </c>
      <c r="K516" s="50">
        <f>ROUND((I516*'2-Calculator'!$D$26),2)</f>
        <v>4978.9799999999996</v>
      </c>
      <c r="L516" s="48">
        <v>4.5599999999999996</v>
      </c>
      <c r="M516" s="45" t="s">
        <v>2151</v>
      </c>
      <c r="N516" s="45" t="s">
        <v>2156</v>
      </c>
      <c r="O516" s="45"/>
      <c r="P516" s="45" t="s">
        <v>1789</v>
      </c>
    </row>
    <row r="517" spans="1:16" s="51" customFormat="1">
      <c r="A517" s="45"/>
      <c r="B517" s="45" t="s">
        <v>749</v>
      </c>
      <c r="C517" s="113" t="s">
        <v>1590</v>
      </c>
      <c r="D517" s="145" t="s">
        <v>2320</v>
      </c>
      <c r="E517" s="47">
        <v>1.3641399999999999</v>
      </c>
      <c r="F517" s="53">
        <v>1</v>
      </c>
      <c r="G517" s="53">
        <v>1</v>
      </c>
      <c r="H517" s="47">
        <f t="shared" si="20"/>
        <v>1.3641399999999999</v>
      </c>
      <c r="I517" s="49">
        <f t="shared" si="21"/>
        <v>1.3641399999999999</v>
      </c>
      <c r="J517" s="50">
        <f>ROUND((H517*'2-Calculator'!$D$26),2)</f>
        <v>7298.15</v>
      </c>
      <c r="K517" s="50">
        <f>ROUND((I517*'2-Calculator'!$D$26),2)</f>
        <v>7298.15</v>
      </c>
      <c r="L517" s="48">
        <v>6.74</v>
      </c>
      <c r="M517" s="45" t="s">
        <v>2151</v>
      </c>
      <c r="N517" s="45" t="s">
        <v>2156</v>
      </c>
      <c r="O517" s="45"/>
      <c r="P517" s="45" t="s">
        <v>1789</v>
      </c>
    </row>
    <row r="518" spans="1:16" s="51" customFormat="1">
      <c r="A518" s="45"/>
      <c r="B518" s="45" t="s">
        <v>748</v>
      </c>
      <c r="C518" s="113" t="s">
        <v>1590</v>
      </c>
      <c r="D518" s="145" t="s">
        <v>2320</v>
      </c>
      <c r="E518" s="47">
        <v>2.4422899999999998</v>
      </c>
      <c r="F518" s="53">
        <v>1</v>
      </c>
      <c r="G518" s="53">
        <v>1</v>
      </c>
      <c r="H518" s="47">
        <f t="shared" si="20"/>
        <v>2.4422899999999998</v>
      </c>
      <c r="I518" s="49">
        <f t="shared" si="21"/>
        <v>2.4422899999999998</v>
      </c>
      <c r="J518" s="50">
        <f>ROUND((H518*'2-Calculator'!$D$26),2)</f>
        <v>13066.25</v>
      </c>
      <c r="K518" s="50">
        <f>ROUND((I518*'2-Calculator'!$D$26),2)</f>
        <v>13066.25</v>
      </c>
      <c r="L518" s="48">
        <v>11.13</v>
      </c>
      <c r="M518" s="45" t="s">
        <v>2151</v>
      </c>
      <c r="N518" s="45" t="s">
        <v>2156</v>
      </c>
      <c r="O518" s="45"/>
      <c r="P518" s="45" t="s">
        <v>1789</v>
      </c>
    </row>
    <row r="519" spans="1:16" s="51" customFormat="1">
      <c r="A519" s="45"/>
      <c r="B519" s="45" t="s">
        <v>747</v>
      </c>
      <c r="C519" s="113" t="s">
        <v>1591</v>
      </c>
      <c r="D519" s="145" t="s">
        <v>2321</v>
      </c>
      <c r="E519" s="47">
        <v>0.58628000000000002</v>
      </c>
      <c r="F519" s="53">
        <v>1</v>
      </c>
      <c r="G519" s="53">
        <v>1</v>
      </c>
      <c r="H519" s="47">
        <f t="shared" si="20"/>
        <v>0.58628000000000002</v>
      </c>
      <c r="I519" s="49">
        <f t="shared" si="21"/>
        <v>0.58628000000000002</v>
      </c>
      <c r="J519" s="50">
        <f>ROUND((H519*'2-Calculator'!$D$26),2)</f>
        <v>3136.6</v>
      </c>
      <c r="K519" s="50">
        <f>ROUND((I519*'2-Calculator'!$D$26),2)</f>
        <v>3136.6</v>
      </c>
      <c r="L519" s="48">
        <v>2.38</v>
      </c>
      <c r="M519" s="45" t="s">
        <v>2151</v>
      </c>
      <c r="N519" s="45" t="s">
        <v>2156</v>
      </c>
      <c r="O519" s="45"/>
      <c r="P519" s="45" t="s">
        <v>1789</v>
      </c>
    </row>
    <row r="520" spans="1:16" s="51" customFormat="1">
      <c r="A520" s="45"/>
      <c r="B520" s="45" t="s">
        <v>746</v>
      </c>
      <c r="C520" s="113" t="s">
        <v>1591</v>
      </c>
      <c r="D520" s="145" t="s">
        <v>2321</v>
      </c>
      <c r="E520" s="47">
        <v>0.73057000000000005</v>
      </c>
      <c r="F520" s="53">
        <v>1</v>
      </c>
      <c r="G520" s="53">
        <v>1</v>
      </c>
      <c r="H520" s="47">
        <f t="shared" si="20"/>
        <v>0.73057000000000005</v>
      </c>
      <c r="I520" s="49">
        <f t="shared" si="21"/>
        <v>0.73057000000000005</v>
      </c>
      <c r="J520" s="50">
        <f>ROUND((H520*'2-Calculator'!$D$26),2)</f>
        <v>3908.55</v>
      </c>
      <c r="K520" s="50">
        <f>ROUND((I520*'2-Calculator'!$D$26),2)</f>
        <v>3908.55</v>
      </c>
      <c r="L520" s="48">
        <v>3.04</v>
      </c>
      <c r="M520" s="45" t="s">
        <v>2151</v>
      </c>
      <c r="N520" s="45" t="s">
        <v>2156</v>
      </c>
      <c r="O520" s="45"/>
      <c r="P520" s="45" t="s">
        <v>1789</v>
      </c>
    </row>
    <row r="521" spans="1:16" s="51" customFormat="1">
      <c r="A521" s="45"/>
      <c r="B521" s="45" t="s">
        <v>745</v>
      </c>
      <c r="C521" s="113" t="s">
        <v>1591</v>
      </c>
      <c r="D521" s="145" t="s">
        <v>2321</v>
      </c>
      <c r="E521" s="47">
        <v>1.05457</v>
      </c>
      <c r="F521" s="53">
        <v>1</v>
      </c>
      <c r="G521" s="53">
        <v>1</v>
      </c>
      <c r="H521" s="47">
        <f t="shared" si="20"/>
        <v>1.05457</v>
      </c>
      <c r="I521" s="49">
        <f t="shared" si="21"/>
        <v>1.05457</v>
      </c>
      <c r="J521" s="50">
        <f>ROUND((H521*'2-Calculator'!$D$26),2)</f>
        <v>5641.95</v>
      </c>
      <c r="K521" s="50">
        <f>ROUND((I521*'2-Calculator'!$D$26),2)</f>
        <v>5641.95</v>
      </c>
      <c r="L521" s="48">
        <v>4.7</v>
      </c>
      <c r="M521" s="45" t="s">
        <v>2151</v>
      </c>
      <c r="N521" s="45" t="s">
        <v>2156</v>
      </c>
      <c r="O521" s="45"/>
      <c r="P521" s="45" t="s">
        <v>1789</v>
      </c>
    </row>
    <row r="522" spans="1:16" s="51" customFormat="1">
      <c r="A522" s="45"/>
      <c r="B522" s="45" t="s">
        <v>744</v>
      </c>
      <c r="C522" s="113" t="s">
        <v>1591</v>
      </c>
      <c r="D522" s="145" t="s">
        <v>2321</v>
      </c>
      <c r="E522" s="47">
        <v>1.9438200000000001</v>
      </c>
      <c r="F522" s="53">
        <v>1</v>
      </c>
      <c r="G522" s="53">
        <v>1</v>
      </c>
      <c r="H522" s="47">
        <f t="shared" si="20"/>
        <v>1.9438200000000001</v>
      </c>
      <c r="I522" s="49">
        <f t="shared" si="21"/>
        <v>1.9438200000000001</v>
      </c>
      <c r="J522" s="50">
        <f>ROUND((H522*'2-Calculator'!$D$26),2)</f>
        <v>10399.44</v>
      </c>
      <c r="K522" s="50">
        <f>ROUND((I522*'2-Calculator'!$D$26),2)</f>
        <v>10399.44</v>
      </c>
      <c r="L522" s="48">
        <v>8.51</v>
      </c>
      <c r="M522" s="45" t="s">
        <v>2151</v>
      </c>
      <c r="N522" s="45" t="s">
        <v>2156</v>
      </c>
      <c r="O522" s="45"/>
      <c r="P522" s="45" t="s">
        <v>1789</v>
      </c>
    </row>
    <row r="523" spans="1:16" s="51" customFormat="1">
      <c r="A523" s="45"/>
      <c r="B523" s="45" t="s">
        <v>743</v>
      </c>
      <c r="C523" s="113" t="s">
        <v>1592</v>
      </c>
      <c r="D523" s="145" t="s">
        <v>1995</v>
      </c>
      <c r="E523" s="47">
        <v>0.63539999999999996</v>
      </c>
      <c r="F523" s="53">
        <v>1</v>
      </c>
      <c r="G523" s="53">
        <v>1</v>
      </c>
      <c r="H523" s="47">
        <f t="shared" si="20"/>
        <v>0.63539999999999996</v>
      </c>
      <c r="I523" s="49">
        <f t="shared" si="21"/>
        <v>0.63539999999999996</v>
      </c>
      <c r="J523" s="50">
        <f>ROUND((H523*'2-Calculator'!$D$26),2)</f>
        <v>3399.39</v>
      </c>
      <c r="K523" s="50">
        <f>ROUND((I523*'2-Calculator'!$D$26),2)</f>
        <v>3399.39</v>
      </c>
      <c r="L523" s="48">
        <v>2.31</v>
      </c>
      <c r="M523" s="45" t="s">
        <v>2151</v>
      </c>
      <c r="N523" s="45" t="s">
        <v>2156</v>
      </c>
      <c r="O523" s="45"/>
      <c r="P523" s="45" t="s">
        <v>1789</v>
      </c>
    </row>
    <row r="524" spans="1:16" s="51" customFormat="1">
      <c r="A524" s="45"/>
      <c r="B524" s="45" t="s">
        <v>742</v>
      </c>
      <c r="C524" s="113" t="s">
        <v>1592</v>
      </c>
      <c r="D524" s="145" t="s">
        <v>1995</v>
      </c>
      <c r="E524" s="47">
        <v>0.79181000000000001</v>
      </c>
      <c r="F524" s="53">
        <v>1</v>
      </c>
      <c r="G524" s="53">
        <v>1</v>
      </c>
      <c r="H524" s="47">
        <f t="shared" si="20"/>
        <v>0.79181000000000001</v>
      </c>
      <c r="I524" s="49">
        <f t="shared" si="21"/>
        <v>0.79181000000000001</v>
      </c>
      <c r="J524" s="50">
        <f>ROUND((H524*'2-Calculator'!$D$26),2)</f>
        <v>4236.18</v>
      </c>
      <c r="K524" s="50">
        <f>ROUND((I524*'2-Calculator'!$D$26),2)</f>
        <v>4236.18</v>
      </c>
      <c r="L524" s="48">
        <v>2.98</v>
      </c>
      <c r="M524" s="45" t="s">
        <v>2151</v>
      </c>
      <c r="N524" s="45" t="s">
        <v>2156</v>
      </c>
      <c r="O524" s="45"/>
      <c r="P524" s="45" t="s">
        <v>1789</v>
      </c>
    </row>
    <row r="525" spans="1:16" s="51" customFormat="1">
      <c r="A525" s="45"/>
      <c r="B525" s="45" t="s">
        <v>741</v>
      </c>
      <c r="C525" s="113" t="s">
        <v>1592</v>
      </c>
      <c r="D525" s="145" t="s">
        <v>1995</v>
      </c>
      <c r="E525" s="47">
        <v>1.0559799999999999</v>
      </c>
      <c r="F525" s="53">
        <v>1</v>
      </c>
      <c r="G525" s="53">
        <v>1</v>
      </c>
      <c r="H525" s="47">
        <f t="shared" si="20"/>
        <v>1.0559799999999999</v>
      </c>
      <c r="I525" s="49">
        <f t="shared" si="21"/>
        <v>1.0559799999999999</v>
      </c>
      <c r="J525" s="50">
        <f>ROUND((H525*'2-Calculator'!$D$26),2)</f>
        <v>5649.49</v>
      </c>
      <c r="K525" s="50">
        <f>ROUND((I525*'2-Calculator'!$D$26),2)</f>
        <v>5649.49</v>
      </c>
      <c r="L525" s="48">
        <v>4.22</v>
      </c>
      <c r="M525" s="45" t="s">
        <v>2151</v>
      </c>
      <c r="N525" s="45" t="s">
        <v>2156</v>
      </c>
      <c r="O525" s="45"/>
      <c r="P525" s="45" t="s">
        <v>1789</v>
      </c>
    </row>
    <row r="526" spans="1:16" s="51" customFormat="1">
      <c r="A526" s="45"/>
      <c r="B526" s="45" t="s">
        <v>740</v>
      </c>
      <c r="C526" s="113" t="s">
        <v>1592</v>
      </c>
      <c r="D526" s="145" t="s">
        <v>1995</v>
      </c>
      <c r="E526" s="47">
        <v>1.8321799999999999</v>
      </c>
      <c r="F526" s="53">
        <v>1</v>
      </c>
      <c r="G526" s="53">
        <v>1</v>
      </c>
      <c r="H526" s="47">
        <f t="shared" si="20"/>
        <v>1.8321799999999999</v>
      </c>
      <c r="I526" s="49">
        <f t="shared" si="21"/>
        <v>1.8321799999999999</v>
      </c>
      <c r="J526" s="50">
        <f>ROUND((H526*'2-Calculator'!$D$26),2)</f>
        <v>9802.16</v>
      </c>
      <c r="K526" s="50">
        <f>ROUND((I526*'2-Calculator'!$D$26),2)</f>
        <v>9802.16</v>
      </c>
      <c r="L526" s="48">
        <v>7.85</v>
      </c>
      <c r="M526" s="45" t="s">
        <v>2151</v>
      </c>
      <c r="N526" s="45" t="s">
        <v>2156</v>
      </c>
      <c r="O526" s="45"/>
      <c r="P526" s="45" t="s">
        <v>1789</v>
      </c>
    </row>
    <row r="527" spans="1:16" s="51" customFormat="1" ht="14.25" customHeight="1">
      <c r="A527" s="45"/>
      <c r="B527" s="45" t="s">
        <v>739</v>
      </c>
      <c r="C527" s="113" t="s">
        <v>1593</v>
      </c>
      <c r="D527" s="145" t="s">
        <v>2322</v>
      </c>
      <c r="E527" s="47">
        <v>0.74563000000000001</v>
      </c>
      <c r="F527" s="53">
        <v>1</v>
      </c>
      <c r="G527" s="53">
        <v>1</v>
      </c>
      <c r="H527" s="47">
        <f t="shared" si="20"/>
        <v>0.74563000000000001</v>
      </c>
      <c r="I527" s="49">
        <f t="shared" si="21"/>
        <v>0.74563000000000001</v>
      </c>
      <c r="J527" s="50">
        <f>ROUND((H527*'2-Calculator'!$D$26),2)</f>
        <v>3989.12</v>
      </c>
      <c r="K527" s="50">
        <f>ROUND((I527*'2-Calculator'!$D$26),2)</f>
        <v>3989.12</v>
      </c>
      <c r="L527" s="48">
        <v>3.41</v>
      </c>
      <c r="M527" s="45" t="s">
        <v>2151</v>
      </c>
      <c r="N527" s="45" t="s">
        <v>2156</v>
      </c>
      <c r="O527" s="45"/>
      <c r="P527" s="45" t="s">
        <v>1789</v>
      </c>
    </row>
    <row r="528" spans="1:16" s="51" customFormat="1" ht="13.5" customHeight="1">
      <c r="A528" s="45"/>
      <c r="B528" s="45" t="s">
        <v>738</v>
      </c>
      <c r="C528" s="113" t="s">
        <v>1593</v>
      </c>
      <c r="D528" s="145" t="s">
        <v>2322</v>
      </c>
      <c r="E528" s="47">
        <v>0.91832999999999998</v>
      </c>
      <c r="F528" s="53">
        <v>1</v>
      </c>
      <c r="G528" s="53">
        <v>1</v>
      </c>
      <c r="H528" s="47">
        <f t="shared" si="20"/>
        <v>0.91832999999999998</v>
      </c>
      <c r="I528" s="49">
        <f t="shared" si="21"/>
        <v>0.91832999999999998</v>
      </c>
      <c r="J528" s="50">
        <f>ROUND((H528*'2-Calculator'!$D$26),2)</f>
        <v>4913.07</v>
      </c>
      <c r="K528" s="50">
        <f>ROUND((I528*'2-Calculator'!$D$26),2)</f>
        <v>4913.07</v>
      </c>
      <c r="L528" s="48">
        <v>4.21</v>
      </c>
      <c r="M528" s="45" t="s">
        <v>2151</v>
      </c>
      <c r="N528" s="45" t="s">
        <v>2156</v>
      </c>
      <c r="O528" s="45"/>
      <c r="P528" s="45" t="s">
        <v>1789</v>
      </c>
    </row>
    <row r="529" spans="1:16" s="51" customFormat="1" ht="13.5" customHeight="1">
      <c r="A529" s="45"/>
      <c r="B529" s="45" t="s">
        <v>737</v>
      </c>
      <c r="C529" s="113" t="s">
        <v>1593</v>
      </c>
      <c r="D529" s="145" t="s">
        <v>2322</v>
      </c>
      <c r="E529" s="47">
        <v>1.3288800000000001</v>
      </c>
      <c r="F529" s="53">
        <v>1</v>
      </c>
      <c r="G529" s="53">
        <v>1</v>
      </c>
      <c r="H529" s="47">
        <f t="shared" si="20"/>
        <v>1.3288800000000001</v>
      </c>
      <c r="I529" s="49">
        <f t="shared" si="21"/>
        <v>1.3288800000000001</v>
      </c>
      <c r="J529" s="50">
        <f>ROUND((H529*'2-Calculator'!$D$26),2)</f>
        <v>7109.51</v>
      </c>
      <c r="K529" s="50">
        <f>ROUND((I529*'2-Calculator'!$D$26),2)</f>
        <v>7109.51</v>
      </c>
      <c r="L529" s="48">
        <v>6.25</v>
      </c>
      <c r="M529" s="45" t="s">
        <v>2151</v>
      </c>
      <c r="N529" s="45" t="s">
        <v>2156</v>
      </c>
      <c r="O529" s="45"/>
      <c r="P529" s="45" t="s">
        <v>1789</v>
      </c>
    </row>
    <row r="530" spans="1:16" s="51" customFormat="1" ht="14.25" customHeight="1">
      <c r="A530" s="45"/>
      <c r="B530" s="45" t="s">
        <v>736</v>
      </c>
      <c r="C530" s="113" t="s">
        <v>1593</v>
      </c>
      <c r="D530" s="145" t="s">
        <v>2322</v>
      </c>
      <c r="E530" s="47">
        <v>2.6243599999999998</v>
      </c>
      <c r="F530" s="53">
        <v>1</v>
      </c>
      <c r="G530" s="53">
        <v>1</v>
      </c>
      <c r="H530" s="47">
        <f t="shared" si="20"/>
        <v>2.6243599999999998</v>
      </c>
      <c r="I530" s="49">
        <f t="shared" si="21"/>
        <v>2.6243599999999998</v>
      </c>
      <c r="J530" s="50">
        <f>ROUND((H530*'2-Calculator'!$D$26),2)</f>
        <v>14040.33</v>
      </c>
      <c r="K530" s="50">
        <f>ROUND((I530*'2-Calculator'!$D$26),2)</f>
        <v>14040.33</v>
      </c>
      <c r="L530" s="48">
        <v>11.57</v>
      </c>
      <c r="M530" s="45" t="s">
        <v>2151</v>
      </c>
      <c r="N530" s="45" t="s">
        <v>2156</v>
      </c>
      <c r="O530" s="45"/>
      <c r="P530" s="45" t="s">
        <v>1789</v>
      </c>
    </row>
    <row r="531" spans="1:16" s="51" customFormat="1">
      <c r="A531" s="45"/>
      <c r="B531" s="45" t="s">
        <v>735</v>
      </c>
      <c r="C531" s="113" t="s">
        <v>1594</v>
      </c>
      <c r="D531" s="145" t="s">
        <v>2323</v>
      </c>
      <c r="E531" s="47">
        <v>0.75456000000000001</v>
      </c>
      <c r="F531" s="53">
        <v>1</v>
      </c>
      <c r="G531" s="53">
        <v>1</v>
      </c>
      <c r="H531" s="47">
        <f t="shared" si="20"/>
        <v>0.75456000000000001</v>
      </c>
      <c r="I531" s="49">
        <f t="shared" si="21"/>
        <v>0.75456000000000001</v>
      </c>
      <c r="J531" s="50">
        <f>ROUND((H531*'2-Calculator'!$D$26),2)</f>
        <v>4036.9</v>
      </c>
      <c r="K531" s="50">
        <f>ROUND((I531*'2-Calculator'!$D$26),2)</f>
        <v>4036.9</v>
      </c>
      <c r="L531" s="48">
        <v>2.69</v>
      </c>
      <c r="M531" s="45" t="s">
        <v>2151</v>
      </c>
      <c r="N531" s="45" t="s">
        <v>2156</v>
      </c>
      <c r="O531" s="45"/>
      <c r="P531" s="45" t="s">
        <v>1789</v>
      </c>
    </row>
    <row r="532" spans="1:16" s="51" customFormat="1">
      <c r="A532" s="45"/>
      <c r="B532" s="45" t="s">
        <v>734</v>
      </c>
      <c r="C532" s="113" t="s">
        <v>1594</v>
      </c>
      <c r="D532" s="145" t="s">
        <v>2323</v>
      </c>
      <c r="E532" s="47">
        <v>0.96860999999999997</v>
      </c>
      <c r="F532" s="53">
        <v>1</v>
      </c>
      <c r="G532" s="53">
        <v>1</v>
      </c>
      <c r="H532" s="47">
        <f t="shared" si="20"/>
        <v>0.96860999999999997</v>
      </c>
      <c r="I532" s="49">
        <f t="shared" si="21"/>
        <v>0.96860999999999997</v>
      </c>
      <c r="J532" s="50">
        <f>ROUND((H532*'2-Calculator'!$D$26),2)</f>
        <v>5182.0600000000004</v>
      </c>
      <c r="K532" s="50">
        <f>ROUND((I532*'2-Calculator'!$D$26),2)</f>
        <v>5182.0600000000004</v>
      </c>
      <c r="L532" s="48">
        <v>3.49</v>
      </c>
      <c r="M532" s="45" t="s">
        <v>2151</v>
      </c>
      <c r="N532" s="45" t="s">
        <v>2156</v>
      </c>
      <c r="O532" s="45"/>
      <c r="P532" s="45" t="s">
        <v>1789</v>
      </c>
    </row>
    <row r="533" spans="1:16" s="51" customFormat="1">
      <c r="A533" s="45"/>
      <c r="B533" s="45" t="s">
        <v>733</v>
      </c>
      <c r="C533" s="113" t="s">
        <v>1594</v>
      </c>
      <c r="D533" s="145" t="s">
        <v>2323</v>
      </c>
      <c r="E533" s="47">
        <v>1.40099</v>
      </c>
      <c r="F533" s="53">
        <v>1</v>
      </c>
      <c r="G533" s="53">
        <v>1</v>
      </c>
      <c r="H533" s="47">
        <f t="shared" si="20"/>
        <v>1.40099</v>
      </c>
      <c r="I533" s="49">
        <f t="shared" si="21"/>
        <v>1.40099</v>
      </c>
      <c r="J533" s="50">
        <f>ROUND((H533*'2-Calculator'!$D$26),2)</f>
        <v>7495.3</v>
      </c>
      <c r="K533" s="50">
        <f>ROUND((I533*'2-Calculator'!$D$26),2)</f>
        <v>7495.3</v>
      </c>
      <c r="L533" s="48">
        <v>5.18</v>
      </c>
      <c r="M533" s="45" t="s">
        <v>2151</v>
      </c>
      <c r="N533" s="45" t="s">
        <v>2156</v>
      </c>
      <c r="O533" s="45"/>
      <c r="P533" s="45" t="s">
        <v>1789</v>
      </c>
    </row>
    <row r="534" spans="1:16" s="51" customFormat="1">
      <c r="A534" s="45"/>
      <c r="B534" s="45" t="s">
        <v>732</v>
      </c>
      <c r="C534" s="113" t="s">
        <v>1594</v>
      </c>
      <c r="D534" s="145" t="s">
        <v>2323</v>
      </c>
      <c r="E534" s="47">
        <v>2.3062800000000001</v>
      </c>
      <c r="F534" s="53">
        <v>1</v>
      </c>
      <c r="G534" s="53">
        <v>1</v>
      </c>
      <c r="H534" s="47">
        <f t="shared" si="20"/>
        <v>2.3062800000000001</v>
      </c>
      <c r="I534" s="49">
        <f t="shared" si="21"/>
        <v>2.3062800000000001</v>
      </c>
      <c r="J534" s="50">
        <f>ROUND((H534*'2-Calculator'!$D$26),2)</f>
        <v>12338.6</v>
      </c>
      <c r="K534" s="50">
        <f>ROUND((I534*'2-Calculator'!$D$26),2)</f>
        <v>12338.6</v>
      </c>
      <c r="L534" s="48">
        <v>8.25</v>
      </c>
      <c r="M534" s="45" t="s">
        <v>2151</v>
      </c>
      <c r="N534" s="45" t="s">
        <v>2156</v>
      </c>
      <c r="O534" s="45"/>
      <c r="P534" s="45" t="s">
        <v>1789</v>
      </c>
    </row>
    <row r="535" spans="1:16" s="51" customFormat="1">
      <c r="A535" s="45"/>
      <c r="B535" s="45" t="s">
        <v>731</v>
      </c>
      <c r="C535" s="113" t="s">
        <v>1595</v>
      </c>
      <c r="D535" s="145" t="s">
        <v>2324</v>
      </c>
      <c r="E535" s="47">
        <v>0.65156999999999998</v>
      </c>
      <c r="F535" s="53">
        <v>1</v>
      </c>
      <c r="G535" s="53">
        <v>1</v>
      </c>
      <c r="H535" s="47">
        <f t="shared" si="20"/>
        <v>0.65156999999999998</v>
      </c>
      <c r="I535" s="49">
        <f t="shared" si="21"/>
        <v>0.65156999999999998</v>
      </c>
      <c r="J535" s="50">
        <f>ROUND((H535*'2-Calculator'!$D$26),2)</f>
        <v>3485.9</v>
      </c>
      <c r="K535" s="50">
        <f>ROUND((I535*'2-Calculator'!$D$26),2)</f>
        <v>3485.9</v>
      </c>
      <c r="L535" s="48">
        <v>2.64</v>
      </c>
      <c r="M535" s="45" t="s">
        <v>2151</v>
      </c>
      <c r="N535" s="45" t="s">
        <v>2156</v>
      </c>
      <c r="O535" s="45"/>
      <c r="P535" s="45" t="s">
        <v>1789</v>
      </c>
    </row>
    <row r="536" spans="1:16" s="51" customFormat="1">
      <c r="A536" s="45"/>
      <c r="B536" s="45" t="s">
        <v>730</v>
      </c>
      <c r="C536" s="113" t="s">
        <v>1595</v>
      </c>
      <c r="D536" s="145" t="s">
        <v>2324</v>
      </c>
      <c r="E536" s="47">
        <v>0.90347</v>
      </c>
      <c r="F536" s="53">
        <v>1</v>
      </c>
      <c r="G536" s="53">
        <v>1</v>
      </c>
      <c r="H536" s="47">
        <f t="shared" si="20"/>
        <v>0.90347</v>
      </c>
      <c r="I536" s="49">
        <f t="shared" si="21"/>
        <v>0.90347</v>
      </c>
      <c r="J536" s="50">
        <f>ROUND((H536*'2-Calculator'!$D$26),2)</f>
        <v>4833.5600000000004</v>
      </c>
      <c r="K536" s="50">
        <f>ROUND((I536*'2-Calculator'!$D$26),2)</f>
        <v>4833.5600000000004</v>
      </c>
      <c r="L536" s="48">
        <v>3.63</v>
      </c>
      <c r="M536" s="45" t="s">
        <v>2151</v>
      </c>
      <c r="N536" s="45" t="s">
        <v>2156</v>
      </c>
      <c r="O536" s="45"/>
      <c r="P536" s="45" t="s">
        <v>1789</v>
      </c>
    </row>
    <row r="537" spans="1:16" s="51" customFormat="1">
      <c r="A537" s="45"/>
      <c r="B537" s="45" t="s">
        <v>729</v>
      </c>
      <c r="C537" s="113" t="s">
        <v>1595</v>
      </c>
      <c r="D537" s="145" t="s">
        <v>2324</v>
      </c>
      <c r="E537" s="47">
        <v>1.3039499999999999</v>
      </c>
      <c r="F537" s="53">
        <v>1</v>
      </c>
      <c r="G537" s="53">
        <v>1</v>
      </c>
      <c r="H537" s="47">
        <f t="shared" si="20"/>
        <v>1.3039499999999999</v>
      </c>
      <c r="I537" s="49">
        <f t="shared" si="21"/>
        <v>1.3039499999999999</v>
      </c>
      <c r="J537" s="50">
        <f>ROUND((H537*'2-Calculator'!$D$26),2)</f>
        <v>6976.13</v>
      </c>
      <c r="K537" s="50">
        <f>ROUND((I537*'2-Calculator'!$D$26),2)</f>
        <v>6976.13</v>
      </c>
      <c r="L537" s="48">
        <v>5.47</v>
      </c>
      <c r="M537" s="45" t="s">
        <v>2151</v>
      </c>
      <c r="N537" s="45" t="s">
        <v>2156</v>
      </c>
      <c r="O537" s="45"/>
      <c r="P537" s="45" t="s">
        <v>1789</v>
      </c>
    </row>
    <row r="538" spans="1:16" s="51" customFormat="1">
      <c r="A538" s="45"/>
      <c r="B538" s="45" t="s">
        <v>728</v>
      </c>
      <c r="C538" s="113" t="s">
        <v>1595</v>
      </c>
      <c r="D538" s="145" t="s">
        <v>2324</v>
      </c>
      <c r="E538" s="47">
        <v>2.2903500000000001</v>
      </c>
      <c r="F538" s="53">
        <v>1</v>
      </c>
      <c r="G538" s="53">
        <v>1</v>
      </c>
      <c r="H538" s="47">
        <f t="shared" si="20"/>
        <v>2.2903500000000001</v>
      </c>
      <c r="I538" s="49">
        <f t="shared" si="21"/>
        <v>2.2903500000000001</v>
      </c>
      <c r="J538" s="50">
        <f>ROUND((H538*'2-Calculator'!$D$26),2)</f>
        <v>12253.37</v>
      </c>
      <c r="K538" s="50">
        <f>ROUND((I538*'2-Calculator'!$D$26),2)</f>
        <v>12253.37</v>
      </c>
      <c r="L538" s="48">
        <v>9.41</v>
      </c>
      <c r="M538" s="45" t="s">
        <v>2151</v>
      </c>
      <c r="N538" s="45" t="s">
        <v>2156</v>
      </c>
      <c r="O538" s="45"/>
      <c r="P538" s="45" t="s">
        <v>1789</v>
      </c>
    </row>
    <row r="539" spans="1:16" s="51" customFormat="1">
      <c r="A539" s="45"/>
      <c r="B539" s="45" t="s">
        <v>727</v>
      </c>
      <c r="C539" s="113" t="s">
        <v>1596</v>
      </c>
      <c r="D539" s="145" t="s">
        <v>2325</v>
      </c>
      <c r="E539" s="47">
        <v>2.2917000000000001</v>
      </c>
      <c r="F539" s="53">
        <v>1</v>
      </c>
      <c r="G539" s="53">
        <v>1</v>
      </c>
      <c r="H539" s="47">
        <f t="shared" si="20"/>
        <v>2.2917000000000001</v>
      </c>
      <c r="I539" s="49">
        <f t="shared" si="21"/>
        <v>2.2917000000000001</v>
      </c>
      <c r="J539" s="50">
        <f>ROUND((H539*'2-Calculator'!$D$26),2)</f>
        <v>12260.6</v>
      </c>
      <c r="K539" s="50">
        <f>ROUND((I539*'2-Calculator'!$D$26),2)</f>
        <v>12260.6</v>
      </c>
      <c r="L539" s="48">
        <v>4.8600000000000003</v>
      </c>
      <c r="M539" s="45" t="s">
        <v>2151</v>
      </c>
      <c r="N539" s="45" t="s">
        <v>2156</v>
      </c>
      <c r="O539" s="45"/>
      <c r="P539" s="45" t="s">
        <v>1789</v>
      </c>
    </row>
    <row r="540" spans="1:16" s="51" customFormat="1">
      <c r="A540" s="45"/>
      <c r="B540" s="45" t="s">
        <v>726</v>
      </c>
      <c r="C540" s="113" t="s">
        <v>1596</v>
      </c>
      <c r="D540" s="145" t="s">
        <v>2325</v>
      </c>
      <c r="E540" s="47">
        <v>2.9435500000000001</v>
      </c>
      <c r="F540" s="53">
        <v>1</v>
      </c>
      <c r="G540" s="53">
        <v>1</v>
      </c>
      <c r="H540" s="47">
        <f t="shared" si="20"/>
        <v>2.9435500000000001</v>
      </c>
      <c r="I540" s="49">
        <f t="shared" si="21"/>
        <v>2.9435500000000001</v>
      </c>
      <c r="J540" s="50">
        <f>ROUND((H540*'2-Calculator'!$D$26),2)</f>
        <v>15747.99</v>
      </c>
      <c r="K540" s="50">
        <f>ROUND((I540*'2-Calculator'!$D$26),2)</f>
        <v>15747.99</v>
      </c>
      <c r="L540" s="48">
        <v>6.51</v>
      </c>
      <c r="M540" s="45" t="s">
        <v>2151</v>
      </c>
      <c r="N540" s="45" t="s">
        <v>2156</v>
      </c>
      <c r="O540" s="45"/>
      <c r="P540" s="45" t="s">
        <v>1789</v>
      </c>
    </row>
    <row r="541" spans="1:16" s="51" customFormat="1">
      <c r="A541" s="45"/>
      <c r="B541" s="45" t="s">
        <v>725</v>
      </c>
      <c r="C541" s="113" t="s">
        <v>1596</v>
      </c>
      <c r="D541" s="145" t="s">
        <v>2325</v>
      </c>
      <c r="E541" s="47">
        <v>4.1845400000000001</v>
      </c>
      <c r="F541" s="53">
        <v>1</v>
      </c>
      <c r="G541" s="53">
        <v>1</v>
      </c>
      <c r="H541" s="47">
        <f t="shared" si="20"/>
        <v>4.1845400000000001</v>
      </c>
      <c r="I541" s="49">
        <f t="shared" si="21"/>
        <v>4.1845400000000001</v>
      </c>
      <c r="J541" s="50">
        <f>ROUND((H541*'2-Calculator'!$D$26),2)</f>
        <v>22387.29</v>
      </c>
      <c r="K541" s="50">
        <f>ROUND((I541*'2-Calculator'!$D$26),2)</f>
        <v>22387.29</v>
      </c>
      <c r="L541" s="48">
        <v>10.7</v>
      </c>
      <c r="M541" s="45" t="s">
        <v>2151</v>
      </c>
      <c r="N541" s="45" t="s">
        <v>2156</v>
      </c>
      <c r="O541" s="45"/>
      <c r="P541" s="45" t="s">
        <v>1789</v>
      </c>
    </row>
    <row r="542" spans="1:16" s="51" customFormat="1">
      <c r="A542" s="45"/>
      <c r="B542" s="45" t="s">
        <v>724</v>
      </c>
      <c r="C542" s="113" t="s">
        <v>1596</v>
      </c>
      <c r="D542" s="145" t="s">
        <v>2325</v>
      </c>
      <c r="E542" s="47">
        <v>8.1367100000000008</v>
      </c>
      <c r="F542" s="53">
        <v>1</v>
      </c>
      <c r="G542" s="53">
        <v>1</v>
      </c>
      <c r="H542" s="47">
        <f t="shared" si="20"/>
        <v>8.1367100000000008</v>
      </c>
      <c r="I542" s="49">
        <f t="shared" si="21"/>
        <v>8.1367100000000008</v>
      </c>
      <c r="J542" s="50">
        <f>ROUND((H542*'2-Calculator'!$D$26),2)</f>
        <v>43531.4</v>
      </c>
      <c r="K542" s="50">
        <f>ROUND((I542*'2-Calculator'!$D$26),2)</f>
        <v>43531.4</v>
      </c>
      <c r="L542" s="48">
        <v>21.27</v>
      </c>
      <c r="M542" s="45" t="s">
        <v>2151</v>
      </c>
      <c r="N542" s="45" t="s">
        <v>2156</v>
      </c>
      <c r="O542" s="45"/>
      <c r="P542" s="45" t="s">
        <v>1789</v>
      </c>
    </row>
    <row r="543" spans="1:16" s="51" customFormat="1">
      <c r="A543" s="45"/>
      <c r="B543" s="45" t="s">
        <v>723</v>
      </c>
      <c r="C543" s="113" t="s">
        <v>1597</v>
      </c>
      <c r="D543" s="145" t="s">
        <v>2326</v>
      </c>
      <c r="E543" s="47">
        <v>1.76589</v>
      </c>
      <c r="F543" s="53">
        <v>1</v>
      </c>
      <c r="G543" s="53">
        <v>1</v>
      </c>
      <c r="H543" s="47">
        <f t="shared" si="20"/>
        <v>1.76589</v>
      </c>
      <c r="I543" s="49">
        <f t="shared" si="21"/>
        <v>1.76589</v>
      </c>
      <c r="J543" s="50">
        <f>ROUND((H543*'2-Calculator'!$D$26),2)</f>
        <v>9447.51</v>
      </c>
      <c r="K543" s="50">
        <f>ROUND((I543*'2-Calculator'!$D$26),2)</f>
        <v>9447.51</v>
      </c>
      <c r="L543" s="48">
        <v>4.57</v>
      </c>
      <c r="M543" s="45" t="s">
        <v>2151</v>
      </c>
      <c r="N543" s="45" t="s">
        <v>2156</v>
      </c>
      <c r="O543" s="45"/>
      <c r="P543" s="45" t="s">
        <v>1789</v>
      </c>
    </row>
    <row r="544" spans="1:16" s="51" customFormat="1">
      <c r="A544" s="45"/>
      <c r="B544" s="45" t="s">
        <v>722</v>
      </c>
      <c r="C544" s="113" t="s">
        <v>1597</v>
      </c>
      <c r="D544" s="145" t="s">
        <v>2326</v>
      </c>
      <c r="E544" s="47">
        <v>2.47967</v>
      </c>
      <c r="F544" s="53">
        <v>1</v>
      </c>
      <c r="G544" s="53">
        <v>1</v>
      </c>
      <c r="H544" s="47">
        <f t="shared" si="20"/>
        <v>2.47967</v>
      </c>
      <c r="I544" s="49">
        <f t="shared" si="21"/>
        <v>2.47967</v>
      </c>
      <c r="J544" s="50">
        <f>ROUND((H544*'2-Calculator'!$D$26),2)</f>
        <v>13266.23</v>
      </c>
      <c r="K544" s="50">
        <f>ROUND((I544*'2-Calculator'!$D$26),2)</f>
        <v>13266.23</v>
      </c>
      <c r="L544" s="48">
        <v>6.47</v>
      </c>
      <c r="M544" s="45" t="s">
        <v>2151</v>
      </c>
      <c r="N544" s="45" t="s">
        <v>2156</v>
      </c>
      <c r="O544" s="45"/>
      <c r="P544" s="45" t="s">
        <v>1789</v>
      </c>
    </row>
    <row r="545" spans="1:16" s="51" customFormat="1">
      <c r="A545" s="45"/>
      <c r="B545" s="45" t="s">
        <v>721</v>
      </c>
      <c r="C545" s="113" t="s">
        <v>1597</v>
      </c>
      <c r="D545" s="145" t="s">
        <v>2326</v>
      </c>
      <c r="E545" s="47">
        <v>3.5732200000000001</v>
      </c>
      <c r="F545" s="53">
        <v>1</v>
      </c>
      <c r="G545" s="53">
        <v>1</v>
      </c>
      <c r="H545" s="47">
        <f t="shared" si="20"/>
        <v>3.5732200000000001</v>
      </c>
      <c r="I545" s="49">
        <f t="shared" si="21"/>
        <v>3.5732200000000001</v>
      </c>
      <c r="J545" s="50">
        <f>ROUND((H545*'2-Calculator'!$D$26),2)</f>
        <v>19116.73</v>
      </c>
      <c r="K545" s="50">
        <f>ROUND((I545*'2-Calculator'!$D$26),2)</f>
        <v>19116.73</v>
      </c>
      <c r="L545" s="48">
        <v>11.1</v>
      </c>
      <c r="M545" s="45" t="s">
        <v>2151</v>
      </c>
      <c r="N545" s="45" t="s">
        <v>2156</v>
      </c>
      <c r="O545" s="45"/>
      <c r="P545" s="45" t="s">
        <v>1789</v>
      </c>
    </row>
    <row r="546" spans="1:16" s="51" customFormat="1">
      <c r="A546" s="45"/>
      <c r="B546" s="45" t="s">
        <v>720</v>
      </c>
      <c r="C546" s="113" t="s">
        <v>1597</v>
      </c>
      <c r="D546" s="145" t="s">
        <v>2326</v>
      </c>
      <c r="E546" s="47">
        <v>6.3134100000000002</v>
      </c>
      <c r="F546" s="53">
        <v>1</v>
      </c>
      <c r="G546" s="53">
        <v>1</v>
      </c>
      <c r="H546" s="47">
        <f t="shared" si="20"/>
        <v>6.3134100000000002</v>
      </c>
      <c r="I546" s="49">
        <f t="shared" si="21"/>
        <v>6.3134100000000002</v>
      </c>
      <c r="J546" s="50">
        <f>ROUND((H546*'2-Calculator'!$D$26),2)</f>
        <v>33776.74</v>
      </c>
      <c r="K546" s="50">
        <f>ROUND((I546*'2-Calculator'!$D$26),2)</f>
        <v>33776.74</v>
      </c>
      <c r="L546" s="48">
        <v>20.54</v>
      </c>
      <c r="M546" s="45" t="s">
        <v>2151</v>
      </c>
      <c r="N546" s="45" t="s">
        <v>2156</v>
      </c>
      <c r="O546" s="45"/>
      <c r="P546" s="45" t="s">
        <v>1789</v>
      </c>
    </row>
    <row r="547" spans="1:16" s="51" customFormat="1">
      <c r="A547" s="45"/>
      <c r="B547" s="45" t="s">
        <v>719</v>
      </c>
      <c r="C547" s="113" t="s">
        <v>1598</v>
      </c>
      <c r="D547" s="145" t="s">
        <v>2090</v>
      </c>
      <c r="E547" s="47">
        <v>1.37927</v>
      </c>
      <c r="F547" s="53">
        <v>1</v>
      </c>
      <c r="G547" s="53">
        <v>1</v>
      </c>
      <c r="H547" s="47">
        <f t="shared" ref="H547:H602" si="22">ROUND(E547*F547,5)</f>
        <v>1.37927</v>
      </c>
      <c r="I547" s="49">
        <f t="shared" ref="I547:I602" si="23">ROUND(E547*G547,5)</f>
        <v>1.37927</v>
      </c>
      <c r="J547" s="50">
        <f>ROUND((H547*'2-Calculator'!$D$26),2)</f>
        <v>7379.09</v>
      </c>
      <c r="K547" s="50">
        <f>ROUND((I547*'2-Calculator'!$D$26),2)</f>
        <v>7379.09</v>
      </c>
      <c r="L547" s="48">
        <v>2.5299999999999998</v>
      </c>
      <c r="M547" s="45" t="s">
        <v>2151</v>
      </c>
      <c r="N547" s="45" t="s">
        <v>2156</v>
      </c>
      <c r="O547" s="45"/>
      <c r="P547" s="45" t="s">
        <v>1789</v>
      </c>
    </row>
    <row r="548" spans="1:16" s="51" customFormat="1">
      <c r="A548" s="45"/>
      <c r="B548" s="45" t="s">
        <v>718</v>
      </c>
      <c r="C548" s="113" t="s">
        <v>1598</v>
      </c>
      <c r="D548" s="145" t="s">
        <v>2090</v>
      </c>
      <c r="E548" s="47">
        <v>1.79057</v>
      </c>
      <c r="F548" s="53">
        <v>1</v>
      </c>
      <c r="G548" s="53">
        <v>1</v>
      </c>
      <c r="H548" s="47">
        <f t="shared" si="22"/>
        <v>1.79057</v>
      </c>
      <c r="I548" s="49">
        <f t="shared" si="23"/>
        <v>1.79057</v>
      </c>
      <c r="J548" s="50">
        <f>ROUND((H548*'2-Calculator'!$D$26),2)</f>
        <v>9579.5499999999993</v>
      </c>
      <c r="K548" s="50">
        <f>ROUND((I548*'2-Calculator'!$D$26),2)</f>
        <v>9579.5499999999993</v>
      </c>
      <c r="L548" s="48">
        <v>3.92</v>
      </c>
      <c r="M548" s="45" t="s">
        <v>2151</v>
      </c>
      <c r="N548" s="45" t="s">
        <v>2156</v>
      </c>
      <c r="O548" s="45"/>
      <c r="P548" s="45" t="s">
        <v>1789</v>
      </c>
    </row>
    <row r="549" spans="1:16" s="51" customFormat="1">
      <c r="A549" s="45"/>
      <c r="B549" s="45" t="s">
        <v>717</v>
      </c>
      <c r="C549" s="113" t="s">
        <v>1598</v>
      </c>
      <c r="D549" s="145" t="s">
        <v>2090</v>
      </c>
      <c r="E549" s="47">
        <v>2.3281499999999999</v>
      </c>
      <c r="F549" s="53">
        <v>1</v>
      </c>
      <c r="G549" s="53">
        <v>1</v>
      </c>
      <c r="H549" s="47">
        <f t="shared" si="22"/>
        <v>2.3281499999999999</v>
      </c>
      <c r="I549" s="49">
        <f t="shared" si="23"/>
        <v>2.3281499999999999</v>
      </c>
      <c r="J549" s="50">
        <f>ROUND((H549*'2-Calculator'!$D$26),2)</f>
        <v>12455.6</v>
      </c>
      <c r="K549" s="50">
        <f>ROUND((I549*'2-Calculator'!$D$26),2)</f>
        <v>12455.6</v>
      </c>
      <c r="L549" s="48">
        <v>6.23</v>
      </c>
      <c r="M549" s="45" t="s">
        <v>2151</v>
      </c>
      <c r="N549" s="45" t="s">
        <v>2156</v>
      </c>
      <c r="O549" s="45"/>
      <c r="P549" s="45" t="s">
        <v>1789</v>
      </c>
    </row>
    <row r="550" spans="1:16" s="51" customFormat="1">
      <c r="A550" s="45"/>
      <c r="B550" s="45" t="s">
        <v>716</v>
      </c>
      <c r="C550" s="113" t="s">
        <v>1598</v>
      </c>
      <c r="D550" s="145" t="s">
        <v>2090</v>
      </c>
      <c r="E550" s="47">
        <v>4.3299899999999996</v>
      </c>
      <c r="F550" s="53">
        <v>1</v>
      </c>
      <c r="G550" s="53">
        <v>1</v>
      </c>
      <c r="H550" s="47">
        <f t="shared" si="22"/>
        <v>4.3299899999999996</v>
      </c>
      <c r="I550" s="49">
        <f t="shared" si="23"/>
        <v>4.3299899999999996</v>
      </c>
      <c r="J550" s="50">
        <f>ROUND((H550*'2-Calculator'!$D$26),2)</f>
        <v>23165.45</v>
      </c>
      <c r="K550" s="50">
        <f>ROUND((I550*'2-Calculator'!$D$26),2)</f>
        <v>23165.45</v>
      </c>
      <c r="L550" s="48">
        <v>12.57</v>
      </c>
      <c r="M550" s="45" t="s">
        <v>2151</v>
      </c>
      <c r="N550" s="45" t="s">
        <v>2156</v>
      </c>
      <c r="O550" s="45"/>
      <c r="P550" s="45" t="s">
        <v>1789</v>
      </c>
    </row>
    <row r="551" spans="1:16" s="51" customFormat="1">
      <c r="A551" s="45"/>
      <c r="B551" s="45" t="s">
        <v>715</v>
      </c>
      <c r="C551" s="113" t="s">
        <v>1599</v>
      </c>
      <c r="D551" s="145" t="s">
        <v>2327</v>
      </c>
      <c r="E551" s="47">
        <v>1.5376399999999999</v>
      </c>
      <c r="F551" s="53">
        <v>1</v>
      </c>
      <c r="G551" s="53">
        <v>1</v>
      </c>
      <c r="H551" s="47">
        <f t="shared" si="22"/>
        <v>1.5376399999999999</v>
      </c>
      <c r="I551" s="49">
        <f t="shared" si="23"/>
        <v>1.5376399999999999</v>
      </c>
      <c r="J551" s="50">
        <f>ROUND((H551*'2-Calculator'!$D$26),2)</f>
        <v>8226.3700000000008</v>
      </c>
      <c r="K551" s="50">
        <f>ROUND((I551*'2-Calculator'!$D$26),2)</f>
        <v>8226.3700000000008</v>
      </c>
      <c r="L551" s="48">
        <v>3.98</v>
      </c>
      <c r="M551" s="45" t="s">
        <v>2151</v>
      </c>
      <c r="N551" s="45" t="s">
        <v>2156</v>
      </c>
      <c r="O551" s="45"/>
      <c r="P551" s="45" t="s">
        <v>1789</v>
      </c>
    </row>
    <row r="552" spans="1:16" s="51" customFormat="1">
      <c r="A552" s="45"/>
      <c r="B552" s="45" t="s">
        <v>714</v>
      </c>
      <c r="C552" s="113" t="s">
        <v>1599</v>
      </c>
      <c r="D552" s="145" t="s">
        <v>2327</v>
      </c>
      <c r="E552" s="47">
        <v>1.6377900000000001</v>
      </c>
      <c r="F552" s="53">
        <v>1</v>
      </c>
      <c r="G552" s="53">
        <v>1</v>
      </c>
      <c r="H552" s="47">
        <f t="shared" si="22"/>
        <v>1.6377900000000001</v>
      </c>
      <c r="I552" s="49">
        <f t="shared" si="23"/>
        <v>1.6377900000000001</v>
      </c>
      <c r="J552" s="50">
        <f>ROUND((H552*'2-Calculator'!$D$26),2)</f>
        <v>8762.18</v>
      </c>
      <c r="K552" s="50">
        <f>ROUND((I552*'2-Calculator'!$D$26),2)</f>
        <v>8762.18</v>
      </c>
      <c r="L552" s="48">
        <v>4.47</v>
      </c>
      <c r="M552" s="45" t="s">
        <v>2151</v>
      </c>
      <c r="N552" s="45" t="s">
        <v>2156</v>
      </c>
      <c r="O552" s="45"/>
      <c r="P552" s="45" t="s">
        <v>1789</v>
      </c>
    </row>
    <row r="553" spans="1:16" s="51" customFormat="1">
      <c r="A553" s="45"/>
      <c r="B553" s="45" t="s">
        <v>713</v>
      </c>
      <c r="C553" s="113" t="s">
        <v>1599</v>
      </c>
      <c r="D553" s="145" t="s">
        <v>2327</v>
      </c>
      <c r="E553" s="47">
        <v>1.84457</v>
      </c>
      <c r="F553" s="53">
        <v>1</v>
      </c>
      <c r="G553" s="53">
        <v>1</v>
      </c>
      <c r="H553" s="47">
        <f t="shared" si="22"/>
        <v>1.84457</v>
      </c>
      <c r="I553" s="49">
        <f t="shared" si="23"/>
        <v>1.84457</v>
      </c>
      <c r="J553" s="50">
        <f>ROUND((H553*'2-Calculator'!$D$26),2)</f>
        <v>9868.4500000000007</v>
      </c>
      <c r="K553" s="50">
        <f>ROUND((I553*'2-Calculator'!$D$26),2)</f>
        <v>9868.4500000000007</v>
      </c>
      <c r="L553" s="48">
        <v>6.15</v>
      </c>
      <c r="M553" s="45" t="s">
        <v>2151</v>
      </c>
      <c r="N553" s="45" t="s">
        <v>2156</v>
      </c>
      <c r="O553" s="45"/>
      <c r="P553" s="45" t="s">
        <v>1789</v>
      </c>
    </row>
    <row r="554" spans="1:16" s="51" customFormat="1">
      <c r="A554" s="45"/>
      <c r="B554" s="45" t="s">
        <v>712</v>
      </c>
      <c r="C554" s="113" t="s">
        <v>1599</v>
      </c>
      <c r="D554" s="145" t="s">
        <v>2327</v>
      </c>
      <c r="E554" s="47">
        <v>4.44876</v>
      </c>
      <c r="F554" s="53">
        <v>1</v>
      </c>
      <c r="G554" s="53">
        <v>1</v>
      </c>
      <c r="H554" s="47">
        <f t="shared" si="22"/>
        <v>4.44876</v>
      </c>
      <c r="I554" s="49">
        <f t="shared" si="23"/>
        <v>4.44876</v>
      </c>
      <c r="J554" s="50">
        <f>ROUND((H554*'2-Calculator'!$D$26),2)</f>
        <v>23800.87</v>
      </c>
      <c r="K554" s="50">
        <f>ROUND((I554*'2-Calculator'!$D$26),2)</f>
        <v>23800.87</v>
      </c>
      <c r="L554" s="48">
        <v>13.07</v>
      </c>
      <c r="M554" s="45" t="s">
        <v>2151</v>
      </c>
      <c r="N554" s="45" t="s">
        <v>2156</v>
      </c>
      <c r="O554" s="45"/>
      <c r="P554" s="45" t="s">
        <v>1789</v>
      </c>
    </row>
    <row r="555" spans="1:16" s="51" customFormat="1">
      <c r="A555" s="45"/>
      <c r="B555" s="45" t="s">
        <v>711</v>
      </c>
      <c r="C555" s="113" t="s">
        <v>1600</v>
      </c>
      <c r="D555" s="145" t="s">
        <v>2328</v>
      </c>
      <c r="E555" s="47">
        <v>0.63893</v>
      </c>
      <c r="F555" s="53">
        <v>1</v>
      </c>
      <c r="G555" s="53">
        <v>1</v>
      </c>
      <c r="H555" s="47">
        <f t="shared" si="22"/>
        <v>0.63893</v>
      </c>
      <c r="I555" s="49">
        <f t="shared" si="23"/>
        <v>0.63893</v>
      </c>
      <c r="J555" s="50">
        <f>ROUND((H555*'2-Calculator'!$D$26),2)</f>
        <v>3418.28</v>
      </c>
      <c r="K555" s="50">
        <f>ROUND((I555*'2-Calculator'!$D$26),2)</f>
        <v>3418.28</v>
      </c>
      <c r="L555" s="48">
        <v>2.91</v>
      </c>
      <c r="M555" s="45" t="s">
        <v>2151</v>
      </c>
      <c r="N555" s="45" t="s">
        <v>2156</v>
      </c>
      <c r="O555" s="45"/>
      <c r="P555" s="45" t="s">
        <v>1789</v>
      </c>
    </row>
    <row r="556" spans="1:16" s="51" customFormat="1">
      <c r="A556" s="45"/>
      <c r="B556" s="45" t="s">
        <v>710</v>
      </c>
      <c r="C556" s="113" t="s">
        <v>1600</v>
      </c>
      <c r="D556" s="145" t="s">
        <v>2328</v>
      </c>
      <c r="E556" s="47">
        <v>0.80178000000000005</v>
      </c>
      <c r="F556" s="53">
        <v>1</v>
      </c>
      <c r="G556" s="53">
        <v>1</v>
      </c>
      <c r="H556" s="47">
        <f t="shared" si="22"/>
        <v>0.80178000000000005</v>
      </c>
      <c r="I556" s="49">
        <f t="shared" si="23"/>
        <v>0.80178000000000005</v>
      </c>
      <c r="J556" s="50">
        <f>ROUND((H556*'2-Calculator'!$D$26),2)</f>
        <v>4289.5200000000004</v>
      </c>
      <c r="K556" s="50">
        <f>ROUND((I556*'2-Calculator'!$D$26),2)</f>
        <v>4289.5200000000004</v>
      </c>
      <c r="L556" s="48">
        <v>3.65</v>
      </c>
      <c r="M556" s="45" t="s">
        <v>2151</v>
      </c>
      <c r="N556" s="45" t="s">
        <v>2156</v>
      </c>
      <c r="O556" s="45"/>
      <c r="P556" s="45" t="s">
        <v>1789</v>
      </c>
    </row>
    <row r="557" spans="1:16" s="51" customFormat="1">
      <c r="A557" s="45"/>
      <c r="B557" s="45" t="s">
        <v>709</v>
      </c>
      <c r="C557" s="113" t="s">
        <v>1600</v>
      </c>
      <c r="D557" s="145" t="s">
        <v>2328</v>
      </c>
      <c r="E557" s="47">
        <v>1.22573</v>
      </c>
      <c r="F557" s="53">
        <v>1</v>
      </c>
      <c r="G557" s="53">
        <v>1</v>
      </c>
      <c r="H557" s="47">
        <f t="shared" si="22"/>
        <v>1.22573</v>
      </c>
      <c r="I557" s="49">
        <f t="shared" si="23"/>
        <v>1.22573</v>
      </c>
      <c r="J557" s="50">
        <f>ROUND((H557*'2-Calculator'!$D$26),2)</f>
        <v>6557.66</v>
      </c>
      <c r="K557" s="50">
        <f>ROUND((I557*'2-Calculator'!$D$26),2)</f>
        <v>6557.66</v>
      </c>
      <c r="L557" s="48">
        <v>5.68</v>
      </c>
      <c r="M557" s="45" t="s">
        <v>2151</v>
      </c>
      <c r="N557" s="45" t="s">
        <v>2156</v>
      </c>
      <c r="O557" s="45"/>
      <c r="P557" s="45" t="s">
        <v>1789</v>
      </c>
    </row>
    <row r="558" spans="1:16" s="51" customFormat="1">
      <c r="A558" s="45"/>
      <c r="B558" s="45" t="s">
        <v>708</v>
      </c>
      <c r="C558" s="113" t="s">
        <v>1600</v>
      </c>
      <c r="D558" s="145" t="s">
        <v>2328</v>
      </c>
      <c r="E558" s="47">
        <v>2.6211799999999998</v>
      </c>
      <c r="F558" s="53">
        <v>1</v>
      </c>
      <c r="G558" s="53">
        <v>1</v>
      </c>
      <c r="H558" s="47">
        <f t="shared" si="22"/>
        <v>2.6211799999999998</v>
      </c>
      <c r="I558" s="49">
        <f t="shared" si="23"/>
        <v>2.6211799999999998</v>
      </c>
      <c r="J558" s="50">
        <f>ROUND((H558*'2-Calculator'!$D$26),2)</f>
        <v>14023.31</v>
      </c>
      <c r="K558" s="50">
        <f>ROUND((I558*'2-Calculator'!$D$26),2)</f>
        <v>14023.31</v>
      </c>
      <c r="L558" s="48">
        <v>10.01</v>
      </c>
      <c r="M558" s="45" t="s">
        <v>2151</v>
      </c>
      <c r="N558" s="45" t="s">
        <v>2156</v>
      </c>
      <c r="O558" s="45"/>
      <c r="P558" s="45" t="s">
        <v>1789</v>
      </c>
    </row>
    <row r="559" spans="1:16" s="51" customFormat="1">
      <c r="A559" s="45"/>
      <c r="B559" s="45" t="s">
        <v>707</v>
      </c>
      <c r="C559" s="113" t="s">
        <v>1601</v>
      </c>
      <c r="D559" s="145" t="s">
        <v>1996</v>
      </c>
      <c r="E559" s="47">
        <v>0.65920000000000001</v>
      </c>
      <c r="F559" s="53">
        <v>1</v>
      </c>
      <c r="G559" s="53">
        <v>1</v>
      </c>
      <c r="H559" s="47">
        <f t="shared" si="22"/>
        <v>0.65920000000000001</v>
      </c>
      <c r="I559" s="49">
        <f t="shared" si="23"/>
        <v>0.65920000000000001</v>
      </c>
      <c r="J559" s="50">
        <f>ROUND((H559*'2-Calculator'!$D$26),2)</f>
        <v>3526.72</v>
      </c>
      <c r="K559" s="50">
        <f>ROUND((I559*'2-Calculator'!$D$26),2)</f>
        <v>3526.72</v>
      </c>
      <c r="L559" s="48">
        <v>2.83</v>
      </c>
      <c r="M559" s="45" t="s">
        <v>2151</v>
      </c>
      <c r="N559" s="45" t="s">
        <v>2156</v>
      </c>
      <c r="O559" s="45"/>
      <c r="P559" s="45" t="s">
        <v>1789</v>
      </c>
    </row>
    <row r="560" spans="1:16" s="51" customFormat="1">
      <c r="A560" s="45"/>
      <c r="B560" s="45" t="s">
        <v>706</v>
      </c>
      <c r="C560" s="113" t="s">
        <v>1601</v>
      </c>
      <c r="D560" s="145" t="s">
        <v>1996</v>
      </c>
      <c r="E560" s="47">
        <v>0.86558999999999997</v>
      </c>
      <c r="F560" s="53">
        <v>1</v>
      </c>
      <c r="G560" s="53">
        <v>1</v>
      </c>
      <c r="H560" s="47">
        <f t="shared" si="22"/>
        <v>0.86558999999999997</v>
      </c>
      <c r="I560" s="49">
        <f t="shared" si="23"/>
        <v>0.86558999999999997</v>
      </c>
      <c r="J560" s="50">
        <f>ROUND((H560*'2-Calculator'!$D$26),2)</f>
        <v>4630.91</v>
      </c>
      <c r="K560" s="50">
        <f>ROUND((I560*'2-Calculator'!$D$26),2)</f>
        <v>4630.91</v>
      </c>
      <c r="L560" s="48">
        <v>3.72</v>
      </c>
      <c r="M560" s="45" t="s">
        <v>2151</v>
      </c>
      <c r="N560" s="45" t="s">
        <v>2156</v>
      </c>
      <c r="O560" s="45"/>
      <c r="P560" s="45" t="s">
        <v>1789</v>
      </c>
    </row>
    <row r="561" spans="1:16" s="51" customFormat="1">
      <c r="A561" s="45"/>
      <c r="B561" s="45" t="s">
        <v>705</v>
      </c>
      <c r="C561" s="113" t="s">
        <v>1601</v>
      </c>
      <c r="D561" s="145" t="s">
        <v>1996</v>
      </c>
      <c r="E561" s="47">
        <v>1.3153900000000001</v>
      </c>
      <c r="F561" s="53">
        <v>1</v>
      </c>
      <c r="G561" s="53">
        <v>1</v>
      </c>
      <c r="H561" s="47">
        <f t="shared" si="22"/>
        <v>1.3153900000000001</v>
      </c>
      <c r="I561" s="49">
        <f t="shared" si="23"/>
        <v>1.3153900000000001</v>
      </c>
      <c r="J561" s="50">
        <f>ROUND((H561*'2-Calculator'!$D$26),2)</f>
        <v>7037.34</v>
      </c>
      <c r="K561" s="50">
        <f>ROUND((I561*'2-Calculator'!$D$26),2)</f>
        <v>7037.34</v>
      </c>
      <c r="L561" s="48">
        <v>5.86</v>
      </c>
      <c r="M561" s="45" t="s">
        <v>2151</v>
      </c>
      <c r="N561" s="45" t="s">
        <v>2156</v>
      </c>
      <c r="O561" s="45"/>
      <c r="P561" s="45" t="s">
        <v>1789</v>
      </c>
    </row>
    <row r="562" spans="1:16" s="51" customFormat="1">
      <c r="A562" s="45"/>
      <c r="B562" s="45" t="s">
        <v>704</v>
      </c>
      <c r="C562" s="113" t="s">
        <v>1601</v>
      </c>
      <c r="D562" s="145" t="s">
        <v>1996</v>
      </c>
      <c r="E562" s="47">
        <v>2.8238400000000001</v>
      </c>
      <c r="F562" s="53">
        <v>1</v>
      </c>
      <c r="G562" s="53">
        <v>1</v>
      </c>
      <c r="H562" s="47">
        <f t="shared" si="22"/>
        <v>2.8238400000000001</v>
      </c>
      <c r="I562" s="49">
        <f t="shared" si="23"/>
        <v>2.8238400000000001</v>
      </c>
      <c r="J562" s="50">
        <f>ROUND((H562*'2-Calculator'!$D$26),2)</f>
        <v>15107.54</v>
      </c>
      <c r="K562" s="50">
        <f>ROUND((I562*'2-Calculator'!$D$26),2)</f>
        <v>15107.54</v>
      </c>
      <c r="L562" s="48">
        <v>10.95</v>
      </c>
      <c r="M562" s="45" t="s">
        <v>2151</v>
      </c>
      <c r="N562" s="45" t="s">
        <v>2156</v>
      </c>
      <c r="O562" s="45"/>
      <c r="P562" s="45" t="s">
        <v>1789</v>
      </c>
    </row>
    <row r="563" spans="1:16" s="51" customFormat="1">
      <c r="A563" s="45"/>
      <c r="B563" s="45" t="s">
        <v>703</v>
      </c>
      <c r="C563" s="113" t="s">
        <v>1602</v>
      </c>
      <c r="D563" s="145" t="s">
        <v>2329</v>
      </c>
      <c r="E563" s="47">
        <v>0.77295999999999998</v>
      </c>
      <c r="F563" s="53">
        <v>1</v>
      </c>
      <c r="G563" s="53">
        <v>1</v>
      </c>
      <c r="H563" s="47">
        <f t="shared" si="22"/>
        <v>0.77295999999999998</v>
      </c>
      <c r="I563" s="49">
        <f t="shared" si="23"/>
        <v>0.77295999999999998</v>
      </c>
      <c r="J563" s="50">
        <f>ROUND((H563*'2-Calculator'!$D$26),2)</f>
        <v>4135.34</v>
      </c>
      <c r="K563" s="50">
        <f>ROUND((I563*'2-Calculator'!$D$26),2)</f>
        <v>4135.34</v>
      </c>
      <c r="L563" s="48">
        <v>3.19</v>
      </c>
      <c r="M563" s="45" t="s">
        <v>2151</v>
      </c>
      <c r="N563" s="45" t="s">
        <v>2156</v>
      </c>
      <c r="O563" s="45"/>
      <c r="P563" s="45" t="s">
        <v>1789</v>
      </c>
    </row>
    <row r="564" spans="1:16" s="51" customFormat="1">
      <c r="A564" s="45"/>
      <c r="B564" s="45" t="s">
        <v>702</v>
      </c>
      <c r="C564" s="113" t="s">
        <v>1602</v>
      </c>
      <c r="D564" s="145" t="s">
        <v>2329</v>
      </c>
      <c r="E564" s="47">
        <v>1.0570299999999999</v>
      </c>
      <c r="F564" s="53">
        <v>1</v>
      </c>
      <c r="G564" s="53">
        <v>1</v>
      </c>
      <c r="H564" s="47">
        <f t="shared" si="22"/>
        <v>1.0570299999999999</v>
      </c>
      <c r="I564" s="49">
        <f t="shared" si="23"/>
        <v>1.0570299999999999</v>
      </c>
      <c r="J564" s="50">
        <f>ROUND((H564*'2-Calculator'!$D$26),2)</f>
        <v>5655.11</v>
      </c>
      <c r="K564" s="50">
        <f>ROUND((I564*'2-Calculator'!$D$26),2)</f>
        <v>5655.11</v>
      </c>
      <c r="L564" s="48">
        <v>4.21</v>
      </c>
      <c r="M564" s="45" t="s">
        <v>2151</v>
      </c>
      <c r="N564" s="45" t="s">
        <v>2156</v>
      </c>
      <c r="O564" s="45"/>
      <c r="P564" s="45" t="s">
        <v>1789</v>
      </c>
    </row>
    <row r="565" spans="1:16" s="51" customFormat="1">
      <c r="A565" s="45"/>
      <c r="B565" s="45" t="s">
        <v>701</v>
      </c>
      <c r="C565" s="113" t="s">
        <v>1602</v>
      </c>
      <c r="D565" s="145" t="s">
        <v>2329</v>
      </c>
      <c r="E565" s="47">
        <v>1.4002600000000001</v>
      </c>
      <c r="F565" s="53">
        <v>1</v>
      </c>
      <c r="G565" s="53">
        <v>1</v>
      </c>
      <c r="H565" s="47">
        <f t="shared" si="22"/>
        <v>1.4002600000000001</v>
      </c>
      <c r="I565" s="49">
        <f t="shared" si="23"/>
        <v>1.4002600000000001</v>
      </c>
      <c r="J565" s="50">
        <f>ROUND((H565*'2-Calculator'!$D$26),2)</f>
        <v>7491.39</v>
      </c>
      <c r="K565" s="50">
        <f>ROUND((I565*'2-Calculator'!$D$26),2)</f>
        <v>7491.39</v>
      </c>
      <c r="L565" s="48">
        <v>6.01</v>
      </c>
      <c r="M565" s="45" t="s">
        <v>2151</v>
      </c>
      <c r="N565" s="45" t="s">
        <v>2156</v>
      </c>
      <c r="O565" s="45"/>
      <c r="P565" s="45" t="s">
        <v>1789</v>
      </c>
    </row>
    <row r="566" spans="1:16" s="51" customFormat="1">
      <c r="A566" s="45"/>
      <c r="B566" s="45" t="s">
        <v>700</v>
      </c>
      <c r="C566" s="113" t="s">
        <v>1602</v>
      </c>
      <c r="D566" s="145" t="s">
        <v>2329</v>
      </c>
      <c r="E566" s="47">
        <v>2.0611999999999999</v>
      </c>
      <c r="F566" s="53">
        <v>1</v>
      </c>
      <c r="G566" s="53">
        <v>1</v>
      </c>
      <c r="H566" s="47">
        <f t="shared" si="22"/>
        <v>2.0611999999999999</v>
      </c>
      <c r="I566" s="49">
        <f t="shared" si="23"/>
        <v>2.0611999999999999</v>
      </c>
      <c r="J566" s="50">
        <f>ROUND((H566*'2-Calculator'!$D$26),2)</f>
        <v>11027.42</v>
      </c>
      <c r="K566" s="50">
        <f>ROUND((I566*'2-Calculator'!$D$26),2)</f>
        <v>11027.42</v>
      </c>
      <c r="L566" s="48">
        <v>8.93</v>
      </c>
      <c r="M566" s="45" t="s">
        <v>2151</v>
      </c>
      <c r="N566" s="45" t="s">
        <v>2156</v>
      </c>
      <c r="O566" s="45"/>
      <c r="P566" s="45" t="s">
        <v>1789</v>
      </c>
    </row>
    <row r="567" spans="1:16" s="51" customFormat="1">
      <c r="A567" s="45"/>
      <c r="B567" s="45" t="s">
        <v>699</v>
      </c>
      <c r="C567" s="113" t="s">
        <v>1603</v>
      </c>
      <c r="D567" s="145" t="s">
        <v>2330</v>
      </c>
      <c r="E567" s="47">
        <v>0.70628999999999997</v>
      </c>
      <c r="F567" s="53">
        <v>1</v>
      </c>
      <c r="G567" s="53">
        <v>1</v>
      </c>
      <c r="H567" s="47">
        <f t="shared" si="22"/>
        <v>0.70628999999999997</v>
      </c>
      <c r="I567" s="49">
        <f t="shared" si="23"/>
        <v>0.70628999999999997</v>
      </c>
      <c r="J567" s="50">
        <f>ROUND((H567*'2-Calculator'!$D$26),2)</f>
        <v>3778.65</v>
      </c>
      <c r="K567" s="50">
        <f>ROUND((I567*'2-Calculator'!$D$26),2)</f>
        <v>3778.65</v>
      </c>
      <c r="L567" s="48">
        <v>3.04</v>
      </c>
      <c r="M567" s="45" t="s">
        <v>2151</v>
      </c>
      <c r="N567" s="45" t="s">
        <v>2156</v>
      </c>
      <c r="O567" s="45"/>
      <c r="P567" s="45" t="s">
        <v>1789</v>
      </c>
    </row>
    <row r="568" spans="1:16" s="51" customFormat="1">
      <c r="A568" s="45"/>
      <c r="B568" s="45" t="s">
        <v>698</v>
      </c>
      <c r="C568" s="113" t="s">
        <v>1603</v>
      </c>
      <c r="D568" s="145" t="s">
        <v>2330</v>
      </c>
      <c r="E568" s="47">
        <v>0.91551000000000005</v>
      </c>
      <c r="F568" s="53">
        <v>1</v>
      </c>
      <c r="G568" s="53">
        <v>1</v>
      </c>
      <c r="H568" s="47">
        <f t="shared" si="22"/>
        <v>0.91551000000000005</v>
      </c>
      <c r="I568" s="49">
        <f t="shared" si="23"/>
        <v>0.91551000000000005</v>
      </c>
      <c r="J568" s="50">
        <f>ROUND((H568*'2-Calculator'!$D$26),2)</f>
        <v>4897.9799999999996</v>
      </c>
      <c r="K568" s="50">
        <f>ROUND((I568*'2-Calculator'!$D$26),2)</f>
        <v>4897.9799999999996</v>
      </c>
      <c r="L568" s="48">
        <v>3.97</v>
      </c>
      <c r="M568" s="45" t="s">
        <v>2151</v>
      </c>
      <c r="N568" s="45" t="s">
        <v>2156</v>
      </c>
      <c r="O568" s="45"/>
      <c r="P568" s="45" t="s">
        <v>1789</v>
      </c>
    </row>
    <row r="569" spans="1:16" s="51" customFormat="1">
      <c r="A569" s="45"/>
      <c r="B569" s="45" t="s">
        <v>697</v>
      </c>
      <c r="C569" s="113" t="s">
        <v>1603</v>
      </c>
      <c r="D569" s="145" t="s">
        <v>2330</v>
      </c>
      <c r="E569" s="47">
        <v>1.41892</v>
      </c>
      <c r="F569" s="53">
        <v>1</v>
      </c>
      <c r="G569" s="53">
        <v>1</v>
      </c>
      <c r="H569" s="47">
        <f t="shared" si="22"/>
        <v>1.41892</v>
      </c>
      <c r="I569" s="49">
        <f t="shared" si="23"/>
        <v>1.41892</v>
      </c>
      <c r="J569" s="50">
        <f>ROUND((H569*'2-Calculator'!$D$26),2)</f>
        <v>7591.22</v>
      </c>
      <c r="K569" s="50">
        <f>ROUND((I569*'2-Calculator'!$D$26),2)</f>
        <v>7591.22</v>
      </c>
      <c r="L569" s="48">
        <v>6.41</v>
      </c>
      <c r="M569" s="45" t="s">
        <v>2151</v>
      </c>
      <c r="N569" s="45" t="s">
        <v>2156</v>
      </c>
      <c r="O569" s="45"/>
      <c r="P569" s="45" t="s">
        <v>1789</v>
      </c>
    </row>
    <row r="570" spans="1:16" s="51" customFormat="1">
      <c r="A570" s="45"/>
      <c r="B570" s="45" t="s">
        <v>696</v>
      </c>
      <c r="C570" s="113" t="s">
        <v>1603</v>
      </c>
      <c r="D570" s="145" t="s">
        <v>2330</v>
      </c>
      <c r="E570" s="47">
        <v>3.2961499999999999</v>
      </c>
      <c r="F570" s="53">
        <v>1</v>
      </c>
      <c r="G570" s="53">
        <v>1</v>
      </c>
      <c r="H570" s="47">
        <f t="shared" si="22"/>
        <v>3.2961499999999999</v>
      </c>
      <c r="I570" s="49">
        <f t="shared" si="23"/>
        <v>3.2961499999999999</v>
      </c>
      <c r="J570" s="50">
        <f>ROUND((H570*'2-Calculator'!$D$26),2)</f>
        <v>17634.400000000001</v>
      </c>
      <c r="K570" s="50">
        <f>ROUND((I570*'2-Calculator'!$D$26),2)</f>
        <v>17634.400000000001</v>
      </c>
      <c r="L570" s="48">
        <v>12.63</v>
      </c>
      <c r="M570" s="45" t="s">
        <v>2151</v>
      </c>
      <c r="N570" s="45" t="s">
        <v>2156</v>
      </c>
      <c r="O570" s="45"/>
      <c r="P570" s="45" t="s">
        <v>1789</v>
      </c>
    </row>
    <row r="571" spans="1:16" s="51" customFormat="1">
      <c r="A571" s="45"/>
      <c r="B571" s="45" t="s">
        <v>695</v>
      </c>
      <c r="C571" s="113" t="s">
        <v>1604</v>
      </c>
      <c r="D571" s="145" t="s">
        <v>2331</v>
      </c>
      <c r="E571" s="47">
        <v>0.68532000000000004</v>
      </c>
      <c r="F571" s="53">
        <v>1</v>
      </c>
      <c r="G571" s="53">
        <v>1</v>
      </c>
      <c r="H571" s="47">
        <f t="shared" si="22"/>
        <v>0.68532000000000004</v>
      </c>
      <c r="I571" s="49">
        <f t="shared" si="23"/>
        <v>0.68532000000000004</v>
      </c>
      <c r="J571" s="50">
        <f>ROUND((H571*'2-Calculator'!$D$26),2)</f>
        <v>3666.46</v>
      </c>
      <c r="K571" s="50">
        <f>ROUND((I571*'2-Calculator'!$D$26),2)</f>
        <v>3666.46</v>
      </c>
      <c r="L571" s="48">
        <v>2.86</v>
      </c>
      <c r="M571" s="45" t="s">
        <v>2151</v>
      </c>
      <c r="N571" s="45" t="s">
        <v>2156</v>
      </c>
      <c r="O571" s="45"/>
      <c r="P571" s="45" t="s">
        <v>1789</v>
      </c>
    </row>
    <row r="572" spans="1:16" s="51" customFormat="1">
      <c r="A572" s="45"/>
      <c r="B572" s="45" t="s">
        <v>694</v>
      </c>
      <c r="C572" s="113" t="s">
        <v>1604</v>
      </c>
      <c r="D572" s="145" t="s">
        <v>2331</v>
      </c>
      <c r="E572" s="47">
        <v>0.85970999999999997</v>
      </c>
      <c r="F572" s="53">
        <v>1</v>
      </c>
      <c r="G572" s="53">
        <v>1</v>
      </c>
      <c r="H572" s="47">
        <f t="shared" si="22"/>
        <v>0.85970999999999997</v>
      </c>
      <c r="I572" s="49">
        <f t="shared" si="23"/>
        <v>0.85970999999999997</v>
      </c>
      <c r="J572" s="50">
        <f>ROUND((H572*'2-Calculator'!$D$26),2)</f>
        <v>4599.45</v>
      </c>
      <c r="K572" s="50">
        <f>ROUND((I572*'2-Calculator'!$D$26),2)</f>
        <v>4599.45</v>
      </c>
      <c r="L572" s="48">
        <v>3.45</v>
      </c>
      <c r="M572" s="45" t="s">
        <v>2151</v>
      </c>
      <c r="N572" s="45" t="s">
        <v>2156</v>
      </c>
      <c r="O572" s="45"/>
      <c r="P572" s="45" t="s">
        <v>1789</v>
      </c>
    </row>
    <row r="573" spans="1:16" s="51" customFormat="1">
      <c r="A573" s="45"/>
      <c r="B573" s="45" t="s">
        <v>693</v>
      </c>
      <c r="C573" s="113" t="s">
        <v>1604</v>
      </c>
      <c r="D573" s="145" t="s">
        <v>2331</v>
      </c>
      <c r="E573" s="47">
        <v>1.22099</v>
      </c>
      <c r="F573" s="53">
        <v>1</v>
      </c>
      <c r="G573" s="53">
        <v>1</v>
      </c>
      <c r="H573" s="47">
        <f t="shared" si="22"/>
        <v>1.22099</v>
      </c>
      <c r="I573" s="49">
        <f t="shared" si="23"/>
        <v>1.22099</v>
      </c>
      <c r="J573" s="50">
        <f>ROUND((H573*'2-Calculator'!$D$26),2)</f>
        <v>6532.3</v>
      </c>
      <c r="K573" s="50">
        <f>ROUND((I573*'2-Calculator'!$D$26),2)</f>
        <v>6532.3</v>
      </c>
      <c r="L573" s="48">
        <v>5.15</v>
      </c>
      <c r="M573" s="45" t="s">
        <v>2151</v>
      </c>
      <c r="N573" s="45" t="s">
        <v>2156</v>
      </c>
      <c r="O573" s="45"/>
      <c r="P573" s="45" t="s">
        <v>1789</v>
      </c>
    </row>
    <row r="574" spans="1:16" s="51" customFormat="1">
      <c r="A574" s="45"/>
      <c r="B574" s="45" t="s">
        <v>692</v>
      </c>
      <c r="C574" s="113" t="s">
        <v>1604</v>
      </c>
      <c r="D574" s="145" t="s">
        <v>2331</v>
      </c>
      <c r="E574" s="47">
        <v>2.2753999999999999</v>
      </c>
      <c r="F574" s="53">
        <v>1</v>
      </c>
      <c r="G574" s="53">
        <v>1</v>
      </c>
      <c r="H574" s="47">
        <f t="shared" si="22"/>
        <v>2.2753999999999999</v>
      </c>
      <c r="I574" s="49">
        <f t="shared" si="23"/>
        <v>2.2753999999999999</v>
      </c>
      <c r="J574" s="50">
        <f>ROUND((H574*'2-Calculator'!$D$26),2)</f>
        <v>12173.39</v>
      </c>
      <c r="K574" s="50">
        <f>ROUND((I574*'2-Calculator'!$D$26),2)</f>
        <v>12173.39</v>
      </c>
      <c r="L574" s="48">
        <v>9.32</v>
      </c>
      <c r="M574" s="45" t="s">
        <v>2151</v>
      </c>
      <c r="N574" s="45" t="s">
        <v>2156</v>
      </c>
      <c r="O574" s="45"/>
      <c r="P574" s="45" t="s">
        <v>1789</v>
      </c>
    </row>
    <row r="575" spans="1:16" s="51" customFormat="1">
      <c r="A575" s="45"/>
      <c r="B575" s="45" t="s">
        <v>691</v>
      </c>
      <c r="C575" s="113" t="s">
        <v>1605</v>
      </c>
      <c r="D575" s="145" t="s">
        <v>2332</v>
      </c>
      <c r="E575" s="47">
        <v>0.83155000000000001</v>
      </c>
      <c r="F575" s="53">
        <v>1</v>
      </c>
      <c r="G575" s="53">
        <v>1</v>
      </c>
      <c r="H575" s="47">
        <f t="shared" si="22"/>
        <v>0.83155000000000001</v>
      </c>
      <c r="I575" s="49">
        <f t="shared" si="23"/>
        <v>0.83155000000000001</v>
      </c>
      <c r="J575" s="50">
        <f>ROUND((H575*'2-Calculator'!$D$26),2)</f>
        <v>4448.79</v>
      </c>
      <c r="K575" s="50">
        <f>ROUND((I575*'2-Calculator'!$D$26),2)</f>
        <v>4448.79</v>
      </c>
      <c r="L575" s="48">
        <v>2.56</v>
      </c>
      <c r="M575" s="45" t="s">
        <v>2151</v>
      </c>
      <c r="N575" s="45" t="s">
        <v>2156</v>
      </c>
      <c r="O575" s="45"/>
      <c r="P575" s="45" t="s">
        <v>1789</v>
      </c>
    </row>
    <row r="576" spans="1:16" s="51" customFormat="1">
      <c r="A576" s="45"/>
      <c r="B576" s="45" t="s">
        <v>690</v>
      </c>
      <c r="C576" s="113" t="s">
        <v>1605</v>
      </c>
      <c r="D576" s="145" t="s">
        <v>2332</v>
      </c>
      <c r="E576" s="47">
        <v>1.10287</v>
      </c>
      <c r="F576" s="53">
        <v>1</v>
      </c>
      <c r="G576" s="53">
        <v>1</v>
      </c>
      <c r="H576" s="47">
        <f t="shared" si="22"/>
        <v>1.10287</v>
      </c>
      <c r="I576" s="49">
        <f t="shared" si="23"/>
        <v>1.10287</v>
      </c>
      <c r="J576" s="50">
        <f>ROUND((H576*'2-Calculator'!$D$26),2)</f>
        <v>5900.35</v>
      </c>
      <c r="K576" s="50">
        <f>ROUND((I576*'2-Calculator'!$D$26),2)</f>
        <v>5900.35</v>
      </c>
      <c r="L576" s="48">
        <v>3.71</v>
      </c>
      <c r="M576" s="45" t="s">
        <v>2151</v>
      </c>
      <c r="N576" s="45" t="s">
        <v>2156</v>
      </c>
      <c r="O576" s="45"/>
      <c r="P576" s="45" t="s">
        <v>1789</v>
      </c>
    </row>
    <row r="577" spans="1:16" s="51" customFormat="1">
      <c r="A577" s="45"/>
      <c r="B577" s="45" t="s">
        <v>689</v>
      </c>
      <c r="C577" s="113" t="s">
        <v>1605</v>
      </c>
      <c r="D577" s="145" t="s">
        <v>2332</v>
      </c>
      <c r="E577" s="47">
        <v>1.55508</v>
      </c>
      <c r="F577" s="53">
        <v>1</v>
      </c>
      <c r="G577" s="53">
        <v>1</v>
      </c>
      <c r="H577" s="47">
        <f t="shared" si="22"/>
        <v>1.55508</v>
      </c>
      <c r="I577" s="49">
        <f t="shared" si="23"/>
        <v>1.55508</v>
      </c>
      <c r="J577" s="50">
        <f>ROUND((H577*'2-Calculator'!$D$26),2)</f>
        <v>8319.68</v>
      </c>
      <c r="K577" s="50">
        <f>ROUND((I577*'2-Calculator'!$D$26),2)</f>
        <v>8319.68</v>
      </c>
      <c r="L577" s="48">
        <v>5.86</v>
      </c>
      <c r="M577" s="45" t="s">
        <v>2151</v>
      </c>
      <c r="N577" s="45" t="s">
        <v>2156</v>
      </c>
      <c r="O577" s="45"/>
      <c r="P577" s="45" t="s">
        <v>1789</v>
      </c>
    </row>
    <row r="578" spans="1:16" s="51" customFormat="1">
      <c r="A578" s="45"/>
      <c r="B578" s="45" t="s">
        <v>688</v>
      </c>
      <c r="C578" s="113" t="s">
        <v>1605</v>
      </c>
      <c r="D578" s="145" t="s">
        <v>2332</v>
      </c>
      <c r="E578" s="47">
        <v>2.7993199999999998</v>
      </c>
      <c r="F578" s="53">
        <v>1</v>
      </c>
      <c r="G578" s="53">
        <v>1</v>
      </c>
      <c r="H578" s="47">
        <f t="shared" si="22"/>
        <v>2.7993199999999998</v>
      </c>
      <c r="I578" s="49">
        <f t="shared" si="23"/>
        <v>2.7993199999999998</v>
      </c>
      <c r="J578" s="50">
        <f>ROUND((H578*'2-Calculator'!$D$26),2)</f>
        <v>14976.36</v>
      </c>
      <c r="K578" s="50">
        <f>ROUND((I578*'2-Calculator'!$D$26),2)</f>
        <v>14976.36</v>
      </c>
      <c r="L578" s="48">
        <v>10.47</v>
      </c>
      <c r="M578" s="45" t="s">
        <v>2151</v>
      </c>
      <c r="N578" s="45" t="s">
        <v>2156</v>
      </c>
      <c r="O578" s="45"/>
      <c r="P578" s="45" t="s">
        <v>1789</v>
      </c>
    </row>
    <row r="579" spans="1:16" s="51" customFormat="1">
      <c r="A579" s="45"/>
      <c r="B579" s="45" t="s">
        <v>687</v>
      </c>
      <c r="C579" s="113" t="s">
        <v>1606</v>
      </c>
      <c r="D579" s="145" t="s">
        <v>2333</v>
      </c>
      <c r="E579" s="47">
        <v>5.6433999999999997</v>
      </c>
      <c r="F579" s="53">
        <v>1</v>
      </c>
      <c r="G579" s="53">
        <v>1</v>
      </c>
      <c r="H579" s="47">
        <f t="shared" si="22"/>
        <v>5.6433999999999997</v>
      </c>
      <c r="I579" s="49">
        <f t="shared" si="23"/>
        <v>5.6433999999999997</v>
      </c>
      <c r="J579" s="50">
        <f>ROUND((H579*'2-Calculator'!$D$26),2)</f>
        <v>30192.19</v>
      </c>
      <c r="K579" s="50">
        <f>ROUND((I579*'2-Calculator'!$D$26),2)</f>
        <v>30192.19</v>
      </c>
      <c r="L579" s="48">
        <v>4.04</v>
      </c>
      <c r="M579" s="45" t="s">
        <v>2151</v>
      </c>
      <c r="N579" s="45" t="s">
        <v>2152</v>
      </c>
      <c r="O579" s="45"/>
      <c r="P579" s="45" t="s">
        <v>1789</v>
      </c>
    </row>
    <row r="580" spans="1:16" s="51" customFormat="1">
      <c r="A580" s="45"/>
      <c r="B580" s="45" t="s">
        <v>686</v>
      </c>
      <c r="C580" s="113" t="s">
        <v>1606</v>
      </c>
      <c r="D580" s="145" t="s">
        <v>2333</v>
      </c>
      <c r="E580" s="47">
        <v>6.8832199999999997</v>
      </c>
      <c r="F580" s="53">
        <v>1</v>
      </c>
      <c r="G580" s="53">
        <v>1</v>
      </c>
      <c r="H580" s="47">
        <f t="shared" si="22"/>
        <v>6.8832199999999997</v>
      </c>
      <c r="I580" s="49">
        <f t="shared" si="23"/>
        <v>6.8832199999999997</v>
      </c>
      <c r="J580" s="50">
        <f>ROUND((H580*'2-Calculator'!$D$26),2)</f>
        <v>36825.230000000003</v>
      </c>
      <c r="K580" s="50">
        <f>ROUND((I580*'2-Calculator'!$D$26),2)</f>
        <v>36825.230000000003</v>
      </c>
      <c r="L580" s="48">
        <v>5.96</v>
      </c>
      <c r="M580" s="45" t="s">
        <v>2151</v>
      </c>
      <c r="N580" s="45" t="s">
        <v>2152</v>
      </c>
      <c r="O580" s="45"/>
      <c r="P580" s="45" t="s">
        <v>1789</v>
      </c>
    </row>
    <row r="581" spans="1:16" s="51" customFormat="1">
      <c r="A581" s="45"/>
      <c r="B581" s="45" t="s">
        <v>685</v>
      </c>
      <c r="C581" s="113" t="s">
        <v>1606</v>
      </c>
      <c r="D581" s="145" t="s">
        <v>2333</v>
      </c>
      <c r="E581" s="47">
        <v>9.3095099999999995</v>
      </c>
      <c r="F581" s="53">
        <v>1</v>
      </c>
      <c r="G581" s="53">
        <v>1</v>
      </c>
      <c r="H581" s="47">
        <f t="shared" si="22"/>
        <v>9.3095099999999995</v>
      </c>
      <c r="I581" s="49">
        <f t="shared" si="23"/>
        <v>9.3095099999999995</v>
      </c>
      <c r="J581" s="50">
        <f>ROUND((H581*'2-Calculator'!$D$26),2)</f>
        <v>49805.88</v>
      </c>
      <c r="K581" s="50">
        <f>ROUND((I581*'2-Calculator'!$D$26),2)</f>
        <v>49805.88</v>
      </c>
      <c r="L581" s="48">
        <v>8.73</v>
      </c>
      <c r="M581" s="45" t="s">
        <v>2151</v>
      </c>
      <c r="N581" s="45" t="s">
        <v>2152</v>
      </c>
      <c r="O581" s="45"/>
      <c r="P581" s="45" t="s">
        <v>1789</v>
      </c>
    </row>
    <row r="582" spans="1:16" s="51" customFormat="1">
      <c r="A582" s="45"/>
      <c r="B582" s="45" t="s">
        <v>684</v>
      </c>
      <c r="C582" s="113" t="s">
        <v>1606</v>
      </c>
      <c r="D582" s="145" t="s">
        <v>2333</v>
      </c>
      <c r="E582" s="47">
        <v>12.551069999999999</v>
      </c>
      <c r="F582" s="53">
        <v>1</v>
      </c>
      <c r="G582" s="53">
        <v>1</v>
      </c>
      <c r="H582" s="47">
        <f t="shared" si="22"/>
        <v>12.551069999999999</v>
      </c>
      <c r="I582" s="49">
        <f t="shared" si="23"/>
        <v>12.551069999999999</v>
      </c>
      <c r="J582" s="50">
        <f>ROUND((H582*'2-Calculator'!$D$26),2)</f>
        <v>67148.22</v>
      </c>
      <c r="K582" s="50">
        <f>ROUND((I582*'2-Calculator'!$D$26),2)</f>
        <v>67148.22</v>
      </c>
      <c r="L582" s="48">
        <v>16.09</v>
      </c>
      <c r="M582" s="45" t="s">
        <v>2151</v>
      </c>
      <c r="N582" s="45" t="s">
        <v>2152</v>
      </c>
      <c r="O582" s="45"/>
      <c r="P582" s="45" t="s">
        <v>1789</v>
      </c>
    </row>
    <row r="583" spans="1:16" s="51" customFormat="1">
      <c r="A583" s="45"/>
      <c r="B583" s="45" t="s">
        <v>683</v>
      </c>
      <c r="C583" s="113" t="s">
        <v>1607</v>
      </c>
      <c r="D583" s="145" t="s">
        <v>2334</v>
      </c>
      <c r="E583" s="47">
        <v>3.7037499999999999</v>
      </c>
      <c r="F583" s="53">
        <v>1</v>
      </c>
      <c r="G583" s="53">
        <v>1</v>
      </c>
      <c r="H583" s="47">
        <f t="shared" si="22"/>
        <v>3.7037499999999999</v>
      </c>
      <c r="I583" s="49">
        <f t="shared" si="23"/>
        <v>3.7037499999999999</v>
      </c>
      <c r="J583" s="50">
        <f>ROUND((H583*'2-Calculator'!$D$26),2)</f>
        <v>19815.060000000001</v>
      </c>
      <c r="K583" s="50">
        <f>ROUND((I583*'2-Calculator'!$D$26),2)</f>
        <v>19815.060000000001</v>
      </c>
      <c r="L583" s="48">
        <v>2.85</v>
      </c>
      <c r="M583" s="45" t="s">
        <v>2151</v>
      </c>
      <c r="N583" s="45" t="s">
        <v>2152</v>
      </c>
      <c r="O583" s="45"/>
      <c r="P583" s="45" t="s">
        <v>1789</v>
      </c>
    </row>
    <row r="584" spans="1:16" s="51" customFormat="1">
      <c r="A584" s="45"/>
      <c r="B584" s="45" t="s">
        <v>682</v>
      </c>
      <c r="C584" s="113" t="s">
        <v>1607</v>
      </c>
      <c r="D584" s="145" t="s">
        <v>2334</v>
      </c>
      <c r="E584" s="47">
        <v>4.4485400000000004</v>
      </c>
      <c r="F584" s="53">
        <v>1</v>
      </c>
      <c r="G584" s="53">
        <v>1</v>
      </c>
      <c r="H584" s="47">
        <f t="shared" si="22"/>
        <v>4.4485400000000004</v>
      </c>
      <c r="I584" s="49">
        <f t="shared" si="23"/>
        <v>4.4485400000000004</v>
      </c>
      <c r="J584" s="50">
        <f>ROUND((H584*'2-Calculator'!$D$26),2)</f>
        <v>23799.69</v>
      </c>
      <c r="K584" s="50">
        <f>ROUND((I584*'2-Calculator'!$D$26),2)</f>
        <v>23799.69</v>
      </c>
      <c r="L584" s="48">
        <v>4.05</v>
      </c>
      <c r="M584" s="45" t="s">
        <v>2151</v>
      </c>
      <c r="N584" s="45" t="s">
        <v>2152</v>
      </c>
      <c r="O584" s="45"/>
      <c r="P584" s="45" t="s">
        <v>1789</v>
      </c>
    </row>
    <row r="585" spans="1:16" s="51" customFormat="1">
      <c r="A585" s="45"/>
      <c r="B585" s="45" t="s">
        <v>681</v>
      </c>
      <c r="C585" s="113" t="s">
        <v>1607</v>
      </c>
      <c r="D585" s="145" t="s">
        <v>2334</v>
      </c>
      <c r="E585" s="47">
        <v>6.2905300000000004</v>
      </c>
      <c r="F585" s="53">
        <v>1</v>
      </c>
      <c r="G585" s="53">
        <v>1</v>
      </c>
      <c r="H585" s="47">
        <f t="shared" si="22"/>
        <v>6.2905300000000004</v>
      </c>
      <c r="I585" s="49">
        <f t="shared" si="23"/>
        <v>6.2905300000000004</v>
      </c>
      <c r="J585" s="50">
        <f>ROUND((H585*'2-Calculator'!$D$26),2)</f>
        <v>33654.339999999997</v>
      </c>
      <c r="K585" s="50">
        <f>ROUND((I585*'2-Calculator'!$D$26),2)</f>
        <v>33654.339999999997</v>
      </c>
      <c r="L585" s="48">
        <v>7.77</v>
      </c>
      <c r="M585" s="45" t="s">
        <v>2151</v>
      </c>
      <c r="N585" s="45" t="s">
        <v>2152</v>
      </c>
      <c r="O585" s="45"/>
      <c r="P585" s="45" t="s">
        <v>1789</v>
      </c>
    </row>
    <row r="586" spans="1:16" s="51" customFormat="1">
      <c r="A586" s="45"/>
      <c r="B586" s="45" t="s">
        <v>680</v>
      </c>
      <c r="C586" s="113" t="s">
        <v>1607</v>
      </c>
      <c r="D586" s="145" t="s">
        <v>2334</v>
      </c>
      <c r="E586" s="47">
        <v>8.9503799999999991</v>
      </c>
      <c r="F586" s="53">
        <v>1</v>
      </c>
      <c r="G586" s="53">
        <v>1</v>
      </c>
      <c r="H586" s="47">
        <f t="shared" si="22"/>
        <v>8.9503799999999991</v>
      </c>
      <c r="I586" s="49">
        <f t="shared" si="23"/>
        <v>8.9503799999999991</v>
      </c>
      <c r="J586" s="50">
        <f>ROUND((H586*'2-Calculator'!$D$26),2)</f>
        <v>47884.53</v>
      </c>
      <c r="K586" s="50">
        <f>ROUND((I586*'2-Calculator'!$D$26),2)</f>
        <v>47884.53</v>
      </c>
      <c r="L586" s="48">
        <v>14.7</v>
      </c>
      <c r="M586" s="45" t="s">
        <v>2151</v>
      </c>
      <c r="N586" s="45" t="s">
        <v>2152</v>
      </c>
      <c r="O586" s="45"/>
      <c r="P586" s="45" t="s">
        <v>1789</v>
      </c>
    </row>
    <row r="587" spans="1:16" s="51" customFormat="1">
      <c r="A587" s="45"/>
      <c r="B587" s="45" t="s">
        <v>679</v>
      </c>
      <c r="C587" s="113" t="s">
        <v>1608</v>
      </c>
      <c r="D587" s="145" t="s">
        <v>2335</v>
      </c>
      <c r="E587" s="47">
        <v>1.3935500000000001</v>
      </c>
      <c r="F587" s="53">
        <v>1</v>
      </c>
      <c r="G587" s="53">
        <v>1</v>
      </c>
      <c r="H587" s="47">
        <f t="shared" si="22"/>
        <v>1.3935500000000001</v>
      </c>
      <c r="I587" s="49">
        <f t="shared" si="23"/>
        <v>1.3935500000000001</v>
      </c>
      <c r="J587" s="50">
        <f>ROUND((H587*'2-Calculator'!$D$26),2)</f>
        <v>7455.49</v>
      </c>
      <c r="K587" s="50">
        <f>ROUND((I587*'2-Calculator'!$D$26),2)</f>
        <v>7455.49</v>
      </c>
      <c r="L587" s="48">
        <v>4.9400000000000004</v>
      </c>
      <c r="M587" s="45" t="s">
        <v>2151</v>
      </c>
      <c r="N587" s="45" t="s">
        <v>2152</v>
      </c>
      <c r="O587" s="45"/>
      <c r="P587" s="45" t="s">
        <v>1789</v>
      </c>
    </row>
    <row r="588" spans="1:16" s="51" customFormat="1">
      <c r="A588" s="45"/>
      <c r="B588" s="45" t="s">
        <v>678</v>
      </c>
      <c r="C588" s="113" t="s">
        <v>1608</v>
      </c>
      <c r="D588" s="145" t="s">
        <v>2335</v>
      </c>
      <c r="E588" s="47">
        <v>1.88958</v>
      </c>
      <c r="F588" s="53">
        <v>1</v>
      </c>
      <c r="G588" s="53">
        <v>1</v>
      </c>
      <c r="H588" s="47">
        <f t="shared" si="22"/>
        <v>1.88958</v>
      </c>
      <c r="I588" s="49">
        <f t="shared" si="23"/>
        <v>1.88958</v>
      </c>
      <c r="J588" s="50">
        <f>ROUND((H588*'2-Calculator'!$D$26),2)</f>
        <v>10109.25</v>
      </c>
      <c r="K588" s="50">
        <f>ROUND((I588*'2-Calculator'!$D$26),2)</f>
        <v>10109.25</v>
      </c>
      <c r="L588" s="48">
        <v>7.15</v>
      </c>
      <c r="M588" s="45" t="s">
        <v>2151</v>
      </c>
      <c r="N588" s="45" t="s">
        <v>2152</v>
      </c>
      <c r="O588" s="45"/>
      <c r="P588" s="45" t="s">
        <v>1789</v>
      </c>
    </row>
    <row r="589" spans="1:16" s="51" customFormat="1">
      <c r="A589" s="45"/>
      <c r="B589" s="45" t="s">
        <v>677</v>
      </c>
      <c r="C589" s="113" t="s">
        <v>1608</v>
      </c>
      <c r="D589" s="145" t="s">
        <v>2335</v>
      </c>
      <c r="E589" s="47">
        <v>2.9222600000000001</v>
      </c>
      <c r="F589" s="53">
        <v>1</v>
      </c>
      <c r="G589" s="53">
        <v>1</v>
      </c>
      <c r="H589" s="47">
        <f t="shared" si="22"/>
        <v>2.9222600000000001</v>
      </c>
      <c r="I589" s="49">
        <f t="shared" si="23"/>
        <v>2.9222600000000001</v>
      </c>
      <c r="J589" s="50">
        <f>ROUND((H589*'2-Calculator'!$D$26),2)</f>
        <v>15634.09</v>
      </c>
      <c r="K589" s="50">
        <f>ROUND((I589*'2-Calculator'!$D$26),2)</f>
        <v>15634.09</v>
      </c>
      <c r="L589" s="48">
        <v>10.79</v>
      </c>
      <c r="M589" s="45" t="s">
        <v>2151</v>
      </c>
      <c r="N589" s="45" t="s">
        <v>2152</v>
      </c>
      <c r="O589" s="45"/>
      <c r="P589" s="45" t="s">
        <v>1789</v>
      </c>
    </row>
    <row r="590" spans="1:16" s="51" customFormat="1">
      <c r="A590" s="45"/>
      <c r="B590" s="45" t="s">
        <v>676</v>
      </c>
      <c r="C590" s="113" t="s">
        <v>1608</v>
      </c>
      <c r="D590" s="145" t="s">
        <v>2335</v>
      </c>
      <c r="E590" s="47">
        <v>5.4610200000000004</v>
      </c>
      <c r="F590" s="53">
        <v>1</v>
      </c>
      <c r="G590" s="53">
        <v>1</v>
      </c>
      <c r="H590" s="47">
        <f t="shared" si="22"/>
        <v>5.4610200000000004</v>
      </c>
      <c r="I590" s="49">
        <f t="shared" si="23"/>
        <v>5.4610200000000004</v>
      </c>
      <c r="J590" s="50">
        <f>ROUND((H590*'2-Calculator'!$D$26),2)</f>
        <v>29216.46</v>
      </c>
      <c r="K590" s="50">
        <f>ROUND((I590*'2-Calculator'!$D$26),2)</f>
        <v>29216.46</v>
      </c>
      <c r="L590" s="48">
        <v>17.93</v>
      </c>
      <c r="M590" s="45" t="s">
        <v>2151</v>
      </c>
      <c r="N590" s="45" t="s">
        <v>2152</v>
      </c>
      <c r="O590" s="45"/>
      <c r="P590" s="45" t="s">
        <v>1789</v>
      </c>
    </row>
    <row r="591" spans="1:16" s="51" customFormat="1">
      <c r="A591" s="45"/>
      <c r="B591" s="45" t="s">
        <v>675</v>
      </c>
      <c r="C591" s="113" t="s">
        <v>1609</v>
      </c>
      <c r="D591" s="145" t="s">
        <v>2336</v>
      </c>
      <c r="E591" s="47">
        <v>1.83985</v>
      </c>
      <c r="F591" s="53">
        <v>1</v>
      </c>
      <c r="G591" s="53">
        <v>1</v>
      </c>
      <c r="H591" s="47">
        <f t="shared" si="22"/>
        <v>1.83985</v>
      </c>
      <c r="I591" s="49">
        <f t="shared" si="23"/>
        <v>1.83985</v>
      </c>
      <c r="J591" s="50">
        <f>ROUND((H591*'2-Calculator'!$D$26),2)</f>
        <v>9843.2000000000007</v>
      </c>
      <c r="K591" s="50">
        <f>ROUND((I591*'2-Calculator'!$D$26),2)</f>
        <v>9843.2000000000007</v>
      </c>
      <c r="L591" s="48">
        <v>3.98</v>
      </c>
      <c r="M591" s="45" t="s">
        <v>2151</v>
      </c>
      <c r="N591" s="45" t="s">
        <v>2152</v>
      </c>
      <c r="O591" s="45"/>
      <c r="P591" s="45" t="s">
        <v>1789</v>
      </c>
    </row>
    <row r="592" spans="1:16" s="51" customFormat="1">
      <c r="A592" s="45"/>
      <c r="B592" s="45" t="s">
        <v>674</v>
      </c>
      <c r="C592" s="113" t="s">
        <v>1609</v>
      </c>
      <c r="D592" s="145" t="s">
        <v>2336</v>
      </c>
      <c r="E592" s="47">
        <v>2.17137</v>
      </c>
      <c r="F592" s="53">
        <v>1</v>
      </c>
      <c r="G592" s="53">
        <v>1</v>
      </c>
      <c r="H592" s="47">
        <f t="shared" si="22"/>
        <v>2.17137</v>
      </c>
      <c r="I592" s="49">
        <f t="shared" si="23"/>
        <v>2.17137</v>
      </c>
      <c r="J592" s="50">
        <f>ROUND((H592*'2-Calculator'!$D$26),2)</f>
        <v>11616.83</v>
      </c>
      <c r="K592" s="50">
        <f>ROUND((I592*'2-Calculator'!$D$26),2)</f>
        <v>11616.83</v>
      </c>
      <c r="L592" s="48">
        <v>5.0199999999999996</v>
      </c>
      <c r="M592" s="45" t="s">
        <v>2151</v>
      </c>
      <c r="N592" s="45" t="s">
        <v>2152</v>
      </c>
      <c r="O592" s="45"/>
      <c r="P592" s="45" t="s">
        <v>1789</v>
      </c>
    </row>
    <row r="593" spans="1:16" s="51" customFormat="1">
      <c r="A593" s="45"/>
      <c r="B593" s="45" t="s">
        <v>673</v>
      </c>
      <c r="C593" s="113" t="s">
        <v>1609</v>
      </c>
      <c r="D593" s="145" t="s">
        <v>2336</v>
      </c>
      <c r="E593" s="47">
        <v>2.83887</v>
      </c>
      <c r="F593" s="53">
        <v>1</v>
      </c>
      <c r="G593" s="53">
        <v>1</v>
      </c>
      <c r="H593" s="47">
        <f t="shared" si="22"/>
        <v>2.83887</v>
      </c>
      <c r="I593" s="49">
        <f t="shared" si="23"/>
        <v>2.83887</v>
      </c>
      <c r="J593" s="50">
        <f>ROUND((H593*'2-Calculator'!$D$26),2)</f>
        <v>15187.95</v>
      </c>
      <c r="K593" s="50">
        <f>ROUND((I593*'2-Calculator'!$D$26),2)</f>
        <v>15187.95</v>
      </c>
      <c r="L593" s="48">
        <v>7.19</v>
      </c>
      <c r="M593" s="45" t="s">
        <v>2151</v>
      </c>
      <c r="N593" s="45" t="s">
        <v>2152</v>
      </c>
      <c r="O593" s="45"/>
      <c r="P593" s="45" t="s">
        <v>1789</v>
      </c>
    </row>
    <row r="594" spans="1:16" s="51" customFormat="1">
      <c r="A594" s="45"/>
      <c r="B594" s="45" t="s">
        <v>672</v>
      </c>
      <c r="C594" s="113" t="s">
        <v>1609</v>
      </c>
      <c r="D594" s="145" t="s">
        <v>2336</v>
      </c>
      <c r="E594" s="47">
        <v>4.0756699999999997</v>
      </c>
      <c r="F594" s="53">
        <v>1</v>
      </c>
      <c r="G594" s="53">
        <v>1</v>
      </c>
      <c r="H594" s="47">
        <f t="shared" si="22"/>
        <v>4.0756699999999997</v>
      </c>
      <c r="I594" s="49">
        <f t="shared" si="23"/>
        <v>4.0756699999999997</v>
      </c>
      <c r="J594" s="50">
        <f>ROUND((H594*'2-Calculator'!$D$26),2)</f>
        <v>21804.83</v>
      </c>
      <c r="K594" s="50">
        <f>ROUND((I594*'2-Calculator'!$D$26),2)</f>
        <v>21804.83</v>
      </c>
      <c r="L594" s="48">
        <v>10.76</v>
      </c>
      <c r="M594" s="45" t="s">
        <v>2151</v>
      </c>
      <c r="N594" s="45" t="s">
        <v>2152</v>
      </c>
      <c r="O594" s="45"/>
      <c r="P594" s="45" t="s">
        <v>1789</v>
      </c>
    </row>
    <row r="595" spans="1:16" s="51" customFormat="1">
      <c r="A595" s="45"/>
      <c r="B595" s="45" t="s">
        <v>671</v>
      </c>
      <c r="C595" s="113" t="s">
        <v>1610</v>
      </c>
      <c r="D595" s="145" t="s">
        <v>2337</v>
      </c>
      <c r="E595" s="47">
        <v>1.79217</v>
      </c>
      <c r="F595" s="53">
        <v>1</v>
      </c>
      <c r="G595" s="53">
        <v>1</v>
      </c>
      <c r="H595" s="47">
        <f t="shared" si="22"/>
        <v>1.79217</v>
      </c>
      <c r="I595" s="49">
        <f t="shared" si="23"/>
        <v>1.79217</v>
      </c>
      <c r="J595" s="50">
        <f>ROUND((H595*'2-Calculator'!$D$26),2)</f>
        <v>9588.11</v>
      </c>
      <c r="K595" s="50">
        <f>ROUND((I595*'2-Calculator'!$D$26),2)</f>
        <v>9588.11</v>
      </c>
      <c r="L595" s="48">
        <v>2.96</v>
      </c>
      <c r="M595" s="45" t="s">
        <v>2151</v>
      </c>
      <c r="N595" s="45" t="s">
        <v>2152</v>
      </c>
      <c r="O595" s="45"/>
      <c r="P595" s="45" t="s">
        <v>1789</v>
      </c>
    </row>
    <row r="596" spans="1:16" s="51" customFormat="1">
      <c r="A596" s="45"/>
      <c r="B596" s="45" t="s">
        <v>670</v>
      </c>
      <c r="C596" s="113" t="s">
        <v>1610</v>
      </c>
      <c r="D596" s="145" t="s">
        <v>2337</v>
      </c>
      <c r="E596" s="47">
        <v>2.4676</v>
      </c>
      <c r="F596" s="53">
        <v>1</v>
      </c>
      <c r="G596" s="53">
        <v>1</v>
      </c>
      <c r="H596" s="47">
        <f t="shared" si="22"/>
        <v>2.4676</v>
      </c>
      <c r="I596" s="49">
        <f t="shared" si="23"/>
        <v>2.4676</v>
      </c>
      <c r="J596" s="50">
        <f>ROUND((H596*'2-Calculator'!$D$26),2)</f>
        <v>13201.66</v>
      </c>
      <c r="K596" s="50">
        <f>ROUND((I596*'2-Calculator'!$D$26),2)</f>
        <v>13201.66</v>
      </c>
      <c r="L596" s="48">
        <v>5.0599999999999996</v>
      </c>
      <c r="M596" s="45" t="s">
        <v>2151</v>
      </c>
      <c r="N596" s="45" t="s">
        <v>2152</v>
      </c>
      <c r="O596" s="45"/>
      <c r="P596" s="45" t="s">
        <v>1789</v>
      </c>
    </row>
    <row r="597" spans="1:16" s="51" customFormat="1">
      <c r="A597" s="45"/>
      <c r="B597" s="45" t="s">
        <v>669</v>
      </c>
      <c r="C597" s="113" t="s">
        <v>1610</v>
      </c>
      <c r="D597" s="145" t="s">
        <v>2337</v>
      </c>
      <c r="E597" s="47">
        <v>3.4834900000000002</v>
      </c>
      <c r="F597" s="53">
        <v>1</v>
      </c>
      <c r="G597" s="53">
        <v>1</v>
      </c>
      <c r="H597" s="47">
        <f t="shared" si="22"/>
        <v>3.4834900000000002</v>
      </c>
      <c r="I597" s="49">
        <f t="shared" si="23"/>
        <v>3.4834900000000002</v>
      </c>
      <c r="J597" s="50">
        <f>ROUND((H597*'2-Calculator'!$D$26),2)</f>
        <v>18636.669999999998</v>
      </c>
      <c r="K597" s="50">
        <f>ROUND((I597*'2-Calculator'!$D$26),2)</f>
        <v>18636.669999999998</v>
      </c>
      <c r="L597" s="48">
        <v>9.16</v>
      </c>
      <c r="M597" s="45" t="s">
        <v>2151</v>
      </c>
      <c r="N597" s="45" t="s">
        <v>2152</v>
      </c>
      <c r="O597" s="45"/>
      <c r="P597" s="45" t="s">
        <v>1789</v>
      </c>
    </row>
    <row r="598" spans="1:16" s="51" customFormat="1">
      <c r="A598" s="45"/>
      <c r="B598" s="45" t="s">
        <v>668</v>
      </c>
      <c r="C598" s="113" t="s">
        <v>1610</v>
      </c>
      <c r="D598" s="145" t="s">
        <v>2337</v>
      </c>
      <c r="E598" s="47">
        <v>5.4810499999999998</v>
      </c>
      <c r="F598" s="53">
        <v>1</v>
      </c>
      <c r="G598" s="53">
        <v>1</v>
      </c>
      <c r="H598" s="47">
        <f t="shared" si="22"/>
        <v>5.4810499999999998</v>
      </c>
      <c r="I598" s="49">
        <f t="shared" si="23"/>
        <v>5.4810499999999998</v>
      </c>
      <c r="J598" s="50">
        <f>ROUND((H598*'2-Calculator'!$D$26),2)</f>
        <v>29323.62</v>
      </c>
      <c r="K598" s="50">
        <f>ROUND((I598*'2-Calculator'!$D$26),2)</f>
        <v>29323.62</v>
      </c>
      <c r="L598" s="48">
        <v>15.81</v>
      </c>
      <c r="M598" s="45" t="s">
        <v>2151</v>
      </c>
      <c r="N598" s="45" t="s">
        <v>2152</v>
      </c>
      <c r="O598" s="45"/>
      <c r="P598" s="45" t="s">
        <v>1789</v>
      </c>
    </row>
    <row r="599" spans="1:16" s="51" customFormat="1">
      <c r="A599" s="45"/>
      <c r="B599" s="45" t="s">
        <v>667</v>
      </c>
      <c r="C599" s="113" t="s">
        <v>1611</v>
      </c>
      <c r="D599" s="145" t="s">
        <v>2338</v>
      </c>
      <c r="E599" s="47">
        <v>1.4141300000000001</v>
      </c>
      <c r="F599" s="53">
        <v>1</v>
      </c>
      <c r="G599" s="53">
        <v>1</v>
      </c>
      <c r="H599" s="47">
        <f t="shared" si="22"/>
        <v>1.4141300000000001</v>
      </c>
      <c r="I599" s="49">
        <f t="shared" si="23"/>
        <v>1.4141300000000001</v>
      </c>
      <c r="J599" s="50">
        <f>ROUND((H599*'2-Calculator'!$D$26),2)</f>
        <v>7565.6</v>
      </c>
      <c r="K599" s="50">
        <f>ROUND((I599*'2-Calculator'!$D$26),2)</f>
        <v>7565.6</v>
      </c>
      <c r="L599" s="48">
        <v>2.1800000000000002</v>
      </c>
      <c r="M599" s="45" t="s">
        <v>2151</v>
      </c>
      <c r="N599" s="45" t="s">
        <v>2152</v>
      </c>
      <c r="O599" s="45"/>
      <c r="P599" s="45" t="s">
        <v>1789</v>
      </c>
    </row>
    <row r="600" spans="1:16" s="51" customFormat="1">
      <c r="A600" s="45"/>
      <c r="B600" s="45" t="s">
        <v>666</v>
      </c>
      <c r="C600" s="113" t="s">
        <v>1611</v>
      </c>
      <c r="D600" s="145" t="s">
        <v>2338</v>
      </c>
      <c r="E600" s="47">
        <v>1.8525400000000001</v>
      </c>
      <c r="F600" s="53">
        <v>1</v>
      </c>
      <c r="G600" s="53">
        <v>1</v>
      </c>
      <c r="H600" s="47">
        <f t="shared" si="22"/>
        <v>1.8525400000000001</v>
      </c>
      <c r="I600" s="49">
        <f t="shared" si="23"/>
        <v>1.8525400000000001</v>
      </c>
      <c r="J600" s="50">
        <f>ROUND((H600*'2-Calculator'!$D$26),2)</f>
        <v>9911.09</v>
      </c>
      <c r="K600" s="50">
        <f>ROUND((I600*'2-Calculator'!$D$26),2)</f>
        <v>9911.09</v>
      </c>
      <c r="L600" s="48">
        <v>3.63</v>
      </c>
      <c r="M600" s="45" t="s">
        <v>2151</v>
      </c>
      <c r="N600" s="45" t="s">
        <v>2152</v>
      </c>
      <c r="O600" s="45"/>
      <c r="P600" s="45" t="s">
        <v>1789</v>
      </c>
    </row>
    <row r="601" spans="1:16" s="51" customFormat="1">
      <c r="A601" s="45"/>
      <c r="B601" s="45" t="s">
        <v>665</v>
      </c>
      <c r="C601" s="113" t="s">
        <v>1611</v>
      </c>
      <c r="D601" s="145" t="s">
        <v>2338</v>
      </c>
      <c r="E601" s="47">
        <v>2.5451199999999998</v>
      </c>
      <c r="F601" s="53">
        <v>1</v>
      </c>
      <c r="G601" s="53">
        <v>1</v>
      </c>
      <c r="H601" s="47">
        <f t="shared" si="22"/>
        <v>2.5451199999999998</v>
      </c>
      <c r="I601" s="49">
        <f t="shared" si="23"/>
        <v>2.5451199999999998</v>
      </c>
      <c r="J601" s="50">
        <f>ROUND((H601*'2-Calculator'!$D$26),2)</f>
        <v>13616.39</v>
      </c>
      <c r="K601" s="50">
        <f>ROUND((I601*'2-Calculator'!$D$26),2)</f>
        <v>13616.39</v>
      </c>
      <c r="L601" s="48">
        <v>7.25</v>
      </c>
      <c r="M601" s="45" t="s">
        <v>2151</v>
      </c>
      <c r="N601" s="45" t="s">
        <v>2152</v>
      </c>
      <c r="O601" s="45"/>
      <c r="P601" s="45" t="s">
        <v>1789</v>
      </c>
    </row>
    <row r="602" spans="1:16" s="51" customFormat="1">
      <c r="A602" s="45"/>
      <c r="B602" s="45" t="s">
        <v>664</v>
      </c>
      <c r="C602" s="113" t="s">
        <v>1611</v>
      </c>
      <c r="D602" s="145" t="s">
        <v>2338</v>
      </c>
      <c r="E602" s="47">
        <v>4.9351200000000004</v>
      </c>
      <c r="F602" s="53">
        <v>1</v>
      </c>
      <c r="G602" s="53">
        <v>1</v>
      </c>
      <c r="H602" s="47">
        <f t="shared" si="22"/>
        <v>4.9351200000000004</v>
      </c>
      <c r="I602" s="49">
        <f t="shared" si="23"/>
        <v>4.9351200000000004</v>
      </c>
      <c r="J602" s="50">
        <f>ROUND((H602*'2-Calculator'!$D$26),2)</f>
        <v>26402.89</v>
      </c>
      <c r="K602" s="50">
        <f>ROUND((I602*'2-Calculator'!$D$26),2)</f>
        <v>26402.89</v>
      </c>
      <c r="L602" s="48">
        <v>16.02</v>
      </c>
      <c r="M602" s="45" t="s">
        <v>2151</v>
      </c>
      <c r="N602" s="45" t="s">
        <v>2152</v>
      </c>
      <c r="O602" s="45"/>
      <c r="P602" s="45" t="s">
        <v>1789</v>
      </c>
    </row>
    <row r="603" spans="1:16" s="51" customFormat="1">
      <c r="A603" s="45"/>
      <c r="B603" s="45" t="s">
        <v>663</v>
      </c>
      <c r="C603" s="113" t="s">
        <v>1612</v>
      </c>
      <c r="D603" s="145" t="s">
        <v>2339</v>
      </c>
      <c r="E603" s="47">
        <v>1.4146300000000001</v>
      </c>
      <c r="F603" s="53">
        <v>1</v>
      </c>
      <c r="G603" s="53">
        <v>1</v>
      </c>
      <c r="H603" s="47">
        <f t="shared" ref="H603:H682" si="24">ROUND(E603*F603,5)</f>
        <v>1.4146300000000001</v>
      </c>
      <c r="I603" s="49">
        <f t="shared" ref="I603:I682" si="25">ROUND(E603*G603,5)</f>
        <v>1.4146300000000001</v>
      </c>
      <c r="J603" s="50">
        <f>ROUND((H603*'2-Calculator'!$D$26),2)</f>
        <v>7568.27</v>
      </c>
      <c r="K603" s="50">
        <f>ROUND((I603*'2-Calculator'!$D$26),2)</f>
        <v>7568.27</v>
      </c>
      <c r="L603" s="48">
        <v>3.79</v>
      </c>
      <c r="M603" s="45" t="s">
        <v>2151</v>
      </c>
      <c r="N603" s="45" t="s">
        <v>2152</v>
      </c>
      <c r="O603" s="45"/>
      <c r="P603" s="45" t="s">
        <v>1789</v>
      </c>
    </row>
    <row r="604" spans="1:16" s="51" customFormat="1">
      <c r="A604" s="45"/>
      <c r="B604" s="45" t="s">
        <v>662</v>
      </c>
      <c r="C604" s="113" t="s">
        <v>1612</v>
      </c>
      <c r="D604" s="145" t="s">
        <v>2339</v>
      </c>
      <c r="E604" s="47">
        <v>2.45797</v>
      </c>
      <c r="F604" s="53">
        <v>1</v>
      </c>
      <c r="G604" s="53">
        <v>1</v>
      </c>
      <c r="H604" s="47">
        <f t="shared" si="24"/>
        <v>2.45797</v>
      </c>
      <c r="I604" s="49">
        <f t="shared" si="25"/>
        <v>2.45797</v>
      </c>
      <c r="J604" s="50">
        <f>ROUND((H604*'2-Calculator'!$D$26),2)</f>
        <v>13150.14</v>
      </c>
      <c r="K604" s="50">
        <f>ROUND((I604*'2-Calculator'!$D$26),2)</f>
        <v>13150.14</v>
      </c>
      <c r="L604" s="48">
        <v>8.44</v>
      </c>
      <c r="M604" s="45" t="s">
        <v>2151</v>
      </c>
      <c r="N604" s="45" t="s">
        <v>2152</v>
      </c>
      <c r="O604" s="45"/>
      <c r="P604" s="45" t="s">
        <v>1789</v>
      </c>
    </row>
    <row r="605" spans="1:16" s="51" customFormat="1">
      <c r="A605" s="45"/>
      <c r="B605" s="45" t="s">
        <v>661</v>
      </c>
      <c r="C605" s="113" t="s">
        <v>1612</v>
      </c>
      <c r="D605" s="145" t="s">
        <v>2339</v>
      </c>
      <c r="E605" s="47">
        <v>4.0894300000000001</v>
      </c>
      <c r="F605" s="53">
        <v>1</v>
      </c>
      <c r="G605" s="53">
        <v>1</v>
      </c>
      <c r="H605" s="47">
        <f t="shared" si="24"/>
        <v>4.0894300000000001</v>
      </c>
      <c r="I605" s="49">
        <f t="shared" si="25"/>
        <v>4.0894300000000001</v>
      </c>
      <c r="J605" s="50">
        <f>ROUND((H605*'2-Calculator'!$D$26),2)</f>
        <v>21878.45</v>
      </c>
      <c r="K605" s="50">
        <f>ROUND((I605*'2-Calculator'!$D$26),2)</f>
        <v>21878.45</v>
      </c>
      <c r="L605" s="48">
        <v>15.39</v>
      </c>
      <c r="M605" s="45" t="s">
        <v>2151</v>
      </c>
      <c r="N605" s="45" t="s">
        <v>2152</v>
      </c>
      <c r="O605" s="45"/>
      <c r="P605" s="45" t="s">
        <v>1789</v>
      </c>
    </row>
    <row r="606" spans="1:16" s="51" customFormat="1">
      <c r="A606" s="45"/>
      <c r="B606" s="45" t="s">
        <v>660</v>
      </c>
      <c r="C606" s="113" t="s">
        <v>1612</v>
      </c>
      <c r="D606" s="145" t="s">
        <v>2339</v>
      </c>
      <c r="E606" s="47">
        <v>8.2524200000000008</v>
      </c>
      <c r="F606" s="53">
        <v>1</v>
      </c>
      <c r="G606" s="53">
        <v>1</v>
      </c>
      <c r="H606" s="47">
        <f t="shared" si="24"/>
        <v>8.2524200000000008</v>
      </c>
      <c r="I606" s="49">
        <f t="shared" si="25"/>
        <v>8.2524200000000008</v>
      </c>
      <c r="J606" s="50">
        <f>ROUND((H606*'2-Calculator'!$D$26),2)</f>
        <v>44150.45</v>
      </c>
      <c r="K606" s="50">
        <f>ROUND((I606*'2-Calculator'!$D$26),2)</f>
        <v>44150.45</v>
      </c>
      <c r="L606" s="48">
        <v>26.46</v>
      </c>
      <c r="M606" s="45" t="s">
        <v>2151</v>
      </c>
      <c r="N606" s="45" t="s">
        <v>2152</v>
      </c>
      <c r="O606" s="45"/>
      <c r="P606" s="45" t="s">
        <v>1789</v>
      </c>
    </row>
    <row r="607" spans="1:16" s="51" customFormat="1">
      <c r="A607" s="45"/>
      <c r="B607" s="45" t="s">
        <v>659</v>
      </c>
      <c r="C607" s="113" t="s">
        <v>1613</v>
      </c>
      <c r="D607" s="145" t="s">
        <v>2340</v>
      </c>
      <c r="E607" s="47">
        <v>1.6582699999999999</v>
      </c>
      <c r="F607" s="53">
        <v>1</v>
      </c>
      <c r="G607" s="53">
        <v>1</v>
      </c>
      <c r="H607" s="47">
        <f t="shared" si="24"/>
        <v>1.6582699999999999</v>
      </c>
      <c r="I607" s="49">
        <f t="shared" si="25"/>
        <v>1.6582699999999999</v>
      </c>
      <c r="J607" s="50">
        <f>ROUND((H607*'2-Calculator'!$D$26),2)</f>
        <v>8871.74</v>
      </c>
      <c r="K607" s="50">
        <f>ROUND((I607*'2-Calculator'!$D$26),2)</f>
        <v>8871.74</v>
      </c>
      <c r="L607" s="48">
        <v>2.92</v>
      </c>
      <c r="M607" s="45" t="s">
        <v>2151</v>
      </c>
      <c r="N607" s="45" t="s">
        <v>2152</v>
      </c>
      <c r="O607" s="45"/>
      <c r="P607" s="45" t="s">
        <v>1789</v>
      </c>
    </row>
    <row r="608" spans="1:16" s="51" customFormat="1">
      <c r="A608" s="45"/>
      <c r="B608" s="45" t="s">
        <v>658</v>
      </c>
      <c r="C608" s="113" t="s">
        <v>1613</v>
      </c>
      <c r="D608" s="145" t="s">
        <v>2340</v>
      </c>
      <c r="E608" s="47">
        <v>2.2263799999999998</v>
      </c>
      <c r="F608" s="53">
        <v>1</v>
      </c>
      <c r="G608" s="53">
        <v>1</v>
      </c>
      <c r="H608" s="47">
        <f t="shared" si="24"/>
        <v>2.2263799999999998</v>
      </c>
      <c r="I608" s="49">
        <f t="shared" si="25"/>
        <v>2.2263799999999998</v>
      </c>
      <c r="J608" s="50">
        <f>ROUND((H608*'2-Calculator'!$D$26),2)</f>
        <v>11911.13</v>
      </c>
      <c r="K608" s="50">
        <f>ROUND((I608*'2-Calculator'!$D$26),2)</f>
        <v>11911.13</v>
      </c>
      <c r="L608" s="48">
        <v>4.46</v>
      </c>
      <c r="M608" s="45" t="s">
        <v>2151</v>
      </c>
      <c r="N608" s="45" t="s">
        <v>2152</v>
      </c>
      <c r="O608" s="45"/>
      <c r="P608" s="45" t="s">
        <v>1789</v>
      </c>
    </row>
    <row r="609" spans="1:16" s="51" customFormat="1">
      <c r="A609" s="45"/>
      <c r="B609" s="45" t="s">
        <v>657</v>
      </c>
      <c r="C609" s="113" t="s">
        <v>1613</v>
      </c>
      <c r="D609" s="145" t="s">
        <v>2340</v>
      </c>
      <c r="E609" s="47">
        <v>3.2966099999999998</v>
      </c>
      <c r="F609" s="53">
        <v>1</v>
      </c>
      <c r="G609" s="53">
        <v>1</v>
      </c>
      <c r="H609" s="47">
        <f t="shared" si="24"/>
        <v>3.2966099999999998</v>
      </c>
      <c r="I609" s="49">
        <f t="shared" si="25"/>
        <v>3.2966099999999998</v>
      </c>
      <c r="J609" s="50">
        <f>ROUND((H609*'2-Calculator'!$D$26),2)</f>
        <v>17636.86</v>
      </c>
      <c r="K609" s="50">
        <f>ROUND((I609*'2-Calculator'!$D$26),2)</f>
        <v>17636.86</v>
      </c>
      <c r="L609" s="48">
        <v>8.68</v>
      </c>
      <c r="M609" s="45" t="s">
        <v>2151</v>
      </c>
      <c r="N609" s="45" t="s">
        <v>2152</v>
      </c>
      <c r="O609" s="45"/>
      <c r="P609" s="45" t="s">
        <v>1789</v>
      </c>
    </row>
    <row r="610" spans="1:16" s="51" customFormat="1">
      <c r="A610" s="45"/>
      <c r="B610" s="45" t="s">
        <v>656</v>
      </c>
      <c r="C610" s="113" t="s">
        <v>1613</v>
      </c>
      <c r="D610" s="145" t="s">
        <v>2340</v>
      </c>
      <c r="E610" s="47">
        <v>5.0725600000000002</v>
      </c>
      <c r="F610" s="53">
        <v>1</v>
      </c>
      <c r="G610" s="53">
        <v>1</v>
      </c>
      <c r="H610" s="47">
        <f t="shared" si="24"/>
        <v>5.0725600000000002</v>
      </c>
      <c r="I610" s="49">
        <f t="shared" si="25"/>
        <v>5.0725600000000002</v>
      </c>
      <c r="J610" s="50">
        <f>ROUND((H610*'2-Calculator'!$D$26),2)</f>
        <v>27138.2</v>
      </c>
      <c r="K610" s="50">
        <f>ROUND((I610*'2-Calculator'!$D$26),2)</f>
        <v>27138.2</v>
      </c>
      <c r="L610" s="48">
        <v>13.77</v>
      </c>
      <c r="M610" s="45" t="s">
        <v>2151</v>
      </c>
      <c r="N610" s="45" t="s">
        <v>2152</v>
      </c>
      <c r="O610" s="45"/>
      <c r="P610" s="45" t="s">
        <v>1789</v>
      </c>
    </row>
    <row r="611" spans="1:16" s="51" customFormat="1">
      <c r="A611" s="45"/>
      <c r="B611" s="45" t="s">
        <v>655</v>
      </c>
      <c r="C611" s="113" t="s">
        <v>1614</v>
      </c>
      <c r="D611" s="145" t="s">
        <v>2341</v>
      </c>
      <c r="E611" s="47">
        <v>1.39059</v>
      </c>
      <c r="F611" s="53">
        <v>1</v>
      </c>
      <c r="G611" s="53">
        <v>1</v>
      </c>
      <c r="H611" s="47">
        <f t="shared" si="24"/>
        <v>1.39059</v>
      </c>
      <c r="I611" s="49">
        <f t="shared" si="25"/>
        <v>1.39059</v>
      </c>
      <c r="J611" s="50">
        <f>ROUND((H611*'2-Calculator'!$D$26),2)</f>
        <v>7439.66</v>
      </c>
      <c r="K611" s="50">
        <f>ROUND((I611*'2-Calculator'!$D$26),2)</f>
        <v>7439.66</v>
      </c>
      <c r="L611" s="48">
        <v>2.84</v>
      </c>
      <c r="M611" s="45" t="s">
        <v>2151</v>
      </c>
      <c r="N611" s="45" t="s">
        <v>2152</v>
      </c>
      <c r="O611" s="45"/>
      <c r="P611" s="45" t="s">
        <v>1789</v>
      </c>
    </row>
    <row r="612" spans="1:16" s="51" customFormat="1">
      <c r="A612" s="45"/>
      <c r="B612" s="45" t="s">
        <v>654</v>
      </c>
      <c r="C612" s="113" t="s">
        <v>1614</v>
      </c>
      <c r="D612" s="145" t="s">
        <v>2341</v>
      </c>
      <c r="E612" s="47">
        <v>1.5754699999999999</v>
      </c>
      <c r="F612" s="53">
        <v>1</v>
      </c>
      <c r="G612" s="53">
        <v>1</v>
      </c>
      <c r="H612" s="47">
        <f t="shared" si="24"/>
        <v>1.5754699999999999</v>
      </c>
      <c r="I612" s="49">
        <f t="shared" si="25"/>
        <v>1.5754699999999999</v>
      </c>
      <c r="J612" s="50">
        <f>ROUND((H612*'2-Calculator'!$D$26),2)</f>
        <v>8428.76</v>
      </c>
      <c r="K612" s="50">
        <f>ROUND((I612*'2-Calculator'!$D$26),2)</f>
        <v>8428.76</v>
      </c>
      <c r="L612" s="48">
        <v>5.34</v>
      </c>
      <c r="M612" s="45" t="s">
        <v>2151</v>
      </c>
      <c r="N612" s="45" t="s">
        <v>2152</v>
      </c>
      <c r="O612" s="45"/>
      <c r="P612" s="45" t="s">
        <v>1789</v>
      </c>
    </row>
    <row r="613" spans="1:16" s="51" customFormat="1">
      <c r="A613" s="45"/>
      <c r="B613" s="45" t="s">
        <v>653</v>
      </c>
      <c r="C613" s="113" t="s">
        <v>1614</v>
      </c>
      <c r="D613" s="145" t="s">
        <v>2341</v>
      </c>
      <c r="E613" s="47">
        <v>2.1478700000000002</v>
      </c>
      <c r="F613" s="53">
        <v>1</v>
      </c>
      <c r="G613" s="53">
        <v>1</v>
      </c>
      <c r="H613" s="47">
        <f t="shared" si="24"/>
        <v>2.1478700000000002</v>
      </c>
      <c r="I613" s="49">
        <f t="shared" si="25"/>
        <v>2.1478700000000002</v>
      </c>
      <c r="J613" s="50">
        <f>ROUND((H613*'2-Calculator'!$D$26),2)</f>
        <v>11491.1</v>
      </c>
      <c r="K613" s="50">
        <f>ROUND((I613*'2-Calculator'!$D$26),2)</f>
        <v>11491.1</v>
      </c>
      <c r="L613" s="48">
        <v>7.78</v>
      </c>
      <c r="M613" s="45" t="s">
        <v>2151</v>
      </c>
      <c r="N613" s="45" t="s">
        <v>2152</v>
      </c>
      <c r="O613" s="45"/>
      <c r="P613" s="45" t="s">
        <v>1789</v>
      </c>
    </row>
    <row r="614" spans="1:16" s="51" customFormat="1">
      <c r="A614" s="45"/>
      <c r="B614" s="45" t="s">
        <v>652</v>
      </c>
      <c r="C614" s="113" t="s">
        <v>1614</v>
      </c>
      <c r="D614" s="145" t="s">
        <v>2341</v>
      </c>
      <c r="E614" s="47">
        <v>3.9084300000000001</v>
      </c>
      <c r="F614" s="53">
        <v>1</v>
      </c>
      <c r="G614" s="53">
        <v>1</v>
      </c>
      <c r="H614" s="47">
        <f t="shared" si="24"/>
        <v>3.9084300000000001</v>
      </c>
      <c r="I614" s="49">
        <f t="shared" si="25"/>
        <v>3.9084300000000001</v>
      </c>
      <c r="J614" s="50">
        <f>ROUND((H614*'2-Calculator'!$D$26),2)</f>
        <v>20910.099999999999</v>
      </c>
      <c r="K614" s="50">
        <f>ROUND((I614*'2-Calculator'!$D$26),2)</f>
        <v>20910.099999999999</v>
      </c>
      <c r="L614" s="48">
        <v>13.37</v>
      </c>
      <c r="M614" s="45" t="s">
        <v>2151</v>
      </c>
      <c r="N614" s="45" t="s">
        <v>2152</v>
      </c>
      <c r="O614" s="45"/>
      <c r="P614" s="45" t="s">
        <v>1789</v>
      </c>
    </row>
    <row r="615" spans="1:16" s="51" customFormat="1">
      <c r="A615" s="45"/>
      <c r="B615" s="45" t="s">
        <v>651</v>
      </c>
      <c r="C615" s="113" t="s">
        <v>1615</v>
      </c>
      <c r="D615" s="145" t="s">
        <v>2342</v>
      </c>
      <c r="E615" s="47">
        <v>1.23271</v>
      </c>
      <c r="F615" s="53">
        <v>1</v>
      </c>
      <c r="G615" s="53">
        <v>1</v>
      </c>
      <c r="H615" s="47">
        <f t="shared" si="24"/>
        <v>1.23271</v>
      </c>
      <c r="I615" s="49">
        <f t="shared" si="25"/>
        <v>1.23271</v>
      </c>
      <c r="J615" s="50">
        <f>ROUND((H615*'2-Calculator'!$D$26),2)</f>
        <v>6595</v>
      </c>
      <c r="K615" s="50">
        <f>ROUND((I615*'2-Calculator'!$D$26),2)</f>
        <v>6595</v>
      </c>
      <c r="L615" s="48">
        <v>2.2599999999999998</v>
      </c>
      <c r="M615" s="45" t="s">
        <v>2151</v>
      </c>
      <c r="N615" s="45" t="s">
        <v>2152</v>
      </c>
      <c r="O615" s="45"/>
      <c r="P615" s="45" t="s">
        <v>1789</v>
      </c>
    </row>
    <row r="616" spans="1:16" s="51" customFormat="1">
      <c r="A616" s="45"/>
      <c r="B616" s="45" t="s">
        <v>650</v>
      </c>
      <c r="C616" s="113" t="s">
        <v>1615</v>
      </c>
      <c r="D616" s="145" t="s">
        <v>2342</v>
      </c>
      <c r="E616" s="47">
        <v>1.9523900000000001</v>
      </c>
      <c r="F616" s="53">
        <v>1</v>
      </c>
      <c r="G616" s="53">
        <v>1</v>
      </c>
      <c r="H616" s="47">
        <f t="shared" si="24"/>
        <v>1.9523900000000001</v>
      </c>
      <c r="I616" s="49">
        <f t="shared" si="25"/>
        <v>1.9523900000000001</v>
      </c>
      <c r="J616" s="50">
        <f>ROUND((H616*'2-Calculator'!$D$26),2)</f>
        <v>10445.290000000001</v>
      </c>
      <c r="K616" s="50">
        <f>ROUND((I616*'2-Calculator'!$D$26),2)</f>
        <v>10445.290000000001</v>
      </c>
      <c r="L616" s="48">
        <v>3.48</v>
      </c>
      <c r="M616" s="45" t="s">
        <v>2151</v>
      </c>
      <c r="N616" s="45" t="s">
        <v>2152</v>
      </c>
      <c r="O616" s="45"/>
      <c r="P616" s="45" t="s">
        <v>1789</v>
      </c>
    </row>
    <row r="617" spans="1:16" s="51" customFormat="1">
      <c r="A617" s="45"/>
      <c r="B617" s="45" t="s">
        <v>649</v>
      </c>
      <c r="C617" s="113" t="s">
        <v>1615</v>
      </c>
      <c r="D617" s="145" t="s">
        <v>2342</v>
      </c>
      <c r="E617" s="47">
        <v>2.9935999999999998</v>
      </c>
      <c r="F617" s="53">
        <v>1</v>
      </c>
      <c r="G617" s="53">
        <v>1</v>
      </c>
      <c r="H617" s="47">
        <f t="shared" si="24"/>
        <v>2.9935999999999998</v>
      </c>
      <c r="I617" s="49">
        <f t="shared" si="25"/>
        <v>2.9935999999999998</v>
      </c>
      <c r="J617" s="50">
        <f>ROUND((H617*'2-Calculator'!$D$26),2)</f>
        <v>16015.76</v>
      </c>
      <c r="K617" s="50">
        <f>ROUND((I617*'2-Calculator'!$D$26),2)</f>
        <v>16015.76</v>
      </c>
      <c r="L617" s="48">
        <v>7.11</v>
      </c>
      <c r="M617" s="45" t="s">
        <v>2151</v>
      </c>
      <c r="N617" s="45" t="s">
        <v>2152</v>
      </c>
      <c r="O617" s="45"/>
      <c r="P617" s="45" t="s">
        <v>1789</v>
      </c>
    </row>
    <row r="618" spans="1:16" s="51" customFormat="1">
      <c r="A618" s="45"/>
      <c r="B618" s="45" t="s">
        <v>648</v>
      </c>
      <c r="C618" s="113" t="s">
        <v>1615</v>
      </c>
      <c r="D618" s="145" t="s">
        <v>2342</v>
      </c>
      <c r="E618" s="47">
        <v>4.9852600000000002</v>
      </c>
      <c r="F618" s="53">
        <v>1</v>
      </c>
      <c r="G618" s="53">
        <v>1</v>
      </c>
      <c r="H618" s="47">
        <f t="shared" si="24"/>
        <v>4.9852600000000002</v>
      </c>
      <c r="I618" s="49">
        <f t="shared" si="25"/>
        <v>4.9852600000000002</v>
      </c>
      <c r="J618" s="50">
        <f>ROUND((H618*'2-Calculator'!$D$26),2)</f>
        <v>26671.14</v>
      </c>
      <c r="K618" s="50">
        <f>ROUND((I618*'2-Calculator'!$D$26),2)</f>
        <v>26671.14</v>
      </c>
      <c r="L618" s="48">
        <v>12.96</v>
      </c>
      <c r="M618" s="45" t="s">
        <v>2151</v>
      </c>
      <c r="N618" s="45" t="s">
        <v>2152</v>
      </c>
      <c r="O618" s="45"/>
      <c r="P618" s="45" t="s">
        <v>1789</v>
      </c>
    </row>
    <row r="619" spans="1:16" s="51" customFormat="1">
      <c r="A619" s="45"/>
      <c r="B619" s="45" t="s">
        <v>647</v>
      </c>
      <c r="C619" s="113" t="s">
        <v>1616</v>
      </c>
      <c r="D619" s="145" t="s">
        <v>2343</v>
      </c>
      <c r="E619" s="47">
        <v>1.04759</v>
      </c>
      <c r="F619" s="53">
        <v>1</v>
      </c>
      <c r="G619" s="53">
        <v>1</v>
      </c>
      <c r="H619" s="47">
        <f t="shared" si="24"/>
        <v>1.04759</v>
      </c>
      <c r="I619" s="49">
        <f t="shared" si="25"/>
        <v>1.04759</v>
      </c>
      <c r="J619" s="50">
        <f>ROUND((H619*'2-Calculator'!$D$26),2)</f>
        <v>5604.61</v>
      </c>
      <c r="K619" s="50">
        <f>ROUND((I619*'2-Calculator'!$D$26),2)</f>
        <v>5604.61</v>
      </c>
      <c r="L619" s="48">
        <v>2.5499999999999998</v>
      </c>
      <c r="M619" s="45" t="s">
        <v>2151</v>
      </c>
      <c r="N619" s="45" t="s">
        <v>2152</v>
      </c>
      <c r="O619" s="45"/>
      <c r="P619" s="45" t="s">
        <v>1789</v>
      </c>
    </row>
    <row r="620" spans="1:16" s="51" customFormat="1">
      <c r="A620" s="45"/>
      <c r="B620" s="45" t="s">
        <v>646</v>
      </c>
      <c r="C620" s="113" t="s">
        <v>1616</v>
      </c>
      <c r="D620" s="145" t="s">
        <v>2343</v>
      </c>
      <c r="E620" s="47">
        <v>1.45289</v>
      </c>
      <c r="F620" s="53">
        <v>1</v>
      </c>
      <c r="G620" s="53">
        <v>1</v>
      </c>
      <c r="H620" s="47">
        <f t="shared" si="24"/>
        <v>1.45289</v>
      </c>
      <c r="I620" s="49">
        <f t="shared" si="25"/>
        <v>1.45289</v>
      </c>
      <c r="J620" s="50">
        <f>ROUND((H620*'2-Calculator'!$D$26),2)</f>
        <v>7772.96</v>
      </c>
      <c r="K620" s="50">
        <f>ROUND((I620*'2-Calculator'!$D$26),2)</f>
        <v>7772.96</v>
      </c>
      <c r="L620" s="48">
        <v>4.32</v>
      </c>
      <c r="M620" s="45" t="s">
        <v>2151</v>
      </c>
      <c r="N620" s="45" t="s">
        <v>2152</v>
      </c>
      <c r="O620" s="45"/>
      <c r="P620" s="45" t="s">
        <v>1789</v>
      </c>
    </row>
    <row r="621" spans="1:16" s="51" customFormat="1">
      <c r="A621" s="45"/>
      <c r="B621" s="45" t="s">
        <v>645</v>
      </c>
      <c r="C621" s="113" t="s">
        <v>1616</v>
      </c>
      <c r="D621" s="145" t="s">
        <v>2343</v>
      </c>
      <c r="E621" s="47">
        <v>2.2322899999999999</v>
      </c>
      <c r="F621" s="53">
        <v>1</v>
      </c>
      <c r="G621" s="53">
        <v>1</v>
      </c>
      <c r="H621" s="47">
        <f t="shared" si="24"/>
        <v>2.2322899999999999</v>
      </c>
      <c r="I621" s="49">
        <f t="shared" si="25"/>
        <v>2.2322899999999999</v>
      </c>
      <c r="J621" s="50">
        <f>ROUND((H621*'2-Calculator'!$D$26),2)</f>
        <v>11942.75</v>
      </c>
      <c r="K621" s="50">
        <f>ROUND((I621*'2-Calculator'!$D$26),2)</f>
        <v>11942.75</v>
      </c>
      <c r="L621" s="48">
        <v>7.32</v>
      </c>
      <c r="M621" s="45" t="s">
        <v>2151</v>
      </c>
      <c r="N621" s="45" t="s">
        <v>2152</v>
      </c>
      <c r="O621" s="45"/>
      <c r="P621" s="45" t="s">
        <v>1789</v>
      </c>
    </row>
    <row r="622" spans="1:16" s="51" customFormat="1">
      <c r="A622" s="45"/>
      <c r="B622" s="45" t="s">
        <v>644</v>
      </c>
      <c r="C622" s="113" t="s">
        <v>1616</v>
      </c>
      <c r="D622" s="145" t="s">
        <v>2343</v>
      </c>
      <c r="E622" s="47">
        <v>3.92449</v>
      </c>
      <c r="F622" s="53">
        <v>1</v>
      </c>
      <c r="G622" s="53">
        <v>1</v>
      </c>
      <c r="H622" s="47">
        <f t="shared" si="24"/>
        <v>3.92449</v>
      </c>
      <c r="I622" s="49">
        <f t="shared" si="25"/>
        <v>3.92449</v>
      </c>
      <c r="J622" s="50">
        <f>ROUND((H622*'2-Calculator'!$D$26),2)</f>
        <v>20996.02</v>
      </c>
      <c r="K622" s="50">
        <f>ROUND((I622*'2-Calculator'!$D$26),2)</f>
        <v>20996.02</v>
      </c>
      <c r="L622" s="48">
        <v>13.1</v>
      </c>
      <c r="M622" s="45" t="s">
        <v>2151</v>
      </c>
      <c r="N622" s="45" t="s">
        <v>2152</v>
      </c>
      <c r="O622" s="45"/>
      <c r="P622" s="45" t="s">
        <v>1789</v>
      </c>
    </row>
    <row r="623" spans="1:16" s="51" customFormat="1">
      <c r="A623" s="45"/>
      <c r="B623" s="45" t="s">
        <v>643</v>
      </c>
      <c r="C623" s="113" t="s">
        <v>1617</v>
      </c>
      <c r="D623" s="145" t="s">
        <v>2344</v>
      </c>
      <c r="E623" s="47">
        <v>1.2494700000000001</v>
      </c>
      <c r="F623" s="53">
        <v>1</v>
      </c>
      <c r="G623" s="53">
        <v>1</v>
      </c>
      <c r="H623" s="47">
        <f t="shared" si="24"/>
        <v>1.2494700000000001</v>
      </c>
      <c r="I623" s="49">
        <f t="shared" si="25"/>
        <v>1.2494700000000001</v>
      </c>
      <c r="J623" s="50">
        <f>ROUND((H623*'2-Calculator'!$D$26),2)</f>
        <v>6684.66</v>
      </c>
      <c r="K623" s="50">
        <f>ROUND((I623*'2-Calculator'!$D$26),2)</f>
        <v>6684.66</v>
      </c>
      <c r="L623" s="48">
        <v>3.13</v>
      </c>
      <c r="M623" s="45" t="s">
        <v>2151</v>
      </c>
      <c r="N623" s="45" t="s">
        <v>2152</v>
      </c>
      <c r="O623" s="45"/>
      <c r="P623" s="45" t="s">
        <v>1789</v>
      </c>
    </row>
    <row r="624" spans="1:16" s="51" customFormat="1">
      <c r="A624" s="45"/>
      <c r="B624" s="45" t="s">
        <v>642</v>
      </c>
      <c r="C624" s="113" t="s">
        <v>1617</v>
      </c>
      <c r="D624" s="145" t="s">
        <v>2344</v>
      </c>
      <c r="E624" s="47">
        <v>1.70234</v>
      </c>
      <c r="F624" s="53">
        <v>1</v>
      </c>
      <c r="G624" s="53">
        <v>1</v>
      </c>
      <c r="H624" s="47">
        <f t="shared" si="24"/>
        <v>1.70234</v>
      </c>
      <c r="I624" s="49">
        <f t="shared" si="25"/>
        <v>1.70234</v>
      </c>
      <c r="J624" s="50">
        <f>ROUND((H624*'2-Calculator'!$D$26),2)</f>
        <v>9107.52</v>
      </c>
      <c r="K624" s="50">
        <f>ROUND((I624*'2-Calculator'!$D$26),2)</f>
        <v>9107.52</v>
      </c>
      <c r="L624" s="48">
        <v>5.74</v>
      </c>
      <c r="M624" s="45" t="s">
        <v>2151</v>
      </c>
      <c r="N624" s="45" t="s">
        <v>2152</v>
      </c>
      <c r="O624" s="45"/>
      <c r="P624" s="45" t="s">
        <v>1789</v>
      </c>
    </row>
    <row r="625" spans="1:16" s="51" customFormat="1">
      <c r="A625" s="45"/>
      <c r="B625" s="45" t="s">
        <v>641</v>
      </c>
      <c r="C625" s="113" t="s">
        <v>1617</v>
      </c>
      <c r="D625" s="145" t="s">
        <v>2344</v>
      </c>
      <c r="E625" s="47">
        <v>2.65726</v>
      </c>
      <c r="F625" s="53">
        <v>1</v>
      </c>
      <c r="G625" s="53">
        <v>1</v>
      </c>
      <c r="H625" s="47">
        <f t="shared" si="24"/>
        <v>2.65726</v>
      </c>
      <c r="I625" s="49">
        <f t="shared" si="25"/>
        <v>2.65726</v>
      </c>
      <c r="J625" s="50">
        <f>ROUND((H625*'2-Calculator'!$D$26),2)</f>
        <v>14216.34</v>
      </c>
      <c r="K625" s="50">
        <f>ROUND((I625*'2-Calculator'!$D$26),2)</f>
        <v>14216.34</v>
      </c>
      <c r="L625" s="48">
        <v>9.98</v>
      </c>
      <c r="M625" s="45" t="s">
        <v>2151</v>
      </c>
      <c r="N625" s="45" t="s">
        <v>2152</v>
      </c>
      <c r="O625" s="45"/>
      <c r="P625" s="45" t="s">
        <v>1789</v>
      </c>
    </row>
    <row r="626" spans="1:16" s="51" customFormat="1">
      <c r="A626" s="45"/>
      <c r="B626" s="45" t="s">
        <v>640</v>
      </c>
      <c r="C626" s="113" t="s">
        <v>1617</v>
      </c>
      <c r="D626" s="145" t="s">
        <v>2344</v>
      </c>
      <c r="E626" s="47">
        <v>4.8722500000000002</v>
      </c>
      <c r="F626" s="53">
        <v>1</v>
      </c>
      <c r="G626" s="53">
        <v>1</v>
      </c>
      <c r="H626" s="47">
        <f t="shared" si="24"/>
        <v>4.8722500000000002</v>
      </c>
      <c r="I626" s="49">
        <f t="shared" si="25"/>
        <v>4.8722500000000002</v>
      </c>
      <c r="J626" s="50">
        <f>ROUND((H626*'2-Calculator'!$D$26),2)</f>
        <v>26066.54</v>
      </c>
      <c r="K626" s="50">
        <f>ROUND((I626*'2-Calculator'!$D$26),2)</f>
        <v>26066.54</v>
      </c>
      <c r="L626" s="48">
        <v>16.850000000000001</v>
      </c>
      <c r="M626" s="45" t="s">
        <v>2151</v>
      </c>
      <c r="N626" s="45" t="s">
        <v>2152</v>
      </c>
      <c r="O626" s="45"/>
      <c r="P626" s="45" t="s">
        <v>1789</v>
      </c>
    </row>
    <row r="627" spans="1:16" s="51" customFormat="1">
      <c r="A627" s="45"/>
      <c r="B627" s="45" t="s">
        <v>639</v>
      </c>
      <c r="C627" s="113" t="s">
        <v>1618</v>
      </c>
      <c r="D627" s="145" t="s">
        <v>2345</v>
      </c>
      <c r="E627" s="47">
        <v>1.37083</v>
      </c>
      <c r="F627" s="53">
        <v>1</v>
      </c>
      <c r="G627" s="53">
        <v>1</v>
      </c>
      <c r="H627" s="47">
        <f t="shared" si="24"/>
        <v>1.37083</v>
      </c>
      <c r="I627" s="49">
        <f t="shared" si="25"/>
        <v>1.37083</v>
      </c>
      <c r="J627" s="50">
        <f>ROUND((H627*'2-Calculator'!$D$26),2)</f>
        <v>7333.94</v>
      </c>
      <c r="K627" s="50">
        <f>ROUND((I627*'2-Calculator'!$D$26),2)</f>
        <v>7333.94</v>
      </c>
      <c r="L627" s="48">
        <v>2.2999999999999998</v>
      </c>
      <c r="M627" s="45" t="s">
        <v>2151</v>
      </c>
      <c r="N627" s="45" t="s">
        <v>2152</v>
      </c>
      <c r="O627" s="45"/>
      <c r="P627" s="45" t="s">
        <v>1789</v>
      </c>
    </row>
    <row r="628" spans="1:16" s="51" customFormat="1">
      <c r="A628" s="45"/>
      <c r="B628" s="45" t="s">
        <v>638</v>
      </c>
      <c r="C628" s="113" t="s">
        <v>1618</v>
      </c>
      <c r="D628" s="145" t="s">
        <v>2345</v>
      </c>
      <c r="E628" s="47">
        <v>1.9509300000000001</v>
      </c>
      <c r="F628" s="53">
        <v>1</v>
      </c>
      <c r="G628" s="53">
        <v>1</v>
      </c>
      <c r="H628" s="47">
        <f t="shared" si="24"/>
        <v>1.9509300000000001</v>
      </c>
      <c r="I628" s="49">
        <f t="shared" si="25"/>
        <v>1.9509300000000001</v>
      </c>
      <c r="J628" s="50">
        <f>ROUND((H628*'2-Calculator'!$D$26),2)</f>
        <v>10437.48</v>
      </c>
      <c r="K628" s="50">
        <f>ROUND((I628*'2-Calculator'!$D$26),2)</f>
        <v>10437.48</v>
      </c>
      <c r="L628" s="48">
        <v>4.5</v>
      </c>
      <c r="M628" s="45" t="s">
        <v>2151</v>
      </c>
      <c r="N628" s="45" t="s">
        <v>2152</v>
      </c>
      <c r="O628" s="45"/>
      <c r="P628" s="45" t="s">
        <v>1789</v>
      </c>
    </row>
    <row r="629" spans="1:16" s="51" customFormat="1">
      <c r="A629" s="45"/>
      <c r="B629" s="45" t="s">
        <v>637</v>
      </c>
      <c r="C629" s="113" t="s">
        <v>1618</v>
      </c>
      <c r="D629" s="145" t="s">
        <v>2345</v>
      </c>
      <c r="E629" s="47">
        <v>2.91269</v>
      </c>
      <c r="F629" s="53">
        <v>1</v>
      </c>
      <c r="G629" s="53">
        <v>1</v>
      </c>
      <c r="H629" s="47">
        <f t="shared" si="24"/>
        <v>2.91269</v>
      </c>
      <c r="I629" s="49">
        <f t="shared" si="25"/>
        <v>2.91269</v>
      </c>
      <c r="J629" s="50">
        <f>ROUND((H629*'2-Calculator'!$D$26),2)</f>
        <v>15582.89</v>
      </c>
      <c r="K629" s="50">
        <f>ROUND((I629*'2-Calculator'!$D$26),2)</f>
        <v>15582.89</v>
      </c>
      <c r="L629" s="48">
        <v>8.6199999999999992</v>
      </c>
      <c r="M629" s="45" t="s">
        <v>2151</v>
      </c>
      <c r="N629" s="45" t="s">
        <v>2152</v>
      </c>
      <c r="O629" s="45"/>
      <c r="P629" s="45" t="s">
        <v>1789</v>
      </c>
    </row>
    <row r="630" spans="1:16" s="51" customFormat="1">
      <c r="A630" s="45"/>
      <c r="B630" s="45" t="s">
        <v>636</v>
      </c>
      <c r="C630" s="113" t="s">
        <v>1618</v>
      </c>
      <c r="D630" s="145" t="s">
        <v>2345</v>
      </c>
      <c r="E630" s="47">
        <v>4.7350199999999996</v>
      </c>
      <c r="F630" s="53">
        <v>1</v>
      </c>
      <c r="G630" s="53">
        <v>1</v>
      </c>
      <c r="H630" s="47">
        <f t="shared" si="24"/>
        <v>4.7350199999999996</v>
      </c>
      <c r="I630" s="49">
        <f t="shared" si="25"/>
        <v>4.7350199999999996</v>
      </c>
      <c r="J630" s="50">
        <f>ROUND((H630*'2-Calculator'!$D$26),2)</f>
        <v>25332.36</v>
      </c>
      <c r="K630" s="50">
        <f>ROUND((I630*'2-Calculator'!$D$26),2)</f>
        <v>25332.36</v>
      </c>
      <c r="L630" s="48">
        <v>13.72</v>
      </c>
      <c r="M630" s="45" t="s">
        <v>2151</v>
      </c>
      <c r="N630" s="45" t="s">
        <v>2152</v>
      </c>
      <c r="O630" s="45"/>
      <c r="P630" s="45" t="s">
        <v>1789</v>
      </c>
    </row>
    <row r="631" spans="1:16" s="51" customFormat="1">
      <c r="A631" s="45"/>
      <c r="B631" s="45" t="s">
        <v>635</v>
      </c>
      <c r="C631" s="113" t="s">
        <v>1619</v>
      </c>
      <c r="D631" s="145" t="s">
        <v>2346</v>
      </c>
      <c r="E631" s="47">
        <v>2.2376900000000002</v>
      </c>
      <c r="F631" s="53">
        <v>1</v>
      </c>
      <c r="G631" s="53">
        <v>1</v>
      </c>
      <c r="H631" s="47">
        <f t="shared" si="24"/>
        <v>2.2376900000000002</v>
      </c>
      <c r="I631" s="49">
        <f t="shared" si="25"/>
        <v>2.2376900000000002</v>
      </c>
      <c r="J631" s="50">
        <f>ROUND((H631*'2-Calculator'!$D$26),2)</f>
        <v>11971.64</v>
      </c>
      <c r="K631" s="50">
        <f>ROUND((I631*'2-Calculator'!$D$26),2)</f>
        <v>11971.64</v>
      </c>
      <c r="L631" s="48">
        <v>1.94</v>
      </c>
      <c r="M631" s="45" t="s">
        <v>2151</v>
      </c>
      <c r="N631" s="45" t="s">
        <v>2152</v>
      </c>
      <c r="O631" s="45"/>
      <c r="P631" s="45" t="s">
        <v>1789</v>
      </c>
    </row>
    <row r="632" spans="1:16" s="51" customFormat="1">
      <c r="A632" s="45"/>
      <c r="B632" s="45" t="s">
        <v>634</v>
      </c>
      <c r="C632" s="113" t="s">
        <v>1619</v>
      </c>
      <c r="D632" s="145" t="s">
        <v>2346</v>
      </c>
      <c r="E632" s="47">
        <v>2.7252700000000001</v>
      </c>
      <c r="F632" s="53">
        <v>1</v>
      </c>
      <c r="G632" s="53">
        <v>1</v>
      </c>
      <c r="H632" s="47">
        <f t="shared" si="24"/>
        <v>2.7252700000000001</v>
      </c>
      <c r="I632" s="49">
        <f t="shared" si="25"/>
        <v>2.7252700000000001</v>
      </c>
      <c r="J632" s="50">
        <f>ROUND((H632*'2-Calculator'!$D$26),2)</f>
        <v>14580.19</v>
      </c>
      <c r="K632" s="50">
        <f>ROUND((I632*'2-Calculator'!$D$26),2)</f>
        <v>14580.19</v>
      </c>
      <c r="L632" s="48">
        <v>3.69</v>
      </c>
      <c r="M632" s="45" t="s">
        <v>2151</v>
      </c>
      <c r="N632" s="45" t="s">
        <v>2152</v>
      </c>
      <c r="O632" s="45"/>
      <c r="P632" s="45" t="s">
        <v>1789</v>
      </c>
    </row>
    <row r="633" spans="1:16" s="51" customFormat="1">
      <c r="A633" s="45"/>
      <c r="B633" s="45" t="s">
        <v>633</v>
      </c>
      <c r="C633" s="113" t="s">
        <v>1619</v>
      </c>
      <c r="D633" s="145" t="s">
        <v>2346</v>
      </c>
      <c r="E633" s="47">
        <v>3.96488</v>
      </c>
      <c r="F633" s="53">
        <v>1</v>
      </c>
      <c r="G633" s="53">
        <v>1</v>
      </c>
      <c r="H633" s="47">
        <f t="shared" si="24"/>
        <v>3.96488</v>
      </c>
      <c r="I633" s="49">
        <f t="shared" si="25"/>
        <v>3.96488</v>
      </c>
      <c r="J633" s="50">
        <f>ROUND((H633*'2-Calculator'!$D$26),2)</f>
        <v>21212.11</v>
      </c>
      <c r="K633" s="50">
        <f>ROUND((I633*'2-Calculator'!$D$26),2)</f>
        <v>21212.11</v>
      </c>
      <c r="L633" s="48">
        <v>8.32</v>
      </c>
      <c r="M633" s="45" t="s">
        <v>2151</v>
      </c>
      <c r="N633" s="45" t="s">
        <v>2152</v>
      </c>
      <c r="O633" s="45"/>
      <c r="P633" s="45" t="s">
        <v>1789</v>
      </c>
    </row>
    <row r="634" spans="1:16" s="51" customFormat="1">
      <c r="A634" s="45"/>
      <c r="B634" s="45" t="s">
        <v>632</v>
      </c>
      <c r="C634" s="113" t="s">
        <v>1619</v>
      </c>
      <c r="D634" s="145" t="s">
        <v>2346</v>
      </c>
      <c r="E634" s="47">
        <v>6.57376</v>
      </c>
      <c r="F634" s="53">
        <v>1</v>
      </c>
      <c r="G634" s="53">
        <v>1</v>
      </c>
      <c r="H634" s="47">
        <f t="shared" si="24"/>
        <v>6.57376</v>
      </c>
      <c r="I634" s="49">
        <f t="shared" si="25"/>
        <v>6.57376</v>
      </c>
      <c r="J634" s="50">
        <f>ROUND((H634*'2-Calculator'!$D$26),2)</f>
        <v>35169.620000000003</v>
      </c>
      <c r="K634" s="50">
        <f>ROUND((I634*'2-Calculator'!$D$26),2)</f>
        <v>35169.620000000003</v>
      </c>
      <c r="L634" s="48">
        <v>14.87</v>
      </c>
      <c r="M634" s="45" t="s">
        <v>2151</v>
      </c>
      <c r="N634" s="45" t="s">
        <v>2152</v>
      </c>
      <c r="O634" s="45"/>
      <c r="P634" s="45" t="s">
        <v>1789</v>
      </c>
    </row>
    <row r="635" spans="1:16" s="51" customFormat="1">
      <c r="A635" s="45"/>
      <c r="B635" s="45" t="s">
        <v>1997</v>
      </c>
      <c r="C635" s="113" t="s">
        <v>1998</v>
      </c>
      <c r="D635" s="145" t="s">
        <v>2347</v>
      </c>
      <c r="E635" s="47">
        <v>2.3999899999999998</v>
      </c>
      <c r="F635" s="53">
        <v>1</v>
      </c>
      <c r="G635" s="53">
        <v>1</v>
      </c>
      <c r="H635" s="47">
        <f t="shared" si="24"/>
        <v>2.3999899999999998</v>
      </c>
      <c r="I635" s="49">
        <f t="shared" si="25"/>
        <v>2.3999899999999998</v>
      </c>
      <c r="J635" s="50">
        <f>ROUND((H635*'2-Calculator'!$D$26),2)</f>
        <v>12839.95</v>
      </c>
      <c r="K635" s="50">
        <f>ROUND((I635*'2-Calculator'!$D$26),2)</f>
        <v>12839.95</v>
      </c>
      <c r="L635" s="48">
        <v>1.54</v>
      </c>
      <c r="M635" s="45" t="s">
        <v>2151</v>
      </c>
      <c r="N635" s="45" t="s">
        <v>2152</v>
      </c>
      <c r="O635" s="45"/>
      <c r="P635" s="45" t="s">
        <v>1789</v>
      </c>
    </row>
    <row r="636" spans="1:16" s="51" customFormat="1">
      <c r="A636" s="45"/>
      <c r="B636" s="45" t="s">
        <v>1999</v>
      </c>
      <c r="C636" s="113" t="s">
        <v>1998</v>
      </c>
      <c r="D636" s="145" t="s">
        <v>2347</v>
      </c>
      <c r="E636" s="47">
        <v>2.6306099999999999</v>
      </c>
      <c r="F636" s="53">
        <v>1</v>
      </c>
      <c r="G636" s="53">
        <v>1</v>
      </c>
      <c r="H636" s="47">
        <f t="shared" si="24"/>
        <v>2.6306099999999999</v>
      </c>
      <c r="I636" s="49">
        <f t="shared" si="25"/>
        <v>2.6306099999999999</v>
      </c>
      <c r="J636" s="50">
        <f>ROUND((H636*'2-Calculator'!$D$26),2)</f>
        <v>14073.76</v>
      </c>
      <c r="K636" s="50">
        <f>ROUND((I636*'2-Calculator'!$D$26),2)</f>
        <v>14073.76</v>
      </c>
      <c r="L636" s="48">
        <v>2.36</v>
      </c>
      <c r="M636" s="45" t="s">
        <v>2151</v>
      </c>
      <c r="N636" s="45" t="s">
        <v>2152</v>
      </c>
      <c r="O636" s="45"/>
      <c r="P636" s="45" t="s">
        <v>1789</v>
      </c>
    </row>
    <row r="637" spans="1:16" s="51" customFormat="1">
      <c r="A637" s="45"/>
      <c r="B637" s="45" t="s">
        <v>2000</v>
      </c>
      <c r="C637" s="113" t="s">
        <v>1998</v>
      </c>
      <c r="D637" s="145" t="s">
        <v>2347</v>
      </c>
      <c r="E637" s="47">
        <v>3.4194399999999998</v>
      </c>
      <c r="F637" s="53">
        <v>1</v>
      </c>
      <c r="G637" s="53">
        <v>1</v>
      </c>
      <c r="H637" s="47">
        <f t="shared" si="24"/>
        <v>3.4194399999999998</v>
      </c>
      <c r="I637" s="49">
        <f t="shared" si="25"/>
        <v>3.4194399999999998</v>
      </c>
      <c r="J637" s="50">
        <f>ROUND((H637*'2-Calculator'!$D$26),2)</f>
        <v>18294</v>
      </c>
      <c r="K637" s="50">
        <f>ROUND((I637*'2-Calculator'!$D$26),2)</f>
        <v>18294</v>
      </c>
      <c r="L637" s="48">
        <v>4.9400000000000004</v>
      </c>
      <c r="M637" s="45" t="s">
        <v>2151</v>
      </c>
      <c r="N637" s="45" t="s">
        <v>2152</v>
      </c>
      <c r="O637" s="45"/>
      <c r="P637" s="45" t="s">
        <v>1789</v>
      </c>
    </row>
    <row r="638" spans="1:16" s="51" customFormat="1">
      <c r="A638" s="45"/>
      <c r="B638" s="45" t="s">
        <v>2001</v>
      </c>
      <c r="C638" s="113" t="s">
        <v>1998</v>
      </c>
      <c r="D638" s="145" t="s">
        <v>2347</v>
      </c>
      <c r="E638" s="47">
        <v>5.1503100000000002</v>
      </c>
      <c r="F638" s="53">
        <v>1</v>
      </c>
      <c r="G638" s="53">
        <v>1</v>
      </c>
      <c r="H638" s="47">
        <f t="shared" si="24"/>
        <v>5.1503100000000002</v>
      </c>
      <c r="I638" s="49">
        <f t="shared" si="25"/>
        <v>5.1503100000000002</v>
      </c>
      <c r="J638" s="50">
        <f>ROUND((H638*'2-Calculator'!$D$26),2)</f>
        <v>27554.16</v>
      </c>
      <c r="K638" s="50">
        <f>ROUND((I638*'2-Calculator'!$D$26),2)</f>
        <v>27554.16</v>
      </c>
      <c r="L638" s="48">
        <v>9.7799999999999994</v>
      </c>
      <c r="M638" s="45" t="s">
        <v>2151</v>
      </c>
      <c r="N638" s="45" t="s">
        <v>2152</v>
      </c>
      <c r="O638" s="45"/>
      <c r="P638" s="45" t="s">
        <v>1789</v>
      </c>
    </row>
    <row r="639" spans="1:16" s="51" customFormat="1">
      <c r="A639" s="45"/>
      <c r="B639" s="45" t="s">
        <v>2348</v>
      </c>
      <c r="C639" s="113" t="s">
        <v>2550</v>
      </c>
      <c r="D639" s="145" t="s">
        <v>2349</v>
      </c>
      <c r="E639" s="47">
        <v>2.2332900000000002</v>
      </c>
      <c r="F639" s="53">
        <v>1</v>
      </c>
      <c r="G639" s="53">
        <v>1</v>
      </c>
      <c r="H639" s="47">
        <f t="shared" ref="H639:H654" si="26">ROUND(E639*F639,5)</f>
        <v>2.2332900000000002</v>
      </c>
      <c r="I639" s="49">
        <f t="shared" ref="I639:I654" si="27">ROUND(E639*G639,5)</f>
        <v>2.2332900000000002</v>
      </c>
      <c r="J639" s="50">
        <f>ROUND((H639*'2-Calculator'!$D$26),2)</f>
        <v>11948.1</v>
      </c>
      <c r="K639" s="50">
        <f>ROUND((I639*'2-Calculator'!$D$26),2)</f>
        <v>11948.1</v>
      </c>
      <c r="L639" s="48">
        <v>3.83</v>
      </c>
      <c r="M639" s="45" t="s">
        <v>2151</v>
      </c>
      <c r="N639" s="45" t="s">
        <v>2152</v>
      </c>
      <c r="O639" s="45"/>
      <c r="P639" s="45" t="s">
        <v>1789</v>
      </c>
    </row>
    <row r="640" spans="1:16" s="51" customFormat="1">
      <c r="A640" s="45"/>
      <c r="B640" s="45" t="s">
        <v>2350</v>
      </c>
      <c r="C640" s="113" t="s">
        <v>2551</v>
      </c>
      <c r="D640" s="145" t="s">
        <v>2349</v>
      </c>
      <c r="E640" s="47">
        <v>2.5100099999999999</v>
      </c>
      <c r="F640" s="53">
        <v>1</v>
      </c>
      <c r="G640" s="53">
        <v>1</v>
      </c>
      <c r="H640" s="47">
        <f t="shared" si="26"/>
        <v>2.5100099999999999</v>
      </c>
      <c r="I640" s="49">
        <f t="shared" si="27"/>
        <v>2.5100099999999999</v>
      </c>
      <c r="J640" s="50">
        <f>ROUND((H640*'2-Calculator'!$D$26),2)</f>
        <v>13428.55</v>
      </c>
      <c r="K640" s="50">
        <f>ROUND((I640*'2-Calculator'!$D$26),2)</f>
        <v>13428.55</v>
      </c>
      <c r="L640" s="48">
        <v>4.78</v>
      </c>
      <c r="M640" s="45" t="s">
        <v>2151</v>
      </c>
      <c r="N640" s="45" t="s">
        <v>2152</v>
      </c>
      <c r="O640" s="45"/>
      <c r="P640" s="45" t="s">
        <v>1789</v>
      </c>
    </row>
    <row r="641" spans="1:16" s="51" customFormat="1">
      <c r="A641" s="45"/>
      <c r="B641" s="45" t="s">
        <v>2351</v>
      </c>
      <c r="C641" s="113" t="s">
        <v>2552</v>
      </c>
      <c r="D641" s="145" t="s">
        <v>2349</v>
      </c>
      <c r="E641" s="47">
        <v>3.2852600000000001</v>
      </c>
      <c r="F641" s="53">
        <v>1</v>
      </c>
      <c r="G641" s="53">
        <v>1</v>
      </c>
      <c r="H641" s="47">
        <f t="shared" si="26"/>
        <v>3.2852600000000001</v>
      </c>
      <c r="I641" s="49">
        <f t="shared" si="27"/>
        <v>3.2852600000000001</v>
      </c>
      <c r="J641" s="50">
        <f>ROUND((H641*'2-Calculator'!$D$26),2)</f>
        <v>17576.14</v>
      </c>
      <c r="K641" s="50">
        <f>ROUND((I641*'2-Calculator'!$D$26),2)</f>
        <v>17576.14</v>
      </c>
      <c r="L641" s="48">
        <v>6.82</v>
      </c>
      <c r="M641" s="45" t="s">
        <v>2151</v>
      </c>
      <c r="N641" s="45" t="s">
        <v>2152</v>
      </c>
      <c r="O641" s="45"/>
      <c r="P641" s="45" t="s">
        <v>1789</v>
      </c>
    </row>
    <row r="642" spans="1:16" s="51" customFormat="1">
      <c r="A642" s="45"/>
      <c r="B642" s="45" t="s">
        <v>2352</v>
      </c>
      <c r="C642" s="113" t="s">
        <v>2553</v>
      </c>
      <c r="D642" s="145" t="s">
        <v>2349</v>
      </c>
      <c r="E642" s="47">
        <v>4.6587899999999998</v>
      </c>
      <c r="F642" s="53">
        <v>1</v>
      </c>
      <c r="G642" s="53">
        <v>1</v>
      </c>
      <c r="H642" s="47">
        <f t="shared" si="26"/>
        <v>4.6587899999999998</v>
      </c>
      <c r="I642" s="49">
        <f t="shared" si="27"/>
        <v>4.6587899999999998</v>
      </c>
      <c r="J642" s="50">
        <f>ROUND((H642*'2-Calculator'!$D$26),2)</f>
        <v>24924.53</v>
      </c>
      <c r="K642" s="50">
        <f>ROUND((I642*'2-Calculator'!$D$26),2)</f>
        <v>24924.53</v>
      </c>
      <c r="L642" s="48">
        <v>11.11</v>
      </c>
      <c r="M642" s="45" t="s">
        <v>2151</v>
      </c>
      <c r="N642" s="45" t="s">
        <v>2152</v>
      </c>
      <c r="O642" s="45"/>
      <c r="P642" s="45" t="s">
        <v>1789</v>
      </c>
    </row>
    <row r="643" spans="1:16" s="51" customFormat="1">
      <c r="A643" s="45"/>
      <c r="B643" s="45" t="s">
        <v>2353</v>
      </c>
      <c r="C643" s="113" t="s">
        <v>2551</v>
      </c>
      <c r="D643" s="145" t="s">
        <v>2354</v>
      </c>
      <c r="E643" s="47">
        <v>2.0590099999999998</v>
      </c>
      <c r="F643" s="53">
        <v>1</v>
      </c>
      <c r="G643" s="53">
        <v>1</v>
      </c>
      <c r="H643" s="47">
        <f t="shared" si="26"/>
        <v>2.0590099999999998</v>
      </c>
      <c r="I643" s="49">
        <f t="shared" si="27"/>
        <v>2.0590099999999998</v>
      </c>
      <c r="J643" s="50">
        <f>ROUND((H643*'2-Calculator'!$D$26),2)</f>
        <v>11015.7</v>
      </c>
      <c r="K643" s="50">
        <f>ROUND((I643*'2-Calculator'!$D$26),2)</f>
        <v>11015.7</v>
      </c>
      <c r="L643" s="48">
        <v>1.93</v>
      </c>
      <c r="M643" s="45" t="s">
        <v>2151</v>
      </c>
      <c r="N643" s="45" t="s">
        <v>2152</v>
      </c>
      <c r="O643" s="45"/>
      <c r="P643" s="45" t="s">
        <v>1789</v>
      </c>
    </row>
    <row r="644" spans="1:16" s="51" customFormat="1">
      <c r="A644" s="45"/>
      <c r="B644" s="45" t="s">
        <v>2355</v>
      </c>
      <c r="C644" s="113" t="s">
        <v>2551</v>
      </c>
      <c r="D644" s="145" t="s">
        <v>2354</v>
      </c>
      <c r="E644" s="47">
        <v>2.2360600000000002</v>
      </c>
      <c r="F644" s="53">
        <v>1</v>
      </c>
      <c r="G644" s="53">
        <v>1</v>
      </c>
      <c r="H644" s="47">
        <f t="shared" si="26"/>
        <v>2.2360600000000002</v>
      </c>
      <c r="I644" s="49">
        <f t="shared" si="27"/>
        <v>2.2360600000000002</v>
      </c>
      <c r="J644" s="50">
        <f>ROUND((H644*'2-Calculator'!$D$26),2)</f>
        <v>11962.92</v>
      </c>
      <c r="K644" s="50">
        <f>ROUND((I644*'2-Calculator'!$D$26),2)</f>
        <v>11962.92</v>
      </c>
      <c r="L644" s="48">
        <v>2.5499999999999998</v>
      </c>
      <c r="M644" s="45" t="s">
        <v>2151</v>
      </c>
      <c r="N644" s="45" t="s">
        <v>2152</v>
      </c>
      <c r="O644" s="45"/>
      <c r="P644" s="45" t="s">
        <v>1789</v>
      </c>
    </row>
    <row r="645" spans="1:16" s="51" customFormat="1">
      <c r="A645" s="45"/>
      <c r="B645" s="45" t="s">
        <v>2356</v>
      </c>
      <c r="C645" s="113" t="s">
        <v>2551</v>
      </c>
      <c r="D645" s="145" t="s">
        <v>2354</v>
      </c>
      <c r="E645" s="47">
        <v>2.9828999999999999</v>
      </c>
      <c r="F645" s="53">
        <v>1</v>
      </c>
      <c r="G645" s="53">
        <v>1</v>
      </c>
      <c r="H645" s="47">
        <f t="shared" si="26"/>
        <v>2.9828999999999999</v>
      </c>
      <c r="I645" s="49">
        <f t="shared" si="27"/>
        <v>2.9828999999999999</v>
      </c>
      <c r="J645" s="50">
        <f>ROUND((H645*'2-Calculator'!$D$26),2)</f>
        <v>15958.52</v>
      </c>
      <c r="K645" s="50">
        <f>ROUND((I645*'2-Calculator'!$D$26),2)</f>
        <v>15958.52</v>
      </c>
      <c r="L645" s="48">
        <v>4.72</v>
      </c>
      <c r="M645" s="45" t="s">
        <v>2151</v>
      </c>
      <c r="N645" s="45" t="s">
        <v>2152</v>
      </c>
      <c r="O645" s="45"/>
      <c r="P645" s="45" t="s">
        <v>1789</v>
      </c>
    </row>
    <row r="646" spans="1:16" s="51" customFormat="1">
      <c r="A646" s="45"/>
      <c r="B646" s="45" t="s">
        <v>2357</v>
      </c>
      <c r="C646" s="113" t="s">
        <v>2551</v>
      </c>
      <c r="D646" s="145" t="s">
        <v>2354</v>
      </c>
      <c r="E646" s="47">
        <v>4.7614700000000001</v>
      </c>
      <c r="F646" s="53">
        <v>1</v>
      </c>
      <c r="G646" s="53">
        <v>1</v>
      </c>
      <c r="H646" s="47">
        <f t="shared" si="26"/>
        <v>4.7614700000000001</v>
      </c>
      <c r="I646" s="49">
        <f t="shared" si="27"/>
        <v>4.7614700000000001</v>
      </c>
      <c r="J646" s="50">
        <f>ROUND((H646*'2-Calculator'!$D$26),2)</f>
        <v>25473.86</v>
      </c>
      <c r="K646" s="50">
        <f>ROUND((I646*'2-Calculator'!$D$26),2)</f>
        <v>25473.86</v>
      </c>
      <c r="L646" s="48">
        <v>9.59</v>
      </c>
      <c r="M646" s="45" t="s">
        <v>2151</v>
      </c>
      <c r="N646" s="45" t="s">
        <v>2152</v>
      </c>
      <c r="O646" s="45"/>
      <c r="P646" s="45" t="s">
        <v>1789</v>
      </c>
    </row>
    <row r="647" spans="1:16" s="51" customFormat="1">
      <c r="A647" s="45"/>
      <c r="B647" s="45" t="s">
        <v>2358</v>
      </c>
      <c r="C647" s="113" t="s">
        <v>2552</v>
      </c>
      <c r="D647" s="145" t="s">
        <v>2359</v>
      </c>
      <c r="E647" s="47">
        <v>2.74716</v>
      </c>
      <c r="F647" s="53">
        <v>1</v>
      </c>
      <c r="G647" s="53">
        <v>1</v>
      </c>
      <c r="H647" s="47">
        <f t="shared" si="26"/>
        <v>2.74716</v>
      </c>
      <c r="I647" s="49">
        <f t="shared" si="27"/>
        <v>2.74716</v>
      </c>
      <c r="J647" s="50">
        <f>ROUND((H647*'2-Calculator'!$D$26),2)</f>
        <v>14697.31</v>
      </c>
      <c r="K647" s="50">
        <f>ROUND((I647*'2-Calculator'!$D$26),2)</f>
        <v>14697.31</v>
      </c>
      <c r="L647" s="48">
        <v>2.31</v>
      </c>
      <c r="M647" s="45" t="s">
        <v>2151</v>
      </c>
      <c r="N647" s="45" t="s">
        <v>2152</v>
      </c>
      <c r="O647" s="45"/>
      <c r="P647" s="45" t="s">
        <v>1789</v>
      </c>
    </row>
    <row r="648" spans="1:16" s="51" customFormat="1">
      <c r="A648" s="45"/>
      <c r="B648" s="45" t="s">
        <v>2360</v>
      </c>
      <c r="C648" s="113" t="s">
        <v>2552</v>
      </c>
      <c r="D648" s="145" t="s">
        <v>2359</v>
      </c>
      <c r="E648" s="47">
        <v>3.2958599999999998</v>
      </c>
      <c r="F648" s="53">
        <v>1</v>
      </c>
      <c r="G648" s="53">
        <v>1</v>
      </c>
      <c r="H648" s="47">
        <f t="shared" si="26"/>
        <v>3.2958599999999998</v>
      </c>
      <c r="I648" s="49">
        <f t="shared" si="27"/>
        <v>3.2958599999999998</v>
      </c>
      <c r="J648" s="50">
        <f>ROUND((H648*'2-Calculator'!$D$26),2)</f>
        <v>17632.849999999999</v>
      </c>
      <c r="K648" s="50">
        <f>ROUND((I648*'2-Calculator'!$D$26),2)</f>
        <v>17632.849999999999</v>
      </c>
      <c r="L648" s="48">
        <v>3.67</v>
      </c>
      <c r="M648" s="45" t="s">
        <v>2151</v>
      </c>
      <c r="N648" s="45" t="s">
        <v>2152</v>
      </c>
      <c r="O648" s="45"/>
      <c r="P648" s="45" t="s">
        <v>1789</v>
      </c>
    </row>
    <row r="649" spans="1:16" s="51" customFormat="1">
      <c r="A649" s="45"/>
      <c r="B649" s="45" t="s">
        <v>2361</v>
      </c>
      <c r="C649" s="113" t="s">
        <v>2552</v>
      </c>
      <c r="D649" s="145" t="s">
        <v>2359</v>
      </c>
      <c r="E649" s="47">
        <v>4.2474800000000004</v>
      </c>
      <c r="F649" s="53">
        <v>1</v>
      </c>
      <c r="G649" s="53">
        <v>1</v>
      </c>
      <c r="H649" s="47">
        <f t="shared" si="26"/>
        <v>4.2474800000000004</v>
      </c>
      <c r="I649" s="49">
        <f t="shared" si="27"/>
        <v>4.2474800000000004</v>
      </c>
      <c r="J649" s="50">
        <f>ROUND((H649*'2-Calculator'!$D$26),2)</f>
        <v>22724.02</v>
      </c>
      <c r="K649" s="50">
        <f>ROUND((I649*'2-Calculator'!$D$26),2)</f>
        <v>22724.02</v>
      </c>
      <c r="L649" s="48">
        <v>5.93</v>
      </c>
      <c r="M649" s="45" t="s">
        <v>2151</v>
      </c>
      <c r="N649" s="45" t="s">
        <v>2152</v>
      </c>
      <c r="O649" s="45"/>
      <c r="P649" s="45" t="s">
        <v>1789</v>
      </c>
    </row>
    <row r="650" spans="1:16" s="51" customFormat="1">
      <c r="A650" s="45"/>
      <c r="B650" s="45" t="s">
        <v>2362</v>
      </c>
      <c r="C650" s="113" t="s">
        <v>2552</v>
      </c>
      <c r="D650" s="145" t="s">
        <v>2359</v>
      </c>
      <c r="E650" s="47">
        <v>5.9173900000000001</v>
      </c>
      <c r="F650" s="53">
        <v>1</v>
      </c>
      <c r="G650" s="53">
        <v>1</v>
      </c>
      <c r="H650" s="47">
        <f t="shared" si="26"/>
        <v>5.9173900000000001</v>
      </c>
      <c r="I650" s="49">
        <f t="shared" si="27"/>
        <v>5.9173900000000001</v>
      </c>
      <c r="J650" s="50">
        <f>ROUND((H650*'2-Calculator'!$D$26),2)</f>
        <v>31658.04</v>
      </c>
      <c r="K650" s="50">
        <f>ROUND((I650*'2-Calculator'!$D$26),2)</f>
        <v>31658.04</v>
      </c>
      <c r="L650" s="48">
        <v>11.32</v>
      </c>
      <c r="M650" s="45" t="s">
        <v>2151</v>
      </c>
      <c r="N650" s="45" t="s">
        <v>2152</v>
      </c>
      <c r="O650" s="45"/>
      <c r="P650" s="45" t="s">
        <v>1789</v>
      </c>
    </row>
    <row r="651" spans="1:16" s="51" customFormat="1">
      <c r="A651" s="45"/>
      <c r="B651" s="45" t="s">
        <v>2363</v>
      </c>
      <c r="C651" s="113" t="s">
        <v>2553</v>
      </c>
      <c r="D651" s="145" t="s">
        <v>2364</v>
      </c>
      <c r="E651" s="47">
        <v>2.0454699999999999</v>
      </c>
      <c r="F651" s="53">
        <v>1</v>
      </c>
      <c r="G651" s="53">
        <v>1</v>
      </c>
      <c r="H651" s="47">
        <f t="shared" si="26"/>
        <v>2.0454699999999999</v>
      </c>
      <c r="I651" s="49">
        <f t="shared" si="27"/>
        <v>2.0454699999999999</v>
      </c>
      <c r="J651" s="50">
        <f>ROUND((H651*'2-Calculator'!$D$26),2)</f>
        <v>10943.26</v>
      </c>
      <c r="K651" s="50">
        <f>ROUND((I651*'2-Calculator'!$D$26),2)</f>
        <v>10943.26</v>
      </c>
      <c r="L651" s="48">
        <v>2.16</v>
      </c>
      <c r="M651" s="45" t="s">
        <v>2151</v>
      </c>
      <c r="N651" s="45" t="s">
        <v>2152</v>
      </c>
      <c r="O651" s="45"/>
      <c r="P651" s="45" t="s">
        <v>1789</v>
      </c>
    </row>
    <row r="652" spans="1:16" s="51" customFormat="1">
      <c r="A652" s="45"/>
      <c r="B652" s="45" t="s">
        <v>2365</v>
      </c>
      <c r="C652" s="113" t="s">
        <v>2553</v>
      </c>
      <c r="D652" s="145" t="s">
        <v>2364</v>
      </c>
      <c r="E652" s="47">
        <v>2.16594</v>
      </c>
      <c r="F652" s="53">
        <v>1</v>
      </c>
      <c r="G652" s="53">
        <v>1</v>
      </c>
      <c r="H652" s="47">
        <f t="shared" si="26"/>
        <v>2.16594</v>
      </c>
      <c r="I652" s="49">
        <f t="shared" si="27"/>
        <v>2.16594</v>
      </c>
      <c r="J652" s="50">
        <f>ROUND((H652*'2-Calculator'!$D$26),2)</f>
        <v>11587.78</v>
      </c>
      <c r="K652" s="50">
        <f>ROUND((I652*'2-Calculator'!$D$26),2)</f>
        <v>11587.78</v>
      </c>
      <c r="L652" s="48">
        <v>2.63</v>
      </c>
      <c r="M652" s="45" t="s">
        <v>2151</v>
      </c>
      <c r="N652" s="45" t="s">
        <v>2152</v>
      </c>
      <c r="O652" s="45"/>
      <c r="P652" s="45" t="s">
        <v>1789</v>
      </c>
    </row>
    <row r="653" spans="1:16" s="51" customFormat="1">
      <c r="A653" s="45"/>
      <c r="B653" s="45" t="s">
        <v>2366</v>
      </c>
      <c r="C653" s="113" t="s">
        <v>2553</v>
      </c>
      <c r="D653" s="145" t="s">
        <v>2364</v>
      </c>
      <c r="E653" s="47">
        <v>3.0137200000000002</v>
      </c>
      <c r="F653" s="53">
        <v>1</v>
      </c>
      <c r="G653" s="53">
        <v>1</v>
      </c>
      <c r="H653" s="47">
        <f t="shared" si="26"/>
        <v>3.0137200000000002</v>
      </c>
      <c r="I653" s="49">
        <f t="shared" si="27"/>
        <v>3.0137200000000002</v>
      </c>
      <c r="J653" s="50">
        <f>ROUND((H653*'2-Calculator'!$D$26),2)</f>
        <v>16123.4</v>
      </c>
      <c r="K653" s="50">
        <f>ROUND((I653*'2-Calculator'!$D$26),2)</f>
        <v>16123.4</v>
      </c>
      <c r="L653" s="48">
        <v>3.63</v>
      </c>
      <c r="M653" s="45" t="s">
        <v>2151</v>
      </c>
      <c r="N653" s="45" t="s">
        <v>2152</v>
      </c>
      <c r="O653" s="45"/>
      <c r="P653" s="45" t="s">
        <v>1789</v>
      </c>
    </row>
    <row r="654" spans="1:16" s="51" customFormat="1">
      <c r="A654" s="45"/>
      <c r="B654" s="45" t="s">
        <v>2367</v>
      </c>
      <c r="C654" s="113" t="s">
        <v>2553</v>
      </c>
      <c r="D654" s="145" t="s">
        <v>2364</v>
      </c>
      <c r="E654" s="47">
        <v>4.0744899999999999</v>
      </c>
      <c r="F654" s="53">
        <v>1</v>
      </c>
      <c r="G654" s="53">
        <v>1</v>
      </c>
      <c r="H654" s="47">
        <f t="shared" si="26"/>
        <v>4.0744899999999999</v>
      </c>
      <c r="I654" s="49">
        <f t="shared" si="27"/>
        <v>4.0744899999999999</v>
      </c>
      <c r="J654" s="50">
        <f>ROUND((H654*'2-Calculator'!$D$26),2)</f>
        <v>21798.52</v>
      </c>
      <c r="K654" s="50">
        <f>ROUND((I654*'2-Calculator'!$D$26),2)</f>
        <v>21798.52</v>
      </c>
      <c r="L654" s="48">
        <v>8.74</v>
      </c>
      <c r="M654" s="45" t="s">
        <v>2151</v>
      </c>
      <c r="N654" s="45" t="s">
        <v>2152</v>
      </c>
      <c r="O654" s="45"/>
      <c r="P654" s="45" t="s">
        <v>1789</v>
      </c>
    </row>
    <row r="655" spans="1:16" s="51" customFormat="1">
      <c r="A655" s="45"/>
      <c r="B655" s="45" t="s">
        <v>631</v>
      </c>
      <c r="C655" s="113" t="s">
        <v>1620</v>
      </c>
      <c r="D655" s="145" t="s">
        <v>2368</v>
      </c>
      <c r="E655" s="47">
        <v>0.62073</v>
      </c>
      <c r="F655" s="53">
        <v>1</v>
      </c>
      <c r="G655" s="53">
        <v>1</v>
      </c>
      <c r="H655" s="47">
        <f t="shared" si="24"/>
        <v>0.62073</v>
      </c>
      <c r="I655" s="49">
        <f t="shared" si="25"/>
        <v>0.62073</v>
      </c>
      <c r="J655" s="50">
        <f>ROUND((H655*'2-Calculator'!$D$26),2)</f>
        <v>3320.91</v>
      </c>
      <c r="K655" s="50">
        <f>ROUND((I655*'2-Calculator'!$D$26),2)</f>
        <v>3320.91</v>
      </c>
      <c r="L655" s="48">
        <v>3.38</v>
      </c>
      <c r="M655" s="45" t="s">
        <v>2151</v>
      </c>
      <c r="N655" s="45" t="s">
        <v>2152</v>
      </c>
      <c r="O655" s="45"/>
      <c r="P655" s="45" t="s">
        <v>1789</v>
      </c>
    </row>
    <row r="656" spans="1:16" s="51" customFormat="1">
      <c r="A656" s="45"/>
      <c r="B656" s="45" t="s">
        <v>630</v>
      </c>
      <c r="C656" s="113" t="s">
        <v>1620</v>
      </c>
      <c r="D656" s="145" t="s">
        <v>2368</v>
      </c>
      <c r="E656" s="47">
        <v>0.77068999999999999</v>
      </c>
      <c r="F656" s="53">
        <v>1</v>
      </c>
      <c r="G656" s="53">
        <v>1</v>
      </c>
      <c r="H656" s="47">
        <f t="shared" si="24"/>
        <v>0.77068999999999999</v>
      </c>
      <c r="I656" s="49">
        <f t="shared" si="25"/>
        <v>0.77068999999999999</v>
      </c>
      <c r="J656" s="50">
        <f>ROUND((H656*'2-Calculator'!$D$26),2)</f>
        <v>4123.1899999999996</v>
      </c>
      <c r="K656" s="50">
        <f>ROUND((I656*'2-Calculator'!$D$26),2)</f>
        <v>4123.1899999999996</v>
      </c>
      <c r="L656" s="48">
        <v>4.1399999999999997</v>
      </c>
      <c r="M656" s="45" t="s">
        <v>2151</v>
      </c>
      <c r="N656" s="45" t="s">
        <v>2152</v>
      </c>
      <c r="O656" s="45"/>
      <c r="P656" s="45" t="s">
        <v>1789</v>
      </c>
    </row>
    <row r="657" spans="1:16" s="51" customFormat="1">
      <c r="A657" s="45"/>
      <c r="B657" s="45" t="s">
        <v>629</v>
      </c>
      <c r="C657" s="113" t="s">
        <v>1620</v>
      </c>
      <c r="D657" s="145" t="s">
        <v>2368</v>
      </c>
      <c r="E657" s="47">
        <v>1.0824499999999999</v>
      </c>
      <c r="F657" s="53">
        <v>1</v>
      </c>
      <c r="G657" s="53">
        <v>1</v>
      </c>
      <c r="H657" s="47">
        <f t="shared" si="24"/>
        <v>1.0824499999999999</v>
      </c>
      <c r="I657" s="49">
        <f t="shared" si="25"/>
        <v>1.0824499999999999</v>
      </c>
      <c r="J657" s="50">
        <f>ROUND((H657*'2-Calculator'!$D$26),2)</f>
        <v>5791.11</v>
      </c>
      <c r="K657" s="50">
        <f>ROUND((I657*'2-Calculator'!$D$26),2)</f>
        <v>5791.11</v>
      </c>
      <c r="L657" s="48">
        <v>5.5</v>
      </c>
      <c r="M657" s="45" t="s">
        <v>2151</v>
      </c>
      <c r="N657" s="45" t="s">
        <v>2152</v>
      </c>
      <c r="O657" s="45"/>
      <c r="P657" s="45" t="s">
        <v>1789</v>
      </c>
    </row>
    <row r="658" spans="1:16" s="51" customFormat="1">
      <c r="A658" s="45"/>
      <c r="B658" s="45" t="s">
        <v>628</v>
      </c>
      <c r="C658" s="113" t="s">
        <v>1620</v>
      </c>
      <c r="D658" s="145" t="s">
        <v>2368</v>
      </c>
      <c r="E658" s="47">
        <v>1.77695</v>
      </c>
      <c r="F658" s="53">
        <v>1</v>
      </c>
      <c r="G658" s="53">
        <v>1</v>
      </c>
      <c r="H658" s="47">
        <f t="shared" si="24"/>
        <v>1.77695</v>
      </c>
      <c r="I658" s="49">
        <f t="shared" si="25"/>
        <v>1.77695</v>
      </c>
      <c r="J658" s="50">
        <f>ROUND((H658*'2-Calculator'!$D$26),2)</f>
        <v>9506.68</v>
      </c>
      <c r="K658" s="50">
        <f>ROUND((I658*'2-Calculator'!$D$26),2)</f>
        <v>9506.68</v>
      </c>
      <c r="L658" s="48">
        <v>7.54</v>
      </c>
      <c r="M658" s="45" t="s">
        <v>2151</v>
      </c>
      <c r="N658" s="45" t="s">
        <v>2152</v>
      </c>
      <c r="O658" s="45"/>
      <c r="P658" s="45" t="s">
        <v>1789</v>
      </c>
    </row>
    <row r="659" spans="1:16" s="51" customFormat="1">
      <c r="A659" s="45"/>
      <c r="B659" s="45" t="s">
        <v>627</v>
      </c>
      <c r="C659" s="113" t="s">
        <v>1621</v>
      </c>
      <c r="D659" s="145" t="s">
        <v>2369</v>
      </c>
      <c r="E659" s="47">
        <v>0.65405999999999997</v>
      </c>
      <c r="F659" s="53">
        <v>1</v>
      </c>
      <c r="G659" s="53">
        <v>1</v>
      </c>
      <c r="H659" s="47">
        <f t="shared" si="24"/>
        <v>0.65405999999999997</v>
      </c>
      <c r="I659" s="49">
        <f t="shared" si="25"/>
        <v>0.65405999999999997</v>
      </c>
      <c r="J659" s="50">
        <f>ROUND((H659*'2-Calculator'!$D$26),2)</f>
        <v>3499.22</v>
      </c>
      <c r="K659" s="50">
        <f>ROUND((I659*'2-Calculator'!$D$26),2)</f>
        <v>3499.22</v>
      </c>
      <c r="L659" s="48">
        <v>3.19</v>
      </c>
      <c r="M659" s="45" t="s">
        <v>2151</v>
      </c>
      <c r="N659" s="45" t="s">
        <v>2152</v>
      </c>
      <c r="O659" s="45"/>
      <c r="P659" s="45" t="s">
        <v>1789</v>
      </c>
    </row>
    <row r="660" spans="1:16" s="51" customFormat="1">
      <c r="A660" s="45"/>
      <c r="B660" s="45" t="s">
        <v>626</v>
      </c>
      <c r="C660" s="113" t="s">
        <v>1621</v>
      </c>
      <c r="D660" s="145" t="s">
        <v>2369</v>
      </c>
      <c r="E660" s="47">
        <v>0.78871999999999998</v>
      </c>
      <c r="F660" s="53">
        <v>1</v>
      </c>
      <c r="G660" s="53">
        <v>1</v>
      </c>
      <c r="H660" s="47">
        <f t="shared" si="24"/>
        <v>0.78871999999999998</v>
      </c>
      <c r="I660" s="49">
        <f t="shared" si="25"/>
        <v>0.78871999999999998</v>
      </c>
      <c r="J660" s="50">
        <f>ROUND((H660*'2-Calculator'!$D$26),2)</f>
        <v>4219.6499999999996</v>
      </c>
      <c r="K660" s="50">
        <f>ROUND((I660*'2-Calculator'!$D$26),2)</f>
        <v>4219.6499999999996</v>
      </c>
      <c r="L660" s="48">
        <v>3.67</v>
      </c>
      <c r="M660" s="45" t="s">
        <v>2151</v>
      </c>
      <c r="N660" s="45" t="s">
        <v>2152</v>
      </c>
      <c r="O660" s="45"/>
      <c r="P660" s="45" t="s">
        <v>1789</v>
      </c>
    </row>
    <row r="661" spans="1:16" s="51" customFormat="1">
      <c r="A661" s="45"/>
      <c r="B661" s="45" t="s">
        <v>625</v>
      </c>
      <c r="C661" s="113" t="s">
        <v>1621</v>
      </c>
      <c r="D661" s="145" t="s">
        <v>2369</v>
      </c>
      <c r="E661" s="47">
        <v>1.02129</v>
      </c>
      <c r="F661" s="53">
        <v>1</v>
      </c>
      <c r="G661" s="53">
        <v>1</v>
      </c>
      <c r="H661" s="47">
        <f t="shared" si="24"/>
        <v>1.02129</v>
      </c>
      <c r="I661" s="49">
        <f t="shared" si="25"/>
        <v>1.02129</v>
      </c>
      <c r="J661" s="50">
        <f>ROUND((H661*'2-Calculator'!$D$26),2)</f>
        <v>5463.9</v>
      </c>
      <c r="K661" s="50">
        <f>ROUND((I661*'2-Calculator'!$D$26),2)</f>
        <v>5463.9</v>
      </c>
      <c r="L661" s="48">
        <v>4.67</v>
      </c>
      <c r="M661" s="45" t="s">
        <v>2151</v>
      </c>
      <c r="N661" s="45" t="s">
        <v>2152</v>
      </c>
      <c r="O661" s="45"/>
      <c r="P661" s="45" t="s">
        <v>1789</v>
      </c>
    </row>
    <row r="662" spans="1:16" s="51" customFormat="1">
      <c r="A662" s="45"/>
      <c r="B662" s="45" t="s">
        <v>624</v>
      </c>
      <c r="C662" s="113" t="s">
        <v>1621</v>
      </c>
      <c r="D662" s="145" t="s">
        <v>2369</v>
      </c>
      <c r="E662" s="47">
        <v>1.9598100000000001</v>
      </c>
      <c r="F662" s="53">
        <v>1</v>
      </c>
      <c r="G662" s="53">
        <v>1</v>
      </c>
      <c r="H662" s="47">
        <f t="shared" si="24"/>
        <v>1.9598100000000001</v>
      </c>
      <c r="I662" s="49">
        <f t="shared" si="25"/>
        <v>1.9598100000000001</v>
      </c>
      <c r="J662" s="50">
        <f>ROUND((H662*'2-Calculator'!$D$26),2)</f>
        <v>10484.98</v>
      </c>
      <c r="K662" s="50">
        <f>ROUND((I662*'2-Calculator'!$D$26),2)</f>
        <v>10484.98</v>
      </c>
      <c r="L662" s="48">
        <v>8.2799999999999994</v>
      </c>
      <c r="M662" s="45" t="s">
        <v>2151</v>
      </c>
      <c r="N662" s="45" t="s">
        <v>2152</v>
      </c>
      <c r="O662" s="45"/>
      <c r="P662" s="45" t="s">
        <v>1789</v>
      </c>
    </row>
    <row r="663" spans="1:16" s="51" customFormat="1">
      <c r="A663" s="45"/>
      <c r="B663" s="45" t="s">
        <v>623</v>
      </c>
      <c r="C663" s="113" t="s">
        <v>1622</v>
      </c>
      <c r="D663" s="145" t="s">
        <v>2370</v>
      </c>
      <c r="E663" s="47">
        <v>0.65344999999999998</v>
      </c>
      <c r="F663" s="53">
        <v>1</v>
      </c>
      <c r="G663" s="53">
        <v>1</v>
      </c>
      <c r="H663" s="47">
        <f t="shared" si="24"/>
        <v>0.65344999999999998</v>
      </c>
      <c r="I663" s="49">
        <f t="shared" si="25"/>
        <v>0.65344999999999998</v>
      </c>
      <c r="J663" s="50">
        <f>ROUND((H663*'2-Calculator'!$D$26),2)</f>
        <v>3495.96</v>
      </c>
      <c r="K663" s="50">
        <f>ROUND((I663*'2-Calculator'!$D$26),2)</f>
        <v>3495.96</v>
      </c>
      <c r="L663" s="48">
        <v>2.62</v>
      </c>
      <c r="M663" s="45" t="s">
        <v>2151</v>
      </c>
      <c r="N663" s="45" t="s">
        <v>2152</v>
      </c>
      <c r="O663" s="45"/>
      <c r="P663" s="45" t="s">
        <v>1789</v>
      </c>
    </row>
    <row r="664" spans="1:16" s="51" customFormat="1">
      <c r="A664" s="45"/>
      <c r="B664" s="45" t="s">
        <v>622</v>
      </c>
      <c r="C664" s="113" t="s">
        <v>1622</v>
      </c>
      <c r="D664" s="145" t="s">
        <v>2370</v>
      </c>
      <c r="E664" s="47">
        <v>0.88612000000000002</v>
      </c>
      <c r="F664" s="53">
        <v>1</v>
      </c>
      <c r="G664" s="53">
        <v>1</v>
      </c>
      <c r="H664" s="47">
        <f t="shared" si="24"/>
        <v>0.88612000000000002</v>
      </c>
      <c r="I664" s="49">
        <f t="shared" si="25"/>
        <v>0.88612000000000002</v>
      </c>
      <c r="J664" s="50">
        <f>ROUND((H664*'2-Calculator'!$D$26),2)</f>
        <v>4740.74</v>
      </c>
      <c r="K664" s="50">
        <f>ROUND((I664*'2-Calculator'!$D$26),2)</f>
        <v>4740.74</v>
      </c>
      <c r="L664" s="48">
        <v>3.63</v>
      </c>
      <c r="M664" s="45" t="s">
        <v>2151</v>
      </c>
      <c r="N664" s="45" t="s">
        <v>2152</v>
      </c>
      <c r="O664" s="45"/>
      <c r="P664" s="45" t="s">
        <v>1789</v>
      </c>
    </row>
    <row r="665" spans="1:16" s="51" customFormat="1">
      <c r="A665" s="45"/>
      <c r="B665" s="45" t="s">
        <v>621</v>
      </c>
      <c r="C665" s="113" t="s">
        <v>1622</v>
      </c>
      <c r="D665" s="145" t="s">
        <v>2370</v>
      </c>
      <c r="E665" s="47">
        <v>1.2362299999999999</v>
      </c>
      <c r="F665" s="53">
        <v>1</v>
      </c>
      <c r="G665" s="53">
        <v>1</v>
      </c>
      <c r="H665" s="47">
        <f t="shared" si="24"/>
        <v>1.2362299999999999</v>
      </c>
      <c r="I665" s="49">
        <f t="shared" si="25"/>
        <v>1.2362299999999999</v>
      </c>
      <c r="J665" s="50">
        <f>ROUND((H665*'2-Calculator'!$D$26),2)</f>
        <v>6613.83</v>
      </c>
      <c r="K665" s="50">
        <f>ROUND((I665*'2-Calculator'!$D$26),2)</f>
        <v>6613.83</v>
      </c>
      <c r="L665" s="48">
        <v>5.28</v>
      </c>
      <c r="M665" s="45" t="s">
        <v>2151</v>
      </c>
      <c r="N665" s="45" t="s">
        <v>2152</v>
      </c>
      <c r="O665" s="45"/>
      <c r="P665" s="45" t="s">
        <v>1789</v>
      </c>
    </row>
    <row r="666" spans="1:16" s="51" customFormat="1">
      <c r="A666" s="45"/>
      <c r="B666" s="45" t="s">
        <v>620</v>
      </c>
      <c r="C666" s="113" t="s">
        <v>1622</v>
      </c>
      <c r="D666" s="145" t="s">
        <v>2370</v>
      </c>
      <c r="E666" s="47">
        <v>2.2469100000000002</v>
      </c>
      <c r="F666" s="53">
        <v>1</v>
      </c>
      <c r="G666" s="53">
        <v>1</v>
      </c>
      <c r="H666" s="47">
        <f t="shared" si="24"/>
        <v>2.2469100000000002</v>
      </c>
      <c r="I666" s="49">
        <f t="shared" si="25"/>
        <v>2.2469100000000002</v>
      </c>
      <c r="J666" s="50">
        <f>ROUND((H666*'2-Calculator'!$D$26),2)</f>
        <v>12020.97</v>
      </c>
      <c r="K666" s="50">
        <f>ROUND((I666*'2-Calculator'!$D$26),2)</f>
        <v>12020.97</v>
      </c>
      <c r="L666" s="48">
        <v>8.91</v>
      </c>
      <c r="M666" s="45" t="s">
        <v>2151</v>
      </c>
      <c r="N666" s="45" t="s">
        <v>2152</v>
      </c>
      <c r="O666" s="45"/>
      <c r="P666" s="45" t="s">
        <v>1789</v>
      </c>
    </row>
    <row r="667" spans="1:16" s="51" customFormat="1">
      <c r="A667" s="45"/>
      <c r="B667" s="45" t="s">
        <v>619</v>
      </c>
      <c r="C667" s="113" t="s">
        <v>1623</v>
      </c>
      <c r="D667" s="145" t="s">
        <v>2371</v>
      </c>
      <c r="E667" s="47">
        <v>1.0050399999999999</v>
      </c>
      <c r="F667" s="53">
        <v>1</v>
      </c>
      <c r="G667" s="53">
        <v>1</v>
      </c>
      <c r="H667" s="47">
        <f t="shared" si="24"/>
        <v>1.0050399999999999</v>
      </c>
      <c r="I667" s="49">
        <f t="shared" si="25"/>
        <v>1.0050399999999999</v>
      </c>
      <c r="J667" s="50">
        <f>ROUND((H667*'2-Calculator'!$D$26),2)</f>
        <v>5376.96</v>
      </c>
      <c r="K667" s="50">
        <f>ROUND((I667*'2-Calculator'!$D$26),2)</f>
        <v>5376.96</v>
      </c>
      <c r="L667" s="48">
        <v>3.77</v>
      </c>
      <c r="M667" s="45" t="s">
        <v>2151</v>
      </c>
      <c r="N667" s="45" t="s">
        <v>2152</v>
      </c>
      <c r="O667" s="45"/>
      <c r="P667" s="45" t="s">
        <v>1789</v>
      </c>
    </row>
    <row r="668" spans="1:16" s="51" customFormat="1">
      <c r="A668" s="45"/>
      <c r="B668" s="45" t="s">
        <v>618</v>
      </c>
      <c r="C668" s="113" t="s">
        <v>1623</v>
      </c>
      <c r="D668" s="145" t="s">
        <v>2371</v>
      </c>
      <c r="E668" s="47">
        <v>1.17855</v>
      </c>
      <c r="F668" s="53">
        <v>1</v>
      </c>
      <c r="G668" s="53">
        <v>1</v>
      </c>
      <c r="H668" s="47">
        <f t="shared" si="24"/>
        <v>1.17855</v>
      </c>
      <c r="I668" s="49">
        <f t="shared" si="25"/>
        <v>1.17855</v>
      </c>
      <c r="J668" s="50">
        <f>ROUND((H668*'2-Calculator'!$D$26),2)</f>
        <v>6305.24</v>
      </c>
      <c r="K668" s="50">
        <f>ROUND((I668*'2-Calculator'!$D$26),2)</f>
        <v>6305.24</v>
      </c>
      <c r="L668" s="48">
        <v>5.15</v>
      </c>
      <c r="M668" s="45" t="s">
        <v>2151</v>
      </c>
      <c r="N668" s="45" t="s">
        <v>2152</v>
      </c>
      <c r="O668" s="45"/>
      <c r="P668" s="45" t="s">
        <v>1789</v>
      </c>
    </row>
    <row r="669" spans="1:16" s="51" customFormat="1">
      <c r="A669" s="45"/>
      <c r="B669" s="45" t="s">
        <v>617</v>
      </c>
      <c r="C669" s="113" t="s">
        <v>1623</v>
      </c>
      <c r="D669" s="145" t="s">
        <v>2371</v>
      </c>
      <c r="E669" s="47">
        <v>1.7566999999999999</v>
      </c>
      <c r="F669" s="53">
        <v>1</v>
      </c>
      <c r="G669" s="53">
        <v>1</v>
      </c>
      <c r="H669" s="47">
        <f t="shared" si="24"/>
        <v>1.7566999999999999</v>
      </c>
      <c r="I669" s="49">
        <f t="shared" si="25"/>
        <v>1.7566999999999999</v>
      </c>
      <c r="J669" s="50">
        <f>ROUND((H669*'2-Calculator'!$D$26),2)</f>
        <v>9398.35</v>
      </c>
      <c r="K669" s="50">
        <f>ROUND((I669*'2-Calculator'!$D$26),2)</f>
        <v>9398.35</v>
      </c>
      <c r="L669" s="48">
        <v>8.02</v>
      </c>
      <c r="M669" s="45" t="s">
        <v>2151</v>
      </c>
      <c r="N669" s="45" t="s">
        <v>2152</v>
      </c>
      <c r="O669" s="45"/>
      <c r="P669" s="45" t="s">
        <v>1789</v>
      </c>
    </row>
    <row r="670" spans="1:16" s="51" customFormat="1">
      <c r="A670" s="45"/>
      <c r="B670" s="45" t="s">
        <v>616</v>
      </c>
      <c r="C670" s="113" t="s">
        <v>1623</v>
      </c>
      <c r="D670" s="145" t="s">
        <v>2371</v>
      </c>
      <c r="E670" s="47">
        <v>2.7764600000000002</v>
      </c>
      <c r="F670" s="53">
        <v>1</v>
      </c>
      <c r="G670" s="53">
        <v>1</v>
      </c>
      <c r="H670" s="47">
        <f t="shared" si="24"/>
        <v>2.7764600000000002</v>
      </c>
      <c r="I670" s="49">
        <f t="shared" si="25"/>
        <v>2.7764600000000002</v>
      </c>
      <c r="J670" s="50">
        <f>ROUND((H670*'2-Calculator'!$D$26),2)</f>
        <v>14854.06</v>
      </c>
      <c r="K670" s="50">
        <f>ROUND((I670*'2-Calculator'!$D$26),2)</f>
        <v>14854.06</v>
      </c>
      <c r="L670" s="48">
        <v>12.56</v>
      </c>
      <c r="M670" s="45" t="s">
        <v>2151</v>
      </c>
      <c r="N670" s="45" t="s">
        <v>2152</v>
      </c>
      <c r="O670" s="45"/>
      <c r="P670" s="45" t="s">
        <v>1789</v>
      </c>
    </row>
    <row r="671" spans="1:16" s="51" customFormat="1">
      <c r="A671" s="45"/>
      <c r="B671" s="45" t="s">
        <v>615</v>
      </c>
      <c r="C671" s="113" t="s">
        <v>1624</v>
      </c>
      <c r="D671" s="145" t="s">
        <v>2372</v>
      </c>
      <c r="E671" s="47">
        <v>0.90098999999999996</v>
      </c>
      <c r="F671" s="53">
        <v>1</v>
      </c>
      <c r="G671" s="53">
        <v>1</v>
      </c>
      <c r="H671" s="47">
        <f t="shared" si="24"/>
        <v>0.90098999999999996</v>
      </c>
      <c r="I671" s="49">
        <f t="shared" si="25"/>
        <v>0.90098999999999996</v>
      </c>
      <c r="J671" s="50">
        <f>ROUND((H671*'2-Calculator'!$D$26),2)</f>
        <v>4820.3</v>
      </c>
      <c r="K671" s="50">
        <f>ROUND((I671*'2-Calculator'!$D$26),2)</f>
        <v>4820.3</v>
      </c>
      <c r="L671" s="48">
        <v>4.68</v>
      </c>
      <c r="M671" s="45" t="s">
        <v>2151</v>
      </c>
      <c r="N671" s="45" t="s">
        <v>2152</v>
      </c>
      <c r="O671" s="45"/>
      <c r="P671" s="45" t="s">
        <v>1789</v>
      </c>
    </row>
    <row r="672" spans="1:16" s="51" customFormat="1">
      <c r="A672" s="45"/>
      <c r="B672" s="45" t="s">
        <v>614</v>
      </c>
      <c r="C672" s="113" t="s">
        <v>1624</v>
      </c>
      <c r="D672" s="145" t="s">
        <v>2372</v>
      </c>
      <c r="E672" s="47">
        <v>1.1597999999999999</v>
      </c>
      <c r="F672" s="53">
        <v>1</v>
      </c>
      <c r="G672" s="53">
        <v>1</v>
      </c>
      <c r="H672" s="47">
        <f t="shared" si="24"/>
        <v>1.1597999999999999</v>
      </c>
      <c r="I672" s="49">
        <f t="shared" si="25"/>
        <v>1.1597999999999999</v>
      </c>
      <c r="J672" s="50">
        <f>ROUND((H672*'2-Calculator'!$D$26),2)</f>
        <v>6204.93</v>
      </c>
      <c r="K672" s="50">
        <f>ROUND((I672*'2-Calculator'!$D$26),2)</f>
        <v>6204.93</v>
      </c>
      <c r="L672" s="48">
        <v>5.98</v>
      </c>
      <c r="M672" s="45" t="s">
        <v>2151</v>
      </c>
      <c r="N672" s="45" t="s">
        <v>2152</v>
      </c>
      <c r="O672" s="45"/>
      <c r="P672" s="45" t="s">
        <v>1789</v>
      </c>
    </row>
    <row r="673" spans="1:16" s="51" customFormat="1">
      <c r="A673" s="45"/>
      <c r="B673" s="45" t="s">
        <v>613</v>
      </c>
      <c r="C673" s="113" t="s">
        <v>1624</v>
      </c>
      <c r="D673" s="145" t="s">
        <v>2372</v>
      </c>
      <c r="E673" s="47">
        <v>1.6703399999999999</v>
      </c>
      <c r="F673" s="53">
        <v>1</v>
      </c>
      <c r="G673" s="53">
        <v>1</v>
      </c>
      <c r="H673" s="47">
        <f t="shared" si="24"/>
        <v>1.6703399999999999</v>
      </c>
      <c r="I673" s="49">
        <f t="shared" si="25"/>
        <v>1.6703399999999999</v>
      </c>
      <c r="J673" s="50">
        <f>ROUND((H673*'2-Calculator'!$D$26),2)</f>
        <v>8936.32</v>
      </c>
      <c r="K673" s="50">
        <f>ROUND((I673*'2-Calculator'!$D$26),2)</f>
        <v>8936.32</v>
      </c>
      <c r="L673" s="48">
        <v>8.77</v>
      </c>
      <c r="M673" s="45" t="s">
        <v>2151</v>
      </c>
      <c r="N673" s="45" t="s">
        <v>2152</v>
      </c>
      <c r="O673" s="45"/>
      <c r="P673" s="45" t="s">
        <v>1789</v>
      </c>
    </row>
    <row r="674" spans="1:16" s="51" customFormat="1">
      <c r="A674" s="45"/>
      <c r="B674" s="45" t="s">
        <v>612</v>
      </c>
      <c r="C674" s="113" t="s">
        <v>1624</v>
      </c>
      <c r="D674" s="145" t="s">
        <v>2372</v>
      </c>
      <c r="E674" s="47">
        <v>2.70174</v>
      </c>
      <c r="F674" s="53">
        <v>1</v>
      </c>
      <c r="G674" s="53">
        <v>1</v>
      </c>
      <c r="H674" s="47">
        <f t="shared" si="24"/>
        <v>2.70174</v>
      </c>
      <c r="I674" s="49">
        <f t="shared" si="25"/>
        <v>2.70174</v>
      </c>
      <c r="J674" s="50">
        <f>ROUND((H674*'2-Calculator'!$D$26),2)</f>
        <v>14454.31</v>
      </c>
      <c r="K674" s="50">
        <f>ROUND((I674*'2-Calculator'!$D$26),2)</f>
        <v>14454.31</v>
      </c>
      <c r="L674" s="48">
        <v>13.47</v>
      </c>
      <c r="M674" s="45" t="s">
        <v>2151</v>
      </c>
      <c r="N674" s="45" t="s">
        <v>2152</v>
      </c>
      <c r="O674" s="45"/>
      <c r="P674" s="45" t="s">
        <v>1789</v>
      </c>
    </row>
    <row r="675" spans="1:16" s="51" customFormat="1">
      <c r="A675" s="45"/>
      <c r="B675" s="45" t="s">
        <v>611</v>
      </c>
      <c r="C675" s="113" t="s">
        <v>1625</v>
      </c>
      <c r="D675" s="145" t="s">
        <v>2373</v>
      </c>
      <c r="E675" s="47">
        <v>0.77041999999999999</v>
      </c>
      <c r="F675" s="53">
        <v>1</v>
      </c>
      <c r="G675" s="53">
        <v>1</v>
      </c>
      <c r="H675" s="47">
        <f t="shared" si="24"/>
        <v>0.77041999999999999</v>
      </c>
      <c r="I675" s="49">
        <f t="shared" si="25"/>
        <v>0.77041999999999999</v>
      </c>
      <c r="J675" s="50">
        <f>ROUND((H675*'2-Calculator'!$D$26),2)</f>
        <v>4121.75</v>
      </c>
      <c r="K675" s="50">
        <f>ROUND((I675*'2-Calculator'!$D$26),2)</f>
        <v>4121.75</v>
      </c>
      <c r="L675" s="48">
        <v>3.32</v>
      </c>
      <c r="M675" s="45" t="s">
        <v>2151</v>
      </c>
      <c r="N675" s="45" t="s">
        <v>2152</v>
      </c>
      <c r="O675" s="45"/>
      <c r="P675" s="45" t="s">
        <v>1789</v>
      </c>
    </row>
    <row r="676" spans="1:16" s="51" customFormat="1">
      <c r="A676" s="45"/>
      <c r="B676" s="45" t="s">
        <v>610</v>
      </c>
      <c r="C676" s="113" t="s">
        <v>1625</v>
      </c>
      <c r="D676" s="145" t="s">
        <v>2373</v>
      </c>
      <c r="E676" s="47">
        <v>1.05464</v>
      </c>
      <c r="F676" s="53">
        <v>1</v>
      </c>
      <c r="G676" s="53">
        <v>1</v>
      </c>
      <c r="H676" s="47">
        <f t="shared" si="24"/>
        <v>1.05464</v>
      </c>
      <c r="I676" s="49">
        <f t="shared" si="25"/>
        <v>1.05464</v>
      </c>
      <c r="J676" s="50">
        <f>ROUND((H676*'2-Calculator'!$D$26),2)</f>
        <v>5642.32</v>
      </c>
      <c r="K676" s="50">
        <f>ROUND((I676*'2-Calculator'!$D$26),2)</f>
        <v>5642.32</v>
      </c>
      <c r="L676" s="48">
        <v>4.55</v>
      </c>
      <c r="M676" s="45" t="s">
        <v>2151</v>
      </c>
      <c r="N676" s="45" t="s">
        <v>2152</v>
      </c>
      <c r="O676" s="45"/>
      <c r="P676" s="45" t="s">
        <v>1789</v>
      </c>
    </row>
    <row r="677" spans="1:16" s="51" customFormat="1">
      <c r="A677" s="45"/>
      <c r="B677" s="45" t="s">
        <v>609</v>
      </c>
      <c r="C677" s="113" t="s">
        <v>1625</v>
      </c>
      <c r="D677" s="145" t="s">
        <v>2373</v>
      </c>
      <c r="E677" s="47">
        <v>1.6935800000000001</v>
      </c>
      <c r="F677" s="53">
        <v>1</v>
      </c>
      <c r="G677" s="53">
        <v>1</v>
      </c>
      <c r="H677" s="47">
        <f t="shared" si="24"/>
        <v>1.6935800000000001</v>
      </c>
      <c r="I677" s="49">
        <f t="shared" si="25"/>
        <v>1.6935800000000001</v>
      </c>
      <c r="J677" s="50">
        <f>ROUND((H677*'2-Calculator'!$D$26),2)</f>
        <v>9060.65</v>
      </c>
      <c r="K677" s="50">
        <f>ROUND((I677*'2-Calculator'!$D$26),2)</f>
        <v>9060.65</v>
      </c>
      <c r="L677" s="48">
        <v>7.61</v>
      </c>
      <c r="M677" s="45" t="s">
        <v>2151</v>
      </c>
      <c r="N677" s="45" t="s">
        <v>2152</v>
      </c>
      <c r="O677" s="45"/>
      <c r="P677" s="45" t="s">
        <v>1789</v>
      </c>
    </row>
    <row r="678" spans="1:16" s="51" customFormat="1">
      <c r="A678" s="45"/>
      <c r="B678" s="45" t="s">
        <v>608</v>
      </c>
      <c r="C678" s="113" t="s">
        <v>1625</v>
      </c>
      <c r="D678" s="145" t="s">
        <v>2373</v>
      </c>
      <c r="E678" s="47">
        <v>3.6413899999999999</v>
      </c>
      <c r="F678" s="53">
        <v>1</v>
      </c>
      <c r="G678" s="53">
        <v>1</v>
      </c>
      <c r="H678" s="47">
        <f t="shared" si="24"/>
        <v>3.6413899999999999</v>
      </c>
      <c r="I678" s="49">
        <f t="shared" si="25"/>
        <v>3.6413899999999999</v>
      </c>
      <c r="J678" s="50">
        <f>ROUND((H678*'2-Calculator'!$D$26),2)</f>
        <v>19481.439999999999</v>
      </c>
      <c r="K678" s="50">
        <f>ROUND((I678*'2-Calculator'!$D$26),2)</f>
        <v>19481.439999999999</v>
      </c>
      <c r="L678" s="48">
        <v>13.53</v>
      </c>
      <c r="M678" s="45" t="s">
        <v>2151</v>
      </c>
      <c r="N678" s="45" t="s">
        <v>2152</v>
      </c>
      <c r="O678" s="45"/>
      <c r="P678" s="45" t="s">
        <v>1789</v>
      </c>
    </row>
    <row r="679" spans="1:16" s="51" customFormat="1">
      <c r="A679" s="45"/>
      <c r="B679" s="45" t="s">
        <v>607</v>
      </c>
      <c r="C679" s="113" t="s">
        <v>1626</v>
      </c>
      <c r="D679" s="145" t="s">
        <v>2374</v>
      </c>
      <c r="E679" s="47">
        <v>0.78176000000000001</v>
      </c>
      <c r="F679" s="53">
        <v>1</v>
      </c>
      <c r="G679" s="53">
        <v>1</v>
      </c>
      <c r="H679" s="47">
        <f t="shared" si="24"/>
        <v>0.78176000000000001</v>
      </c>
      <c r="I679" s="49">
        <f t="shared" si="25"/>
        <v>0.78176000000000001</v>
      </c>
      <c r="J679" s="50">
        <f>ROUND((H679*'2-Calculator'!$D$26),2)</f>
        <v>4182.42</v>
      </c>
      <c r="K679" s="50">
        <f>ROUND((I679*'2-Calculator'!$D$26),2)</f>
        <v>4182.42</v>
      </c>
      <c r="L679" s="48">
        <v>3.27</v>
      </c>
      <c r="M679" s="45" t="s">
        <v>2151</v>
      </c>
      <c r="N679" s="45" t="s">
        <v>2152</v>
      </c>
      <c r="O679" s="45"/>
      <c r="P679" s="45" t="s">
        <v>1789</v>
      </c>
    </row>
    <row r="680" spans="1:16" s="51" customFormat="1">
      <c r="A680" s="45"/>
      <c r="B680" s="45" t="s">
        <v>606</v>
      </c>
      <c r="C680" s="113" t="s">
        <v>1626</v>
      </c>
      <c r="D680" s="145" t="s">
        <v>2374</v>
      </c>
      <c r="E680" s="47">
        <v>0.99414999999999998</v>
      </c>
      <c r="F680" s="53">
        <v>1</v>
      </c>
      <c r="G680" s="53">
        <v>1</v>
      </c>
      <c r="H680" s="47">
        <f t="shared" si="24"/>
        <v>0.99414999999999998</v>
      </c>
      <c r="I680" s="49">
        <f t="shared" si="25"/>
        <v>0.99414999999999998</v>
      </c>
      <c r="J680" s="50">
        <f>ROUND((H680*'2-Calculator'!$D$26),2)</f>
        <v>5318.7</v>
      </c>
      <c r="K680" s="50">
        <f>ROUND((I680*'2-Calculator'!$D$26),2)</f>
        <v>5318.7</v>
      </c>
      <c r="L680" s="48">
        <v>4.2300000000000004</v>
      </c>
      <c r="M680" s="45" t="s">
        <v>2151</v>
      </c>
      <c r="N680" s="45" t="s">
        <v>2152</v>
      </c>
      <c r="O680" s="45"/>
      <c r="P680" s="45" t="s">
        <v>1789</v>
      </c>
    </row>
    <row r="681" spans="1:16" s="51" customFormat="1">
      <c r="A681" s="45"/>
      <c r="B681" s="45" t="s">
        <v>605</v>
      </c>
      <c r="C681" s="113" t="s">
        <v>1626</v>
      </c>
      <c r="D681" s="145" t="s">
        <v>2374</v>
      </c>
      <c r="E681" s="47">
        <v>1.33379</v>
      </c>
      <c r="F681" s="53">
        <v>1</v>
      </c>
      <c r="G681" s="53">
        <v>1</v>
      </c>
      <c r="H681" s="47">
        <f t="shared" si="24"/>
        <v>1.33379</v>
      </c>
      <c r="I681" s="49">
        <f t="shared" si="25"/>
        <v>1.33379</v>
      </c>
      <c r="J681" s="50">
        <f>ROUND((H681*'2-Calculator'!$D$26),2)</f>
        <v>7135.78</v>
      </c>
      <c r="K681" s="50">
        <f>ROUND((I681*'2-Calculator'!$D$26),2)</f>
        <v>7135.78</v>
      </c>
      <c r="L681" s="48">
        <v>5.52</v>
      </c>
      <c r="M681" s="45" t="s">
        <v>2151</v>
      </c>
      <c r="N681" s="45" t="s">
        <v>2152</v>
      </c>
      <c r="O681" s="45"/>
      <c r="P681" s="45" t="s">
        <v>1789</v>
      </c>
    </row>
    <row r="682" spans="1:16" s="51" customFormat="1">
      <c r="A682" s="45"/>
      <c r="B682" s="45" t="s">
        <v>604</v>
      </c>
      <c r="C682" s="113" t="s">
        <v>1626</v>
      </c>
      <c r="D682" s="145" t="s">
        <v>2374</v>
      </c>
      <c r="E682" s="47">
        <v>2.4302800000000002</v>
      </c>
      <c r="F682" s="53">
        <v>1</v>
      </c>
      <c r="G682" s="53">
        <v>1</v>
      </c>
      <c r="H682" s="47">
        <f t="shared" si="24"/>
        <v>2.4302800000000002</v>
      </c>
      <c r="I682" s="49">
        <f t="shared" si="25"/>
        <v>2.4302800000000002</v>
      </c>
      <c r="J682" s="50">
        <f>ROUND((H682*'2-Calculator'!$D$26),2)</f>
        <v>13002</v>
      </c>
      <c r="K682" s="50">
        <f>ROUND((I682*'2-Calculator'!$D$26),2)</f>
        <v>13002</v>
      </c>
      <c r="L682" s="48">
        <v>9.68</v>
      </c>
      <c r="M682" s="45" t="s">
        <v>2151</v>
      </c>
      <c r="N682" s="45" t="s">
        <v>2152</v>
      </c>
      <c r="O682" s="45"/>
      <c r="P682" s="45" t="s">
        <v>1789</v>
      </c>
    </row>
    <row r="683" spans="1:16" s="51" customFormat="1">
      <c r="A683" s="45"/>
      <c r="B683" s="45" t="s">
        <v>603</v>
      </c>
      <c r="C683" s="113" t="s">
        <v>1627</v>
      </c>
      <c r="D683" s="145" t="s">
        <v>2375</v>
      </c>
      <c r="E683" s="47">
        <v>0.66374999999999995</v>
      </c>
      <c r="F683" s="53">
        <v>1</v>
      </c>
      <c r="G683" s="53">
        <v>1</v>
      </c>
      <c r="H683" s="47">
        <f t="shared" ref="H683:H746" si="28">ROUND(E683*F683,5)</f>
        <v>0.66374999999999995</v>
      </c>
      <c r="I683" s="49">
        <f t="shared" ref="I683:I746" si="29">ROUND(E683*G683,5)</f>
        <v>0.66374999999999995</v>
      </c>
      <c r="J683" s="50">
        <f>ROUND((H683*'2-Calculator'!$D$26),2)</f>
        <v>3551.06</v>
      </c>
      <c r="K683" s="50">
        <f>ROUND((I683*'2-Calculator'!$D$26),2)</f>
        <v>3551.06</v>
      </c>
      <c r="L683" s="48">
        <v>3.32</v>
      </c>
      <c r="M683" s="45" t="s">
        <v>2151</v>
      </c>
      <c r="N683" s="45" t="s">
        <v>2152</v>
      </c>
      <c r="O683" s="45"/>
      <c r="P683" s="45" t="s">
        <v>1789</v>
      </c>
    </row>
    <row r="684" spans="1:16" s="51" customFormat="1">
      <c r="A684" s="45"/>
      <c r="B684" s="45" t="s">
        <v>602</v>
      </c>
      <c r="C684" s="113" t="s">
        <v>1627</v>
      </c>
      <c r="D684" s="145" t="s">
        <v>2375</v>
      </c>
      <c r="E684" s="47">
        <v>0.97585</v>
      </c>
      <c r="F684" s="53">
        <v>1</v>
      </c>
      <c r="G684" s="53">
        <v>1</v>
      </c>
      <c r="H684" s="47">
        <f t="shared" si="28"/>
        <v>0.97585</v>
      </c>
      <c r="I684" s="49">
        <f t="shared" si="29"/>
        <v>0.97585</v>
      </c>
      <c r="J684" s="50">
        <f>ROUND((H684*'2-Calculator'!$D$26),2)</f>
        <v>5220.8</v>
      </c>
      <c r="K684" s="50">
        <f>ROUND((I684*'2-Calculator'!$D$26),2)</f>
        <v>5220.8</v>
      </c>
      <c r="L684" s="48">
        <v>5.24</v>
      </c>
      <c r="M684" s="45" t="s">
        <v>2151</v>
      </c>
      <c r="N684" s="45" t="s">
        <v>2152</v>
      </c>
      <c r="O684" s="45"/>
      <c r="P684" s="45" t="s">
        <v>1789</v>
      </c>
    </row>
    <row r="685" spans="1:16" s="51" customFormat="1">
      <c r="A685" s="45"/>
      <c r="B685" s="45" t="s">
        <v>601</v>
      </c>
      <c r="C685" s="113" t="s">
        <v>1627</v>
      </c>
      <c r="D685" s="145" t="s">
        <v>2375</v>
      </c>
      <c r="E685" s="47">
        <v>1.46248</v>
      </c>
      <c r="F685" s="53">
        <v>1</v>
      </c>
      <c r="G685" s="53">
        <v>1</v>
      </c>
      <c r="H685" s="47">
        <f t="shared" si="28"/>
        <v>1.46248</v>
      </c>
      <c r="I685" s="49">
        <f t="shared" si="29"/>
        <v>1.46248</v>
      </c>
      <c r="J685" s="50">
        <f>ROUND((H685*'2-Calculator'!$D$26),2)</f>
        <v>7824.27</v>
      </c>
      <c r="K685" s="50">
        <f>ROUND((I685*'2-Calculator'!$D$26),2)</f>
        <v>7824.27</v>
      </c>
      <c r="L685" s="48">
        <v>7.54</v>
      </c>
      <c r="M685" s="45" t="s">
        <v>2151</v>
      </c>
      <c r="N685" s="45" t="s">
        <v>2152</v>
      </c>
      <c r="O685" s="45"/>
      <c r="P685" s="45" t="s">
        <v>1789</v>
      </c>
    </row>
    <row r="686" spans="1:16" s="51" customFormat="1">
      <c r="A686" s="45"/>
      <c r="B686" s="45" t="s">
        <v>600</v>
      </c>
      <c r="C686" s="113" t="s">
        <v>1627</v>
      </c>
      <c r="D686" s="145" t="s">
        <v>2375</v>
      </c>
      <c r="E686" s="47">
        <v>2.4567899999999998</v>
      </c>
      <c r="F686" s="53">
        <v>1</v>
      </c>
      <c r="G686" s="53">
        <v>1</v>
      </c>
      <c r="H686" s="47">
        <f t="shared" si="28"/>
        <v>2.4567899999999998</v>
      </c>
      <c r="I686" s="49">
        <f t="shared" si="29"/>
        <v>2.4567899999999998</v>
      </c>
      <c r="J686" s="50">
        <f>ROUND((H686*'2-Calculator'!$D$26),2)</f>
        <v>13143.83</v>
      </c>
      <c r="K686" s="50">
        <f>ROUND((I686*'2-Calculator'!$D$26),2)</f>
        <v>13143.83</v>
      </c>
      <c r="L686" s="48">
        <v>10.69</v>
      </c>
      <c r="M686" s="45" t="s">
        <v>2151</v>
      </c>
      <c r="N686" s="45" t="s">
        <v>2152</v>
      </c>
      <c r="O686" s="45"/>
      <c r="P686" s="45" t="s">
        <v>1789</v>
      </c>
    </row>
    <row r="687" spans="1:16" s="51" customFormat="1">
      <c r="A687" s="45"/>
      <c r="B687" s="45" t="s">
        <v>599</v>
      </c>
      <c r="C687" s="113" t="s">
        <v>1628</v>
      </c>
      <c r="D687" s="145" t="s">
        <v>2376</v>
      </c>
      <c r="E687" s="47">
        <v>0.62841000000000002</v>
      </c>
      <c r="F687" s="53">
        <v>1</v>
      </c>
      <c r="G687" s="53">
        <v>1</v>
      </c>
      <c r="H687" s="47">
        <f t="shared" si="28"/>
        <v>0.62841000000000002</v>
      </c>
      <c r="I687" s="49">
        <f t="shared" si="29"/>
        <v>0.62841000000000002</v>
      </c>
      <c r="J687" s="50">
        <f>ROUND((H687*'2-Calculator'!$D$26),2)</f>
        <v>3361.99</v>
      </c>
      <c r="K687" s="50">
        <f>ROUND((I687*'2-Calculator'!$D$26),2)</f>
        <v>3361.99</v>
      </c>
      <c r="L687" s="48">
        <v>2.92</v>
      </c>
      <c r="M687" s="45" t="s">
        <v>2151</v>
      </c>
      <c r="N687" s="45" t="s">
        <v>2152</v>
      </c>
      <c r="O687" s="45"/>
      <c r="P687" s="45" t="s">
        <v>1789</v>
      </c>
    </row>
    <row r="688" spans="1:16" s="51" customFormat="1">
      <c r="A688" s="45"/>
      <c r="B688" s="45" t="s">
        <v>598</v>
      </c>
      <c r="C688" s="113" t="s">
        <v>1628</v>
      </c>
      <c r="D688" s="145" t="s">
        <v>2376</v>
      </c>
      <c r="E688" s="47">
        <v>0.80223</v>
      </c>
      <c r="F688" s="53">
        <v>1</v>
      </c>
      <c r="G688" s="53">
        <v>1</v>
      </c>
      <c r="H688" s="47">
        <f t="shared" si="28"/>
        <v>0.80223</v>
      </c>
      <c r="I688" s="49">
        <f t="shared" si="29"/>
        <v>0.80223</v>
      </c>
      <c r="J688" s="50">
        <f>ROUND((H688*'2-Calculator'!$D$26),2)</f>
        <v>4291.93</v>
      </c>
      <c r="K688" s="50">
        <f>ROUND((I688*'2-Calculator'!$D$26),2)</f>
        <v>4291.93</v>
      </c>
      <c r="L688" s="48">
        <v>4</v>
      </c>
      <c r="M688" s="45" t="s">
        <v>2151</v>
      </c>
      <c r="N688" s="45" t="s">
        <v>2152</v>
      </c>
      <c r="O688" s="45"/>
      <c r="P688" s="45" t="s">
        <v>1789</v>
      </c>
    </row>
    <row r="689" spans="1:16" s="51" customFormat="1">
      <c r="A689" s="45"/>
      <c r="B689" s="45" t="s">
        <v>597</v>
      </c>
      <c r="C689" s="113" t="s">
        <v>1628</v>
      </c>
      <c r="D689" s="145" t="s">
        <v>2376</v>
      </c>
      <c r="E689" s="47">
        <v>1.2420800000000001</v>
      </c>
      <c r="F689" s="53">
        <v>1</v>
      </c>
      <c r="G689" s="53">
        <v>1</v>
      </c>
      <c r="H689" s="47">
        <f t="shared" si="28"/>
        <v>1.2420800000000001</v>
      </c>
      <c r="I689" s="49">
        <f t="shared" si="29"/>
        <v>1.2420800000000001</v>
      </c>
      <c r="J689" s="50">
        <f>ROUND((H689*'2-Calculator'!$D$26),2)</f>
        <v>6645.13</v>
      </c>
      <c r="K689" s="50">
        <f>ROUND((I689*'2-Calculator'!$D$26),2)</f>
        <v>6645.13</v>
      </c>
      <c r="L689" s="48">
        <v>6.07</v>
      </c>
      <c r="M689" s="45" t="s">
        <v>2151</v>
      </c>
      <c r="N689" s="45" t="s">
        <v>2152</v>
      </c>
      <c r="O689" s="45"/>
      <c r="P689" s="45" t="s">
        <v>1789</v>
      </c>
    </row>
    <row r="690" spans="1:16" s="51" customFormat="1">
      <c r="A690" s="45"/>
      <c r="B690" s="45" t="s">
        <v>596</v>
      </c>
      <c r="C690" s="113" t="s">
        <v>1628</v>
      </c>
      <c r="D690" s="145" t="s">
        <v>2376</v>
      </c>
      <c r="E690" s="47">
        <v>2.3155000000000001</v>
      </c>
      <c r="F690" s="53">
        <v>1</v>
      </c>
      <c r="G690" s="53">
        <v>1</v>
      </c>
      <c r="H690" s="47">
        <f t="shared" si="28"/>
        <v>2.3155000000000001</v>
      </c>
      <c r="I690" s="49">
        <f t="shared" si="29"/>
        <v>2.3155000000000001</v>
      </c>
      <c r="J690" s="50">
        <f>ROUND((H690*'2-Calculator'!$D$26),2)</f>
        <v>12387.93</v>
      </c>
      <c r="K690" s="50">
        <f>ROUND((I690*'2-Calculator'!$D$26),2)</f>
        <v>12387.93</v>
      </c>
      <c r="L690" s="48">
        <v>10.210000000000001</v>
      </c>
      <c r="M690" s="45" t="s">
        <v>2151</v>
      </c>
      <c r="N690" s="45" t="s">
        <v>2152</v>
      </c>
      <c r="O690" s="45"/>
      <c r="P690" s="45" t="s">
        <v>1789</v>
      </c>
    </row>
    <row r="691" spans="1:16" s="51" customFormat="1">
      <c r="A691" s="45"/>
      <c r="B691" s="45" t="s">
        <v>595</v>
      </c>
      <c r="C691" s="113" t="s">
        <v>1629</v>
      </c>
      <c r="D691" s="145" t="s">
        <v>2377</v>
      </c>
      <c r="E691" s="47">
        <v>1.74715</v>
      </c>
      <c r="F691" s="53">
        <v>1</v>
      </c>
      <c r="G691" s="53">
        <v>1</v>
      </c>
      <c r="H691" s="47">
        <f t="shared" si="28"/>
        <v>1.74715</v>
      </c>
      <c r="I691" s="49">
        <f t="shared" si="29"/>
        <v>1.74715</v>
      </c>
      <c r="J691" s="50">
        <f>ROUND((H691*'2-Calculator'!$D$26),2)</f>
        <v>9347.25</v>
      </c>
      <c r="K691" s="50">
        <f>ROUND((I691*'2-Calculator'!$D$26),2)</f>
        <v>9347.25</v>
      </c>
      <c r="L691" s="48">
        <v>4.0999999999999996</v>
      </c>
      <c r="M691" s="45" t="s">
        <v>2151</v>
      </c>
      <c r="N691" s="45" t="s">
        <v>2152</v>
      </c>
      <c r="O691" s="45"/>
      <c r="P691" s="45" t="s">
        <v>1789</v>
      </c>
    </row>
    <row r="692" spans="1:16" s="51" customFormat="1">
      <c r="A692" s="45"/>
      <c r="B692" s="45" t="s">
        <v>594</v>
      </c>
      <c r="C692" s="113" t="s">
        <v>1629</v>
      </c>
      <c r="D692" s="145" t="s">
        <v>2377</v>
      </c>
      <c r="E692" s="47">
        <v>2.1728399999999999</v>
      </c>
      <c r="F692" s="53">
        <v>1</v>
      </c>
      <c r="G692" s="53">
        <v>1</v>
      </c>
      <c r="H692" s="47">
        <f t="shared" si="28"/>
        <v>2.1728399999999999</v>
      </c>
      <c r="I692" s="49">
        <f t="shared" si="29"/>
        <v>2.1728399999999999</v>
      </c>
      <c r="J692" s="50">
        <f>ROUND((H692*'2-Calculator'!$D$26),2)</f>
        <v>11624.69</v>
      </c>
      <c r="K692" s="50">
        <f>ROUND((I692*'2-Calculator'!$D$26),2)</f>
        <v>11624.69</v>
      </c>
      <c r="L692" s="48">
        <v>7.58</v>
      </c>
      <c r="M692" s="45" t="s">
        <v>2151</v>
      </c>
      <c r="N692" s="45" t="s">
        <v>2152</v>
      </c>
      <c r="O692" s="45"/>
      <c r="P692" s="45" t="s">
        <v>1789</v>
      </c>
    </row>
    <row r="693" spans="1:16" s="51" customFormat="1">
      <c r="A693" s="45"/>
      <c r="B693" s="45" t="s">
        <v>593</v>
      </c>
      <c r="C693" s="113" t="s">
        <v>1629</v>
      </c>
      <c r="D693" s="145" t="s">
        <v>2377</v>
      </c>
      <c r="E693" s="47">
        <v>3.48712</v>
      </c>
      <c r="F693" s="53">
        <v>1</v>
      </c>
      <c r="G693" s="53">
        <v>1</v>
      </c>
      <c r="H693" s="47">
        <f t="shared" si="28"/>
        <v>3.48712</v>
      </c>
      <c r="I693" s="49">
        <f t="shared" si="29"/>
        <v>3.48712</v>
      </c>
      <c r="J693" s="50">
        <f>ROUND((H693*'2-Calculator'!$D$26),2)</f>
        <v>18656.09</v>
      </c>
      <c r="K693" s="50">
        <f>ROUND((I693*'2-Calculator'!$D$26),2)</f>
        <v>18656.09</v>
      </c>
      <c r="L693" s="48">
        <v>13.81</v>
      </c>
      <c r="M693" s="45" t="s">
        <v>2151</v>
      </c>
      <c r="N693" s="45" t="s">
        <v>2152</v>
      </c>
      <c r="O693" s="45"/>
      <c r="P693" s="45" t="s">
        <v>1789</v>
      </c>
    </row>
    <row r="694" spans="1:16" s="51" customFormat="1">
      <c r="A694" s="45"/>
      <c r="B694" s="45" t="s">
        <v>592</v>
      </c>
      <c r="C694" s="113" t="s">
        <v>1629</v>
      </c>
      <c r="D694" s="145" t="s">
        <v>2377</v>
      </c>
      <c r="E694" s="47">
        <v>6.1361999999999997</v>
      </c>
      <c r="F694" s="53">
        <v>1</v>
      </c>
      <c r="G694" s="53">
        <v>1</v>
      </c>
      <c r="H694" s="47">
        <f t="shared" si="28"/>
        <v>6.1361999999999997</v>
      </c>
      <c r="I694" s="49">
        <f t="shared" si="29"/>
        <v>6.1361999999999997</v>
      </c>
      <c r="J694" s="50">
        <f>ROUND((H694*'2-Calculator'!$D$26),2)</f>
        <v>32828.67</v>
      </c>
      <c r="K694" s="50">
        <f>ROUND((I694*'2-Calculator'!$D$26),2)</f>
        <v>32828.67</v>
      </c>
      <c r="L694" s="48">
        <v>22.82</v>
      </c>
      <c r="M694" s="45" t="s">
        <v>2151</v>
      </c>
      <c r="N694" s="45" t="s">
        <v>2152</v>
      </c>
      <c r="O694" s="45"/>
      <c r="P694" s="45" t="s">
        <v>1789</v>
      </c>
    </row>
    <row r="695" spans="1:16" s="51" customFormat="1">
      <c r="A695" s="45"/>
      <c r="B695" s="45" t="s">
        <v>591</v>
      </c>
      <c r="C695" s="113" t="s">
        <v>1630</v>
      </c>
      <c r="D695" s="145" t="s">
        <v>2378</v>
      </c>
      <c r="E695" s="47">
        <v>1.55348</v>
      </c>
      <c r="F695" s="53">
        <v>1</v>
      </c>
      <c r="G695" s="53">
        <v>1</v>
      </c>
      <c r="H695" s="47">
        <f t="shared" si="28"/>
        <v>1.55348</v>
      </c>
      <c r="I695" s="49">
        <f t="shared" si="29"/>
        <v>1.55348</v>
      </c>
      <c r="J695" s="50">
        <f>ROUND((H695*'2-Calculator'!$D$26),2)</f>
        <v>8311.1200000000008</v>
      </c>
      <c r="K695" s="50">
        <f>ROUND((I695*'2-Calculator'!$D$26),2)</f>
        <v>8311.1200000000008</v>
      </c>
      <c r="L695" s="48">
        <v>1.74</v>
      </c>
      <c r="M695" s="45" t="s">
        <v>2151</v>
      </c>
      <c r="N695" s="45" t="s">
        <v>2152</v>
      </c>
      <c r="O695" s="45"/>
      <c r="P695" s="45" t="s">
        <v>1789</v>
      </c>
    </row>
    <row r="696" spans="1:16" s="51" customFormat="1">
      <c r="A696" s="45"/>
      <c r="B696" s="45" t="s">
        <v>590</v>
      </c>
      <c r="C696" s="113" t="s">
        <v>1630</v>
      </c>
      <c r="D696" s="145" t="s">
        <v>2378</v>
      </c>
      <c r="E696" s="47">
        <v>2.2127699999999999</v>
      </c>
      <c r="F696" s="53">
        <v>1</v>
      </c>
      <c r="G696" s="53">
        <v>1</v>
      </c>
      <c r="H696" s="47">
        <f t="shared" si="28"/>
        <v>2.2127699999999999</v>
      </c>
      <c r="I696" s="49">
        <f t="shared" si="29"/>
        <v>2.2127699999999999</v>
      </c>
      <c r="J696" s="50">
        <f>ROUND((H696*'2-Calculator'!$D$26),2)</f>
        <v>11838.32</v>
      </c>
      <c r="K696" s="50">
        <f>ROUND((I696*'2-Calculator'!$D$26),2)</f>
        <v>11838.32</v>
      </c>
      <c r="L696" s="48">
        <v>2.17</v>
      </c>
      <c r="M696" s="45" t="s">
        <v>2151</v>
      </c>
      <c r="N696" s="45" t="s">
        <v>2152</v>
      </c>
      <c r="O696" s="45"/>
      <c r="P696" s="45" t="s">
        <v>1789</v>
      </c>
    </row>
    <row r="697" spans="1:16" s="51" customFormat="1">
      <c r="A697" s="45"/>
      <c r="B697" s="45" t="s">
        <v>589</v>
      </c>
      <c r="C697" s="113" t="s">
        <v>1630</v>
      </c>
      <c r="D697" s="145" t="s">
        <v>2378</v>
      </c>
      <c r="E697" s="47">
        <v>2.5627399999999998</v>
      </c>
      <c r="F697" s="53">
        <v>1</v>
      </c>
      <c r="G697" s="53">
        <v>1</v>
      </c>
      <c r="H697" s="47">
        <f t="shared" si="28"/>
        <v>2.5627399999999998</v>
      </c>
      <c r="I697" s="49">
        <f t="shared" si="29"/>
        <v>2.5627399999999998</v>
      </c>
      <c r="J697" s="50">
        <f>ROUND((H697*'2-Calculator'!$D$26),2)</f>
        <v>13710.66</v>
      </c>
      <c r="K697" s="50">
        <f>ROUND((I697*'2-Calculator'!$D$26),2)</f>
        <v>13710.66</v>
      </c>
      <c r="L697" s="48">
        <v>5.83</v>
      </c>
      <c r="M697" s="45" t="s">
        <v>2151</v>
      </c>
      <c r="N697" s="45" t="s">
        <v>2152</v>
      </c>
      <c r="O697" s="45"/>
      <c r="P697" s="45" t="s">
        <v>1789</v>
      </c>
    </row>
    <row r="698" spans="1:16" s="51" customFormat="1">
      <c r="A698" s="45"/>
      <c r="B698" s="45" t="s">
        <v>588</v>
      </c>
      <c r="C698" s="113" t="s">
        <v>1630</v>
      </c>
      <c r="D698" s="145" t="s">
        <v>2378</v>
      </c>
      <c r="E698" s="47">
        <v>3.7027899999999998</v>
      </c>
      <c r="F698" s="53">
        <v>1</v>
      </c>
      <c r="G698" s="53">
        <v>1</v>
      </c>
      <c r="H698" s="47">
        <f t="shared" si="28"/>
        <v>3.7027899999999998</v>
      </c>
      <c r="I698" s="49">
        <f t="shared" si="29"/>
        <v>3.7027899999999998</v>
      </c>
      <c r="J698" s="50">
        <f>ROUND((H698*'2-Calculator'!$D$26),2)</f>
        <v>19809.93</v>
      </c>
      <c r="K698" s="50">
        <f>ROUND((I698*'2-Calculator'!$D$26),2)</f>
        <v>19809.93</v>
      </c>
      <c r="L698" s="48">
        <v>8.24</v>
      </c>
      <c r="M698" s="45" t="s">
        <v>2151</v>
      </c>
      <c r="N698" s="45" t="s">
        <v>2152</v>
      </c>
      <c r="O698" s="45"/>
      <c r="P698" s="45" t="s">
        <v>1789</v>
      </c>
    </row>
    <row r="699" spans="1:16" s="51" customFormat="1">
      <c r="A699" s="45"/>
      <c r="B699" s="45" t="s">
        <v>587</v>
      </c>
      <c r="C699" s="113" t="s">
        <v>1631</v>
      </c>
      <c r="D699" s="145" t="s">
        <v>2379</v>
      </c>
      <c r="E699" s="47">
        <v>1.44693</v>
      </c>
      <c r="F699" s="53">
        <v>1</v>
      </c>
      <c r="G699" s="53">
        <v>1</v>
      </c>
      <c r="H699" s="47">
        <f t="shared" si="28"/>
        <v>1.44693</v>
      </c>
      <c r="I699" s="49">
        <f t="shared" si="29"/>
        <v>1.44693</v>
      </c>
      <c r="J699" s="50">
        <f>ROUND((H699*'2-Calculator'!$D$26),2)</f>
        <v>7741.08</v>
      </c>
      <c r="K699" s="50">
        <f>ROUND((I699*'2-Calculator'!$D$26),2)</f>
        <v>7741.08</v>
      </c>
      <c r="L699" s="48">
        <v>2.2200000000000002</v>
      </c>
      <c r="M699" s="45" t="s">
        <v>2151</v>
      </c>
      <c r="N699" s="45" t="s">
        <v>2152</v>
      </c>
      <c r="O699" s="45"/>
      <c r="P699" s="45" t="s">
        <v>1789</v>
      </c>
    </row>
    <row r="700" spans="1:16" s="51" customFormat="1">
      <c r="A700" s="45"/>
      <c r="B700" s="45" t="s">
        <v>586</v>
      </c>
      <c r="C700" s="113" t="s">
        <v>1631</v>
      </c>
      <c r="D700" s="145" t="s">
        <v>2379</v>
      </c>
      <c r="E700" s="47">
        <v>2.5855399999999999</v>
      </c>
      <c r="F700" s="53">
        <v>1</v>
      </c>
      <c r="G700" s="53">
        <v>1</v>
      </c>
      <c r="H700" s="47">
        <f t="shared" si="28"/>
        <v>2.5855399999999999</v>
      </c>
      <c r="I700" s="49">
        <f t="shared" si="29"/>
        <v>2.5855399999999999</v>
      </c>
      <c r="J700" s="50">
        <f>ROUND((H700*'2-Calculator'!$D$26),2)</f>
        <v>13832.64</v>
      </c>
      <c r="K700" s="50">
        <f>ROUND((I700*'2-Calculator'!$D$26),2)</f>
        <v>13832.64</v>
      </c>
      <c r="L700" s="48">
        <v>3.53</v>
      </c>
      <c r="M700" s="45" t="s">
        <v>2151</v>
      </c>
      <c r="N700" s="45" t="s">
        <v>2152</v>
      </c>
      <c r="O700" s="45"/>
      <c r="P700" s="45" t="s">
        <v>1789</v>
      </c>
    </row>
    <row r="701" spans="1:16" s="51" customFormat="1">
      <c r="A701" s="45"/>
      <c r="B701" s="45" t="s">
        <v>585</v>
      </c>
      <c r="C701" s="113" t="s">
        <v>1631</v>
      </c>
      <c r="D701" s="145" t="s">
        <v>2379</v>
      </c>
      <c r="E701" s="47">
        <v>3.2192699999999999</v>
      </c>
      <c r="F701" s="53">
        <v>1</v>
      </c>
      <c r="G701" s="53">
        <v>1</v>
      </c>
      <c r="H701" s="47">
        <f t="shared" si="28"/>
        <v>3.2192699999999999</v>
      </c>
      <c r="I701" s="49">
        <f t="shared" si="29"/>
        <v>3.2192699999999999</v>
      </c>
      <c r="J701" s="50">
        <f>ROUND((H701*'2-Calculator'!$D$26),2)</f>
        <v>17223.09</v>
      </c>
      <c r="K701" s="50">
        <f>ROUND((I701*'2-Calculator'!$D$26),2)</f>
        <v>17223.09</v>
      </c>
      <c r="L701" s="48">
        <v>4.97</v>
      </c>
      <c r="M701" s="45" t="s">
        <v>2151</v>
      </c>
      <c r="N701" s="45" t="s">
        <v>2152</v>
      </c>
      <c r="O701" s="45"/>
      <c r="P701" s="45" t="s">
        <v>1789</v>
      </c>
    </row>
    <row r="702" spans="1:16" s="51" customFormat="1">
      <c r="A702" s="45"/>
      <c r="B702" s="45" t="s">
        <v>584</v>
      </c>
      <c r="C702" s="113" t="s">
        <v>1631</v>
      </c>
      <c r="D702" s="145" t="s">
        <v>2379</v>
      </c>
      <c r="E702" s="47">
        <v>4.0197399999999996</v>
      </c>
      <c r="F702" s="53">
        <v>1</v>
      </c>
      <c r="G702" s="53">
        <v>1</v>
      </c>
      <c r="H702" s="47">
        <f t="shared" si="28"/>
        <v>4.0197399999999996</v>
      </c>
      <c r="I702" s="49">
        <f t="shared" si="29"/>
        <v>4.0197399999999996</v>
      </c>
      <c r="J702" s="50">
        <f>ROUND((H702*'2-Calculator'!$D$26),2)</f>
        <v>21505.61</v>
      </c>
      <c r="K702" s="50">
        <f>ROUND((I702*'2-Calculator'!$D$26),2)</f>
        <v>21505.61</v>
      </c>
      <c r="L702" s="48">
        <v>11.14</v>
      </c>
      <c r="M702" s="45" t="s">
        <v>2151</v>
      </c>
      <c r="N702" s="45" t="s">
        <v>2152</v>
      </c>
      <c r="O702" s="45"/>
      <c r="P702" s="45" t="s">
        <v>1789</v>
      </c>
    </row>
    <row r="703" spans="1:16" s="51" customFormat="1">
      <c r="A703" s="45"/>
      <c r="B703" s="45" t="s">
        <v>583</v>
      </c>
      <c r="C703" s="113" t="s">
        <v>1632</v>
      </c>
      <c r="D703" s="145" t="s">
        <v>2380</v>
      </c>
      <c r="E703" s="47">
        <v>0.99782000000000004</v>
      </c>
      <c r="F703" s="53">
        <v>1</v>
      </c>
      <c r="G703" s="53">
        <v>1</v>
      </c>
      <c r="H703" s="47">
        <f t="shared" si="28"/>
        <v>0.99782000000000004</v>
      </c>
      <c r="I703" s="49">
        <f t="shared" si="29"/>
        <v>0.99782000000000004</v>
      </c>
      <c r="J703" s="50">
        <f>ROUND((H703*'2-Calculator'!$D$26),2)</f>
        <v>5338.34</v>
      </c>
      <c r="K703" s="50">
        <f>ROUND((I703*'2-Calculator'!$D$26),2)</f>
        <v>5338.34</v>
      </c>
      <c r="L703" s="48">
        <v>3.27</v>
      </c>
      <c r="M703" s="45" t="s">
        <v>2151</v>
      </c>
      <c r="N703" s="45" t="s">
        <v>2152</v>
      </c>
      <c r="O703" s="45"/>
      <c r="P703" s="45" t="s">
        <v>1789</v>
      </c>
    </row>
    <row r="704" spans="1:16" s="51" customFormat="1">
      <c r="A704" s="45"/>
      <c r="B704" s="45" t="s">
        <v>582</v>
      </c>
      <c r="C704" s="113" t="s">
        <v>1632</v>
      </c>
      <c r="D704" s="145" t="s">
        <v>2380</v>
      </c>
      <c r="E704" s="47">
        <v>1.38991</v>
      </c>
      <c r="F704" s="53">
        <v>1</v>
      </c>
      <c r="G704" s="53">
        <v>1</v>
      </c>
      <c r="H704" s="47">
        <f t="shared" si="28"/>
        <v>1.38991</v>
      </c>
      <c r="I704" s="49">
        <f t="shared" si="29"/>
        <v>1.38991</v>
      </c>
      <c r="J704" s="50">
        <f>ROUND((H704*'2-Calculator'!$D$26),2)</f>
        <v>7436.02</v>
      </c>
      <c r="K704" s="50">
        <f>ROUND((I704*'2-Calculator'!$D$26),2)</f>
        <v>7436.02</v>
      </c>
      <c r="L704" s="48">
        <v>5.17</v>
      </c>
      <c r="M704" s="45" t="s">
        <v>2151</v>
      </c>
      <c r="N704" s="45" t="s">
        <v>2152</v>
      </c>
      <c r="O704" s="45"/>
      <c r="P704" s="45" t="s">
        <v>1789</v>
      </c>
    </row>
    <row r="705" spans="1:16" s="51" customFormat="1">
      <c r="A705" s="45"/>
      <c r="B705" s="45" t="s">
        <v>581</v>
      </c>
      <c r="C705" s="113" t="s">
        <v>1632</v>
      </c>
      <c r="D705" s="145" t="s">
        <v>2380</v>
      </c>
      <c r="E705" s="47">
        <v>2.24356</v>
      </c>
      <c r="F705" s="53">
        <v>1</v>
      </c>
      <c r="G705" s="53">
        <v>1</v>
      </c>
      <c r="H705" s="47">
        <f t="shared" si="28"/>
        <v>2.24356</v>
      </c>
      <c r="I705" s="49">
        <f t="shared" si="29"/>
        <v>2.24356</v>
      </c>
      <c r="J705" s="50">
        <f>ROUND((H705*'2-Calculator'!$D$26),2)</f>
        <v>12003.05</v>
      </c>
      <c r="K705" s="50">
        <f>ROUND((I705*'2-Calculator'!$D$26),2)</f>
        <v>12003.05</v>
      </c>
      <c r="L705" s="48">
        <v>9</v>
      </c>
      <c r="M705" s="45" t="s">
        <v>2151</v>
      </c>
      <c r="N705" s="45" t="s">
        <v>2152</v>
      </c>
      <c r="O705" s="45"/>
      <c r="P705" s="45" t="s">
        <v>1789</v>
      </c>
    </row>
    <row r="706" spans="1:16" s="51" customFormat="1">
      <c r="A706" s="45"/>
      <c r="B706" s="45" t="s">
        <v>580</v>
      </c>
      <c r="C706" s="113" t="s">
        <v>1632</v>
      </c>
      <c r="D706" s="145" t="s">
        <v>2380</v>
      </c>
      <c r="E706" s="47">
        <v>4.02034</v>
      </c>
      <c r="F706" s="53">
        <v>1</v>
      </c>
      <c r="G706" s="53">
        <v>1</v>
      </c>
      <c r="H706" s="47">
        <f t="shared" si="28"/>
        <v>4.02034</v>
      </c>
      <c r="I706" s="49">
        <f t="shared" si="29"/>
        <v>4.02034</v>
      </c>
      <c r="J706" s="50">
        <f>ROUND((H706*'2-Calculator'!$D$26),2)</f>
        <v>21508.82</v>
      </c>
      <c r="K706" s="50">
        <f>ROUND((I706*'2-Calculator'!$D$26),2)</f>
        <v>21508.82</v>
      </c>
      <c r="L706" s="48">
        <v>14.82</v>
      </c>
      <c r="M706" s="45" t="s">
        <v>2151</v>
      </c>
      <c r="N706" s="45" t="s">
        <v>2152</v>
      </c>
      <c r="O706" s="45"/>
      <c r="P706" s="45" t="s">
        <v>1789</v>
      </c>
    </row>
    <row r="707" spans="1:16" s="51" customFormat="1">
      <c r="A707" s="45"/>
      <c r="B707" s="45" t="s">
        <v>579</v>
      </c>
      <c r="C707" s="113" t="s">
        <v>1633</v>
      </c>
      <c r="D707" s="145" t="s">
        <v>2002</v>
      </c>
      <c r="E707" s="47">
        <v>0.73421999999999998</v>
      </c>
      <c r="F707" s="53">
        <v>1</v>
      </c>
      <c r="G707" s="53">
        <v>1</v>
      </c>
      <c r="H707" s="47">
        <f t="shared" si="28"/>
        <v>0.73421999999999998</v>
      </c>
      <c r="I707" s="49">
        <f t="shared" si="29"/>
        <v>0.73421999999999998</v>
      </c>
      <c r="J707" s="50">
        <f>ROUND((H707*'2-Calculator'!$D$26),2)</f>
        <v>3928.08</v>
      </c>
      <c r="K707" s="50">
        <f>ROUND((I707*'2-Calculator'!$D$26),2)</f>
        <v>3928.08</v>
      </c>
      <c r="L707" s="48">
        <v>3.81</v>
      </c>
      <c r="M707" s="45" t="s">
        <v>2151</v>
      </c>
      <c r="N707" s="45" t="s">
        <v>2152</v>
      </c>
      <c r="O707" s="45"/>
      <c r="P707" s="45" t="s">
        <v>1789</v>
      </c>
    </row>
    <row r="708" spans="1:16" s="51" customFormat="1">
      <c r="A708" s="45"/>
      <c r="B708" s="45" t="s">
        <v>578</v>
      </c>
      <c r="C708" s="113" t="s">
        <v>1633</v>
      </c>
      <c r="D708" s="145" t="s">
        <v>2002</v>
      </c>
      <c r="E708" s="47">
        <v>0.92542000000000002</v>
      </c>
      <c r="F708" s="53">
        <v>1</v>
      </c>
      <c r="G708" s="53">
        <v>1</v>
      </c>
      <c r="H708" s="47">
        <f t="shared" si="28"/>
        <v>0.92542000000000002</v>
      </c>
      <c r="I708" s="49">
        <f t="shared" si="29"/>
        <v>0.92542000000000002</v>
      </c>
      <c r="J708" s="50">
        <f>ROUND((H708*'2-Calculator'!$D$26),2)</f>
        <v>4951</v>
      </c>
      <c r="K708" s="50">
        <f>ROUND((I708*'2-Calculator'!$D$26),2)</f>
        <v>4951</v>
      </c>
      <c r="L708" s="48">
        <v>4.8499999999999996</v>
      </c>
      <c r="M708" s="45" t="s">
        <v>2151</v>
      </c>
      <c r="N708" s="45" t="s">
        <v>2152</v>
      </c>
      <c r="O708" s="45"/>
      <c r="P708" s="45" t="s">
        <v>1789</v>
      </c>
    </row>
    <row r="709" spans="1:16" s="51" customFormat="1">
      <c r="A709" s="45"/>
      <c r="B709" s="45" t="s">
        <v>577</v>
      </c>
      <c r="C709" s="113" t="s">
        <v>1633</v>
      </c>
      <c r="D709" s="145" t="s">
        <v>2002</v>
      </c>
      <c r="E709" s="47">
        <v>1.3496900000000001</v>
      </c>
      <c r="F709" s="53">
        <v>1</v>
      </c>
      <c r="G709" s="53">
        <v>1</v>
      </c>
      <c r="H709" s="47">
        <f t="shared" si="28"/>
        <v>1.3496900000000001</v>
      </c>
      <c r="I709" s="49">
        <f t="shared" si="29"/>
        <v>1.3496900000000001</v>
      </c>
      <c r="J709" s="50">
        <f>ROUND((H709*'2-Calculator'!$D$26),2)</f>
        <v>7220.84</v>
      </c>
      <c r="K709" s="50">
        <f>ROUND((I709*'2-Calculator'!$D$26),2)</f>
        <v>7220.84</v>
      </c>
      <c r="L709" s="48">
        <v>7.43</v>
      </c>
      <c r="M709" s="45" t="s">
        <v>2151</v>
      </c>
      <c r="N709" s="45" t="s">
        <v>2152</v>
      </c>
      <c r="O709" s="45"/>
      <c r="P709" s="45" t="s">
        <v>1789</v>
      </c>
    </row>
    <row r="710" spans="1:16" s="51" customFormat="1">
      <c r="A710" s="45"/>
      <c r="B710" s="45" t="s">
        <v>576</v>
      </c>
      <c r="C710" s="113" t="s">
        <v>1633</v>
      </c>
      <c r="D710" s="145" t="s">
        <v>2002</v>
      </c>
      <c r="E710" s="47">
        <v>2.5209999999999999</v>
      </c>
      <c r="F710" s="53">
        <v>1</v>
      </c>
      <c r="G710" s="53">
        <v>1</v>
      </c>
      <c r="H710" s="47">
        <f t="shared" si="28"/>
        <v>2.5209999999999999</v>
      </c>
      <c r="I710" s="49">
        <f t="shared" si="29"/>
        <v>2.5209999999999999</v>
      </c>
      <c r="J710" s="50">
        <f>ROUND((H710*'2-Calculator'!$D$26),2)</f>
        <v>13487.35</v>
      </c>
      <c r="K710" s="50">
        <f>ROUND((I710*'2-Calculator'!$D$26),2)</f>
        <v>13487.35</v>
      </c>
      <c r="L710" s="48">
        <v>13</v>
      </c>
      <c r="M710" s="45" t="s">
        <v>2151</v>
      </c>
      <c r="N710" s="45" t="s">
        <v>2152</v>
      </c>
      <c r="O710" s="45"/>
      <c r="P710" s="45" t="s">
        <v>1789</v>
      </c>
    </row>
    <row r="711" spans="1:16" s="51" customFormat="1">
      <c r="A711" s="45"/>
      <c r="B711" s="45" t="s">
        <v>575</v>
      </c>
      <c r="C711" s="113" t="s">
        <v>1634</v>
      </c>
      <c r="D711" s="145" t="s">
        <v>2381</v>
      </c>
      <c r="E711" s="47">
        <v>0.50555000000000005</v>
      </c>
      <c r="F711" s="53">
        <v>1</v>
      </c>
      <c r="G711" s="53">
        <v>1</v>
      </c>
      <c r="H711" s="47">
        <f t="shared" si="28"/>
        <v>0.50555000000000005</v>
      </c>
      <c r="I711" s="49">
        <f t="shared" si="29"/>
        <v>0.50555000000000005</v>
      </c>
      <c r="J711" s="50">
        <f>ROUND((H711*'2-Calculator'!$D$26),2)</f>
        <v>2704.69</v>
      </c>
      <c r="K711" s="50">
        <f>ROUND((I711*'2-Calculator'!$D$26),2)</f>
        <v>2704.69</v>
      </c>
      <c r="L711" s="48">
        <v>3.06</v>
      </c>
      <c r="M711" s="45" t="s">
        <v>2151</v>
      </c>
      <c r="N711" s="45" t="s">
        <v>2152</v>
      </c>
      <c r="O711" s="45"/>
      <c r="P711" s="45" t="s">
        <v>1789</v>
      </c>
    </row>
    <row r="712" spans="1:16" s="51" customFormat="1">
      <c r="A712" s="45"/>
      <c r="B712" s="45" t="s">
        <v>574</v>
      </c>
      <c r="C712" s="113" t="s">
        <v>1634</v>
      </c>
      <c r="D712" s="145" t="s">
        <v>2381</v>
      </c>
      <c r="E712" s="47">
        <v>0.85911000000000004</v>
      </c>
      <c r="F712" s="53">
        <v>1</v>
      </c>
      <c r="G712" s="53">
        <v>1</v>
      </c>
      <c r="H712" s="47">
        <f t="shared" si="28"/>
        <v>0.85911000000000004</v>
      </c>
      <c r="I712" s="49">
        <f t="shared" si="29"/>
        <v>0.85911000000000004</v>
      </c>
      <c r="J712" s="50">
        <f>ROUND((H712*'2-Calculator'!$D$26),2)</f>
        <v>4596.24</v>
      </c>
      <c r="K712" s="50">
        <f>ROUND((I712*'2-Calculator'!$D$26),2)</f>
        <v>4596.24</v>
      </c>
      <c r="L712" s="48">
        <v>4.8899999999999997</v>
      </c>
      <c r="M712" s="45" t="s">
        <v>2151</v>
      </c>
      <c r="N712" s="45" t="s">
        <v>2152</v>
      </c>
      <c r="O712" s="45"/>
      <c r="P712" s="45" t="s">
        <v>1789</v>
      </c>
    </row>
    <row r="713" spans="1:16" s="51" customFormat="1">
      <c r="A713" s="45"/>
      <c r="B713" s="45" t="s">
        <v>573</v>
      </c>
      <c r="C713" s="113" t="s">
        <v>1634</v>
      </c>
      <c r="D713" s="145" t="s">
        <v>2381</v>
      </c>
      <c r="E713" s="47">
        <v>1.5799700000000001</v>
      </c>
      <c r="F713" s="53">
        <v>1</v>
      </c>
      <c r="G713" s="53">
        <v>1</v>
      </c>
      <c r="H713" s="47">
        <f t="shared" si="28"/>
        <v>1.5799700000000001</v>
      </c>
      <c r="I713" s="49">
        <f t="shared" si="29"/>
        <v>1.5799700000000001</v>
      </c>
      <c r="J713" s="50">
        <f>ROUND((H713*'2-Calculator'!$D$26),2)</f>
        <v>8452.84</v>
      </c>
      <c r="K713" s="50">
        <f>ROUND((I713*'2-Calculator'!$D$26),2)</f>
        <v>8452.84</v>
      </c>
      <c r="L713" s="48">
        <v>7.87</v>
      </c>
      <c r="M713" s="45" t="s">
        <v>2151</v>
      </c>
      <c r="N713" s="45" t="s">
        <v>2152</v>
      </c>
      <c r="O713" s="45"/>
      <c r="P713" s="45" t="s">
        <v>1789</v>
      </c>
    </row>
    <row r="714" spans="1:16" s="51" customFormat="1">
      <c r="A714" s="45"/>
      <c r="B714" s="45" t="s">
        <v>572</v>
      </c>
      <c r="C714" s="113" t="s">
        <v>1634</v>
      </c>
      <c r="D714" s="145" t="s">
        <v>2381</v>
      </c>
      <c r="E714" s="47">
        <v>3.0808499999999999</v>
      </c>
      <c r="F714" s="53">
        <v>1</v>
      </c>
      <c r="G714" s="53">
        <v>1</v>
      </c>
      <c r="H714" s="47">
        <f t="shared" si="28"/>
        <v>3.0808499999999999</v>
      </c>
      <c r="I714" s="49">
        <f t="shared" si="29"/>
        <v>3.0808499999999999</v>
      </c>
      <c r="J714" s="50">
        <f>ROUND((H714*'2-Calculator'!$D$26),2)</f>
        <v>16482.55</v>
      </c>
      <c r="K714" s="50">
        <f>ROUND((I714*'2-Calculator'!$D$26),2)</f>
        <v>16482.55</v>
      </c>
      <c r="L714" s="48">
        <v>13.02</v>
      </c>
      <c r="M714" s="45" t="s">
        <v>2151</v>
      </c>
      <c r="N714" s="45" t="s">
        <v>2152</v>
      </c>
      <c r="O714" s="45"/>
      <c r="P714" s="45" t="s">
        <v>1789</v>
      </c>
    </row>
    <row r="715" spans="1:16" s="51" customFormat="1">
      <c r="A715" s="45"/>
      <c r="B715" s="45" t="s">
        <v>571</v>
      </c>
      <c r="C715" s="113" t="s">
        <v>1635</v>
      </c>
      <c r="D715" s="145" t="s">
        <v>2382</v>
      </c>
      <c r="E715" s="47">
        <v>0.63393999999999995</v>
      </c>
      <c r="F715" s="53">
        <v>1</v>
      </c>
      <c r="G715" s="53">
        <v>1</v>
      </c>
      <c r="H715" s="47">
        <f t="shared" si="28"/>
        <v>0.63393999999999995</v>
      </c>
      <c r="I715" s="49">
        <f t="shared" si="29"/>
        <v>0.63393999999999995</v>
      </c>
      <c r="J715" s="50">
        <f>ROUND((H715*'2-Calculator'!$D$26),2)</f>
        <v>3391.58</v>
      </c>
      <c r="K715" s="50">
        <f>ROUND((I715*'2-Calculator'!$D$26),2)</f>
        <v>3391.58</v>
      </c>
      <c r="L715" s="48">
        <v>3.03</v>
      </c>
      <c r="M715" s="45" t="s">
        <v>2151</v>
      </c>
      <c r="N715" s="45" t="s">
        <v>2152</v>
      </c>
      <c r="O715" s="45"/>
      <c r="P715" s="45" t="s">
        <v>1789</v>
      </c>
    </row>
    <row r="716" spans="1:16" s="51" customFormat="1">
      <c r="A716" s="45"/>
      <c r="B716" s="45" t="s">
        <v>570</v>
      </c>
      <c r="C716" s="113" t="s">
        <v>1635</v>
      </c>
      <c r="D716" s="145" t="s">
        <v>2382</v>
      </c>
      <c r="E716" s="47">
        <v>0.90463000000000005</v>
      </c>
      <c r="F716" s="53">
        <v>1</v>
      </c>
      <c r="G716" s="53">
        <v>1</v>
      </c>
      <c r="H716" s="47">
        <f t="shared" si="28"/>
        <v>0.90463000000000005</v>
      </c>
      <c r="I716" s="49">
        <f t="shared" si="29"/>
        <v>0.90463000000000005</v>
      </c>
      <c r="J716" s="50">
        <f>ROUND((H716*'2-Calculator'!$D$26),2)</f>
        <v>4839.7700000000004</v>
      </c>
      <c r="K716" s="50">
        <f>ROUND((I716*'2-Calculator'!$D$26),2)</f>
        <v>4839.7700000000004</v>
      </c>
      <c r="L716" s="48">
        <v>4.29</v>
      </c>
      <c r="M716" s="45" t="s">
        <v>2151</v>
      </c>
      <c r="N716" s="45" t="s">
        <v>2152</v>
      </c>
      <c r="O716" s="45"/>
      <c r="P716" s="45" t="s">
        <v>1789</v>
      </c>
    </row>
    <row r="717" spans="1:16" s="51" customFormat="1">
      <c r="A717" s="45"/>
      <c r="B717" s="45" t="s">
        <v>569</v>
      </c>
      <c r="C717" s="113" t="s">
        <v>1635</v>
      </c>
      <c r="D717" s="145" t="s">
        <v>2382</v>
      </c>
      <c r="E717" s="47">
        <v>1.3193299999999999</v>
      </c>
      <c r="F717" s="53">
        <v>1</v>
      </c>
      <c r="G717" s="53">
        <v>1</v>
      </c>
      <c r="H717" s="47">
        <f t="shared" si="28"/>
        <v>1.3193299999999999</v>
      </c>
      <c r="I717" s="49">
        <f t="shared" si="29"/>
        <v>1.3193299999999999</v>
      </c>
      <c r="J717" s="50">
        <f>ROUND((H717*'2-Calculator'!$D$26),2)</f>
        <v>7058.42</v>
      </c>
      <c r="K717" s="50">
        <f>ROUND((I717*'2-Calculator'!$D$26),2)</f>
        <v>7058.42</v>
      </c>
      <c r="L717" s="48">
        <v>6.36</v>
      </c>
      <c r="M717" s="45" t="s">
        <v>2151</v>
      </c>
      <c r="N717" s="45" t="s">
        <v>2152</v>
      </c>
      <c r="O717" s="45"/>
      <c r="P717" s="45" t="s">
        <v>1789</v>
      </c>
    </row>
    <row r="718" spans="1:16" s="51" customFormat="1">
      <c r="A718" s="45"/>
      <c r="B718" s="45" t="s">
        <v>568</v>
      </c>
      <c r="C718" s="113" t="s">
        <v>1635</v>
      </c>
      <c r="D718" s="145" t="s">
        <v>2382</v>
      </c>
      <c r="E718" s="47">
        <v>1.88592</v>
      </c>
      <c r="F718" s="53">
        <v>1</v>
      </c>
      <c r="G718" s="53">
        <v>1</v>
      </c>
      <c r="H718" s="47">
        <f t="shared" si="28"/>
        <v>1.88592</v>
      </c>
      <c r="I718" s="49">
        <f t="shared" si="29"/>
        <v>1.88592</v>
      </c>
      <c r="J718" s="50">
        <f>ROUND((H718*'2-Calculator'!$D$26),2)</f>
        <v>10089.67</v>
      </c>
      <c r="K718" s="50">
        <f>ROUND((I718*'2-Calculator'!$D$26),2)</f>
        <v>10089.67</v>
      </c>
      <c r="L718" s="48">
        <v>8.4700000000000006</v>
      </c>
      <c r="M718" s="45" t="s">
        <v>2151</v>
      </c>
      <c r="N718" s="45" t="s">
        <v>2152</v>
      </c>
      <c r="O718" s="45"/>
      <c r="P718" s="45" t="s">
        <v>1789</v>
      </c>
    </row>
    <row r="719" spans="1:16" s="51" customFormat="1">
      <c r="A719" s="45"/>
      <c r="B719" s="45" t="s">
        <v>567</v>
      </c>
      <c r="C719" s="113" t="s">
        <v>1636</v>
      </c>
      <c r="D719" s="145" t="s">
        <v>2383</v>
      </c>
      <c r="E719" s="47">
        <v>0.57825000000000004</v>
      </c>
      <c r="F719" s="53">
        <v>1</v>
      </c>
      <c r="G719" s="53">
        <v>1</v>
      </c>
      <c r="H719" s="47">
        <f t="shared" si="28"/>
        <v>0.57825000000000004</v>
      </c>
      <c r="I719" s="49">
        <f t="shared" si="29"/>
        <v>0.57825000000000004</v>
      </c>
      <c r="J719" s="50">
        <f>ROUND((H719*'2-Calculator'!$D$26),2)</f>
        <v>3093.64</v>
      </c>
      <c r="K719" s="50">
        <f>ROUND((I719*'2-Calculator'!$D$26),2)</f>
        <v>3093.64</v>
      </c>
      <c r="L719" s="48">
        <v>2.93</v>
      </c>
      <c r="M719" s="45" t="s">
        <v>2151</v>
      </c>
      <c r="N719" s="45" t="s">
        <v>2152</v>
      </c>
      <c r="O719" s="45"/>
      <c r="P719" s="45" t="s">
        <v>1789</v>
      </c>
    </row>
    <row r="720" spans="1:16" s="51" customFormat="1">
      <c r="A720" s="45"/>
      <c r="B720" s="45" t="s">
        <v>566</v>
      </c>
      <c r="C720" s="113" t="s">
        <v>1636</v>
      </c>
      <c r="D720" s="145" t="s">
        <v>2383</v>
      </c>
      <c r="E720" s="47">
        <v>0.79024000000000005</v>
      </c>
      <c r="F720" s="53">
        <v>1</v>
      </c>
      <c r="G720" s="53">
        <v>1</v>
      </c>
      <c r="H720" s="47">
        <f t="shared" si="28"/>
        <v>0.79024000000000005</v>
      </c>
      <c r="I720" s="49">
        <f t="shared" si="29"/>
        <v>0.79024000000000005</v>
      </c>
      <c r="J720" s="50">
        <f>ROUND((H720*'2-Calculator'!$D$26),2)</f>
        <v>4227.78</v>
      </c>
      <c r="K720" s="50">
        <f>ROUND((I720*'2-Calculator'!$D$26),2)</f>
        <v>4227.78</v>
      </c>
      <c r="L720" s="48">
        <v>4.08</v>
      </c>
      <c r="M720" s="45" t="s">
        <v>2151</v>
      </c>
      <c r="N720" s="45" t="s">
        <v>2152</v>
      </c>
      <c r="O720" s="45"/>
      <c r="P720" s="45" t="s">
        <v>1789</v>
      </c>
    </row>
    <row r="721" spans="1:16" s="51" customFormat="1">
      <c r="A721" s="45"/>
      <c r="B721" s="45" t="s">
        <v>565</v>
      </c>
      <c r="C721" s="113" t="s">
        <v>1636</v>
      </c>
      <c r="D721" s="145" t="s">
        <v>2383</v>
      </c>
      <c r="E721" s="47">
        <v>1.18205</v>
      </c>
      <c r="F721" s="53">
        <v>1</v>
      </c>
      <c r="G721" s="53">
        <v>1</v>
      </c>
      <c r="H721" s="47">
        <f t="shared" si="28"/>
        <v>1.18205</v>
      </c>
      <c r="I721" s="49">
        <f t="shared" si="29"/>
        <v>1.18205</v>
      </c>
      <c r="J721" s="50">
        <f>ROUND((H721*'2-Calculator'!$D$26),2)</f>
        <v>6323.97</v>
      </c>
      <c r="K721" s="50">
        <f>ROUND((I721*'2-Calculator'!$D$26),2)</f>
        <v>6323.97</v>
      </c>
      <c r="L721" s="48">
        <v>5.93</v>
      </c>
      <c r="M721" s="45" t="s">
        <v>2151</v>
      </c>
      <c r="N721" s="45" t="s">
        <v>2152</v>
      </c>
      <c r="O721" s="45"/>
      <c r="P721" s="45" t="s">
        <v>1789</v>
      </c>
    </row>
    <row r="722" spans="1:16" s="51" customFormat="1">
      <c r="A722" s="45"/>
      <c r="B722" s="45" t="s">
        <v>564</v>
      </c>
      <c r="C722" s="113" t="s">
        <v>1636</v>
      </c>
      <c r="D722" s="145" t="s">
        <v>2383</v>
      </c>
      <c r="E722" s="47">
        <v>2.1780599999999999</v>
      </c>
      <c r="F722" s="53">
        <v>1</v>
      </c>
      <c r="G722" s="53">
        <v>1</v>
      </c>
      <c r="H722" s="47">
        <f t="shared" si="28"/>
        <v>2.1780599999999999</v>
      </c>
      <c r="I722" s="49">
        <f t="shared" si="29"/>
        <v>2.1780599999999999</v>
      </c>
      <c r="J722" s="50">
        <f>ROUND((H722*'2-Calculator'!$D$26),2)</f>
        <v>11652.62</v>
      </c>
      <c r="K722" s="50">
        <f>ROUND((I722*'2-Calculator'!$D$26),2)</f>
        <v>11652.62</v>
      </c>
      <c r="L722" s="48">
        <v>10.029999999999999</v>
      </c>
      <c r="M722" s="45" t="s">
        <v>2151</v>
      </c>
      <c r="N722" s="45" t="s">
        <v>2152</v>
      </c>
      <c r="O722" s="45"/>
      <c r="P722" s="45" t="s">
        <v>1789</v>
      </c>
    </row>
    <row r="723" spans="1:16" s="51" customFormat="1">
      <c r="A723" s="45"/>
      <c r="B723" s="45" t="s">
        <v>563</v>
      </c>
      <c r="C723" s="113" t="s">
        <v>1637</v>
      </c>
      <c r="D723" s="145" t="s">
        <v>2384</v>
      </c>
      <c r="E723" s="47">
        <v>0.67515000000000003</v>
      </c>
      <c r="F723" s="53">
        <v>1</v>
      </c>
      <c r="G723" s="53">
        <v>1</v>
      </c>
      <c r="H723" s="47">
        <f t="shared" si="28"/>
        <v>0.67515000000000003</v>
      </c>
      <c r="I723" s="49">
        <f t="shared" si="29"/>
        <v>0.67515000000000003</v>
      </c>
      <c r="J723" s="50">
        <f>ROUND((H723*'2-Calculator'!$D$26),2)</f>
        <v>3612.05</v>
      </c>
      <c r="K723" s="50">
        <f>ROUND((I723*'2-Calculator'!$D$26),2)</f>
        <v>3612.05</v>
      </c>
      <c r="L723" s="48">
        <v>2.13</v>
      </c>
      <c r="M723" s="45" t="s">
        <v>2151</v>
      </c>
      <c r="N723" s="45" t="s">
        <v>2152</v>
      </c>
      <c r="O723" s="45"/>
      <c r="P723" s="45" t="s">
        <v>1789</v>
      </c>
    </row>
    <row r="724" spans="1:16" s="51" customFormat="1">
      <c r="A724" s="45"/>
      <c r="B724" s="45" t="s">
        <v>562</v>
      </c>
      <c r="C724" s="113" t="s">
        <v>1637</v>
      </c>
      <c r="D724" s="145" t="s">
        <v>2384</v>
      </c>
      <c r="E724" s="47">
        <v>0.88185999999999998</v>
      </c>
      <c r="F724" s="53">
        <v>1</v>
      </c>
      <c r="G724" s="53">
        <v>1</v>
      </c>
      <c r="H724" s="47">
        <f t="shared" si="28"/>
        <v>0.88185999999999998</v>
      </c>
      <c r="I724" s="49">
        <f t="shared" si="29"/>
        <v>0.88185999999999998</v>
      </c>
      <c r="J724" s="50">
        <f>ROUND((H724*'2-Calculator'!$D$26),2)</f>
        <v>4717.95</v>
      </c>
      <c r="K724" s="50">
        <f>ROUND((I724*'2-Calculator'!$D$26),2)</f>
        <v>4717.95</v>
      </c>
      <c r="L724" s="48">
        <v>3.17</v>
      </c>
      <c r="M724" s="45" t="s">
        <v>2151</v>
      </c>
      <c r="N724" s="45" t="s">
        <v>2152</v>
      </c>
      <c r="O724" s="45"/>
      <c r="P724" s="45" t="s">
        <v>1789</v>
      </c>
    </row>
    <row r="725" spans="1:16" s="51" customFormat="1">
      <c r="A725" s="45"/>
      <c r="B725" s="45" t="s">
        <v>561</v>
      </c>
      <c r="C725" s="113" t="s">
        <v>1637</v>
      </c>
      <c r="D725" s="145" t="s">
        <v>2384</v>
      </c>
      <c r="E725" s="47">
        <v>1.2999099999999999</v>
      </c>
      <c r="F725" s="53">
        <v>1</v>
      </c>
      <c r="G725" s="53">
        <v>1</v>
      </c>
      <c r="H725" s="47">
        <f t="shared" si="28"/>
        <v>1.2999099999999999</v>
      </c>
      <c r="I725" s="49">
        <f t="shared" si="29"/>
        <v>1.2999099999999999</v>
      </c>
      <c r="J725" s="50">
        <f>ROUND((H725*'2-Calculator'!$D$26),2)</f>
        <v>6954.52</v>
      </c>
      <c r="K725" s="50">
        <f>ROUND((I725*'2-Calculator'!$D$26),2)</f>
        <v>6954.52</v>
      </c>
      <c r="L725" s="48">
        <v>5.08</v>
      </c>
      <c r="M725" s="45" t="s">
        <v>2151</v>
      </c>
      <c r="N725" s="45" t="s">
        <v>2152</v>
      </c>
      <c r="O725" s="45"/>
      <c r="P725" s="45" t="s">
        <v>1789</v>
      </c>
    </row>
    <row r="726" spans="1:16" s="51" customFormat="1">
      <c r="A726" s="45"/>
      <c r="B726" s="45" t="s">
        <v>560</v>
      </c>
      <c r="C726" s="113" t="s">
        <v>1637</v>
      </c>
      <c r="D726" s="145" t="s">
        <v>2384</v>
      </c>
      <c r="E726" s="47">
        <v>2.3554400000000002</v>
      </c>
      <c r="F726" s="53">
        <v>1</v>
      </c>
      <c r="G726" s="53">
        <v>1</v>
      </c>
      <c r="H726" s="47">
        <f t="shared" si="28"/>
        <v>2.3554400000000002</v>
      </c>
      <c r="I726" s="49">
        <f t="shared" si="29"/>
        <v>2.3554400000000002</v>
      </c>
      <c r="J726" s="50">
        <f>ROUND((H726*'2-Calculator'!$D$26),2)</f>
        <v>12601.6</v>
      </c>
      <c r="K726" s="50">
        <f>ROUND((I726*'2-Calculator'!$D$26),2)</f>
        <v>12601.6</v>
      </c>
      <c r="L726" s="48">
        <v>8.42</v>
      </c>
      <c r="M726" s="45" t="s">
        <v>2151</v>
      </c>
      <c r="N726" s="45" t="s">
        <v>2152</v>
      </c>
      <c r="O726" s="45"/>
      <c r="P726" s="45" t="s">
        <v>1789</v>
      </c>
    </row>
    <row r="727" spans="1:16" s="51" customFormat="1">
      <c r="A727" s="45"/>
      <c r="B727" s="45" t="s">
        <v>559</v>
      </c>
      <c r="C727" s="113" t="s">
        <v>1638</v>
      </c>
      <c r="D727" s="145" t="s">
        <v>2385</v>
      </c>
      <c r="E727" s="47">
        <v>0.55391000000000001</v>
      </c>
      <c r="F727" s="53">
        <v>1</v>
      </c>
      <c r="G727" s="53">
        <v>1</v>
      </c>
      <c r="H727" s="47">
        <f t="shared" si="28"/>
        <v>0.55391000000000001</v>
      </c>
      <c r="I727" s="49">
        <f t="shared" si="29"/>
        <v>0.55391000000000001</v>
      </c>
      <c r="J727" s="50">
        <f>ROUND((H727*'2-Calculator'!$D$26),2)</f>
        <v>2963.42</v>
      </c>
      <c r="K727" s="50">
        <f>ROUND((I727*'2-Calculator'!$D$26),2)</f>
        <v>2963.42</v>
      </c>
      <c r="L727" s="48">
        <v>2.58</v>
      </c>
      <c r="M727" s="45" t="s">
        <v>2151</v>
      </c>
      <c r="N727" s="45" t="s">
        <v>2152</v>
      </c>
      <c r="O727" s="45"/>
      <c r="P727" s="45" t="s">
        <v>1789</v>
      </c>
    </row>
    <row r="728" spans="1:16" s="51" customFormat="1">
      <c r="A728" s="45"/>
      <c r="B728" s="45" t="s">
        <v>558</v>
      </c>
      <c r="C728" s="113" t="s">
        <v>1638</v>
      </c>
      <c r="D728" s="145" t="s">
        <v>2385</v>
      </c>
      <c r="E728" s="47">
        <v>0.72960999999999998</v>
      </c>
      <c r="F728" s="53">
        <v>1</v>
      </c>
      <c r="G728" s="53">
        <v>1</v>
      </c>
      <c r="H728" s="47">
        <f t="shared" si="28"/>
        <v>0.72960999999999998</v>
      </c>
      <c r="I728" s="49">
        <f t="shared" si="29"/>
        <v>0.72960999999999998</v>
      </c>
      <c r="J728" s="50">
        <f>ROUND((H728*'2-Calculator'!$D$26),2)</f>
        <v>3903.41</v>
      </c>
      <c r="K728" s="50">
        <f>ROUND((I728*'2-Calculator'!$D$26),2)</f>
        <v>3903.41</v>
      </c>
      <c r="L728" s="48">
        <v>3.75</v>
      </c>
      <c r="M728" s="45" t="s">
        <v>2151</v>
      </c>
      <c r="N728" s="45" t="s">
        <v>2152</v>
      </c>
      <c r="O728" s="45"/>
      <c r="P728" s="45" t="s">
        <v>1789</v>
      </c>
    </row>
    <row r="729" spans="1:16" s="51" customFormat="1">
      <c r="A729" s="45"/>
      <c r="B729" s="45" t="s">
        <v>557</v>
      </c>
      <c r="C729" s="113" t="s">
        <v>1638</v>
      </c>
      <c r="D729" s="145" t="s">
        <v>2385</v>
      </c>
      <c r="E729" s="47">
        <v>1.11744</v>
      </c>
      <c r="F729" s="53">
        <v>1</v>
      </c>
      <c r="G729" s="53">
        <v>1</v>
      </c>
      <c r="H729" s="47">
        <f t="shared" si="28"/>
        <v>1.11744</v>
      </c>
      <c r="I729" s="49">
        <f t="shared" si="29"/>
        <v>1.11744</v>
      </c>
      <c r="J729" s="50">
        <f>ROUND((H729*'2-Calculator'!$D$26),2)</f>
        <v>5978.3</v>
      </c>
      <c r="K729" s="50">
        <f>ROUND((I729*'2-Calculator'!$D$26),2)</f>
        <v>5978.3</v>
      </c>
      <c r="L729" s="48">
        <v>5.89</v>
      </c>
      <c r="M729" s="45" t="s">
        <v>2151</v>
      </c>
      <c r="N729" s="45" t="s">
        <v>2152</v>
      </c>
      <c r="O729" s="45"/>
      <c r="P729" s="45" t="s">
        <v>1789</v>
      </c>
    </row>
    <row r="730" spans="1:16" s="51" customFormat="1">
      <c r="A730" s="45"/>
      <c r="B730" s="45" t="s">
        <v>556</v>
      </c>
      <c r="C730" s="113" t="s">
        <v>1638</v>
      </c>
      <c r="D730" s="145" t="s">
        <v>2385</v>
      </c>
      <c r="E730" s="47">
        <v>2.1181100000000002</v>
      </c>
      <c r="F730" s="53">
        <v>1</v>
      </c>
      <c r="G730" s="53">
        <v>1</v>
      </c>
      <c r="H730" s="47">
        <f t="shared" si="28"/>
        <v>2.1181100000000002</v>
      </c>
      <c r="I730" s="49">
        <f t="shared" si="29"/>
        <v>2.1181100000000002</v>
      </c>
      <c r="J730" s="50">
        <f>ROUND((H730*'2-Calculator'!$D$26),2)</f>
        <v>11331.89</v>
      </c>
      <c r="K730" s="50">
        <f>ROUND((I730*'2-Calculator'!$D$26),2)</f>
        <v>11331.89</v>
      </c>
      <c r="L730" s="48">
        <v>10.24</v>
      </c>
      <c r="M730" s="45" t="s">
        <v>2151</v>
      </c>
      <c r="N730" s="45" t="s">
        <v>2152</v>
      </c>
      <c r="O730" s="45"/>
      <c r="P730" s="45" t="s">
        <v>1789</v>
      </c>
    </row>
    <row r="731" spans="1:16" s="51" customFormat="1">
      <c r="A731" s="45"/>
      <c r="B731" s="45" t="s">
        <v>555</v>
      </c>
      <c r="C731" s="113" t="s">
        <v>1639</v>
      </c>
      <c r="D731" s="145" t="s">
        <v>2386</v>
      </c>
      <c r="E731" s="47">
        <v>1.6816</v>
      </c>
      <c r="F731" s="53">
        <v>1</v>
      </c>
      <c r="G731" s="53">
        <v>1</v>
      </c>
      <c r="H731" s="47">
        <f t="shared" si="28"/>
        <v>1.6816</v>
      </c>
      <c r="I731" s="49">
        <f t="shared" si="29"/>
        <v>1.6816</v>
      </c>
      <c r="J731" s="50">
        <f>ROUND((H731*'2-Calculator'!$D$26),2)</f>
        <v>8996.56</v>
      </c>
      <c r="K731" s="50">
        <f>ROUND((I731*'2-Calculator'!$D$26),2)</f>
        <v>8996.56</v>
      </c>
      <c r="L731" s="48">
        <v>2.62</v>
      </c>
      <c r="M731" s="45" t="s">
        <v>2151</v>
      </c>
      <c r="N731" s="45" t="s">
        <v>2152</v>
      </c>
      <c r="O731" s="45"/>
      <c r="P731" s="45" t="s">
        <v>1789</v>
      </c>
    </row>
    <row r="732" spans="1:16" s="51" customFormat="1">
      <c r="A732" s="45"/>
      <c r="B732" s="45" t="s">
        <v>554</v>
      </c>
      <c r="C732" s="113" t="s">
        <v>1639</v>
      </c>
      <c r="D732" s="145" t="s">
        <v>2386</v>
      </c>
      <c r="E732" s="47">
        <v>3.1070600000000002</v>
      </c>
      <c r="F732" s="53">
        <v>1</v>
      </c>
      <c r="G732" s="53">
        <v>1</v>
      </c>
      <c r="H732" s="47">
        <f t="shared" si="28"/>
        <v>3.1070600000000002</v>
      </c>
      <c r="I732" s="49">
        <f t="shared" si="29"/>
        <v>3.1070600000000002</v>
      </c>
      <c r="J732" s="50">
        <f>ROUND((H732*'2-Calculator'!$D$26),2)</f>
        <v>16622.77</v>
      </c>
      <c r="K732" s="50">
        <f>ROUND((I732*'2-Calculator'!$D$26),2)</f>
        <v>16622.77</v>
      </c>
      <c r="L732" s="48">
        <v>6.67</v>
      </c>
      <c r="M732" s="45" t="s">
        <v>2151</v>
      </c>
      <c r="N732" s="45" t="s">
        <v>2152</v>
      </c>
      <c r="O732" s="45"/>
      <c r="P732" s="45" t="s">
        <v>1789</v>
      </c>
    </row>
    <row r="733" spans="1:16" s="51" customFormat="1">
      <c r="A733" s="45"/>
      <c r="B733" s="45" t="s">
        <v>553</v>
      </c>
      <c r="C733" s="113" t="s">
        <v>1639</v>
      </c>
      <c r="D733" s="145" t="s">
        <v>2386</v>
      </c>
      <c r="E733" s="47">
        <v>3.8034400000000002</v>
      </c>
      <c r="F733" s="53">
        <v>1</v>
      </c>
      <c r="G733" s="53">
        <v>1</v>
      </c>
      <c r="H733" s="47">
        <f t="shared" si="28"/>
        <v>3.8034400000000002</v>
      </c>
      <c r="I733" s="49">
        <f t="shared" si="29"/>
        <v>3.8034400000000002</v>
      </c>
      <c r="J733" s="50">
        <f>ROUND((H733*'2-Calculator'!$D$26),2)</f>
        <v>20348.400000000001</v>
      </c>
      <c r="K733" s="50">
        <f>ROUND((I733*'2-Calculator'!$D$26),2)</f>
        <v>20348.400000000001</v>
      </c>
      <c r="L733" s="48">
        <v>8.94</v>
      </c>
      <c r="M733" s="45" t="s">
        <v>2151</v>
      </c>
      <c r="N733" s="45" t="s">
        <v>2152</v>
      </c>
      <c r="O733" s="45"/>
      <c r="P733" s="45" t="s">
        <v>1789</v>
      </c>
    </row>
    <row r="734" spans="1:16" s="51" customFormat="1">
      <c r="A734" s="45"/>
      <c r="B734" s="45" t="s">
        <v>552</v>
      </c>
      <c r="C734" s="113" t="s">
        <v>1639</v>
      </c>
      <c r="D734" s="145" t="s">
        <v>2386</v>
      </c>
      <c r="E734" s="47">
        <v>5.4553500000000001</v>
      </c>
      <c r="F734" s="53">
        <v>1</v>
      </c>
      <c r="G734" s="53">
        <v>1</v>
      </c>
      <c r="H734" s="47">
        <f t="shared" si="28"/>
        <v>5.4553500000000001</v>
      </c>
      <c r="I734" s="49">
        <f t="shared" si="29"/>
        <v>5.4553500000000001</v>
      </c>
      <c r="J734" s="50">
        <f>ROUND((H734*'2-Calculator'!$D$26),2)</f>
        <v>29186.12</v>
      </c>
      <c r="K734" s="50">
        <f>ROUND((I734*'2-Calculator'!$D$26),2)</f>
        <v>29186.12</v>
      </c>
      <c r="L734" s="48">
        <v>12.02</v>
      </c>
      <c r="M734" s="45" t="s">
        <v>2151</v>
      </c>
      <c r="N734" s="45" t="s">
        <v>2152</v>
      </c>
      <c r="O734" s="45"/>
      <c r="P734" s="45" t="s">
        <v>1789</v>
      </c>
    </row>
    <row r="735" spans="1:16" s="51" customFormat="1">
      <c r="A735" s="45"/>
      <c r="B735" s="45" t="s">
        <v>551</v>
      </c>
      <c r="C735" s="113" t="s">
        <v>1640</v>
      </c>
      <c r="D735" s="145" t="s">
        <v>2387</v>
      </c>
      <c r="E735" s="47">
        <v>1.49777</v>
      </c>
      <c r="F735" s="53">
        <v>1</v>
      </c>
      <c r="G735" s="53">
        <v>1</v>
      </c>
      <c r="H735" s="47">
        <f t="shared" si="28"/>
        <v>1.49777</v>
      </c>
      <c r="I735" s="49">
        <f t="shared" si="29"/>
        <v>1.49777</v>
      </c>
      <c r="J735" s="50">
        <f>ROUND((H735*'2-Calculator'!$D$26),2)</f>
        <v>8013.07</v>
      </c>
      <c r="K735" s="50">
        <f>ROUND((I735*'2-Calculator'!$D$26),2)</f>
        <v>8013.07</v>
      </c>
      <c r="L735" s="48">
        <v>1.62</v>
      </c>
      <c r="M735" s="45" t="s">
        <v>2151</v>
      </c>
      <c r="N735" s="45" t="s">
        <v>2152</v>
      </c>
      <c r="O735" s="45"/>
      <c r="P735" s="45" t="s">
        <v>1789</v>
      </c>
    </row>
    <row r="736" spans="1:16" s="51" customFormat="1">
      <c r="A736" s="45"/>
      <c r="B736" s="45" t="s">
        <v>550</v>
      </c>
      <c r="C736" s="113" t="s">
        <v>1640</v>
      </c>
      <c r="D736" s="145" t="s">
        <v>2387</v>
      </c>
      <c r="E736" s="47">
        <v>1.74532</v>
      </c>
      <c r="F736" s="53">
        <v>1</v>
      </c>
      <c r="G736" s="53">
        <v>1</v>
      </c>
      <c r="H736" s="47">
        <f t="shared" si="28"/>
        <v>1.74532</v>
      </c>
      <c r="I736" s="49">
        <f t="shared" si="29"/>
        <v>1.74532</v>
      </c>
      <c r="J736" s="50">
        <f>ROUND((H736*'2-Calculator'!$D$26),2)</f>
        <v>9337.4599999999991</v>
      </c>
      <c r="K736" s="50">
        <f>ROUND((I736*'2-Calculator'!$D$26),2)</f>
        <v>9337.4599999999991</v>
      </c>
      <c r="L736" s="48">
        <v>2.0699999999999998</v>
      </c>
      <c r="M736" s="45" t="s">
        <v>2151</v>
      </c>
      <c r="N736" s="45" t="s">
        <v>2152</v>
      </c>
      <c r="O736" s="45"/>
      <c r="P736" s="45" t="s">
        <v>1789</v>
      </c>
    </row>
    <row r="737" spans="1:16" s="51" customFormat="1">
      <c r="A737" s="45"/>
      <c r="B737" s="45" t="s">
        <v>549</v>
      </c>
      <c r="C737" s="113" t="s">
        <v>1640</v>
      </c>
      <c r="D737" s="145" t="s">
        <v>2387</v>
      </c>
      <c r="E737" s="47">
        <v>2.5453199999999998</v>
      </c>
      <c r="F737" s="53">
        <v>1</v>
      </c>
      <c r="G737" s="53">
        <v>1</v>
      </c>
      <c r="H737" s="47">
        <f t="shared" si="28"/>
        <v>2.5453199999999998</v>
      </c>
      <c r="I737" s="49">
        <f t="shared" si="29"/>
        <v>2.5453199999999998</v>
      </c>
      <c r="J737" s="50">
        <f>ROUND((H737*'2-Calculator'!$D$26),2)</f>
        <v>13617.46</v>
      </c>
      <c r="K737" s="50">
        <f>ROUND((I737*'2-Calculator'!$D$26),2)</f>
        <v>13617.46</v>
      </c>
      <c r="L737" s="48">
        <v>4.47</v>
      </c>
      <c r="M737" s="45" t="s">
        <v>2151</v>
      </c>
      <c r="N737" s="45" t="s">
        <v>2152</v>
      </c>
      <c r="O737" s="45"/>
      <c r="P737" s="45" t="s">
        <v>1789</v>
      </c>
    </row>
    <row r="738" spans="1:16" s="51" customFormat="1">
      <c r="A738" s="45"/>
      <c r="B738" s="45" t="s">
        <v>548</v>
      </c>
      <c r="C738" s="113" t="s">
        <v>1640</v>
      </c>
      <c r="D738" s="145" t="s">
        <v>2387</v>
      </c>
      <c r="E738" s="47">
        <v>5.6820700000000004</v>
      </c>
      <c r="F738" s="53">
        <v>1</v>
      </c>
      <c r="G738" s="53">
        <v>1</v>
      </c>
      <c r="H738" s="47">
        <f t="shared" si="28"/>
        <v>5.6820700000000004</v>
      </c>
      <c r="I738" s="49">
        <f t="shared" si="29"/>
        <v>5.6820700000000004</v>
      </c>
      <c r="J738" s="50">
        <f>ROUND((H738*'2-Calculator'!$D$26),2)</f>
        <v>30399.07</v>
      </c>
      <c r="K738" s="50">
        <f>ROUND((I738*'2-Calculator'!$D$26),2)</f>
        <v>30399.07</v>
      </c>
      <c r="L738" s="48">
        <v>12.96</v>
      </c>
      <c r="M738" s="45" t="s">
        <v>2151</v>
      </c>
      <c r="N738" s="45" t="s">
        <v>2152</v>
      </c>
      <c r="O738" s="45"/>
      <c r="P738" s="45" t="s">
        <v>1789</v>
      </c>
    </row>
    <row r="739" spans="1:16" s="51" customFormat="1">
      <c r="A739" s="45"/>
      <c r="B739" s="45" t="s">
        <v>547</v>
      </c>
      <c r="C739" s="113" t="s">
        <v>1641</v>
      </c>
      <c r="D739" s="145" t="s">
        <v>2388</v>
      </c>
      <c r="E739" s="47">
        <v>1.1344799999999999</v>
      </c>
      <c r="F739" s="53">
        <v>1</v>
      </c>
      <c r="G739" s="53">
        <v>1</v>
      </c>
      <c r="H739" s="47">
        <f t="shared" si="28"/>
        <v>1.1344799999999999</v>
      </c>
      <c r="I739" s="49">
        <f t="shared" si="29"/>
        <v>1.1344799999999999</v>
      </c>
      <c r="J739" s="50">
        <f>ROUND((H739*'2-Calculator'!$D$26),2)</f>
        <v>6069.47</v>
      </c>
      <c r="K739" s="50">
        <f>ROUND((I739*'2-Calculator'!$D$26),2)</f>
        <v>6069.47</v>
      </c>
      <c r="L739" s="48">
        <v>1.53</v>
      </c>
      <c r="M739" s="45" t="s">
        <v>2151</v>
      </c>
      <c r="N739" s="45" t="s">
        <v>2152</v>
      </c>
      <c r="O739" s="45"/>
      <c r="P739" s="45" t="s">
        <v>1789</v>
      </c>
    </row>
    <row r="740" spans="1:16" s="51" customFormat="1">
      <c r="A740" s="45"/>
      <c r="B740" s="45" t="s">
        <v>546</v>
      </c>
      <c r="C740" s="113" t="s">
        <v>1641</v>
      </c>
      <c r="D740" s="145" t="s">
        <v>2388</v>
      </c>
      <c r="E740" s="47">
        <v>1.69445</v>
      </c>
      <c r="F740" s="53">
        <v>1</v>
      </c>
      <c r="G740" s="53">
        <v>1</v>
      </c>
      <c r="H740" s="47">
        <f t="shared" si="28"/>
        <v>1.69445</v>
      </c>
      <c r="I740" s="49">
        <f t="shared" si="29"/>
        <v>1.69445</v>
      </c>
      <c r="J740" s="50">
        <f>ROUND((H740*'2-Calculator'!$D$26),2)</f>
        <v>9065.31</v>
      </c>
      <c r="K740" s="50">
        <f>ROUND((I740*'2-Calculator'!$D$26),2)</f>
        <v>9065.31</v>
      </c>
      <c r="L740" s="48">
        <v>3.04</v>
      </c>
      <c r="M740" s="45" t="s">
        <v>2151</v>
      </c>
      <c r="N740" s="45" t="s">
        <v>2152</v>
      </c>
      <c r="O740" s="45"/>
      <c r="P740" s="45" t="s">
        <v>1789</v>
      </c>
    </row>
    <row r="741" spans="1:16" s="51" customFormat="1">
      <c r="A741" s="45"/>
      <c r="B741" s="45" t="s">
        <v>545</v>
      </c>
      <c r="C741" s="113" t="s">
        <v>1641</v>
      </c>
      <c r="D741" s="145" t="s">
        <v>2388</v>
      </c>
      <c r="E741" s="47">
        <v>2.9881500000000001</v>
      </c>
      <c r="F741" s="53">
        <v>1</v>
      </c>
      <c r="G741" s="53">
        <v>1</v>
      </c>
      <c r="H741" s="47">
        <f t="shared" si="28"/>
        <v>2.9881500000000001</v>
      </c>
      <c r="I741" s="49">
        <f t="shared" si="29"/>
        <v>2.9881500000000001</v>
      </c>
      <c r="J741" s="50">
        <f>ROUND((H741*'2-Calculator'!$D$26),2)</f>
        <v>15986.6</v>
      </c>
      <c r="K741" s="50">
        <f>ROUND((I741*'2-Calculator'!$D$26),2)</f>
        <v>15986.6</v>
      </c>
      <c r="L741" s="48">
        <v>7.95</v>
      </c>
      <c r="M741" s="45" t="s">
        <v>2151</v>
      </c>
      <c r="N741" s="45" t="s">
        <v>2152</v>
      </c>
      <c r="O741" s="45"/>
      <c r="P741" s="45" t="s">
        <v>1789</v>
      </c>
    </row>
    <row r="742" spans="1:16" s="51" customFormat="1">
      <c r="A742" s="45"/>
      <c r="B742" s="45" t="s">
        <v>544</v>
      </c>
      <c r="C742" s="113" t="s">
        <v>1641</v>
      </c>
      <c r="D742" s="145" t="s">
        <v>2388</v>
      </c>
      <c r="E742" s="47">
        <v>5.6558299999999999</v>
      </c>
      <c r="F742" s="53">
        <v>1</v>
      </c>
      <c r="G742" s="53">
        <v>1</v>
      </c>
      <c r="H742" s="47">
        <f t="shared" si="28"/>
        <v>5.6558299999999999</v>
      </c>
      <c r="I742" s="49">
        <f t="shared" si="29"/>
        <v>5.6558299999999999</v>
      </c>
      <c r="J742" s="50">
        <f>ROUND((H742*'2-Calculator'!$D$26),2)</f>
        <v>30258.69</v>
      </c>
      <c r="K742" s="50">
        <f>ROUND((I742*'2-Calculator'!$D$26),2)</f>
        <v>30258.69</v>
      </c>
      <c r="L742" s="48">
        <v>14.69</v>
      </c>
      <c r="M742" s="45" t="s">
        <v>2151</v>
      </c>
      <c r="N742" s="45" t="s">
        <v>2152</v>
      </c>
      <c r="O742" s="45"/>
      <c r="P742" s="45" t="s">
        <v>1789</v>
      </c>
    </row>
    <row r="743" spans="1:16" s="51" customFormat="1">
      <c r="A743" s="45"/>
      <c r="B743" s="45" t="s">
        <v>543</v>
      </c>
      <c r="C743" s="113" t="s">
        <v>1642</v>
      </c>
      <c r="D743" s="145" t="s">
        <v>2389</v>
      </c>
      <c r="E743" s="47">
        <v>1.65463</v>
      </c>
      <c r="F743" s="53">
        <v>1</v>
      </c>
      <c r="G743" s="53">
        <v>1</v>
      </c>
      <c r="H743" s="47">
        <f t="shared" si="28"/>
        <v>1.65463</v>
      </c>
      <c r="I743" s="49">
        <f t="shared" si="29"/>
        <v>1.65463</v>
      </c>
      <c r="J743" s="50">
        <f>ROUND((H743*'2-Calculator'!$D$26),2)</f>
        <v>8852.27</v>
      </c>
      <c r="K743" s="50">
        <f>ROUND((I743*'2-Calculator'!$D$26),2)</f>
        <v>8852.27</v>
      </c>
      <c r="L743" s="48">
        <v>3.99</v>
      </c>
      <c r="M743" s="45" t="s">
        <v>2151</v>
      </c>
      <c r="N743" s="45" t="s">
        <v>2152</v>
      </c>
      <c r="O743" s="45"/>
      <c r="P743" s="45" t="s">
        <v>1789</v>
      </c>
    </row>
    <row r="744" spans="1:16" s="51" customFormat="1">
      <c r="A744" s="45"/>
      <c r="B744" s="45" t="s">
        <v>542</v>
      </c>
      <c r="C744" s="113" t="s">
        <v>1642</v>
      </c>
      <c r="D744" s="145" t="s">
        <v>2389</v>
      </c>
      <c r="E744" s="47">
        <v>1.9896799999999999</v>
      </c>
      <c r="F744" s="53">
        <v>1</v>
      </c>
      <c r="G744" s="53">
        <v>1</v>
      </c>
      <c r="H744" s="47">
        <f t="shared" si="28"/>
        <v>1.9896799999999999</v>
      </c>
      <c r="I744" s="49">
        <f t="shared" si="29"/>
        <v>1.9896799999999999</v>
      </c>
      <c r="J744" s="50">
        <f>ROUND((H744*'2-Calculator'!$D$26),2)</f>
        <v>10644.79</v>
      </c>
      <c r="K744" s="50">
        <f>ROUND((I744*'2-Calculator'!$D$26),2)</f>
        <v>10644.79</v>
      </c>
      <c r="L744" s="48">
        <v>5.92</v>
      </c>
      <c r="M744" s="45" t="s">
        <v>2151</v>
      </c>
      <c r="N744" s="45" t="s">
        <v>2152</v>
      </c>
      <c r="O744" s="45"/>
      <c r="P744" s="45" t="s">
        <v>1789</v>
      </c>
    </row>
    <row r="745" spans="1:16" s="51" customFormat="1">
      <c r="A745" s="45"/>
      <c r="B745" s="45" t="s">
        <v>541</v>
      </c>
      <c r="C745" s="113" t="s">
        <v>1642</v>
      </c>
      <c r="D745" s="145" t="s">
        <v>2389</v>
      </c>
      <c r="E745" s="47">
        <v>2.9388700000000001</v>
      </c>
      <c r="F745" s="53">
        <v>1</v>
      </c>
      <c r="G745" s="53">
        <v>1</v>
      </c>
      <c r="H745" s="47">
        <f t="shared" si="28"/>
        <v>2.9388700000000001</v>
      </c>
      <c r="I745" s="49">
        <f t="shared" si="29"/>
        <v>2.9388700000000001</v>
      </c>
      <c r="J745" s="50">
        <f>ROUND((H745*'2-Calculator'!$D$26),2)</f>
        <v>15722.95</v>
      </c>
      <c r="K745" s="50">
        <f>ROUND((I745*'2-Calculator'!$D$26),2)</f>
        <v>15722.95</v>
      </c>
      <c r="L745" s="48">
        <v>10.07</v>
      </c>
      <c r="M745" s="45" t="s">
        <v>2151</v>
      </c>
      <c r="N745" s="45" t="s">
        <v>2152</v>
      </c>
      <c r="O745" s="45"/>
      <c r="P745" s="45" t="s">
        <v>1789</v>
      </c>
    </row>
    <row r="746" spans="1:16" s="51" customFormat="1">
      <c r="A746" s="45"/>
      <c r="B746" s="45" t="s">
        <v>540</v>
      </c>
      <c r="C746" s="113" t="s">
        <v>1642</v>
      </c>
      <c r="D746" s="145" t="s">
        <v>2389</v>
      </c>
      <c r="E746" s="47">
        <v>6.07606</v>
      </c>
      <c r="F746" s="53">
        <v>1</v>
      </c>
      <c r="G746" s="53">
        <v>1</v>
      </c>
      <c r="H746" s="47">
        <f t="shared" si="28"/>
        <v>6.07606</v>
      </c>
      <c r="I746" s="49">
        <f t="shared" si="29"/>
        <v>6.07606</v>
      </c>
      <c r="J746" s="50">
        <f>ROUND((H746*'2-Calculator'!$D$26),2)</f>
        <v>32506.92</v>
      </c>
      <c r="K746" s="50">
        <f>ROUND((I746*'2-Calculator'!$D$26),2)</f>
        <v>32506.92</v>
      </c>
      <c r="L746" s="48">
        <v>20.68</v>
      </c>
      <c r="M746" s="45" t="s">
        <v>2151</v>
      </c>
      <c r="N746" s="45" t="s">
        <v>2152</v>
      </c>
      <c r="O746" s="45"/>
      <c r="P746" s="45" t="s">
        <v>1789</v>
      </c>
    </row>
    <row r="747" spans="1:16" s="51" customFormat="1">
      <c r="A747" s="45"/>
      <c r="B747" s="45" t="s">
        <v>539</v>
      </c>
      <c r="C747" s="113" t="s">
        <v>1643</v>
      </c>
      <c r="D747" s="145" t="s">
        <v>2003</v>
      </c>
      <c r="E747" s="47">
        <v>0.57094999999999996</v>
      </c>
      <c r="F747" s="53">
        <v>1</v>
      </c>
      <c r="G747" s="53">
        <v>1</v>
      </c>
      <c r="H747" s="47">
        <f t="shared" ref="H747:H810" si="30">ROUND(E747*F747,5)</f>
        <v>0.57094999999999996</v>
      </c>
      <c r="I747" s="49">
        <f t="shared" ref="I747:I810" si="31">ROUND(E747*G747,5)</f>
        <v>0.57094999999999996</v>
      </c>
      <c r="J747" s="50">
        <f>ROUND((H747*'2-Calculator'!$D$26),2)</f>
        <v>3054.58</v>
      </c>
      <c r="K747" s="50">
        <f>ROUND((I747*'2-Calculator'!$D$26),2)</f>
        <v>3054.58</v>
      </c>
      <c r="L747" s="48">
        <v>2.61</v>
      </c>
      <c r="M747" s="45" t="s">
        <v>2151</v>
      </c>
      <c r="N747" s="45" t="s">
        <v>2152</v>
      </c>
      <c r="O747" s="45"/>
      <c r="P747" s="45" t="s">
        <v>1789</v>
      </c>
    </row>
    <row r="748" spans="1:16" s="51" customFormat="1">
      <c r="A748" s="45"/>
      <c r="B748" s="45" t="s">
        <v>538</v>
      </c>
      <c r="C748" s="113" t="s">
        <v>1643</v>
      </c>
      <c r="D748" s="145" t="s">
        <v>2003</v>
      </c>
      <c r="E748" s="47">
        <v>0.73963999999999996</v>
      </c>
      <c r="F748" s="53">
        <v>1</v>
      </c>
      <c r="G748" s="53">
        <v>1</v>
      </c>
      <c r="H748" s="47">
        <f t="shared" si="30"/>
        <v>0.73963999999999996</v>
      </c>
      <c r="I748" s="49">
        <f t="shared" si="31"/>
        <v>0.73963999999999996</v>
      </c>
      <c r="J748" s="50">
        <f>ROUND((H748*'2-Calculator'!$D$26),2)</f>
        <v>3957.07</v>
      </c>
      <c r="K748" s="50">
        <f>ROUND((I748*'2-Calculator'!$D$26),2)</f>
        <v>3957.07</v>
      </c>
      <c r="L748" s="48">
        <v>2.81</v>
      </c>
      <c r="M748" s="45" t="s">
        <v>2151</v>
      </c>
      <c r="N748" s="45" t="s">
        <v>2152</v>
      </c>
      <c r="O748" s="45"/>
      <c r="P748" s="45" t="s">
        <v>1789</v>
      </c>
    </row>
    <row r="749" spans="1:16" s="51" customFormat="1">
      <c r="A749" s="45"/>
      <c r="B749" s="45" t="s">
        <v>537</v>
      </c>
      <c r="C749" s="113" t="s">
        <v>1643</v>
      </c>
      <c r="D749" s="145" t="s">
        <v>2003</v>
      </c>
      <c r="E749" s="47">
        <v>1.0858399999999999</v>
      </c>
      <c r="F749" s="53">
        <v>1</v>
      </c>
      <c r="G749" s="53">
        <v>1</v>
      </c>
      <c r="H749" s="47">
        <f t="shared" si="30"/>
        <v>1.0858399999999999</v>
      </c>
      <c r="I749" s="49">
        <f t="shared" si="31"/>
        <v>1.0858399999999999</v>
      </c>
      <c r="J749" s="50">
        <f>ROUND((H749*'2-Calculator'!$D$26),2)</f>
        <v>5809.24</v>
      </c>
      <c r="K749" s="50">
        <f>ROUND((I749*'2-Calculator'!$D$26),2)</f>
        <v>5809.24</v>
      </c>
      <c r="L749" s="48">
        <v>4.46</v>
      </c>
      <c r="M749" s="45" t="s">
        <v>2151</v>
      </c>
      <c r="N749" s="45" t="s">
        <v>2152</v>
      </c>
      <c r="O749" s="45"/>
      <c r="P749" s="45" t="s">
        <v>1789</v>
      </c>
    </row>
    <row r="750" spans="1:16" s="51" customFormat="1">
      <c r="A750" s="45"/>
      <c r="B750" s="45" t="s">
        <v>536</v>
      </c>
      <c r="C750" s="113" t="s">
        <v>1643</v>
      </c>
      <c r="D750" s="145" t="s">
        <v>2003</v>
      </c>
      <c r="E750" s="47">
        <v>2.2281599999999999</v>
      </c>
      <c r="F750" s="53">
        <v>1</v>
      </c>
      <c r="G750" s="53">
        <v>1</v>
      </c>
      <c r="H750" s="47">
        <f t="shared" si="30"/>
        <v>2.2281599999999999</v>
      </c>
      <c r="I750" s="49">
        <f t="shared" si="31"/>
        <v>2.2281599999999999</v>
      </c>
      <c r="J750" s="50">
        <f>ROUND((H750*'2-Calculator'!$D$26),2)</f>
        <v>11920.66</v>
      </c>
      <c r="K750" s="50">
        <f>ROUND((I750*'2-Calculator'!$D$26),2)</f>
        <v>11920.66</v>
      </c>
      <c r="L750" s="48">
        <v>8.24</v>
      </c>
      <c r="M750" s="45" t="s">
        <v>2151</v>
      </c>
      <c r="N750" s="45" t="s">
        <v>2152</v>
      </c>
      <c r="O750" s="45"/>
      <c r="P750" s="45" t="s">
        <v>1789</v>
      </c>
    </row>
    <row r="751" spans="1:16" s="51" customFormat="1">
      <c r="A751" s="45"/>
      <c r="B751" s="45" t="s">
        <v>535</v>
      </c>
      <c r="C751" s="113" t="s">
        <v>1644</v>
      </c>
      <c r="D751" s="145" t="s">
        <v>2390</v>
      </c>
      <c r="E751" s="47">
        <v>0.52795999999999998</v>
      </c>
      <c r="F751" s="53">
        <v>1</v>
      </c>
      <c r="G751" s="53">
        <v>1</v>
      </c>
      <c r="H751" s="47">
        <f t="shared" si="30"/>
        <v>0.52795999999999998</v>
      </c>
      <c r="I751" s="49">
        <f t="shared" si="31"/>
        <v>0.52795999999999998</v>
      </c>
      <c r="J751" s="50">
        <f>ROUND((H751*'2-Calculator'!$D$26),2)</f>
        <v>2824.59</v>
      </c>
      <c r="K751" s="50">
        <f>ROUND((I751*'2-Calculator'!$D$26),2)</f>
        <v>2824.59</v>
      </c>
      <c r="L751" s="48">
        <v>3.37</v>
      </c>
      <c r="M751" s="45" t="s">
        <v>2151</v>
      </c>
      <c r="N751" s="45" t="s">
        <v>2152</v>
      </c>
      <c r="O751" s="45"/>
      <c r="P751" s="45" t="s">
        <v>1789</v>
      </c>
    </row>
    <row r="752" spans="1:16" s="51" customFormat="1">
      <c r="A752" s="45"/>
      <c r="B752" s="45" t="s">
        <v>534</v>
      </c>
      <c r="C752" s="113" t="s">
        <v>1644</v>
      </c>
      <c r="D752" s="145" t="s">
        <v>2390</v>
      </c>
      <c r="E752" s="47">
        <v>0.75163000000000002</v>
      </c>
      <c r="F752" s="53">
        <v>1</v>
      </c>
      <c r="G752" s="53">
        <v>1</v>
      </c>
      <c r="H752" s="47">
        <f t="shared" si="30"/>
        <v>0.75163000000000002</v>
      </c>
      <c r="I752" s="49">
        <f t="shared" si="31"/>
        <v>0.75163000000000002</v>
      </c>
      <c r="J752" s="50">
        <f>ROUND((H752*'2-Calculator'!$D$26),2)</f>
        <v>4021.22</v>
      </c>
      <c r="K752" s="50">
        <f>ROUND((I752*'2-Calculator'!$D$26),2)</f>
        <v>4021.22</v>
      </c>
      <c r="L752" s="48">
        <v>4.8899999999999997</v>
      </c>
      <c r="M752" s="45" t="s">
        <v>2151</v>
      </c>
      <c r="N752" s="45" t="s">
        <v>2152</v>
      </c>
      <c r="O752" s="45"/>
      <c r="P752" s="45" t="s">
        <v>1789</v>
      </c>
    </row>
    <row r="753" spans="1:16" s="51" customFormat="1">
      <c r="A753" s="45"/>
      <c r="B753" s="45" t="s">
        <v>533</v>
      </c>
      <c r="C753" s="113" t="s">
        <v>1644</v>
      </c>
      <c r="D753" s="145" t="s">
        <v>2390</v>
      </c>
      <c r="E753" s="47">
        <v>1.17421</v>
      </c>
      <c r="F753" s="53">
        <v>1</v>
      </c>
      <c r="G753" s="53">
        <v>1</v>
      </c>
      <c r="H753" s="47">
        <f t="shared" si="30"/>
        <v>1.17421</v>
      </c>
      <c r="I753" s="49">
        <f t="shared" si="31"/>
        <v>1.17421</v>
      </c>
      <c r="J753" s="50">
        <f>ROUND((H753*'2-Calculator'!$D$26),2)</f>
        <v>6282.02</v>
      </c>
      <c r="K753" s="50">
        <f>ROUND((I753*'2-Calculator'!$D$26),2)</f>
        <v>6282.02</v>
      </c>
      <c r="L753" s="48">
        <v>7.4</v>
      </c>
      <c r="M753" s="45" t="s">
        <v>2151</v>
      </c>
      <c r="N753" s="45" t="s">
        <v>2152</v>
      </c>
      <c r="O753" s="45"/>
      <c r="P753" s="45" t="s">
        <v>1789</v>
      </c>
    </row>
    <row r="754" spans="1:16" s="51" customFormat="1">
      <c r="A754" s="45"/>
      <c r="B754" s="45" t="s">
        <v>532</v>
      </c>
      <c r="C754" s="113" t="s">
        <v>1644</v>
      </c>
      <c r="D754" s="145" t="s">
        <v>2390</v>
      </c>
      <c r="E754" s="47">
        <v>2.3627500000000001</v>
      </c>
      <c r="F754" s="53">
        <v>1</v>
      </c>
      <c r="G754" s="53">
        <v>1</v>
      </c>
      <c r="H754" s="47">
        <f t="shared" si="30"/>
        <v>2.3627500000000001</v>
      </c>
      <c r="I754" s="49">
        <f t="shared" si="31"/>
        <v>2.3627500000000001</v>
      </c>
      <c r="J754" s="50">
        <f>ROUND((H754*'2-Calculator'!$D$26),2)</f>
        <v>12640.71</v>
      </c>
      <c r="K754" s="50">
        <f>ROUND((I754*'2-Calculator'!$D$26),2)</f>
        <v>12640.71</v>
      </c>
      <c r="L754" s="48">
        <v>13.81</v>
      </c>
      <c r="M754" s="45" t="s">
        <v>2151</v>
      </c>
      <c r="N754" s="45" t="s">
        <v>2152</v>
      </c>
      <c r="O754" s="45"/>
      <c r="P754" s="45" t="s">
        <v>1789</v>
      </c>
    </row>
    <row r="755" spans="1:16" s="51" customFormat="1">
      <c r="A755" s="45"/>
      <c r="B755" s="45" t="s">
        <v>531</v>
      </c>
      <c r="C755" s="113" t="s">
        <v>1645</v>
      </c>
      <c r="D755" s="145" t="s">
        <v>2391</v>
      </c>
      <c r="E755" s="47">
        <v>0.45419999999999999</v>
      </c>
      <c r="F755" s="53">
        <v>1</v>
      </c>
      <c r="G755" s="53">
        <v>1</v>
      </c>
      <c r="H755" s="47">
        <f t="shared" si="30"/>
        <v>0.45419999999999999</v>
      </c>
      <c r="I755" s="49">
        <f t="shared" si="31"/>
        <v>0.45419999999999999</v>
      </c>
      <c r="J755" s="50">
        <f>ROUND((H755*'2-Calculator'!$D$26),2)</f>
        <v>2429.9699999999998</v>
      </c>
      <c r="K755" s="50">
        <f>ROUND((I755*'2-Calculator'!$D$26),2)</f>
        <v>2429.9699999999998</v>
      </c>
      <c r="L755" s="48">
        <v>2.1</v>
      </c>
      <c r="M755" s="45" t="s">
        <v>2151</v>
      </c>
      <c r="N755" s="45" t="s">
        <v>2152</v>
      </c>
      <c r="O755" s="45"/>
      <c r="P755" s="45" t="s">
        <v>1789</v>
      </c>
    </row>
    <row r="756" spans="1:16" s="51" customFormat="1">
      <c r="A756" s="45"/>
      <c r="B756" s="45" t="s">
        <v>530</v>
      </c>
      <c r="C756" s="113" t="s">
        <v>1645</v>
      </c>
      <c r="D756" s="145" t="s">
        <v>2391</v>
      </c>
      <c r="E756" s="47">
        <v>0.65791999999999995</v>
      </c>
      <c r="F756" s="53">
        <v>1</v>
      </c>
      <c r="G756" s="53">
        <v>1</v>
      </c>
      <c r="H756" s="47">
        <f t="shared" si="30"/>
        <v>0.65791999999999995</v>
      </c>
      <c r="I756" s="49">
        <f t="shared" si="31"/>
        <v>0.65791999999999995</v>
      </c>
      <c r="J756" s="50">
        <f>ROUND((H756*'2-Calculator'!$D$26),2)</f>
        <v>3519.87</v>
      </c>
      <c r="K756" s="50">
        <f>ROUND((I756*'2-Calculator'!$D$26),2)</f>
        <v>3519.87</v>
      </c>
      <c r="L756" s="48">
        <v>2.95</v>
      </c>
      <c r="M756" s="45" t="s">
        <v>2151</v>
      </c>
      <c r="N756" s="45" t="s">
        <v>2152</v>
      </c>
      <c r="O756" s="45"/>
      <c r="P756" s="45" t="s">
        <v>1789</v>
      </c>
    </row>
    <row r="757" spans="1:16" s="51" customFormat="1">
      <c r="A757" s="45"/>
      <c r="B757" s="45" t="s">
        <v>529</v>
      </c>
      <c r="C757" s="113" t="s">
        <v>1645</v>
      </c>
      <c r="D757" s="145" t="s">
        <v>2391</v>
      </c>
      <c r="E757" s="47">
        <v>0.97226000000000001</v>
      </c>
      <c r="F757" s="53">
        <v>1</v>
      </c>
      <c r="G757" s="53">
        <v>1</v>
      </c>
      <c r="H757" s="47">
        <f t="shared" si="30"/>
        <v>0.97226000000000001</v>
      </c>
      <c r="I757" s="49">
        <f t="shared" si="31"/>
        <v>0.97226000000000001</v>
      </c>
      <c r="J757" s="50">
        <f>ROUND((H757*'2-Calculator'!$D$26),2)</f>
        <v>5201.59</v>
      </c>
      <c r="K757" s="50">
        <f>ROUND((I757*'2-Calculator'!$D$26),2)</f>
        <v>5201.59</v>
      </c>
      <c r="L757" s="48">
        <v>4.6500000000000004</v>
      </c>
      <c r="M757" s="45" t="s">
        <v>2151</v>
      </c>
      <c r="N757" s="45" t="s">
        <v>2152</v>
      </c>
      <c r="O757" s="45"/>
      <c r="P757" s="45" t="s">
        <v>1789</v>
      </c>
    </row>
    <row r="758" spans="1:16" s="51" customFormat="1">
      <c r="A758" s="45"/>
      <c r="B758" s="45" t="s">
        <v>528</v>
      </c>
      <c r="C758" s="113" t="s">
        <v>1645</v>
      </c>
      <c r="D758" s="145" t="s">
        <v>2391</v>
      </c>
      <c r="E758" s="47">
        <v>1.7116800000000001</v>
      </c>
      <c r="F758" s="53">
        <v>1</v>
      </c>
      <c r="G758" s="53">
        <v>1</v>
      </c>
      <c r="H758" s="47">
        <f t="shared" si="30"/>
        <v>1.7116800000000001</v>
      </c>
      <c r="I758" s="49">
        <f t="shared" si="31"/>
        <v>1.7116800000000001</v>
      </c>
      <c r="J758" s="50">
        <f>ROUND((H758*'2-Calculator'!$D$26),2)</f>
        <v>9157.49</v>
      </c>
      <c r="K758" s="50">
        <f>ROUND((I758*'2-Calculator'!$D$26),2)</f>
        <v>9157.49</v>
      </c>
      <c r="L758" s="48">
        <v>8.26</v>
      </c>
      <c r="M758" s="45" t="s">
        <v>2151</v>
      </c>
      <c r="N758" s="45" t="s">
        <v>2152</v>
      </c>
      <c r="O758" s="45"/>
      <c r="P758" s="45" t="s">
        <v>1789</v>
      </c>
    </row>
    <row r="759" spans="1:16" s="51" customFormat="1">
      <c r="A759" s="45"/>
      <c r="B759" s="45" t="s">
        <v>527</v>
      </c>
      <c r="C759" s="113" t="s">
        <v>1646</v>
      </c>
      <c r="D759" s="145" t="s">
        <v>2392</v>
      </c>
      <c r="E759" s="47">
        <v>0.65242999999999995</v>
      </c>
      <c r="F759" s="53">
        <v>1</v>
      </c>
      <c r="G759" s="53">
        <v>1</v>
      </c>
      <c r="H759" s="47">
        <f t="shared" si="30"/>
        <v>0.65242999999999995</v>
      </c>
      <c r="I759" s="49">
        <f t="shared" si="31"/>
        <v>0.65242999999999995</v>
      </c>
      <c r="J759" s="50">
        <f>ROUND((H759*'2-Calculator'!$D$26),2)</f>
        <v>3490.5</v>
      </c>
      <c r="K759" s="50">
        <f>ROUND((I759*'2-Calculator'!$D$26),2)</f>
        <v>3490.5</v>
      </c>
      <c r="L759" s="48">
        <v>2.65</v>
      </c>
      <c r="M759" s="45" t="s">
        <v>2151</v>
      </c>
      <c r="N759" s="45" t="s">
        <v>2152</v>
      </c>
      <c r="O759" s="45"/>
      <c r="P759" s="45" t="s">
        <v>1789</v>
      </c>
    </row>
    <row r="760" spans="1:16" s="51" customFormat="1">
      <c r="A760" s="45"/>
      <c r="B760" s="45" t="s">
        <v>526</v>
      </c>
      <c r="C760" s="113" t="s">
        <v>1646</v>
      </c>
      <c r="D760" s="145" t="s">
        <v>2392</v>
      </c>
      <c r="E760" s="47">
        <v>0.90874999999999995</v>
      </c>
      <c r="F760" s="53">
        <v>1</v>
      </c>
      <c r="G760" s="53">
        <v>1</v>
      </c>
      <c r="H760" s="47">
        <f t="shared" si="30"/>
        <v>0.90874999999999995</v>
      </c>
      <c r="I760" s="49">
        <f t="shared" si="31"/>
        <v>0.90874999999999995</v>
      </c>
      <c r="J760" s="50">
        <f>ROUND((H760*'2-Calculator'!$D$26),2)</f>
        <v>4861.8100000000004</v>
      </c>
      <c r="K760" s="50">
        <f>ROUND((I760*'2-Calculator'!$D$26),2)</f>
        <v>4861.8100000000004</v>
      </c>
      <c r="L760" s="48">
        <v>3.85</v>
      </c>
      <c r="M760" s="45" t="s">
        <v>2151</v>
      </c>
      <c r="N760" s="45" t="s">
        <v>2152</v>
      </c>
      <c r="O760" s="45"/>
      <c r="P760" s="45" t="s">
        <v>1789</v>
      </c>
    </row>
    <row r="761" spans="1:16" s="51" customFormat="1">
      <c r="A761" s="45"/>
      <c r="B761" s="45" t="s">
        <v>525</v>
      </c>
      <c r="C761" s="113" t="s">
        <v>1646</v>
      </c>
      <c r="D761" s="145" t="s">
        <v>2392</v>
      </c>
      <c r="E761" s="47">
        <v>1.38585</v>
      </c>
      <c r="F761" s="53">
        <v>1</v>
      </c>
      <c r="G761" s="53">
        <v>1</v>
      </c>
      <c r="H761" s="47">
        <f t="shared" si="30"/>
        <v>1.38585</v>
      </c>
      <c r="I761" s="49">
        <f t="shared" si="31"/>
        <v>1.38585</v>
      </c>
      <c r="J761" s="50">
        <f>ROUND((H761*'2-Calculator'!$D$26),2)</f>
        <v>7414.3</v>
      </c>
      <c r="K761" s="50">
        <f>ROUND((I761*'2-Calculator'!$D$26),2)</f>
        <v>7414.3</v>
      </c>
      <c r="L761" s="48">
        <v>5.85</v>
      </c>
      <c r="M761" s="45" t="s">
        <v>2151</v>
      </c>
      <c r="N761" s="45" t="s">
        <v>2152</v>
      </c>
      <c r="O761" s="45"/>
      <c r="P761" s="45" t="s">
        <v>1789</v>
      </c>
    </row>
    <row r="762" spans="1:16" s="51" customFormat="1">
      <c r="A762" s="45"/>
      <c r="B762" s="45" t="s">
        <v>524</v>
      </c>
      <c r="C762" s="113" t="s">
        <v>1646</v>
      </c>
      <c r="D762" s="145" t="s">
        <v>2392</v>
      </c>
      <c r="E762" s="47">
        <v>2.8370299999999999</v>
      </c>
      <c r="F762" s="53">
        <v>1</v>
      </c>
      <c r="G762" s="53">
        <v>1</v>
      </c>
      <c r="H762" s="47">
        <f t="shared" si="30"/>
        <v>2.8370299999999999</v>
      </c>
      <c r="I762" s="49">
        <f t="shared" si="31"/>
        <v>2.8370299999999999</v>
      </c>
      <c r="J762" s="50">
        <f>ROUND((H762*'2-Calculator'!$D$26),2)</f>
        <v>15178.11</v>
      </c>
      <c r="K762" s="50">
        <f>ROUND((I762*'2-Calculator'!$D$26),2)</f>
        <v>15178.11</v>
      </c>
      <c r="L762" s="48">
        <v>12.58</v>
      </c>
      <c r="M762" s="45" t="s">
        <v>2151</v>
      </c>
      <c r="N762" s="45" t="s">
        <v>2152</v>
      </c>
      <c r="O762" s="45"/>
      <c r="P762" s="45" t="s">
        <v>1789</v>
      </c>
    </row>
    <row r="763" spans="1:16" s="51" customFormat="1">
      <c r="A763" s="45"/>
      <c r="B763" s="45" t="s">
        <v>523</v>
      </c>
      <c r="C763" s="113" t="s">
        <v>1647</v>
      </c>
      <c r="D763" s="145" t="s">
        <v>2393</v>
      </c>
      <c r="E763" s="47">
        <v>0.64985000000000004</v>
      </c>
      <c r="F763" s="53">
        <v>1</v>
      </c>
      <c r="G763" s="53">
        <v>1</v>
      </c>
      <c r="H763" s="47">
        <f t="shared" si="30"/>
        <v>0.64985000000000004</v>
      </c>
      <c r="I763" s="49">
        <f t="shared" si="31"/>
        <v>0.64985000000000004</v>
      </c>
      <c r="J763" s="50">
        <f>ROUND((H763*'2-Calculator'!$D$26),2)</f>
        <v>3476.7</v>
      </c>
      <c r="K763" s="50">
        <f>ROUND((I763*'2-Calculator'!$D$26),2)</f>
        <v>3476.7</v>
      </c>
      <c r="L763" s="48">
        <v>2.77</v>
      </c>
      <c r="M763" s="45" t="s">
        <v>2151</v>
      </c>
      <c r="N763" s="45" t="s">
        <v>2152</v>
      </c>
      <c r="O763" s="45"/>
      <c r="P763" s="45" t="s">
        <v>1789</v>
      </c>
    </row>
    <row r="764" spans="1:16" s="51" customFormat="1">
      <c r="A764" s="45"/>
      <c r="B764" s="45" t="s">
        <v>522</v>
      </c>
      <c r="C764" s="113" t="s">
        <v>1647</v>
      </c>
      <c r="D764" s="145" t="s">
        <v>2393</v>
      </c>
      <c r="E764" s="47">
        <v>0.88553999999999999</v>
      </c>
      <c r="F764" s="53">
        <v>1</v>
      </c>
      <c r="G764" s="53">
        <v>1</v>
      </c>
      <c r="H764" s="47">
        <f t="shared" si="30"/>
        <v>0.88553999999999999</v>
      </c>
      <c r="I764" s="49">
        <f t="shared" si="31"/>
        <v>0.88553999999999999</v>
      </c>
      <c r="J764" s="50">
        <f>ROUND((H764*'2-Calculator'!$D$26),2)</f>
        <v>4737.6400000000003</v>
      </c>
      <c r="K764" s="50">
        <f>ROUND((I764*'2-Calculator'!$D$26),2)</f>
        <v>4737.6400000000003</v>
      </c>
      <c r="L764" s="48">
        <v>3.84</v>
      </c>
      <c r="M764" s="45" t="s">
        <v>2151</v>
      </c>
      <c r="N764" s="45" t="s">
        <v>2152</v>
      </c>
      <c r="O764" s="45"/>
      <c r="P764" s="45" t="s">
        <v>1789</v>
      </c>
    </row>
    <row r="765" spans="1:16" s="51" customFormat="1">
      <c r="A765" s="45"/>
      <c r="B765" s="45" t="s">
        <v>521</v>
      </c>
      <c r="C765" s="113" t="s">
        <v>1647</v>
      </c>
      <c r="D765" s="145" t="s">
        <v>2393</v>
      </c>
      <c r="E765" s="47">
        <v>1.26755</v>
      </c>
      <c r="F765" s="53">
        <v>1</v>
      </c>
      <c r="G765" s="53">
        <v>1</v>
      </c>
      <c r="H765" s="47">
        <f t="shared" si="30"/>
        <v>1.26755</v>
      </c>
      <c r="I765" s="49">
        <f t="shared" si="31"/>
        <v>1.26755</v>
      </c>
      <c r="J765" s="50">
        <f>ROUND((H765*'2-Calculator'!$D$26),2)</f>
        <v>6781.39</v>
      </c>
      <c r="K765" s="50">
        <f>ROUND((I765*'2-Calculator'!$D$26),2)</f>
        <v>6781.39</v>
      </c>
      <c r="L765" s="48">
        <v>5.65</v>
      </c>
      <c r="M765" s="45" t="s">
        <v>2151</v>
      </c>
      <c r="N765" s="45" t="s">
        <v>2152</v>
      </c>
      <c r="O765" s="45"/>
      <c r="P765" s="45" t="s">
        <v>1789</v>
      </c>
    </row>
    <row r="766" spans="1:16" s="51" customFormat="1">
      <c r="A766" s="45"/>
      <c r="B766" s="45" t="s">
        <v>520</v>
      </c>
      <c r="C766" s="113" t="s">
        <v>1647</v>
      </c>
      <c r="D766" s="145" t="s">
        <v>2393</v>
      </c>
      <c r="E766" s="47">
        <v>2.30653</v>
      </c>
      <c r="F766" s="53">
        <v>1</v>
      </c>
      <c r="G766" s="53">
        <v>1</v>
      </c>
      <c r="H766" s="47">
        <f t="shared" si="30"/>
        <v>2.30653</v>
      </c>
      <c r="I766" s="49">
        <f t="shared" si="31"/>
        <v>2.30653</v>
      </c>
      <c r="J766" s="50">
        <f>ROUND((H766*'2-Calculator'!$D$26),2)</f>
        <v>12339.94</v>
      </c>
      <c r="K766" s="50">
        <f>ROUND((I766*'2-Calculator'!$D$26),2)</f>
        <v>12339.94</v>
      </c>
      <c r="L766" s="48">
        <v>9.02</v>
      </c>
      <c r="M766" s="45" t="s">
        <v>2151</v>
      </c>
      <c r="N766" s="45" t="s">
        <v>2152</v>
      </c>
      <c r="O766" s="45"/>
      <c r="P766" s="45" t="s">
        <v>1789</v>
      </c>
    </row>
    <row r="767" spans="1:16" s="51" customFormat="1">
      <c r="A767" s="45"/>
      <c r="B767" s="45" t="s">
        <v>519</v>
      </c>
      <c r="C767" s="113" t="s">
        <v>1648</v>
      </c>
      <c r="D767" s="145" t="s">
        <v>2394</v>
      </c>
      <c r="E767" s="47">
        <v>0.56918999999999997</v>
      </c>
      <c r="F767" s="53">
        <v>1</v>
      </c>
      <c r="G767" s="53">
        <v>1</v>
      </c>
      <c r="H767" s="47">
        <f t="shared" si="30"/>
        <v>0.56918999999999997</v>
      </c>
      <c r="I767" s="49">
        <f t="shared" si="31"/>
        <v>0.56918999999999997</v>
      </c>
      <c r="J767" s="50">
        <f>ROUND((H767*'2-Calculator'!$D$26),2)</f>
        <v>3045.17</v>
      </c>
      <c r="K767" s="50">
        <f>ROUND((I767*'2-Calculator'!$D$26),2)</f>
        <v>3045.17</v>
      </c>
      <c r="L767" s="48">
        <v>2.31</v>
      </c>
      <c r="M767" s="45" t="s">
        <v>2151</v>
      </c>
      <c r="N767" s="45" t="s">
        <v>2152</v>
      </c>
      <c r="O767" s="45"/>
      <c r="P767" s="45" t="s">
        <v>1789</v>
      </c>
    </row>
    <row r="768" spans="1:16" s="51" customFormat="1">
      <c r="A768" s="45"/>
      <c r="B768" s="45" t="s">
        <v>518</v>
      </c>
      <c r="C768" s="113" t="s">
        <v>1648</v>
      </c>
      <c r="D768" s="145" t="s">
        <v>2394</v>
      </c>
      <c r="E768" s="47">
        <v>0.70054000000000005</v>
      </c>
      <c r="F768" s="53">
        <v>1</v>
      </c>
      <c r="G768" s="53">
        <v>1</v>
      </c>
      <c r="H768" s="47">
        <f t="shared" si="30"/>
        <v>0.70054000000000005</v>
      </c>
      <c r="I768" s="49">
        <f t="shared" si="31"/>
        <v>0.70054000000000005</v>
      </c>
      <c r="J768" s="50">
        <f>ROUND((H768*'2-Calculator'!$D$26),2)</f>
        <v>3747.89</v>
      </c>
      <c r="K768" s="50">
        <f>ROUND((I768*'2-Calculator'!$D$26),2)</f>
        <v>3747.89</v>
      </c>
      <c r="L768" s="48">
        <v>2.82</v>
      </c>
      <c r="M768" s="45" t="s">
        <v>2151</v>
      </c>
      <c r="N768" s="45" t="s">
        <v>2152</v>
      </c>
      <c r="O768" s="45"/>
      <c r="P768" s="45" t="s">
        <v>1789</v>
      </c>
    </row>
    <row r="769" spans="1:16" s="51" customFormat="1">
      <c r="A769" s="45"/>
      <c r="B769" s="45" t="s">
        <v>517</v>
      </c>
      <c r="C769" s="113" t="s">
        <v>1648</v>
      </c>
      <c r="D769" s="145" t="s">
        <v>2394</v>
      </c>
      <c r="E769" s="47">
        <v>0.94533999999999996</v>
      </c>
      <c r="F769" s="53">
        <v>1</v>
      </c>
      <c r="G769" s="53">
        <v>1</v>
      </c>
      <c r="H769" s="47">
        <f t="shared" si="30"/>
        <v>0.94533999999999996</v>
      </c>
      <c r="I769" s="49">
        <f t="shared" si="31"/>
        <v>0.94533999999999996</v>
      </c>
      <c r="J769" s="50">
        <f>ROUND((H769*'2-Calculator'!$D$26),2)</f>
        <v>5057.57</v>
      </c>
      <c r="K769" s="50">
        <f>ROUND((I769*'2-Calculator'!$D$26),2)</f>
        <v>5057.57</v>
      </c>
      <c r="L769" s="48">
        <v>3.81</v>
      </c>
      <c r="M769" s="45" t="s">
        <v>2151</v>
      </c>
      <c r="N769" s="45" t="s">
        <v>2152</v>
      </c>
      <c r="O769" s="45"/>
      <c r="P769" s="45" t="s">
        <v>1789</v>
      </c>
    </row>
    <row r="770" spans="1:16" s="51" customFormat="1">
      <c r="A770" s="45"/>
      <c r="B770" s="45" t="s">
        <v>516</v>
      </c>
      <c r="C770" s="113" t="s">
        <v>1648</v>
      </c>
      <c r="D770" s="145" t="s">
        <v>2394</v>
      </c>
      <c r="E770" s="47">
        <v>1.89672</v>
      </c>
      <c r="F770" s="53">
        <v>1</v>
      </c>
      <c r="G770" s="53">
        <v>1</v>
      </c>
      <c r="H770" s="47">
        <f t="shared" si="30"/>
        <v>1.89672</v>
      </c>
      <c r="I770" s="49">
        <f t="shared" si="31"/>
        <v>1.89672</v>
      </c>
      <c r="J770" s="50">
        <f>ROUND((H770*'2-Calculator'!$D$26),2)</f>
        <v>10147.450000000001</v>
      </c>
      <c r="K770" s="50">
        <f>ROUND((I770*'2-Calculator'!$D$26),2)</f>
        <v>10147.450000000001</v>
      </c>
      <c r="L770" s="48">
        <v>7.3</v>
      </c>
      <c r="M770" s="45" t="s">
        <v>2151</v>
      </c>
      <c r="N770" s="45" t="s">
        <v>2152</v>
      </c>
      <c r="O770" s="45"/>
      <c r="P770" s="45" t="s">
        <v>1789</v>
      </c>
    </row>
    <row r="771" spans="1:16" s="51" customFormat="1">
      <c r="A771" s="45"/>
      <c r="B771" s="45" t="s">
        <v>2091</v>
      </c>
      <c r="C771" s="113" t="s">
        <v>2129</v>
      </c>
      <c r="D771" s="145" t="s">
        <v>2395</v>
      </c>
      <c r="E771" s="47">
        <v>0.60089999999999999</v>
      </c>
      <c r="F771" s="53">
        <v>1</v>
      </c>
      <c r="G771" s="53">
        <v>1</v>
      </c>
      <c r="H771" s="47">
        <f t="shared" si="30"/>
        <v>0.60089999999999999</v>
      </c>
      <c r="I771" s="49">
        <f t="shared" si="31"/>
        <v>0.60089999999999999</v>
      </c>
      <c r="J771" s="50">
        <f>ROUND((H771*'2-Calculator'!$D$26),2)</f>
        <v>3214.82</v>
      </c>
      <c r="K771" s="50">
        <f>ROUND((I771*'2-Calculator'!$D$26),2)</f>
        <v>3214.82</v>
      </c>
      <c r="L771" s="48">
        <v>2.67</v>
      </c>
      <c r="M771" s="45" t="s">
        <v>2151</v>
      </c>
      <c r="N771" s="45" t="s">
        <v>2152</v>
      </c>
      <c r="O771" s="45"/>
      <c r="P771" s="45" t="s">
        <v>1789</v>
      </c>
    </row>
    <row r="772" spans="1:16" s="51" customFormat="1">
      <c r="A772" s="45"/>
      <c r="B772" s="45" t="s">
        <v>2092</v>
      </c>
      <c r="C772" s="113" t="s">
        <v>2129</v>
      </c>
      <c r="D772" s="145" t="s">
        <v>2395</v>
      </c>
      <c r="E772" s="47">
        <v>0.79218</v>
      </c>
      <c r="F772" s="53">
        <v>1</v>
      </c>
      <c r="G772" s="53">
        <v>1</v>
      </c>
      <c r="H772" s="47">
        <f t="shared" si="30"/>
        <v>0.79218</v>
      </c>
      <c r="I772" s="49">
        <f t="shared" si="31"/>
        <v>0.79218</v>
      </c>
      <c r="J772" s="50">
        <f>ROUND((H772*'2-Calculator'!$D$26),2)</f>
        <v>4238.16</v>
      </c>
      <c r="K772" s="50">
        <f>ROUND((I772*'2-Calculator'!$D$26),2)</f>
        <v>4238.16</v>
      </c>
      <c r="L772" s="48">
        <v>3.69</v>
      </c>
      <c r="M772" s="45" t="s">
        <v>2151</v>
      </c>
      <c r="N772" s="45" t="s">
        <v>2152</v>
      </c>
      <c r="O772" s="45"/>
      <c r="P772" s="45" t="s">
        <v>1789</v>
      </c>
    </row>
    <row r="773" spans="1:16" s="51" customFormat="1">
      <c r="A773" s="45"/>
      <c r="B773" s="45" t="s">
        <v>2093</v>
      </c>
      <c r="C773" s="113" t="s">
        <v>2129</v>
      </c>
      <c r="D773" s="145" t="s">
        <v>2395</v>
      </c>
      <c r="E773" s="47">
        <v>1.1767099999999999</v>
      </c>
      <c r="F773" s="53">
        <v>1</v>
      </c>
      <c r="G773" s="53">
        <v>1</v>
      </c>
      <c r="H773" s="47">
        <f t="shared" si="30"/>
        <v>1.1767099999999999</v>
      </c>
      <c r="I773" s="49">
        <f t="shared" si="31"/>
        <v>1.1767099999999999</v>
      </c>
      <c r="J773" s="50">
        <f>ROUND((H773*'2-Calculator'!$D$26),2)</f>
        <v>6295.4</v>
      </c>
      <c r="K773" s="50">
        <f>ROUND((I773*'2-Calculator'!$D$26),2)</f>
        <v>6295.4</v>
      </c>
      <c r="L773" s="48">
        <v>5.59</v>
      </c>
      <c r="M773" s="45" t="s">
        <v>2151</v>
      </c>
      <c r="N773" s="45" t="s">
        <v>2152</v>
      </c>
      <c r="O773" s="45"/>
      <c r="P773" s="45" t="s">
        <v>1789</v>
      </c>
    </row>
    <row r="774" spans="1:16" s="51" customFormat="1">
      <c r="A774" s="45"/>
      <c r="B774" s="45" t="s">
        <v>2094</v>
      </c>
      <c r="C774" s="113" t="s">
        <v>2129</v>
      </c>
      <c r="D774" s="145" t="s">
        <v>2395</v>
      </c>
      <c r="E774" s="47">
        <v>2.1528800000000001</v>
      </c>
      <c r="F774" s="53">
        <v>1</v>
      </c>
      <c r="G774" s="53">
        <v>1</v>
      </c>
      <c r="H774" s="47">
        <f t="shared" si="30"/>
        <v>2.1528800000000001</v>
      </c>
      <c r="I774" s="49">
        <f t="shared" si="31"/>
        <v>2.1528800000000001</v>
      </c>
      <c r="J774" s="50">
        <f>ROUND((H774*'2-Calculator'!$D$26),2)</f>
        <v>11517.91</v>
      </c>
      <c r="K774" s="50">
        <f>ROUND((I774*'2-Calculator'!$D$26),2)</f>
        <v>11517.91</v>
      </c>
      <c r="L774" s="48">
        <v>9.2899999999999991</v>
      </c>
      <c r="M774" s="45" t="s">
        <v>2151</v>
      </c>
      <c r="N774" s="45" t="s">
        <v>2152</v>
      </c>
      <c r="O774" s="45"/>
      <c r="P774" s="45" t="s">
        <v>1789</v>
      </c>
    </row>
    <row r="775" spans="1:16" s="51" customFormat="1">
      <c r="A775" s="45"/>
      <c r="B775" s="45" t="s">
        <v>2095</v>
      </c>
      <c r="C775" s="113" t="s">
        <v>2130</v>
      </c>
      <c r="D775" s="145" t="s">
        <v>2396</v>
      </c>
      <c r="E775" s="47">
        <v>0.59306000000000003</v>
      </c>
      <c r="F775" s="53">
        <v>1</v>
      </c>
      <c r="G775" s="53">
        <v>1</v>
      </c>
      <c r="H775" s="47">
        <f t="shared" si="30"/>
        <v>0.59306000000000003</v>
      </c>
      <c r="I775" s="49">
        <f t="shared" si="31"/>
        <v>0.59306000000000003</v>
      </c>
      <c r="J775" s="50">
        <f>ROUND((H775*'2-Calculator'!$D$26),2)</f>
        <v>3172.87</v>
      </c>
      <c r="K775" s="50">
        <f>ROUND((I775*'2-Calculator'!$D$26),2)</f>
        <v>3172.87</v>
      </c>
      <c r="L775" s="48">
        <v>2.37</v>
      </c>
      <c r="M775" s="45" t="s">
        <v>2151</v>
      </c>
      <c r="N775" s="45" t="s">
        <v>2152</v>
      </c>
      <c r="O775" s="45"/>
      <c r="P775" s="45" t="s">
        <v>1789</v>
      </c>
    </row>
    <row r="776" spans="1:16" s="51" customFormat="1">
      <c r="A776" s="45"/>
      <c r="B776" s="45" t="s">
        <v>2096</v>
      </c>
      <c r="C776" s="113" t="s">
        <v>2130</v>
      </c>
      <c r="D776" s="145" t="s">
        <v>2396</v>
      </c>
      <c r="E776" s="47">
        <v>0.83470999999999995</v>
      </c>
      <c r="F776" s="53">
        <v>1</v>
      </c>
      <c r="G776" s="53">
        <v>1</v>
      </c>
      <c r="H776" s="47">
        <f t="shared" si="30"/>
        <v>0.83470999999999995</v>
      </c>
      <c r="I776" s="49">
        <f t="shared" si="31"/>
        <v>0.83470999999999995</v>
      </c>
      <c r="J776" s="50">
        <f>ROUND((H776*'2-Calculator'!$D$26),2)</f>
        <v>4465.7</v>
      </c>
      <c r="K776" s="50">
        <f>ROUND((I776*'2-Calculator'!$D$26),2)</f>
        <v>4465.7</v>
      </c>
      <c r="L776" s="48">
        <v>3.62</v>
      </c>
      <c r="M776" s="45" t="s">
        <v>2151</v>
      </c>
      <c r="N776" s="45" t="s">
        <v>2152</v>
      </c>
      <c r="O776" s="45"/>
      <c r="P776" s="45" t="s">
        <v>1789</v>
      </c>
    </row>
    <row r="777" spans="1:16" s="51" customFormat="1">
      <c r="A777" s="45"/>
      <c r="B777" s="45" t="s">
        <v>2097</v>
      </c>
      <c r="C777" s="113" t="s">
        <v>2130</v>
      </c>
      <c r="D777" s="145" t="s">
        <v>2396</v>
      </c>
      <c r="E777" s="47">
        <v>1.3254300000000001</v>
      </c>
      <c r="F777" s="53">
        <v>1</v>
      </c>
      <c r="G777" s="53">
        <v>1</v>
      </c>
      <c r="H777" s="47">
        <f t="shared" si="30"/>
        <v>1.3254300000000001</v>
      </c>
      <c r="I777" s="49">
        <f t="shared" si="31"/>
        <v>1.3254300000000001</v>
      </c>
      <c r="J777" s="50">
        <f>ROUND((H777*'2-Calculator'!$D$26),2)</f>
        <v>7091.05</v>
      </c>
      <c r="K777" s="50">
        <f>ROUND((I777*'2-Calculator'!$D$26),2)</f>
        <v>7091.05</v>
      </c>
      <c r="L777" s="48">
        <v>6.3</v>
      </c>
      <c r="M777" s="45" t="s">
        <v>2151</v>
      </c>
      <c r="N777" s="45" t="s">
        <v>2152</v>
      </c>
      <c r="O777" s="45"/>
      <c r="P777" s="45" t="s">
        <v>1789</v>
      </c>
    </row>
    <row r="778" spans="1:16" s="51" customFormat="1">
      <c r="A778" s="45"/>
      <c r="B778" s="45" t="s">
        <v>2098</v>
      </c>
      <c r="C778" s="113" t="s">
        <v>2130</v>
      </c>
      <c r="D778" s="145" t="s">
        <v>2396</v>
      </c>
      <c r="E778" s="47">
        <v>2.4076599999999999</v>
      </c>
      <c r="F778" s="53">
        <v>1</v>
      </c>
      <c r="G778" s="53">
        <v>1</v>
      </c>
      <c r="H778" s="47">
        <f t="shared" si="30"/>
        <v>2.4076599999999999</v>
      </c>
      <c r="I778" s="49">
        <f t="shared" si="31"/>
        <v>2.4076599999999999</v>
      </c>
      <c r="J778" s="50">
        <f>ROUND((H778*'2-Calculator'!$D$26),2)</f>
        <v>12880.98</v>
      </c>
      <c r="K778" s="50">
        <f>ROUND((I778*'2-Calculator'!$D$26),2)</f>
        <v>12880.98</v>
      </c>
      <c r="L778" s="48">
        <v>10.49</v>
      </c>
      <c r="M778" s="45" t="s">
        <v>2151</v>
      </c>
      <c r="N778" s="45" t="s">
        <v>2152</v>
      </c>
      <c r="O778" s="45"/>
      <c r="P778" s="45" t="s">
        <v>1789</v>
      </c>
    </row>
    <row r="779" spans="1:16" s="51" customFormat="1">
      <c r="A779" s="45"/>
      <c r="B779" s="45" t="s">
        <v>515</v>
      </c>
      <c r="C779" s="113" t="s">
        <v>1649</v>
      </c>
      <c r="D779" s="145" t="s">
        <v>2397</v>
      </c>
      <c r="E779" s="47">
        <v>5.4930599999999998</v>
      </c>
      <c r="F779" s="53">
        <v>1.5</v>
      </c>
      <c r="G779" s="53">
        <v>1.5</v>
      </c>
      <c r="H779" s="47">
        <f t="shared" si="30"/>
        <v>8.2395899999999997</v>
      </c>
      <c r="I779" s="49">
        <f t="shared" si="31"/>
        <v>8.2395899999999997</v>
      </c>
      <c r="J779" s="50">
        <f>ROUND((H779*'2-Calculator'!$D$26),2)</f>
        <v>44081.81</v>
      </c>
      <c r="K779" s="50">
        <f>ROUND((I779*'2-Calculator'!$D$26),2)</f>
        <v>44081.81</v>
      </c>
      <c r="L779" s="48">
        <v>4.5599999999999996</v>
      </c>
      <c r="M779" s="45" t="s">
        <v>2149</v>
      </c>
      <c r="N779" s="45" t="s">
        <v>2150</v>
      </c>
      <c r="O779" s="45" t="s">
        <v>1229</v>
      </c>
      <c r="P779" s="45" t="s">
        <v>1789</v>
      </c>
    </row>
    <row r="780" spans="1:16" s="51" customFormat="1">
      <c r="A780" s="45"/>
      <c r="B780" s="45" t="s">
        <v>514</v>
      </c>
      <c r="C780" s="113" t="s">
        <v>1649</v>
      </c>
      <c r="D780" s="145" t="s">
        <v>2397</v>
      </c>
      <c r="E780" s="47">
        <v>6.2648000000000001</v>
      </c>
      <c r="F780" s="53">
        <v>1.5</v>
      </c>
      <c r="G780" s="53">
        <v>1.5</v>
      </c>
      <c r="H780" s="47">
        <f t="shared" si="30"/>
        <v>9.3971999999999998</v>
      </c>
      <c r="I780" s="49">
        <f t="shared" si="31"/>
        <v>9.3971999999999998</v>
      </c>
      <c r="J780" s="50">
        <f>ROUND((H780*'2-Calculator'!$D$26),2)</f>
        <v>50275.02</v>
      </c>
      <c r="K780" s="50">
        <f>ROUND((I780*'2-Calculator'!$D$26),2)</f>
        <v>50275.02</v>
      </c>
      <c r="L780" s="48">
        <v>4.97</v>
      </c>
      <c r="M780" s="45" t="s">
        <v>2149</v>
      </c>
      <c r="N780" s="45" t="s">
        <v>2150</v>
      </c>
      <c r="O780" s="45" t="s">
        <v>1229</v>
      </c>
      <c r="P780" s="45" t="s">
        <v>1789</v>
      </c>
    </row>
    <row r="781" spans="1:16" s="51" customFormat="1">
      <c r="A781" s="45"/>
      <c r="B781" s="45" t="s">
        <v>513</v>
      </c>
      <c r="C781" s="113" t="s">
        <v>1649</v>
      </c>
      <c r="D781" s="145" t="s">
        <v>2397</v>
      </c>
      <c r="E781" s="47">
        <v>7.4363200000000003</v>
      </c>
      <c r="F781" s="53">
        <v>1.5</v>
      </c>
      <c r="G781" s="53">
        <v>1.5</v>
      </c>
      <c r="H781" s="47">
        <f t="shared" si="30"/>
        <v>11.15448</v>
      </c>
      <c r="I781" s="49">
        <f t="shared" si="31"/>
        <v>11.15448</v>
      </c>
      <c r="J781" s="50">
        <f>ROUND((H781*'2-Calculator'!$D$26),2)</f>
        <v>59676.47</v>
      </c>
      <c r="K781" s="50">
        <f>ROUND((I781*'2-Calculator'!$D$26),2)</f>
        <v>59676.47</v>
      </c>
      <c r="L781" s="48">
        <v>7.05</v>
      </c>
      <c r="M781" s="45" t="s">
        <v>2149</v>
      </c>
      <c r="N781" s="45" t="s">
        <v>2150</v>
      </c>
      <c r="O781" s="45" t="s">
        <v>1229</v>
      </c>
      <c r="P781" s="45" t="s">
        <v>1789</v>
      </c>
    </row>
    <row r="782" spans="1:16" s="51" customFormat="1">
      <c r="A782" s="45"/>
      <c r="B782" s="45" t="s">
        <v>512</v>
      </c>
      <c r="C782" s="113" t="s">
        <v>1649</v>
      </c>
      <c r="D782" s="145" t="s">
        <v>2397</v>
      </c>
      <c r="E782" s="47">
        <v>11.483560000000001</v>
      </c>
      <c r="F782" s="53">
        <v>1.5</v>
      </c>
      <c r="G782" s="53">
        <v>1.5</v>
      </c>
      <c r="H782" s="47">
        <f t="shared" si="30"/>
        <v>17.225339999999999</v>
      </c>
      <c r="I782" s="49">
        <f t="shared" si="31"/>
        <v>17.225339999999999</v>
      </c>
      <c r="J782" s="50">
        <f>ROUND((H782*'2-Calculator'!$D$26),2)</f>
        <v>92155.57</v>
      </c>
      <c r="K782" s="50">
        <f>ROUND((I782*'2-Calculator'!$D$26),2)</f>
        <v>92155.57</v>
      </c>
      <c r="L782" s="48">
        <v>15.11</v>
      </c>
      <c r="M782" s="45" t="s">
        <v>2149</v>
      </c>
      <c r="N782" s="45" t="s">
        <v>2150</v>
      </c>
      <c r="O782" s="45" t="s">
        <v>1229</v>
      </c>
      <c r="P782" s="45" t="s">
        <v>1789</v>
      </c>
    </row>
    <row r="783" spans="1:16" s="51" customFormat="1">
      <c r="A783" s="45"/>
      <c r="B783" s="45" t="s">
        <v>511</v>
      </c>
      <c r="C783" s="113" t="s">
        <v>1650</v>
      </c>
      <c r="D783" s="145" t="s">
        <v>2398</v>
      </c>
      <c r="E783" s="47">
        <v>2.1027499999999999</v>
      </c>
      <c r="F783" s="53">
        <v>1</v>
      </c>
      <c r="G783" s="53">
        <v>1</v>
      </c>
      <c r="H783" s="47">
        <f t="shared" si="30"/>
        <v>2.1027499999999999</v>
      </c>
      <c r="I783" s="49">
        <f t="shared" si="31"/>
        <v>2.1027499999999999</v>
      </c>
      <c r="J783" s="50">
        <f>ROUND((H783*'2-Calculator'!$D$26),2)</f>
        <v>11249.71</v>
      </c>
      <c r="K783" s="50">
        <f>ROUND((I783*'2-Calculator'!$D$26),2)</f>
        <v>11249.71</v>
      </c>
      <c r="L783" s="48">
        <v>4.5199999999999996</v>
      </c>
      <c r="M783" s="45" t="s">
        <v>2151</v>
      </c>
      <c r="N783" s="45" t="s">
        <v>2152</v>
      </c>
      <c r="O783" s="45"/>
      <c r="P783" s="45" t="s">
        <v>1789</v>
      </c>
    </row>
    <row r="784" spans="1:16" s="51" customFormat="1">
      <c r="A784" s="45"/>
      <c r="B784" s="45" t="s">
        <v>510</v>
      </c>
      <c r="C784" s="113" t="s">
        <v>1650</v>
      </c>
      <c r="D784" s="145" t="s">
        <v>2398</v>
      </c>
      <c r="E784" s="47">
        <v>3.0262899999999999</v>
      </c>
      <c r="F784" s="53">
        <v>1</v>
      </c>
      <c r="G784" s="53">
        <v>1</v>
      </c>
      <c r="H784" s="47">
        <f t="shared" si="30"/>
        <v>3.0262899999999999</v>
      </c>
      <c r="I784" s="49">
        <f t="shared" si="31"/>
        <v>3.0262899999999999</v>
      </c>
      <c r="J784" s="50">
        <f>ROUND((H784*'2-Calculator'!$D$26),2)</f>
        <v>16190.65</v>
      </c>
      <c r="K784" s="50">
        <f>ROUND((I784*'2-Calculator'!$D$26),2)</f>
        <v>16190.65</v>
      </c>
      <c r="L784" s="48">
        <v>6.24</v>
      </c>
      <c r="M784" s="45" t="s">
        <v>2151</v>
      </c>
      <c r="N784" s="45" t="s">
        <v>2152</v>
      </c>
      <c r="O784" s="45"/>
      <c r="P784" s="45" t="s">
        <v>1789</v>
      </c>
    </row>
    <row r="785" spans="1:16" s="51" customFormat="1">
      <c r="A785" s="45"/>
      <c r="B785" s="45" t="s">
        <v>509</v>
      </c>
      <c r="C785" s="113" t="s">
        <v>1650</v>
      </c>
      <c r="D785" s="145" t="s">
        <v>2398</v>
      </c>
      <c r="E785" s="47">
        <v>3.9091300000000002</v>
      </c>
      <c r="F785" s="53">
        <v>1</v>
      </c>
      <c r="G785" s="53">
        <v>1</v>
      </c>
      <c r="H785" s="47">
        <f t="shared" si="30"/>
        <v>3.9091300000000002</v>
      </c>
      <c r="I785" s="49">
        <f t="shared" si="31"/>
        <v>3.9091300000000002</v>
      </c>
      <c r="J785" s="50">
        <f>ROUND((H785*'2-Calculator'!$D$26),2)</f>
        <v>20913.849999999999</v>
      </c>
      <c r="K785" s="50">
        <f>ROUND((I785*'2-Calculator'!$D$26),2)</f>
        <v>20913.849999999999</v>
      </c>
      <c r="L785" s="48">
        <v>9</v>
      </c>
      <c r="M785" s="45" t="s">
        <v>2151</v>
      </c>
      <c r="N785" s="45" t="s">
        <v>2152</v>
      </c>
      <c r="O785" s="45"/>
      <c r="P785" s="45" t="s">
        <v>1789</v>
      </c>
    </row>
    <row r="786" spans="1:16" s="51" customFormat="1">
      <c r="A786" s="45"/>
      <c r="B786" s="45" t="s">
        <v>508</v>
      </c>
      <c r="C786" s="113" t="s">
        <v>1650</v>
      </c>
      <c r="D786" s="145" t="s">
        <v>2398</v>
      </c>
      <c r="E786" s="47">
        <v>7.6262499999999998</v>
      </c>
      <c r="F786" s="53">
        <v>1</v>
      </c>
      <c r="G786" s="53">
        <v>1</v>
      </c>
      <c r="H786" s="47">
        <f t="shared" si="30"/>
        <v>7.6262499999999998</v>
      </c>
      <c r="I786" s="49">
        <f t="shared" si="31"/>
        <v>7.6262499999999998</v>
      </c>
      <c r="J786" s="50">
        <f>ROUND((H786*'2-Calculator'!$D$26),2)</f>
        <v>40800.44</v>
      </c>
      <c r="K786" s="50">
        <f>ROUND((I786*'2-Calculator'!$D$26),2)</f>
        <v>40800.44</v>
      </c>
      <c r="L786" s="48">
        <v>19.79</v>
      </c>
      <c r="M786" s="45" t="s">
        <v>2151</v>
      </c>
      <c r="N786" s="45" t="s">
        <v>2152</v>
      </c>
      <c r="O786" s="45"/>
      <c r="P786" s="45" t="s">
        <v>1789</v>
      </c>
    </row>
    <row r="787" spans="1:16" s="51" customFormat="1">
      <c r="A787" s="45"/>
      <c r="B787" s="45" t="s">
        <v>507</v>
      </c>
      <c r="C787" s="113" t="s">
        <v>1651</v>
      </c>
      <c r="D787" s="145" t="s">
        <v>2399</v>
      </c>
      <c r="E787" s="47">
        <v>1.8631500000000001</v>
      </c>
      <c r="F787" s="53">
        <v>1</v>
      </c>
      <c r="G787" s="53">
        <v>1</v>
      </c>
      <c r="H787" s="47">
        <f t="shared" si="30"/>
        <v>1.8631500000000001</v>
      </c>
      <c r="I787" s="49">
        <f t="shared" si="31"/>
        <v>1.8631500000000001</v>
      </c>
      <c r="J787" s="50">
        <f>ROUND((H787*'2-Calculator'!$D$26),2)</f>
        <v>9967.85</v>
      </c>
      <c r="K787" s="50">
        <f>ROUND((I787*'2-Calculator'!$D$26),2)</f>
        <v>9967.85</v>
      </c>
      <c r="L787" s="48">
        <v>2.84</v>
      </c>
      <c r="M787" s="45" t="s">
        <v>2151</v>
      </c>
      <c r="N787" s="45" t="s">
        <v>2152</v>
      </c>
      <c r="O787" s="45"/>
      <c r="P787" s="45" t="s">
        <v>1789</v>
      </c>
    </row>
    <row r="788" spans="1:16" s="51" customFormat="1">
      <c r="A788" s="45"/>
      <c r="B788" s="45" t="s">
        <v>506</v>
      </c>
      <c r="C788" s="113" t="s">
        <v>1651</v>
      </c>
      <c r="D788" s="145" t="s">
        <v>2399</v>
      </c>
      <c r="E788" s="47">
        <v>2.17015</v>
      </c>
      <c r="F788" s="53">
        <v>1</v>
      </c>
      <c r="G788" s="53">
        <v>1</v>
      </c>
      <c r="H788" s="47">
        <f t="shared" si="30"/>
        <v>2.17015</v>
      </c>
      <c r="I788" s="49">
        <f t="shared" si="31"/>
        <v>2.17015</v>
      </c>
      <c r="J788" s="50">
        <f>ROUND((H788*'2-Calculator'!$D$26),2)</f>
        <v>11610.3</v>
      </c>
      <c r="K788" s="50">
        <f>ROUND((I788*'2-Calculator'!$D$26),2)</f>
        <v>11610.3</v>
      </c>
      <c r="L788" s="48">
        <v>3.79</v>
      </c>
      <c r="M788" s="45" t="s">
        <v>2151</v>
      </c>
      <c r="N788" s="45" t="s">
        <v>2152</v>
      </c>
      <c r="O788" s="45"/>
      <c r="P788" s="45" t="s">
        <v>1789</v>
      </c>
    </row>
    <row r="789" spans="1:16" s="51" customFormat="1">
      <c r="A789" s="45"/>
      <c r="B789" s="45" t="s">
        <v>505</v>
      </c>
      <c r="C789" s="113" t="s">
        <v>1651</v>
      </c>
      <c r="D789" s="145" t="s">
        <v>2399</v>
      </c>
      <c r="E789" s="47">
        <v>3.1558799999999998</v>
      </c>
      <c r="F789" s="53">
        <v>1</v>
      </c>
      <c r="G789" s="53">
        <v>1</v>
      </c>
      <c r="H789" s="47">
        <f t="shared" si="30"/>
        <v>3.1558799999999998</v>
      </c>
      <c r="I789" s="49">
        <f t="shared" si="31"/>
        <v>3.1558799999999998</v>
      </c>
      <c r="J789" s="50">
        <f>ROUND((H789*'2-Calculator'!$D$26),2)</f>
        <v>16883.96</v>
      </c>
      <c r="K789" s="50">
        <f>ROUND((I789*'2-Calculator'!$D$26),2)</f>
        <v>16883.96</v>
      </c>
      <c r="L789" s="48">
        <v>7.19</v>
      </c>
      <c r="M789" s="45" t="s">
        <v>2151</v>
      </c>
      <c r="N789" s="45" t="s">
        <v>2152</v>
      </c>
      <c r="O789" s="45"/>
      <c r="P789" s="45" t="s">
        <v>1789</v>
      </c>
    </row>
    <row r="790" spans="1:16" s="51" customFormat="1">
      <c r="A790" s="45"/>
      <c r="B790" s="45" t="s">
        <v>504</v>
      </c>
      <c r="C790" s="113" t="s">
        <v>1651</v>
      </c>
      <c r="D790" s="145" t="s">
        <v>2399</v>
      </c>
      <c r="E790" s="47">
        <v>5.3252800000000002</v>
      </c>
      <c r="F790" s="53">
        <v>1</v>
      </c>
      <c r="G790" s="53">
        <v>1</v>
      </c>
      <c r="H790" s="47">
        <f t="shared" si="30"/>
        <v>5.3252800000000002</v>
      </c>
      <c r="I790" s="49">
        <f t="shared" si="31"/>
        <v>5.3252800000000002</v>
      </c>
      <c r="J790" s="50">
        <f>ROUND((H790*'2-Calculator'!$D$26),2)</f>
        <v>28490.25</v>
      </c>
      <c r="K790" s="50">
        <f>ROUND((I790*'2-Calculator'!$D$26),2)</f>
        <v>28490.25</v>
      </c>
      <c r="L790" s="48">
        <v>12.91</v>
      </c>
      <c r="M790" s="45" t="s">
        <v>2151</v>
      </c>
      <c r="N790" s="45" t="s">
        <v>2152</v>
      </c>
      <c r="O790" s="45"/>
      <c r="P790" s="45" t="s">
        <v>1789</v>
      </c>
    </row>
    <row r="791" spans="1:16" s="51" customFormat="1">
      <c r="A791" s="45"/>
      <c r="B791" s="45" t="s">
        <v>503</v>
      </c>
      <c r="C791" s="113" t="s">
        <v>1652</v>
      </c>
      <c r="D791" s="145" t="s">
        <v>2400</v>
      </c>
      <c r="E791" s="47">
        <v>1.5564199999999999</v>
      </c>
      <c r="F791" s="53">
        <v>1</v>
      </c>
      <c r="G791" s="53">
        <v>1</v>
      </c>
      <c r="H791" s="47">
        <f t="shared" si="30"/>
        <v>1.5564199999999999</v>
      </c>
      <c r="I791" s="49">
        <f t="shared" si="31"/>
        <v>1.5564199999999999</v>
      </c>
      <c r="J791" s="50">
        <f>ROUND((H791*'2-Calculator'!$D$26),2)</f>
        <v>8326.85</v>
      </c>
      <c r="K791" s="50">
        <f>ROUND((I791*'2-Calculator'!$D$26),2)</f>
        <v>8326.85</v>
      </c>
      <c r="L791" s="48">
        <v>2.37</v>
      </c>
      <c r="M791" s="45" t="s">
        <v>2151</v>
      </c>
      <c r="N791" s="45" t="s">
        <v>2152</v>
      </c>
      <c r="O791" s="45"/>
      <c r="P791" s="45" t="s">
        <v>1789</v>
      </c>
    </row>
    <row r="792" spans="1:16" s="51" customFormat="1">
      <c r="A792" s="45"/>
      <c r="B792" s="45" t="s">
        <v>502</v>
      </c>
      <c r="C792" s="113" t="s">
        <v>1652</v>
      </c>
      <c r="D792" s="145" t="s">
        <v>2400</v>
      </c>
      <c r="E792" s="47">
        <v>1.76766</v>
      </c>
      <c r="F792" s="53">
        <v>1</v>
      </c>
      <c r="G792" s="53">
        <v>1</v>
      </c>
      <c r="H792" s="47">
        <f t="shared" si="30"/>
        <v>1.76766</v>
      </c>
      <c r="I792" s="49">
        <f t="shared" si="31"/>
        <v>1.76766</v>
      </c>
      <c r="J792" s="50">
        <f>ROUND((H792*'2-Calculator'!$D$26),2)</f>
        <v>9456.98</v>
      </c>
      <c r="K792" s="50">
        <f>ROUND((I792*'2-Calculator'!$D$26),2)</f>
        <v>9456.98</v>
      </c>
      <c r="L792" s="48">
        <v>3.36</v>
      </c>
      <c r="M792" s="45" t="s">
        <v>2151</v>
      </c>
      <c r="N792" s="45" t="s">
        <v>2152</v>
      </c>
      <c r="O792" s="45"/>
      <c r="P792" s="45" t="s">
        <v>1789</v>
      </c>
    </row>
    <row r="793" spans="1:16" s="51" customFormat="1">
      <c r="A793" s="45"/>
      <c r="B793" s="45" t="s">
        <v>501</v>
      </c>
      <c r="C793" s="113" t="s">
        <v>1652</v>
      </c>
      <c r="D793" s="145" t="s">
        <v>2400</v>
      </c>
      <c r="E793" s="47">
        <v>2.6553</v>
      </c>
      <c r="F793" s="53">
        <v>1</v>
      </c>
      <c r="G793" s="53">
        <v>1</v>
      </c>
      <c r="H793" s="47">
        <f t="shared" si="30"/>
        <v>2.6553</v>
      </c>
      <c r="I793" s="49">
        <f t="shared" si="31"/>
        <v>2.6553</v>
      </c>
      <c r="J793" s="50">
        <f>ROUND((H793*'2-Calculator'!$D$26),2)</f>
        <v>14205.86</v>
      </c>
      <c r="K793" s="50">
        <f>ROUND((I793*'2-Calculator'!$D$26),2)</f>
        <v>14205.86</v>
      </c>
      <c r="L793" s="48">
        <v>7.71</v>
      </c>
      <c r="M793" s="45" t="s">
        <v>2151</v>
      </c>
      <c r="N793" s="45" t="s">
        <v>2152</v>
      </c>
      <c r="O793" s="45"/>
      <c r="P793" s="45" t="s">
        <v>1789</v>
      </c>
    </row>
    <row r="794" spans="1:16" s="51" customFormat="1">
      <c r="A794" s="45"/>
      <c r="B794" s="45" t="s">
        <v>500</v>
      </c>
      <c r="C794" s="113" t="s">
        <v>1652</v>
      </c>
      <c r="D794" s="145" t="s">
        <v>2400</v>
      </c>
      <c r="E794" s="47">
        <v>4.7256099999999996</v>
      </c>
      <c r="F794" s="53">
        <v>1</v>
      </c>
      <c r="G794" s="53">
        <v>1</v>
      </c>
      <c r="H794" s="47">
        <f t="shared" si="30"/>
        <v>4.7256099999999996</v>
      </c>
      <c r="I794" s="49">
        <f t="shared" si="31"/>
        <v>4.7256099999999996</v>
      </c>
      <c r="J794" s="50">
        <f>ROUND((H794*'2-Calculator'!$D$26),2)</f>
        <v>25282.01</v>
      </c>
      <c r="K794" s="50">
        <f>ROUND((I794*'2-Calculator'!$D$26),2)</f>
        <v>25282.01</v>
      </c>
      <c r="L794" s="48">
        <v>14.94</v>
      </c>
      <c r="M794" s="45" t="s">
        <v>2151</v>
      </c>
      <c r="N794" s="45" t="s">
        <v>2152</v>
      </c>
      <c r="O794" s="45"/>
      <c r="P794" s="45" t="s">
        <v>1789</v>
      </c>
    </row>
    <row r="795" spans="1:16" s="51" customFormat="1">
      <c r="A795" s="45"/>
      <c r="B795" s="45" t="s">
        <v>499</v>
      </c>
      <c r="C795" s="113" t="s">
        <v>1653</v>
      </c>
      <c r="D795" s="145" t="s">
        <v>2401</v>
      </c>
      <c r="E795" s="47">
        <v>1.23481</v>
      </c>
      <c r="F795" s="53">
        <v>1</v>
      </c>
      <c r="G795" s="53">
        <v>1</v>
      </c>
      <c r="H795" s="47">
        <f t="shared" si="30"/>
        <v>1.23481</v>
      </c>
      <c r="I795" s="49">
        <f t="shared" si="31"/>
        <v>1.23481</v>
      </c>
      <c r="J795" s="50">
        <f>ROUND((H795*'2-Calculator'!$D$26),2)</f>
        <v>6606.23</v>
      </c>
      <c r="K795" s="50">
        <f>ROUND((I795*'2-Calculator'!$D$26),2)</f>
        <v>6606.23</v>
      </c>
      <c r="L795" s="48">
        <v>2.52</v>
      </c>
      <c r="M795" s="45" t="s">
        <v>2151</v>
      </c>
      <c r="N795" s="45" t="s">
        <v>2152</v>
      </c>
      <c r="O795" s="45"/>
      <c r="P795" s="45" t="s">
        <v>1789</v>
      </c>
    </row>
    <row r="796" spans="1:16" s="51" customFormat="1">
      <c r="A796" s="45"/>
      <c r="B796" s="45" t="s">
        <v>498</v>
      </c>
      <c r="C796" s="113" t="s">
        <v>1653</v>
      </c>
      <c r="D796" s="145" t="s">
        <v>2401</v>
      </c>
      <c r="E796" s="47">
        <v>1.8559099999999999</v>
      </c>
      <c r="F796" s="53">
        <v>1</v>
      </c>
      <c r="G796" s="53">
        <v>1</v>
      </c>
      <c r="H796" s="47">
        <f t="shared" si="30"/>
        <v>1.8559099999999999</v>
      </c>
      <c r="I796" s="49">
        <f t="shared" si="31"/>
        <v>1.8559099999999999</v>
      </c>
      <c r="J796" s="50">
        <f>ROUND((H796*'2-Calculator'!$D$26),2)</f>
        <v>9929.1200000000008</v>
      </c>
      <c r="K796" s="50">
        <f>ROUND((I796*'2-Calculator'!$D$26),2)</f>
        <v>9929.1200000000008</v>
      </c>
      <c r="L796" s="48">
        <v>5.38</v>
      </c>
      <c r="M796" s="45" t="s">
        <v>2151</v>
      </c>
      <c r="N796" s="45" t="s">
        <v>2152</v>
      </c>
      <c r="O796" s="45"/>
      <c r="P796" s="45" t="s">
        <v>1789</v>
      </c>
    </row>
    <row r="797" spans="1:16" s="51" customFormat="1">
      <c r="A797" s="45"/>
      <c r="B797" s="45" t="s">
        <v>497</v>
      </c>
      <c r="C797" s="113" t="s">
        <v>1653</v>
      </c>
      <c r="D797" s="145" t="s">
        <v>2401</v>
      </c>
      <c r="E797" s="47">
        <v>2.8967700000000001</v>
      </c>
      <c r="F797" s="53">
        <v>1</v>
      </c>
      <c r="G797" s="53">
        <v>1</v>
      </c>
      <c r="H797" s="47">
        <f t="shared" si="30"/>
        <v>2.8967700000000001</v>
      </c>
      <c r="I797" s="49">
        <f t="shared" si="31"/>
        <v>2.8967700000000001</v>
      </c>
      <c r="J797" s="50">
        <f>ROUND((H797*'2-Calculator'!$D$26),2)</f>
        <v>15497.72</v>
      </c>
      <c r="K797" s="50">
        <f>ROUND((I797*'2-Calculator'!$D$26),2)</f>
        <v>15497.72</v>
      </c>
      <c r="L797" s="48">
        <v>10.4</v>
      </c>
      <c r="M797" s="45" t="s">
        <v>2151</v>
      </c>
      <c r="N797" s="45" t="s">
        <v>2152</v>
      </c>
      <c r="O797" s="45"/>
      <c r="P797" s="45" t="s">
        <v>1789</v>
      </c>
    </row>
    <row r="798" spans="1:16" s="51" customFormat="1">
      <c r="A798" s="45"/>
      <c r="B798" s="45" t="s">
        <v>496</v>
      </c>
      <c r="C798" s="113" t="s">
        <v>1653</v>
      </c>
      <c r="D798" s="145" t="s">
        <v>2401</v>
      </c>
      <c r="E798" s="47">
        <v>4.9795800000000003</v>
      </c>
      <c r="F798" s="53">
        <v>1</v>
      </c>
      <c r="G798" s="53">
        <v>1</v>
      </c>
      <c r="H798" s="47">
        <f t="shared" si="30"/>
        <v>4.9795800000000003</v>
      </c>
      <c r="I798" s="49">
        <f t="shared" si="31"/>
        <v>4.9795800000000003</v>
      </c>
      <c r="J798" s="50">
        <f>ROUND((H798*'2-Calculator'!$D$26),2)</f>
        <v>26640.75</v>
      </c>
      <c r="K798" s="50">
        <f>ROUND((I798*'2-Calculator'!$D$26),2)</f>
        <v>26640.75</v>
      </c>
      <c r="L798" s="48">
        <v>18.579999999999998</v>
      </c>
      <c r="M798" s="45" t="s">
        <v>2151</v>
      </c>
      <c r="N798" s="45" t="s">
        <v>2152</v>
      </c>
      <c r="O798" s="45"/>
      <c r="P798" s="45" t="s">
        <v>1789</v>
      </c>
    </row>
    <row r="799" spans="1:16" s="51" customFormat="1">
      <c r="A799" s="45"/>
      <c r="B799" s="45" t="s">
        <v>495</v>
      </c>
      <c r="C799" s="113" t="s">
        <v>1654</v>
      </c>
      <c r="D799" s="145" t="s">
        <v>2402</v>
      </c>
      <c r="E799" s="47">
        <v>1.23515</v>
      </c>
      <c r="F799" s="53">
        <v>1</v>
      </c>
      <c r="G799" s="53">
        <v>1</v>
      </c>
      <c r="H799" s="47">
        <f t="shared" si="30"/>
        <v>1.23515</v>
      </c>
      <c r="I799" s="49">
        <f t="shared" si="31"/>
        <v>1.23515</v>
      </c>
      <c r="J799" s="50">
        <f>ROUND((H799*'2-Calculator'!$D$26),2)</f>
        <v>6608.05</v>
      </c>
      <c r="K799" s="50">
        <f>ROUND((I799*'2-Calculator'!$D$26),2)</f>
        <v>6608.05</v>
      </c>
      <c r="L799" s="48">
        <v>2.2400000000000002</v>
      </c>
      <c r="M799" s="45" t="s">
        <v>2151</v>
      </c>
      <c r="N799" s="45" t="s">
        <v>2152</v>
      </c>
      <c r="O799" s="45"/>
      <c r="P799" s="45" t="s">
        <v>1789</v>
      </c>
    </row>
    <row r="800" spans="1:16" s="51" customFormat="1">
      <c r="A800" s="45"/>
      <c r="B800" s="45" t="s">
        <v>494</v>
      </c>
      <c r="C800" s="113" t="s">
        <v>1654</v>
      </c>
      <c r="D800" s="145" t="s">
        <v>2402</v>
      </c>
      <c r="E800" s="47">
        <v>1.5919300000000001</v>
      </c>
      <c r="F800" s="53">
        <v>1</v>
      </c>
      <c r="G800" s="53">
        <v>1</v>
      </c>
      <c r="H800" s="47">
        <f t="shared" si="30"/>
        <v>1.5919300000000001</v>
      </c>
      <c r="I800" s="49">
        <f t="shared" si="31"/>
        <v>1.5919300000000001</v>
      </c>
      <c r="J800" s="50">
        <f>ROUND((H800*'2-Calculator'!$D$26),2)</f>
        <v>8516.83</v>
      </c>
      <c r="K800" s="50">
        <f>ROUND((I800*'2-Calculator'!$D$26),2)</f>
        <v>8516.83</v>
      </c>
      <c r="L800" s="48">
        <v>4.16</v>
      </c>
      <c r="M800" s="45" t="s">
        <v>2151</v>
      </c>
      <c r="N800" s="45" t="s">
        <v>2152</v>
      </c>
      <c r="O800" s="45"/>
      <c r="P800" s="45" t="s">
        <v>1789</v>
      </c>
    </row>
    <row r="801" spans="1:16" s="51" customFormat="1">
      <c r="A801" s="45"/>
      <c r="B801" s="45" t="s">
        <v>493</v>
      </c>
      <c r="C801" s="113" t="s">
        <v>1654</v>
      </c>
      <c r="D801" s="145" t="s">
        <v>2402</v>
      </c>
      <c r="E801" s="47">
        <v>2.2486000000000002</v>
      </c>
      <c r="F801" s="53">
        <v>1</v>
      </c>
      <c r="G801" s="53">
        <v>1</v>
      </c>
      <c r="H801" s="47">
        <f t="shared" si="30"/>
        <v>2.2486000000000002</v>
      </c>
      <c r="I801" s="49">
        <f t="shared" si="31"/>
        <v>2.2486000000000002</v>
      </c>
      <c r="J801" s="50">
        <f>ROUND((H801*'2-Calculator'!$D$26),2)</f>
        <v>12030.01</v>
      </c>
      <c r="K801" s="50">
        <f>ROUND((I801*'2-Calculator'!$D$26),2)</f>
        <v>12030.01</v>
      </c>
      <c r="L801" s="48">
        <v>8.19</v>
      </c>
      <c r="M801" s="45" t="s">
        <v>2151</v>
      </c>
      <c r="N801" s="45" t="s">
        <v>2152</v>
      </c>
      <c r="O801" s="45"/>
      <c r="P801" s="45" t="s">
        <v>1789</v>
      </c>
    </row>
    <row r="802" spans="1:16" s="51" customFormat="1">
      <c r="A802" s="45"/>
      <c r="B802" s="45" t="s">
        <v>492</v>
      </c>
      <c r="C802" s="113" t="s">
        <v>1654</v>
      </c>
      <c r="D802" s="145" t="s">
        <v>2402</v>
      </c>
      <c r="E802" s="47">
        <v>4.1952199999999999</v>
      </c>
      <c r="F802" s="53">
        <v>1</v>
      </c>
      <c r="G802" s="53">
        <v>1</v>
      </c>
      <c r="H802" s="47">
        <f t="shared" si="30"/>
        <v>4.1952199999999999</v>
      </c>
      <c r="I802" s="49">
        <f t="shared" si="31"/>
        <v>4.1952199999999999</v>
      </c>
      <c r="J802" s="50">
        <f>ROUND((H802*'2-Calculator'!$D$26),2)</f>
        <v>22444.43</v>
      </c>
      <c r="K802" s="50">
        <f>ROUND((I802*'2-Calculator'!$D$26),2)</f>
        <v>22444.43</v>
      </c>
      <c r="L802" s="48">
        <v>14.78</v>
      </c>
      <c r="M802" s="45" t="s">
        <v>2151</v>
      </c>
      <c r="N802" s="45" t="s">
        <v>2152</v>
      </c>
      <c r="O802" s="45"/>
      <c r="P802" s="45" t="s">
        <v>1789</v>
      </c>
    </row>
    <row r="803" spans="1:16" s="51" customFormat="1">
      <c r="A803" s="45"/>
      <c r="B803" s="45" t="s">
        <v>491</v>
      </c>
      <c r="C803" s="113" t="s">
        <v>1655</v>
      </c>
      <c r="D803" s="145" t="s">
        <v>2403</v>
      </c>
      <c r="E803" s="47">
        <v>1.0704499999999999</v>
      </c>
      <c r="F803" s="53">
        <v>1</v>
      </c>
      <c r="G803" s="53">
        <v>1</v>
      </c>
      <c r="H803" s="47">
        <f t="shared" si="30"/>
        <v>1.0704499999999999</v>
      </c>
      <c r="I803" s="49">
        <f t="shared" si="31"/>
        <v>1.0704499999999999</v>
      </c>
      <c r="J803" s="50">
        <f>ROUND((H803*'2-Calculator'!$D$26),2)</f>
        <v>5726.91</v>
      </c>
      <c r="K803" s="50">
        <f>ROUND((I803*'2-Calculator'!$D$26),2)</f>
        <v>5726.91</v>
      </c>
      <c r="L803" s="48">
        <v>2.02</v>
      </c>
      <c r="M803" s="45" t="s">
        <v>2151</v>
      </c>
      <c r="N803" s="45" t="s">
        <v>2152</v>
      </c>
      <c r="O803" s="45"/>
      <c r="P803" s="45" t="s">
        <v>1789</v>
      </c>
    </row>
    <row r="804" spans="1:16" s="51" customFormat="1">
      <c r="A804" s="45"/>
      <c r="B804" s="45" t="s">
        <v>490</v>
      </c>
      <c r="C804" s="113" t="s">
        <v>1655</v>
      </c>
      <c r="D804" s="145" t="s">
        <v>2403</v>
      </c>
      <c r="E804" s="47">
        <v>1.3303</v>
      </c>
      <c r="F804" s="53">
        <v>1</v>
      </c>
      <c r="G804" s="53">
        <v>1</v>
      </c>
      <c r="H804" s="47">
        <f t="shared" si="30"/>
        <v>1.3303</v>
      </c>
      <c r="I804" s="49">
        <f t="shared" si="31"/>
        <v>1.3303</v>
      </c>
      <c r="J804" s="50">
        <f>ROUND((H804*'2-Calculator'!$D$26),2)</f>
        <v>7117.11</v>
      </c>
      <c r="K804" s="50">
        <f>ROUND((I804*'2-Calculator'!$D$26),2)</f>
        <v>7117.11</v>
      </c>
      <c r="L804" s="48">
        <v>3.34</v>
      </c>
      <c r="M804" s="45" t="s">
        <v>2151</v>
      </c>
      <c r="N804" s="45" t="s">
        <v>2152</v>
      </c>
      <c r="O804" s="45"/>
      <c r="P804" s="45" t="s">
        <v>1789</v>
      </c>
    </row>
    <row r="805" spans="1:16" s="51" customFormat="1">
      <c r="A805" s="45"/>
      <c r="B805" s="45" t="s">
        <v>489</v>
      </c>
      <c r="C805" s="113" t="s">
        <v>1655</v>
      </c>
      <c r="D805" s="145" t="s">
        <v>2403</v>
      </c>
      <c r="E805" s="47">
        <v>2.1810499999999999</v>
      </c>
      <c r="F805" s="53">
        <v>1</v>
      </c>
      <c r="G805" s="53">
        <v>1</v>
      </c>
      <c r="H805" s="47">
        <f t="shared" si="30"/>
        <v>2.1810499999999999</v>
      </c>
      <c r="I805" s="49">
        <f t="shared" si="31"/>
        <v>2.1810499999999999</v>
      </c>
      <c r="J805" s="50">
        <f>ROUND((H805*'2-Calculator'!$D$26),2)</f>
        <v>11668.62</v>
      </c>
      <c r="K805" s="50">
        <f>ROUND((I805*'2-Calculator'!$D$26),2)</f>
        <v>11668.62</v>
      </c>
      <c r="L805" s="48">
        <v>7.54</v>
      </c>
      <c r="M805" s="45" t="s">
        <v>2151</v>
      </c>
      <c r="N805" s="45" t="s">
        <v>2152</v>
      </c>
      <c r="O805" s="45"/>
      <c r="P805" s="45" t="s">
        <v>1789</v>
      </c>
    </row>
    <row r="806" spans="1:16" s="51" customFormat="1">
      <c r="A806" s="45"/>
      <c r="B806" s="45" t="s">
        <v>488</v>
      </c>
      <c r="C806" s="113" t="s">
        <v>1655</v>
      </c>
      <c r="D806" s="145" t="s">
        <v>2403</v>
      </c>
      <c r="E806" s="47">
        <v>3.8354900000000001</v>
      </c>
      <c r="F806" s="53">
        <v>1</v>
      </c>
      <c r="G806" s="53">
        <v>1</v>
      </c>
      <c r="H806" s="47">
        <f t="shared" si="30"/>
        <v>3.8354900000000001</v>
      </c>
      <c r="I806" s="49">
        <f t="shared" si="31"/>
        <v>3.8354900000000001</v>
      </c>
      <c r="J806" s="50">
        <f>ROUND((H806*'2-Calculator'!$D$26),2)</f>
        <v>20519.87</v>
      </c>
      <c r="K806" s="50">
        <f>ROUND((I806*'2-Calculator'!$D$26),2)</f>
        <v>20519.87</v>
      </c>
      <c r="L806" s="48">
        <v>13.22</v>
      </c>
      <c r="M806" s="45" t="s">
        <v>2151</v>
      </c>
      <c r="N806" s="45" t="s">
        <v>2152</v>
      </c>
      <c r="O806" s="45"/>
      <c r="P806" s="45" t="s">
        <v>1789</v>
      </c>
    </row>
    <row r="807" spans="1:16" s="51" customFormat="1">
      <c r="A807" s="45"/>
      <c r="B807" s="45" t="s">
        <v>487</v>
      </c>
      <c r="C807" s="113" t="s">
        <v>1656</v>
      </c>
      <c r="D807" s="145" t="s">
        <v>2404</v>
      </c>
      <c r="E807" s="47">
        <v>1.79009</v>
      </c>
      <c r="F807" s="53">
        <v>1</v>
      </c>
      <c r="G807" s="53">
        <v>1</v>
      </c>
      <c r="H807" s="47">
        <f t="shared" si="30"/>
        <v>1.79009</v>
      </c>
      <c r="I807" s="49">
        <f t="shared" si="31"/>
        <v>1.79009</v>
      </c>
      <c r="J807" s="50">
        <f>ROUND((H807*'2-Calculator'!$D$26),2)</f>
        <v>9576.98</v>
      </c>
      <c r="K807" s="50">
        <f>ROUND((I807*'2-Calculator'!$D$26),2)</f>
        <v>9576.98</v>
      </c>
      <c r="L807" s="48">
        <v>3.31</v>
      </c>
      <c r="M807" s="45" t="s">
        <v>2151</v>
      </c>
      <c r="N807" s="45" t="s">
        <v>2152</v>
      </c>
      <c r="O807" s="45"/>
      <c r="P807" s="45" t="s">
        <v>1789</v>
      </c>
    </row>
    <row r="808" spans="1:16" s="51" customFormat="1">
      <c r="A808" s="45"/>
      <c r="B808" s="45" t="s">
        <v>486</v>
      </c>
      <c r="C808" s="113" t="s">
        <v>1656</v>
      </c>
      <c r="D808" s="145" t="s">
        <v>2404</v>
      </c>
      <c r="E808" s="47">
        <v>2.0013200000000002</v>
      </c>
      <c r="F808" s="53">
        <v>1</v>
      </c>
      <c r="G808" s="53">
        <v>1</v>
      </c>
      <c r="H808" s="47">
        <f t="shared" si="30"/>
        <v>2.0013200000000002</v>
      </c>
      <c r="I808" s="49">
        <f t="shared" si="31"/>
        <v>2.0013200000000002</v>
      </c>
      <c r="J808" s="50">
        <f>ROUND((H808*'2-Calculator'!$D$26),2)</f>
        <v>10707.06</v>
      </c>
      <c r="K808" s="50">
        <f>ROUND((I808*'2-Calculator'!$D$26),2)</f>
        <v>10707.06</v>
      </c>
      <c r="L808" s="48">
        <v>4.68</v>
      </c>
      <c r="M808" s="45" t="s">
        <v>2151</v>
      </c>
      <c r="N808" s="45" t="s">
        <v>2152</v>
      </c>
      <c r="O808" s="45"/>
      <c r="P808" s="45" t="s">
        <v>1789</v>
      </c>
    </row>
    <row r="809" spans="1:16" s="51" customFormat="1">
      <c r="A809" s="45"/>
      <c r="B809" s="45" t="s">
        <v>485</v>
      </c>
      <c r="C809" s="113" t="s">
        <v>1656</v>
      </c>
      <c r="D809" s="145" t="s">
        <v>2404</v>
      </c>
      <c r="E809" s="47">
        <v>2.76905</v>
      </c>
      <c r="F809" s="53">
        <v>1</v>
      </c>
      <c r="G809" s="53">
        <v>1</v>
      </c>
      <c r="H809" s="47">
        <f t="shared" si="30"/>
        <v>2.76905</v>
      </c>
      <c r="I809" s="49">
        <f t="shared" si="31"/>
        <v>2.76905</v>
      </c>
      <c r="J809" s="50">
        <f>ROUND((H809*'2-Calculator'!$D$26),2)</f>
        <v>14814.42</v>
      </c>
      <c r="K809" s="50">
        <f>ROUND((I809*'2-Calculator'!$D$26),2)</f>
        <v>14814.42</v>
      </c>
      <c r="L809" s="48">
        <v>8.27</v>
      </c>
      <c r="M809" s="45" t="s">
        <v>2151</v>
      </c>
      <c r="N809" s="45" t="s">
        <v>2152</v>
      </c>
      <c r="O809" s="45"/>
      <c r="P809" s="45" t="s">
        <v>1789</v>
      </c>
    </row>
    <row r="810" spans="1:16" s="51" customFormat="1">
      <c r="A810" s="45"/>
      <c r="B810" s="45" t="s">
        <v>484</v>
      </c>
      <c r="C810" s="113" t="s">
        <v>1656</v>
      </c>
      <c r="D810" s="145" t="s">
        <v>2404</v>
      </c>
      <c r="E810" s="47">
        <v>5.6627900000000002</v>
      </c>
      <c r="F810" s="53">
        <v>1</v>
      </c>
      <c r="G810" s="53">
        <v>1</v>
      </c>
      <c r="H810" s="47">
        <f t="shared" si="30"/>
        <v>5.6627900000000002</v>
      </c>
      <c r="I810" s="49">
        <f t="shared" si="31"/>
        <v>5.6627900000000002</v>
      </c>
      <c r="J810" s="50">
        <f>ROUND((H810*'2-Calculator'!$D$26),2)</f>
        <v>30295.93</v>
      </c>
      <c r="K810" s="50">
        <f>ROUND((I810*'2-Calculator'!$D$26),2)</f>
        <v>30295.93</v>
      </c>
      <c r="L810" s="48">
        <v>18.309999999999999</v>
      </c>
      <c r="M810" s="45" t="s">
        <v>2151</v>
      </c>
      <c r="N810" s="45" t="s">
        <v>2152</v>
      </c>
      <c r="O810" s="45"/>
      <c r="P810" s="45" t="s">
        <v>1789</v>
      </c>
    </row>
    <row r="811" spans="1:16" s="51" customFormat="1">
      <c r="A811" s="45"/>
      <c r="B811" s="45" t="s">
        <v>483</v>
      </c>
      <c r="C811" s="113" t="s">
        <v>1657</v>
      </c>
      <c r="D811" s="145" t="s">
        <v>2405</v>
      </c>
      <c r="E811" s="47">
        <v>0.86843000000000004</v>
      </c>
      <c r="F811" s="53">
        <v>1</v>
      </c>
      <c r="G811" s="53">
        <v>1</v>
      </c>
      <c r="H811" s="47">
        <f t="shared" ref="H811:H874" si="32">ROUND(E811*F811,5)</f>
        <v>0.86843000000000004</v>
      </c>
      <c r="I811" s="49">
        <f t="shared" ref="I811:I874" si="33">ROUND(E811*G811,5)</f>
        <v>0.86843000000000004</v>
      </c>
      <c r="J811" s="50">
        <f>ROUND((H811*'2-Calculator'!$D$26),2)</f>
        <v>4646.1000000000004</v>
      </c>
      <c r="K811" s="50">
        <f>ROUND((I811*'2-Calculator'!$D$26),2)</f>
        <v>4646.1000000000004</v>
      </c>
      <c r="L811" s="48">
        <v>2.58</v>
      </c>
      <c r="M811" s="45" t="s">
        <v>2151</v>
      </c>
      <c r="N811" s="45" t="s">
        <v>2152</v>
      </c>
      <c r="O811" s="45"/>
      <c r="P811" s="45" t="s">
        <v>1789</v>
      </c>
    </row>
    <row r="812" spans="1:16" s="51" customFormat="1">
      <c r="A812" s="45"/>
      <c r="B812" s="45" t="s">
        <v>482</v>
      </c>
      <c r="C812" s="113" t="s">
        <v>1657</v>
      </c>
      <c r="D812" s="145" t="s">
        <v>2405</v>
      </c>
      <c r="E812" s="47">
        <v>0.99546000000000001</v>
      </c>
      <c r="F812" s="53">
        <v>1</v>
      </c>
      <c r="G812" s="53">
        <v>1</v>
      </c>
      <c r="H812" s="47">
        <f t="shared" si="32"/>
        <v>0.99546000000000001</v>
      </c>
      <c r="I812" s="49">
        <f t="shared" si="33"/>
        <v>0.99546000000000001</v>
      </c>
      <c r="J812" s="50">
        <f>ROUND((H812*'2-Calculator'!$D$26),2)</f>
        <v>5325.71</v>
      </c>
      <c r="K812" s="50">
        <f>ROUND((I812*'2-Calculator'!$D$26),2)</f>
        <v>5325.71</v>
      </c>
      <c r="L812" s="48">
        <v>4.21</v>
      </c>
      <c r="M812" s="45" t="s">
        <v>2151</v>
      </c>
      <c r="N812" s="45" t="s">
        <v>2152</v>
      </c>
      <c r="O812" s="45"/>
      <c r="P812" s="45" t="s">
        <v>1789</v>
      </c>
    </row>
    <row r="813" spans="1:16" s="51" customFormat="1">
      <c r="A813" s="45"/>
      <c r="B813" s="45" t="s">
        <v>481</v>
      </c>
      <c r="C813" s="113" t="s">
        <v>1657</v>
      </c>
      <c r="D813" s="145" t="s">
        <v>2405</v>
      </c>
      <c r="E813" s="47">
        <v>1.48021</v>
      </c>
      <c r="F813" s="53">
        <v>1</v>
      </c>
      <c r="G813" s="53">
        <v>1</v>
      </c>
      <c r="H813" s="47">
        <f t="shared" si="32"/>
        <v>1.48021</v>
      </c>
      <c r="I813" s="49">
        <f t="shared" si="33"/>
        <v>1.48021</v>
      </c>
      <c r="J813" s="50">
        <f>ROUND((H813*'2-Calculator'!$D$26),2)</f>
        <v>7919.12</v>
      </c>
      <c r="K813" s="50">
        <f>ROUND((I813*'2-Calculator'!$D$26),2)</f>
        <v>7919.12</v>
      </c>
      <c r="L813" s="48">
        <v>7.13</v>
      </c>
      <c r="M813" s="45" t="s">
        <v>2151</v>
      </c>
      <c r="N813" s="45" t="s">
        <v>2152</v>
      </c>
      <c r="O813" s="45"/>
      <c r="P813" s="45" t="s">
        <v>1789</v>
      </c>
    </row>
    <row r="814" spans="1:16" s="51" customFormat="1">
      <c r="A814" s="45"/>
      <c r="B814" s="45" t="s">
        <v>480</v>
      </c>
      <c r="C814" s="113" t="s">
        <v>1657</v>
      </c>
      <c r="D814" s="145" t="s">
        <v>2405</v>
      </c>
      <c r="E814" s="47">
        <v>2.13205</v>
      </c>
      <c r="F814" s="53">
        <v>1</v>
      </c>
      <c r="G814" s="53">
        <v>1</v>
      </c>
      <c r="H814" s="47">
        <f t="shared" si="32"/>
        <v>2.13205</v>
      </c>
      <c r="I814" s="49">
        <f t="shared" si="33"/>
        <v>2.13205</v>
      </c>
      <c r="J814" s="50">
        <f>ROUND((H814*'2-Calculator'!$D$26),2)</f>
        <v>11406.47</v>
      </c>
      <c r="K814" s="50">
        <f>ROUND((I814*'2-Calculator'!$D$26),2)</f>
        <v>11406.47</v>
      </c>
      <c r="L814" s="48">
        <v>10.02</v>
      </c>
      <c r="M814" s="45" t="s">
        <v>2151</v>
      </c>
      <c r="N814" s="45" t="s">
        <v>2152</v>
      </c>
      <c r="O814" s="45"/>
      <c r="P814" s="45" t="s">
        <v>1789</v>
      </c>
    </row>
    <row r="815" spans="1:16" s="51" customFormat="1">
      <c r="A815" s="45"/>
      <c r="B815" s="45" t="s">
        <v>479</v>
      </c>
      <c r="C815" s="113" t="s">
        <v>1658</v>
      </c>
      <c r="D815" s="145" t="s">
        <v>2406</v>
      </c>
      <c r="E815" s="47">
        <v>0.54461999999999999</v>
      </c>
      <c r="F815" s="53">
        <v>1</v>
      </c>
      <c r="G815" s="53">
        <v>1</v>
      </c>
      <c r="H815" s="47">
        <f t="shared" si="32"/>
        <v>0.54461999999999999</v>
      </c>
      <c r="I815" s="49">
        <f t="shared" si="33"/>
        <v>0.54461999999999999</v>
      </c>
      <c r="J815" s="50">
        <f>ROUND((H815*'2-Calculator'!$D$26),2)</f>
        <v>2913.72</v>
      </c>
      <c r="K815" s="50">
        <f>ROUND((I815*'2-Calculator'!$D$26),2)</f>
        <v>2913.72</v>
      </c>
      <c r="L815" s="48">
        <v>2.64</v>
      </c>
      <c r="M815" s="45" t="s">
        <v>2151</v>
      </c>
      <c r="N815" s="45" t="s">
        <v>2152</v>
      </c>
      <c r="O815" s="45"/>
      <c r="P815" s="45" t="s">
        <v>1789</v>
      </c>
    </row>
    <row r="816" spans="1:16" s="51" customFormat="1">
      <c r="A816" s="45"/>
      <c r="B816" s="45" t="s">
        <v>478</v>
      </c>
      <c r="C816" s="113" t="s">
        <v>1658</v>
      </c>
      <c r="D816" s="145" t="s">
        <v>2406</v>
      </c>
      <c r="E816" s="47">
        <v>0.83150000000000002</v>
      </c>
      <c r="F816" s="53">
        <v>1</v>
      </c>
      <c r="G816" s="53">
        <v>1</v>
      </c>
      <c r="H816" s="47">
        <f t="shared" si="32"/>
        <v>0.83150000000000002</v>
      </c>
      <c r="I816" s="49">
        <f t="shared" si="33"/>
        <v>0.83150000000000002</v>
      </c>
      <c r="J816" s="50">
        <f>ROUND((H816*'2-Calculator'!$D$26),2)</f>
        <v>4448.53</v>
      </c>
      <c r="K816" s="50">
        <f>ROUND((I816*'2-Calculator'!$D$26),2)</f>
        <v>4448.53</v>
      </c>
      <c r="L816" s="48">
        <v>4.26</v>
      </c>
      <c r="M816" s="45" t="s">
        <v>2151</v>
      </c>
      <c r="N816" s="45" t="s">
        <v>2152</v>
      </c>
      <c r="O816" s="45"/>
      <c r="P816" s="45" t="s">
        <v>1789</v>
      </c>
    </row>
    <row r="817" spans="1:16" s="51" customFormat="1">
      <c r="A817" s="45"/>
      <c r="B817" s="45" t="s">
        <v>477</v>
      </c>
      <c r="C817" s="113" t="s">
        <v>1658</v>
      </c>
      <c r="D817" s="145" t="s">
        <v>2406</v>
      </c>
      <c r="E817" s="47">
        <v>1.63171</v>
      </c>
      <c r="F817" s="53">
        <v>1</v>
      </c>
      <c r="G817" s="53">
        <v>1</v>
      </c>
      <c r="H817" s="47">
        <f t="shared" si="32"/>
        <v>1.63171</v>
      </c>
      <c r="I817" s="49">
        <f t="shared" si="33"/>
        <v>1.63171</v>
      </c>
      <c r="J817" s="50">
        <f>ROUND((H817*'2-Calculator'!$D$26),2)</f>
        <v>8729.65</v>
      </c>
      <c r="K817" s="50">
        <f>ROUND((I817*'2-Calculator'!$D$26),2)</f>
        <v>8729.65</v>
      </c>
      <c r="L817" s="48">
        <v>7.87</v>
      </c>
      <c r="M817" s="45" t="s">
        <v>2151</v>
      </c>
      <c r="N817" s="45" t="s">
        <v>2152</v>
      </c>
      <c r="O817" s="45"/>
      <c r="P817" s="45" t="s">
        <v>1789</v>
      </c>
    </row>
    <row r="818" spans="1:16" s="51" customFormat="1">
      <c r="A818" s="45"/>
      <c r="B818" s="45" t="s">
        <v>476</v>
      </c>
      <c r="C818" s="113" t="s">
        <v>1658</v>
      </c>
      <c r="D818" s="145" t="s">
        <v>2406</v>
      </c>
      <c r="E818" s="47">
        <v>3.7033800000000001</v>
      </c>
      <c r="F818" s="53">
        <v>1</v>
      </c>
      <c r="G818" s="53">
        <v>1</v>
      </c>
      <c r="H818" s="47">
        <f t="shared" si="32"/>
        <v>3.7033800000000001</v>
      </c>
      <c r="I818" s="49">
        <f t="shared" si="33"/>
        <v>3.7033800000000001</v>
      </c>
      <c r="J818" s="50">
        <f>ROUND((H818*'2-Calculator'!$D$26),2)</f>
        <v>19813.080000000002</v>
      </c>
      <c r="K818" s="50">
        <f>ROUND((I818*'2-Calculator'!$D$26),2)</f>
        <v>19813.080000000002</v>
      </c>
      <c r="L818" s="48">
        <v>16.54</v>
      </c>
      <c r="M818" s="45" t="s">
        <v>2151</v>
      </c>
      <c r="N818" s="45" t="s">
        <v>2152</v>
      </c>
      <c r="O818" s="45"/>
      <c r="P818" s="45" t="s">
        <v>1789</v>
      </c>
    </row>
    <row r="819" spans="1:16" s="51" customFormat="1">
      <c r="A819" s="45"/>
      <c r="B819" s="45" t="s">
        <v>475</v>
      </c>
      <c r="C819" s="113" t="s">
        <v>1659</v>
      </c>
      <c r="D819" s="145" t="s">
        <v>2407</v>
      </c>
      <c r="E819" s="47">
        <v>0.61482999999999999</v>
      </c>
      <c r="F819" s="53">
        <v>1</v>
      </c>
      <c r="G819" s="53">
        <v>1</v>
      </c>
      <c r="H819" s="47">
        <f t="shared" si="32"/>
        <v>0.61482999999999999</v>
      </c>
      <c r="I819" s="49">
        <f t="shared" si="33"/>
        <v>0.61482999999999999</v>
      </c>
      <c r="J819" s="50">
        <f>ROUND((H819*'2-Calculator'!$D$26),2)</f>
        <v>3289.34</v>
      </c>
      <c r="K819" s="50">
        <f>ROUND((I819*'2-Calculator'!$D$26),2)</f>
        <v>3289.34</v>
      </c>
      <c r="L819" s="48">
        <v>2.78</v>
      </c>
      <c r="M819" s="45" t="s">
        <v>2151</v>
      </c>
      <c r="N819" s="45" t="s">
        <v>2152</v>
      </c>
      <c r="O819" s="45"/>
      <c r="P819" s="45" t="s">
        <v>1789</v>
      </c>
    </row>
    <row r="820" spans="1:16" s="51" customFormat="1">
      <c r="A820" s="45"/>
      <c r="B820" s="45" t="s">
        <v>474</v>
      </c>
      <c r="C820" s="113" t="s">
        <v>1659</v>
      </c>
      <c r="D820" s="145" t="s">
        <v>2407</v>
      </c>
      <c r="E820" s="47">
        <v>0.77702000000000004</v>
      </c>
      <c r="F820" s="53">
        <v>1</v>
      </c>
      <c r="G820" s="53">
        <v>1</v>
      </c>
      <c r="H820" s="47">
        <f t="shared" si="32"/>
        <v>0.77702000000000004</v>
      </c>
      <c r="I820" s="49">
        <f t="shared" si="33"/>
        <v>0.77702000000000004</v>
      </c>
      <c r="J820" s="50">
        <f>ROUND((H820*'2-Calculator'!$D$26),2)</f>
        <v>4157.0600000000004</v>
      </c>
      <c r="K820" s="50">
        <f>ROUND((I820*'2-Calculator'!$D$26),2)</f>
        <v>4157.0600000000004</v>
      </c>
      <c r="L820" s="48">
        <v>3.62</v>
      </c>
      <c r="M820" s="45" t="s">
        <v>2151</v>
      </c>
      <c r="N820" s="45" t="s">
        <v>2152</v>
      </c>
      <c r="O820" s="45"/>
      <c r="P820" s="45" t="s">
        <v>1789</v>
      </c>
    </row>
    <row r="821" spans="1:16" s="51" customFormat="1">
      <c r="A821" s="45"/>
      <c r="B821" s="45" t="s">
        <v>473</v>
      </c>
      <c r="C821" s="113" t="s">
        <v>1659</v>
      </c>
      <c r="D821" s="145" t="s">
        <v>2407</v>
      </c>
      <c r="E821" s="47">
        <v>1.0545800000000001</v>
      </c>
      <c r="F821" s="53">
        <v>1</v>
      </c>
      <c r="G821" s="53">
        <v>1</v>
      </c>
      <c r="H821" s="47">
        <f t="shared" si="32"/>
        <v>1.0545800000000001</v>
      </c>
      <c r="I821" s="49">
        <f t="shared" si="33"/>
        <v>1.0545800000000001</v>
      </c>
      <c r="J821" s="50">
        <f>ROUND((H821*'2-Calculator'!$D$26),2)</f>
        <v>5642</v>
      </c>
      <c r="K821" s="50">
        <f>ROUND((I821*'2-Calculator'!$D$26),2)</f>
        <v>5642</v>
      </c>
      <c r="L821" s="48">
        <v>5.12</v>
      </c>
      <c r="M821" s="45" t="s">
        <v>2151</v>
      </c>
      <c r="N821" s="45" t="s">
        <v>2152</v>
      </c>
      <c r="O821" s="45"/>
      <c r="P821" s="45" t="s">
        <v>1789</v>
      </c>
    </row>
    <row r="822" spans="1:16" s="51" customFormat="1">
      <c r="A822" s="45"/>
      <c r="B822" s="45" t="s">
        <v>472</v>
      </c>
      <c r="C822" s="113" t="s">
        <v>1659</v>
      </c>
      <c r="D822" s="145" t="s">
        <v>2407</v>
      </c>
      <c r="E822" s="47">
        <v>1.70377</v>
      </c>
      <c r="F822" s="53">
        <v>1</v>
      </c>
      <c r="G822" s="53">
        <v>1</v>
      </c>
      <c r="H822" s="47">
        <f t="shared" si="32"/>
        <v>1.70377</v>
      </c>
      <c r="I822" s="49">
        <f t="shared" si="33"/>
        <v>1.70377</v>
      </c>
      <c r="J822" s="50">
        <f>ROUND((H822*'2-Calculator'!$D$26),2)</f>
        <v>9115.17</v>
      </c>
      <c r="K822" s="50">
        <f>ROUND((I822*'2-Calculator'!$D$26),2)</f>
        <v>9115.17</v>
      </c>
      <c r="L822" s="48">
        <v>8.27</v>
      </c>
      <c r="M822" s="45" t="s">
        <v>2151</v>
      </c>
      <c r="N822" s="45" t="s">
        <v>2152</v>
      </c>
      <c r="O822" s="45"/>
      <c r="P822" s="45" t="s">
        <v>1789</v>
      </c>
    </row>
    <row r="823" spans="1:16" s="51" customFormat="1">
      <c r="A823" s="45"/>
      <c r="B823" s="45" t="s">
        <v>471</v>
      </c>
      <c r="C823" s="113" t="s">
        <v>1660</v>
      </c>
      <c r="D823" s="145" t="s">
        <v>2408</v>
      </c>
      <c r="E823" s="47">
        <v>0.66430999999999996</v>
      </c>
      <c r="F823" s="53">
        <v>1</v>
      </c>
      <c r="G823" s="53">
        <v>1</v>
      </c>
      <c r="H823" s="47">
        <f t="shared" si="32"/>
        <v>0.66430999999999996</v>
      </c>
      <c r="I823" s="49">
        <f t="shared" si="33"/>
        <v>0.66430999999999996</v>
      </c>
      <c r="J823" s="50">
        <f>ROUND((H823*'2-Calculator'!$D$26),2)</f>
        <v>3554.06</v>
      </c>
      <c r="K823" s="50">
        <f>ROUND((I823*'2-Calculator'!$D$26),2)</f>
        <v>3554.06</v>
      </c>
      <c r="L823" s="48">
        <v>1.89</v>
      </c>
      <c r="M823" s="45" t="s">
        <v>2151</v>
      </c>
      <c r="N823" s="45" t="s">
        <v>2152</v>
      </c>
      <c r="O823" s="45"/>
      <c r="P823" s="45" t="s">
        <v>1789</v>
      </c>
    </row>
    <row r="824" spans="1:16" s="51" customFormat="1">
      <c r="A824" s="45"/>
      <c r="B824" s="45" t="s">
        <v>470</v>
      </c>
      <c r="C824" s="113" t="s">
        <v>1660</v>
      </c>
      <c r="D824" s="145" t="s">
        <v>2408</v>
      </c>
      <c r="E824" s="47">
        <v>0.81859999999999999</v>
      </c>
      <c r="F824" s="53">
        <v>1</v>
      </c>
      <c r="G824" s="53">
        <v>1</v>
      </c>
      <c r="H824" s="47">
        <f t="shared" si="32"/>
        <v>0.81859999999999999</v>
      </c>
      <c r="I824" s="49">
        <f t="shared" si="33"/>
        <v>0.81859999999999999</v>
      </c>
      <c r="J824" s="50">
        <f>ROUND((H824*'2-Calculator'!$D$26),2)</f>
        <v>4379.51</v>
      </c>
      <c r="K824" s="50">
        <f>ROUND((I824*'2-Calculator'!$D$26),2)</f>
        <v>4379.51</v>
      </c>
      <c r="L824" s="48">
        <v>2.2599999999999998</v>
      </c>
      <c r="M824" s="45" t="s">
        <v>2151</v>
      </c>
      <c r="N824" s="45" t="s">
        <v>2152</v>
      </c>
      <c r="O824" s="45"/>
      <c r="P824" s="45" t="s">
        <v>1789</v>
      </c>
    </row>
    <row r="825" spans="1:16" s="51" customFormat="1">
      <c r="A825" s="45"/>
      <c r="B825" s="45" t="s">
        <v>469</v>
      </c>
      <c r="C825" s="113" t="s">
        <v>1660</v>
      </c>
      <c r="D825" s="145" t="s">
        <v>2408</v>
      </c>
      <c r="E825" s="47">
        <v>1.3760300000000001</v>
      </c>
      <c r="F825" s="53">
        <v>1</v>
      </c>
      <c r="G825" s="53">
        <v>1</v>
      </c>
      <c r="H825" s="47">
        <f t="shared" si="32"/>
        <v>1.3760300000000001</v>
      </c>
      <c r="I825" s="49">
        <f t="shared" si="33"/>
        <v>1.3760300000000001</v>
      </c>
      <c r="J825" s="50">
        <f>ROUND((H825*'2-Calculator'!$D$26),2)</f>
        <v>7361.76</v>
      </c>
      <c r="K825" s="50">
        <f>ROUND((I825*'2-Calculator'!$D$26),2)</f>
        <v>7361.76</v>
      </c>
      <c r="L825" s="48">
        <v>4.91</v>
      </c>
      <c r="M825" s="45" t="s">
        <v>2151</v>
      </c>
      <c r="N825" s="45" t="s">
        <v>2152</v>
      </c>
      <c r="O825" s="45"/>
      <c r="P825" s="45" t="s">
        <v>1789</v>
      </c>
    </row>
    <row r="826" spans="1:16" s="51" customFormat="1">
      <c r="A826" s="45"/>
      <c r="B826" s="45" t="s">
        <v>468</v>
      </c>
      <c r="C826" s="113" t="s">
        <v>1660</v>
      </c>
      <c r="D826" s="145" t="s">
        <v>2408</v>
      </c>
      <c r="E826" s="47">
        <v>2.2325300000000001</v>
      </c>
      <c r="F826" s="53">
        <v>1</v>
      </c>
      <c r="G826" s="53">
        <v>1</v>
      </c>
      <c r="H826" s="47">
        <f t="shared" si="32"/>
        <v>2.2325300000000001</v>
      </c>
      <c r="I826" s="49">
        <f t="shared" si="33"/>
        <v>2.2325300000000001</v>
      </c>
      <c r="J826" s="50">
        <f>ROUND((H826*'2-Calculator'!$D$26),2)</f>
        <v>11944.04</v>
      </c>
      <c r="K826" s="50">
        <f>ROUND((I826*'2-Calculator'!$D$26),2)</f>
        <v>11944.04</v>
      </c>
      <c r="L826" s="48">
        <v>8</v>
      </c>
      <c r="M826" s="45" t="s">
        <v>2151</v>
      </c>
      <c r="N826" s="45" t="s">
        <v>2152</v>
      </c>
      <c r="O826" s="45"/>
      <c r="P826" s="45" t="s">
        <v>1789</v>
      </c>
    </row>
    <row r="827" spans="1:16" s="51" customFormat="1">
      <c r="A827" s="45"/>
      <c r="B827" s="45" t="s">
        <v>467</v>
      </c>
      <c r="C827" s="113" t="s">
        <v>1661</v>
      </c>
      <c r="D827" s="145" t="s">
        <v>2409</v>
      </c>
      <c r="E827" s="47">
        <v>0.55115000000000003</v>
      </c>
      <c r="F827" s="53">
        <v>1</v>
      </c>
      <c r="G827" s="53">
        <v>1</v>
      </c>
      <c r="H827" s="47">
        <f t="shared" si="32"/>
        <v>0.55115000000000003</v>
      </c>
      <c r="I827" s="49">
        <f t="shared" si="33"/>
        <v>0.55115000000000003</v>
      </c>
      <c r="J827" s="50">
        <f>ROUND((H827*'2-Calculator'!$D$26),2)</f>
        <v>2948.65</v>
      </c>
      <c r="K827" s="50">
        <f>ROUND((I827*'2-Calculator'!$D$26),2)</f>
        <v>2948.65</v>
      </c>
      <c r="L827" s="48">
        <v>2.2999999999999998</v>
      </c>
      <c r="M827" s="45" t="s">
        <v>2151</v>
      </c>
      <c r="N827" s="45" t="s">
        <v>2152</v>
      </c>
      <c r="O827" s="45"/>
      <c r="P827" s="45" t="s">
        <v>1789</v>
      </c>
    </row>
    <row r="828" spans="1:16" s="51" customFormat="1">
      <c r="A828" s="45"/>
      <c r="B828" s="45" t="s">
        <v>466</v>
      </c>
      <c r="C828" s="113" t="s">
        <v>1661</v>
      </c>
      <c r="D828" s="145" t="s">
        <v>2409</v>
      </c>
      <c r="E828" s="47">
        <v>0.81054999999999999</v>
      </c>
      <c r="F828" s="53">
        <v>1</v>
      </c>
      <c r="G828" s="53">
        <v>1</v>
      </c>
      <c r="H828" s="47">
        <f t="shared" si="32"/>
        <v>0.81054999999999999</v>
      </c>
      <c r="I828" s="49">
        <f t="shared" si="33"/>
        <v>0.81054999999999999</v>
      </c>
      <c r="J828" s="50">
        <f>ROUND((H828*'2-Calculator'!$D$26),2)</f>
        <v>4336.4399999999996</v>
      </c>
      <c r="K828" s="50">
        <f>ROUND((I828*'2-Calculator'!$D$26),2)</f>
        <v>4336.4399999999996</v>
      </c>
      <c r="L828" s="48">
        <v>3.82</v>
      </c>
      <c r="M828" s="45" t="s">
        <v>2151</v>
      </c>
      <c r="N828" s="45" t="s">
        <v>2152</v>
      </c>
      <c r="O828" s="45"/>
      <c r="P828" s="45" t="s">
        <v>1789</v>
      </c>
    </row>
    <row r="829" spans="1:16" s="51" customFormat="1">
      <c r="A829" s="45"/>
      <c r="B829" s="45" t="s">
        <v>465</v>
      </c>
      <c r="C829" s="113" t="s">
        <v>1661</v>
      </c>
      <c r="D829" s="145" t="s">
        <v>2409</v>
      </c>
      <c r="E829" s="47">
        <v>1.1798999999999999</v>
      </c>
      <c r="F829" s="53">
        <v>1</v>
      </c>
      <c r="G829" s="53">
        <v>1</v>
      </c>
      <c r="H829" s="47">
        <f t="shared" si="32"/>
        <v>1.1798999999999999</v>
      </c>
      <c r="I829" s="49">
        <f t="shared" si="33"/>
        <v>1.1798999999999999</v>
      </c>
      <c r="J829" s="50">
        <f>ROUND((H829*'2-Calculator'!$D$26),2)</f>
        <v>6312.47</v>
      </c>
      <c r="K829" s="50">
        <f>ROUND((I829*'2-Calculator'!$D$26),2)</f>
        <v>6312.47</v>
      </c>
      <c r="L829" s="48">
        <v>5.41</v>
      </c>
      <c r="M829" s="45" t="s">
        <v>2151</v>
      </c>
      <c r="N829" s="45" t="s">
        <v>2152</v>
      </c>
      <c r="O829" s="45"/>
      <c r="P829" s="45" t="s">
        <v>1789</v>
      </c>
    </row>
    <row r="830" spans="1:16" s="51" customFormat="1">
      <c r="A830" s="45"/>
      <c r="B830" s="45" t="s">
        <v>464</v>
      </c>
      <c r="C830" s="113" t="s">
        <v>1661</v>
      </c>
      <c r="D830" s="145" t="s">
        <v>2409</v>
      </c>
      <c r="E830" s="47">
        <v>1.99586</v>
      </c>
      <c r="F830" s="53">
        <v>1</v>
      </c>
      <c r="G830" s="53">
        <v>1</v>
      </c>
      <c r="H830" s="47">
        <f t="shared" si="32"/>
        <v>1.99586</v>
      </c>
      <c r="I830" s="49">
        <f t="shared" si="33"/>
        <v>1.99586</v>
      </c>
      <c r="J830" s="50">
        <f>ROUND((H830*'2-Calculator'!$D$26),2)</f>
        <v>10677.85</v>
      </c>
      <c r="K830" s="50">
        <f>ROUND((I830*'2-Calculator'!$D$26),2)</f>
        <v>10677.85</v>
      </c>
      <c r="L830" s="48">
        <v>8.39</v>
      </c>
      <c r="M830" s="45" t="s">
        <v>2151</v>
      </c>
      <c r="N830" s="45" t="s">
        <v>2152</v>
      </c>
      <c r="O830" s="45"/>
      <c r="P830" s="45" t="s">
        <v>1789</v>
      </c>
    </row>
    <row r="831" spans="1:16" s="51" customFormat="1">
      <c r="A831" s="45"/>
      <c r="B831" s="45" t="s">
        <v>463</v>
      </c>
      <c r="C831" s="113" t="s">
        <v>1662</v>
      </c>
      <c r="D831" s="145" t="s">
        <v>2410</v>
      </c>
      <c r="E831" s="47">
        <v>0.62544</v>
      </c>
      <c r="F831" s="53">
        <v>1</v>
      </c>
      <c r="G831" s="53">
        <v>1</v>
      </c>
      <c r="H831" s="47">
        <f t="shared" si="32"/>
        <v>0.62544</v>
      </c>
      <c r="I831" s="49">
        <f t="shared" si="33"/>
        <v>0.62544</v>
      </c>
      <c r="J831" s="50">
        <f>ROUND((H831*'2-Calculator'!$D$26),2)</f>
        <v>3346.1</v>
      </c>
      <c r="K831" s="50">
        <f>ROUND((I831*'2-Calculator'!$D$26),2)</f>
        <v>3346.1</v>
      </c>
      <c r="L831" s="48">
        <v>2.69</v>
      </c>
      <c r="M831" s="45" t="s">
        <v>2151</v>
      </c>
      <c r="N831" s="45" t="s">
        <v>2152</v>
      </c>
      <c r="O831" s="45"/>
      <c r="P831" s="45" t="s">
        <v>1789</v>
      </c>
    </row>
    <row r="832" spans="1:16" s="51" customFormat="1">
      <c r="A832" s="45"/>
      <c r="B832" s="45" t="s">
        <v>462</v>
      </c>
      <c r="C832" s="113" t="s">
        <v>1662</v>
      </c>
      <c r="D832" s="145" t="s">
        <v>2410</v>
      </c>
      <c r="E832" s="47">
        <v>0.82677999999999996</v>
      </c>
      <c r="F832" s="53">
        <v>1</v>
      </c>
      <c r="G832" s="53">
        <v>1</v>
      </c>
      <c r="H832" s="47">
        <f t="shared" si="32"/>
        <v>0.82677999999999996</v>
      </c>
      <c r="I832" s="49">
        <f t="shared" si="33"/>
        <v>0.82677999999999996</v>
      </c>
      <c r="J832" s="50">
        <f>ROUND((H832*'2-Calculator'!$D$26),2)</f>
        <v>4423.2700000000004</v>
      </c>
      <c r="K832" s="50">
        <f>ROUND((I832*'2-Calculator'!$D$26),2)</f>
        <v>4423.2700000000004</v>
      </c>
      <c r="L832" s="48">
        <v>3.59</v>
      </c>
      <c r="M832" s="45" t="s">
        <v>2151</v>
      </c>
      <c r="N832" s="45" t="s">
        <v>2152</v>
      </c>
      <c r="O832" s="45"/>
      <c r="P832" s="45" t="s">
        <v>1789</v>
      </c>
    </row>
    <row r="833" spans="1:16" s="51" customFormat="1">
      <c r="A833" s="45"/>
      <c r="B833" s="45" t="s">
        <v>461</v>
      </c>
      <c r="C833" s="113" t="s">
        <v>1662</v>
      </c>
      <c r="D833" s="145" t="s">
        <v>2410</v>
      </c>
      <c r="E833" s="47">
        <v>1.2478800000000001</v>
      </c>
      <c r="F833" s="53">
        <v>1</v>
      </c>
      <c r="G833" s="53">
        <v>1</v>
      </c>
      <c r="H833" s="47">
        <f t="shared" si="32"/>
        <v>1.2478800000000001</v>
      </c>
      <c r="I833" s="49">
        <f t="shared" si="33"/>
        <v>1.2478800000000001</v>
      </c>
      <c r="J833" s="50">
        <f>ROUND((H833*'2-Calculator'!$D$26),2)</f>
        <v>6676.16</v>
      </c>
      <c r="K833" s="50">
        <f>ROUND((I833*'2-Calculator'!$D$26),2)</f>
        <v>6676.16</v>
      </c>
      <c r="L833" s="48">
        <v>5.61</v>
      </c>
      <c r="M833" s="45" t="s">
        <v>2151</v>
      </c>
      <c r="N833" s="45" t="s">
        <v>2152</v>
      </c>
      <c r="O833" s="45"/>
      <c r="P833" s="45" t="s">
        <v>1789</v>
      </c>
    </row>
    <row r="834" spans="1:16" s="51" customFormat="1">
      <c r="A834" s="45"/>
      <c r="B834" s="45" t="s">
        <v>460</v>
      </c>
      <c r="C834" s="113" t="s">
        <v>1662</v>
      </c>
      <c r="D834" s="145" t="s">
        <v>2410</v>
      </c>
      <c r="E834" s="47">
        <v>2.0355699999999999</v>
      </c>
      <c r="F834" s="53">
        <v>1</v>
      </c>
      <c r="G834" s="53">
        <v>1</v>
      </c>
      <c r="H834" s="47">
        <f t="shared" si="32"/>
        <v>2.0355699999999999</v>
      </c>
      <c r="I834" s="49">
        <f t="shared" si="33"/>
        <v>2.0355699999999999</v>
      </c>
      <c r="J834" s="50">
        <f>ROUND((H834*'2-Calculator'!$D$26),2)</f>
        <v>10890.3</v>
      </c>
      <c r="K834" s="50">
        <f>ROUND((I834*'2-Calculator'!$D$26),2)</f>
        <v>10890.3</v>
      </c>
      <c r="L834" s="48">
        <v>8.85</v>
      </c>
      <c r="M834" s="45" t="s">
        <v>2151</v>
      </c>
      <c r="N834" s="45" t="s">
        <v>2152</v>
      </c>
      <c r="O834" s="45"/>
      <c r="P834" s="45" t="s">
        <v>1789</v>
      </c>
    </row>
    <row r="835" spans="1:16" s="51" customFormat="1">
      <c r="A835" s="45"/>
      <c r="B835" s="45" t="s">
        <v>2004</v>
      </c>
      <c r="C835" s="113" t="s">
        <v>2005</v>
      </c>
      <c r="D835" s="145" t="s">
        <v>2006</v>
      </c>
      <c r="E835" s="47">
        <v>0.61387000000000003</v>
      </c>
      <c r="F835" s="53">
        <v>1</v>
      </c>
      <c r="G835" s="53">
        <v>1</v>
      </c>
      <c r="H835" s="47">
        <f t="shared" si="32"/>
        <v>0.61387000000000003</v>
      </c>
      <c r="I835" s="49">
        <f t="shared" si="33"/>
        <v>0.61387000000000003</v>
      </c>
      <c r="J835" s="50">
        <f>ROUND((H835*'2-Calculator'!$D$26),2)</f>
        <v>3284.2</v>
      </c>
      <c r="K835" s="50">
        <f>ROUND((I835*'2-Calculator'!$D$26),2)</f>
        <v>3284.2</v>
      </c>
      <c r="L835" s="48">
        <v>2.67</v>
      </c>
      <c r="M835" s="45" t="s">
        <v>2151</v>
      </c>
      <c r="N835" s="45" t="s">
        <v>2152</v>
      </c>
      <c r="O835" s="45"/>
      <c r="P835" s="45" t="s">
        <v>1789</v>
      </c>
    </row>
    <row r="836" spans="1:16" s="51" customFormat="1">
      <c r="A836" s="45"/>
      <c r="B836" s="45" t="s">
        <v>2007</v>
      </c>
      <c r="C836" s="113" t="s">
        <v>2005</v>
      </c>
      <c r="D836" s="145" t="s">
        <v>2006</v>
      </c>
      <c r="E836" s="47">
        <v>0.80608000000000002</v>
      </c>
      <c r="F836" s="53">
        <v>1</v>
      </c>
      <c r="G836" s="53">
        <v>1</v>
      </c>
      <c r="H836" s="47">
        <f t="shared" si="32"/>
        <v>0.80608000000000002</v>
      </c>
      <c r="I836" s="49">
        <f t="shared" si="33"/>
        <v>0.80608000000000002</v>
      </c>
      <c r="J836" s="50">
        <f>ROUND((H836*'2-Calculator'!$D$26),2)</f>
        <v>4312.53</v>
      </c>
      <c r="K836" s="50">
        <f>ROUND((I836*'2-Calculator'!$D$26),2)</f>
        <v>4312.53</v>
      </c>
      <c r="L836" s="48">
        <v>3.71</v>
      </c>
      <c r="M836" s="45" t="s">
        <v>2151</v>
      </c>
      <c r="N836" s="45" t="s">
        <v>2152</v>
      </c>
      <c r="O836" s="45"/>
      <c r="P836" s="45" t="s">
        <v>1789</v>
      </c>
    </row>
    <row r="837" spans="1:16" s="51" customFormat="1">
      <c r="A837" s="45"/>
      <c r="B837" s="45" t="s">
        <v>2008</v>
      </c>
      <c r="C837" s="113" t="s">
        <v>2005</v>
      </c>
      <c r="D837" s="145" t="s">
        <v>2006</v>
      </c>
      <c r="E837" s="47">
        <v>1.25413</v>
      </c>
      <c r="F837" s="53">
        <v>1</v>
      </c>
      <c r="G837" s="53">
        <v>1</v>
      </c>
      <c r="H837" s="47">
        <f t="shared" si="32"/>
        <v>1.25413</v>
      </c>
      <c r="I837" s="49">
        <f t="shared" si="33"/>
        <v>1.25413</v>
      </c>
      <c r="J837" s="50">
        <f>ROUND((H837*'2-Calculator'!$D$26),2)</f>
        <v>6709.6</v>
      </c>
      <c r="K837" s="50">
        <f>ROUND((I837*'2-Calculator'!$D$26),2)</f>
        <v>6709.6</v>
      </c>
      <c r="L837" s="48">
        <v>5.98</v>
      </c>
      <c r="M837" s="45" t="s">
        <v>2151</v>
      </c>
      <c r="N837" s="45" t="s">
        <v>2152</v>
      </c>
      <c r="O837" s="45"/>
      <c r="P837" s="45" t="s">
        <v>1789</v>
      </c>
    </row>
    <row r="838" spans="1:16" s="51" customFormat="1">
      <c r="A838" s="45"/>
      <c r="B838" s="45" t="s">
        <v>2009</v>
      </c>
      <c r="C838" s="113" t="s">
        <v>2005</v>
      </c>
      <c r="D838" s="145" t="s">
        <v>2006</v>
      </c>
      <c r="E838" s="47">
        <v>2.29942</v>
      </c>
      <c r="F838" s="53">
        <v>1</v>
      </c>
      <c r="G838" s="53">
        <v>1</v>
      </c>
      <c r="H838" s="47">
        <f t="shared" si="32"/>
        <v>2.29942</v>
      </c>
      <c r="I838" s="49">
        <f t="shared" si="33"/>
        <v>2.29942</v>
      </c>
      <c r="J838" s="50">
        <f>ROUND((H838*'2-Calculator'!$D$26),2)</f>
        <v>12301.9</v>
      </c>
      <c r="K838" s="50">
        <f>ROUND((I838*'2-Calculator'!$D$26),2)</f>
        <v>12301.9</v>
      </c>
      <c r="L838" s="48">
        <v>9.73</v>
      </c>
      <c r="M838" s="45" t="s">
        <v>2151</v>
      </c>
      <c r="N838" s="45" t="s">
        <v>2152</v>
      </c>
      <c r="O838" s="45"/>
      <c r="P838" s="45" t="s">
        <v>1789</v>
      </c>
    </row>
    <row r="839" spans="1:16" s="51" customFormat="1">
      <c r="A839" s="45"/>
      <c r="B839" s="45" t="s">
        <v>2010</v>
      </c>
      <c r="C839" s="113" t="s">
        <v>2011</v>
      </c>
      <c r="D839" s="145" t="s">
        <v>2012</v>
      </c>
      <c r="E839" s="47">
        <v>0.57862000000000002</v>
      </c>
      <c r="F839" s="53">
        <v>1</v>
      </c>
      <c r="G839" s="53">
        <v>1</v>
      </c>
      <c r="H839" s="47">
        <f t="shared" si="32"/>
        <v>0.57862000000000002</v>
      </c>
      <c r="I839" s="49">
        <f t="shared" si="33"/>
        <v>0.57862000000000002</v>
      </c>
      <c r="J839" s="50">
        <f>ROUND((H839*'2-Calculator'!$D$26),2)</f>
        <v>3095.62</v>
      </c>
      <c r="K839" s="50">
        <f>ROUND((I839*'2-Calculator'!$D$26),2)</f>
        <v>3095.62</v>
      </c>
      <c r="L839" s="48">
        <v>2.4</v>
      </c>
      <c r="M839" s="45" t="s">
        <v>2151</v>
      </c>
      <c r="N839" s="45" t="s">
        <v>2152</v>
      </c>
      <c r="O839" s="45"/>
      <c r="P839" s="45" t="s">
        <v>1789</v>
      </c>
    </row>
    <row r="840" spans="1:16" s="51" customFormat="1">
      <c r="A840" s="45"/>
      <c r="B840" s="45" t="s">
        <v>2013</v>
      </c>
      <c r="C840" s="113" t="s">
        <v>2011</v>
      </c>
      <c r="D840" s="145" t="s">
        <v>2012</v>
      </c>
      <c r="E840" s="47">
        <v>0.75910999999999995</v>
      </c>
      <c r="F840" s="53">
        <v>1</v>
      </c>
      <c r="G840" s="53">
        <v>1</v>
      </c>
      <c r="H840" s="47">
        <f t="shared" si="32"/>
        <v>0.75910999999999995</v>
      </c>
      <c r="I840" s="49">
        <f t="shared" si="33"/>
        <v>0.75910999999999995</v>
      </c>
      <c r="J840" s="50">
        <f>ROUND((H840*'2-Calculator'!$D$26),2)</f>
        <v>4061.24</v>
      </c>
      <c r="K840" s="50">
        <f>ROUND((I840*'2-Calculator'!$D$26),2)</f>
        <v>4061.24</v>
      </c>
      <c r="L840" s="48">
        <v>3.23</v>
      </c>
      <c r="M840" s="45" t="s">
        <v>2151</v>
      </c>
      <c r="N840" s="45" t="s">
        <v>2152</v>
      </c>
      <c r="O840" s="45"/>
      <c r="P840" s="45" t="s">
        <v>1789</v>
      </c>
    </row>
    <row r="841" spans="1:16" s="51" customFormat="1">
      <c r="A841" s="45"/>
      <c r="B841" s="45" t="s">
        <v>2014</v>
      </c>
      <c r="C841" s="113" t="s">
        <v>2011</v>
      </c>
      <c r="D841" s="145" t="s">
        <v>2012</v>
      </c>
      <c r="E841" s="47">
        <v>1.1528099999999999</v>
      </c>
      <c r="F841" s="53">
        <v>1</v>
      </c>
      <c r="G841" s="53">
        <v>1</v>
      </c>
      <c r="H841" s="47">
        <f t="shared" si="32"/>
        <v>1.1528099999999999</v>
      </c>
      <c r="I841" s="49">
        <f t="shared" si="33"/>
        <v>1.1528099999999999</v>
      </c>
      <c r="J841" s="50">
        <f>ROUND((H841*'2-Calculator'!$D$26),2)</f>
        <v>6167.53</v>
      </c>
      <c r="K841" s="50">
        <f>ROUND((I841*'2-Calculator'!$D$26),2)</f>
        <v>6167.53</v>
      </c>
      <c r="L841" s="48">
        <v>5.01</v>
      </c>
      <c r="M841" s="45" t="s">
        <v>2151</v>
      </c>
      <c r="N841" s="45" t="s">
        <v>2152</v>
      </c>
      <c r="O841" s="45"/>
      <c r="P841" s="45" t="s">
        <v>1789</v>
      </c>
    </row>
    <row r="842" spans="1:16" s="51" customFormat="1">
      <c r="A842" s="45"/>
      <c r="B842" s="45" t="s">
        <v>2015</v>
      </c>
      <c r="C842" s="113" t="s">
        <v>2011</v>
      </c>
      <c r="D842" s="145" t="s">
        <v>2012</v>
      </c>
      <c r="E842" s="47">
        <v>1.9716</v>
      </c>
      <c r="F842" s="53">
        <v>1</v>
      </c>
      <c r="G842" s="53">
        <v>1</v>
      </c>
      <c r="H842" s="47">
        <f t="shared" si="32"/>
        <v>1.9716</v>
      </c>
      <c r="I842" s="49">
        <f t="shared" si="33"/>
        <v>1.9716</v>
      </c>
      <c r="J842" s="50">
        <f>ROUND((H842*'2-Calculator'!$D$26),2)</f>
        <v>10548.06</v>
      </c>
      <c r="K842" s="50">
        <f>ROUND((I842*'2-Calculator'!$D$26),2)</f>
        <v>10548.06</v>
      </c>
      <c r="L842" s="48">
        <v>8.49</v>
      </c>
      <c r="M842" s="45" t="s">
        <v>2151</v>
      </c>
      <c r="N842" s="45" t="s">
        <v>2152</v>
      </c>
      <c r="O842" s="45"/>
      <c r="P842" s="45" t="s">
        <v>1789</v>
      </c>
    </row>
    <row r="843" spans="1:16" s="51" customFormat="1">
      <c r="A843" s="45"/>
      <c r="B843" s="45" t="s">
        <v>459</v>
      </c>
      <c r="C843" s="113" t="s">
        <v>1663</v>
      </c>
      <c r="D843" s="145" t="s">
        <v>2411</v>
      </c>
      <c r="E843" s="47">
        <v>1.7306699999999999</v>
      </c>
      <c r="F843" s="53">
        <v>1</v>
      </c>
      <c r="G843" s="53">
        <v>1</v>
      </c>
      <c r="H843" s="47">
        <f t="shared" si="32"/>
        <v>1.7306699999999999</v>
      </c>
      <c r="I843" s="49">
        <f t="shared" si="33"/>
        <v>1.7306699999999999</v>
      </c>
      <c r="J843" s="50">
        <f>ROUND((H843*'2-Calculator'!$D$26),2)</f>
        <v>9259.08</v>
      </c>
      <c r="K843" s="50">
        <f>ROUND((I843*'2-Calculator'!$D$26),2)</f>
        <v>9259.08</v>
      </c>
      <c r="L843" s="48">
        <v>1.66</v>
      </c>
      <c r="M843" s="45" t="s">
        <v>2151</v>
      </c>
      <c r="N843" s="45" t="s">
        <v>2152</v>
      </c>
      <c r="O843" s="45"/>
      <c r="P843" s="45" t="s">
        <v>1789</v>
      </c>
    </row>
    <row r="844" spans="1:16" s="51" customFormat="1">
      <c r="A844" s="45"/>
      <c r="B844" s="45" t="s">
        <v>458</v>
      </c>
      <c r="C844" s="113" t="s">
        <v>1663</v>
      </c>
      <c r="D844" s="145" t="s">
        <v>2411</v>
      </c>
      <c r="E844" s="47">
        <v>1.9737100000000001</v>
      </c>
      <c r="F844" s="53">
        <v>1</v>
      </c>
      <c r="G844" s="53">
        <v>1</v>
      </c>
      <c r="H844" s="47">
        <f t="shared" si="32"/>
        <v>1.9737100000000001</v>
      </c>
      <c r="I844" s="49">
        <f t="shared" si="33"/>
        <v>1.9737100000000001</v>
      </c>
      <c r="J844" s="50">
        <f>ROUND((H844*'2-Calculator'!$D$26),2)</f>
        <v>10559.35</v>
      </c>
      <c r="K844" s="50">
        <f>ROUND((I844*'2-Calculator'!$D$26),2)</f>
        <v>10559.35</v>
      </c>
      <c r="L844" s="48">
        <v>2.27</v>
      </c>
      <c r="M844" s="45" t="s">
        <v>2151</v>
      </c>
      <c r="N844" s="45" t="s">
        <v>2152</v>
      </c>
      <c r="O844" s="45"/>
      <c r="P844" s="45" t="s">
        <v>1789</v>
      </c>
    </row>
    <row r="845" spans="1:16" s="51" customFormat="1">
      <c r="A845" s="45"/>
      <c r="B845" s="45" t="s">
        <v>457</v>
      </c>
      <c r="C845" s="113" t="s">
        <v>1663</v>
      </c>
      <c r="D845" s="145" t="s">
        <v>2411</v>
      </c>
      <c r="E845" s="47">
        <v>3.0348899999999999</v>
      </c>
      <c r="F845" s="53">
        <v>1</v>
      </c>
      <c r="G845" s="53">
        <v>1</v>
      </c>
      <c r="H845" s="47">
        <f t="shared" si="32"/>
        <v>3.0348899999999999</v>
      </c>
      <c r="I845" s="49">
        <f t="shared" si="33"/>
        <v>3.0348899999999999</v>
      </c>
      <c r="J845" s="50">
        <f>ROUND((H845*'2-Calculator'!$D$26),2)</f>
        <v>16236.66</v>
      </c>
      <c r="K845" s="50">
        <f>ROUND((I845*'2-Calculator'!$D$26),2)</f>
        <v>16236.66</v>
      </c>
      <c r="L845" s="48">
        <v>6.88</v>
      </c>
      <c r="M845" s="45" t="s">
        <v>2151</v>
      </c>
      <c r="N845" s="45" t="s">
        <v>2152</v>
      </c>
      <c r="O845" s="45"/>
      <c r="P845" s="45" t="s">
        <v>1789</v>
      </c>
    </row>
    <row r="846" spans="1:16" s="51" customFormat="1">
      <c r="A846" s="45"/>
      <c r="B846" s="45" t="s">
        <v>456</v>
      </c>
      <c r="C846" s="113" t="s">
        <v>1663</v>
      </c>
      <c r="D846" s="145" t="s">
        <v>2411</v>
      </c>
      <c r="E846" s="47">
        <v>5.8181700000000003</v>
      </c>
      <c r="F846" s="53">
        <v>1</v>
      </c>
      <c r="G846" s="53">
        <v>1</v>
      </c>
      <c r="H846" s="47">
        <f t="shared" si="32"/>
        <v>5.8181700000000003</v>
      </c>
      <c r="I846" s="49">
        <f t="shared" si="33"/>
        <v>5.8181700000000003</v>
      </c>
      <c r="J846" s="50">
        <f>ROUND((H846*'2-Calculator'!$D$26),2)</f>
        <v>31127.21</v>
      </c>
      <c r="K846" s="50">
        <f>ROUND((I846*'2-Calculator'!$D$26),2)</f>
        <v>31127.21</v>
      </c>
      <c r="L846" s="48">
        <v>13.54</v>
      </c>
      <c r="M846" s="45" t="s">
        <v>2151</v>
      </c>
      <c r="N846" s="45" t="s">
        <v>2152</v>
      </c>
      <c r="O846" s="45"/>
      <c r="P846" s="45" t="s">
        <v>1789</v>
      </c>
    </row>
    <row r="847" spans="1:16" s="51" customFormat="1">
      <c r="A847" s="45"/>
      <c r="B847" s="45" t="s">
        <v>455</v>
      </c>
      <c r="C847" s="113" t="s">
        <v>1664</v>
      </c>
      <c r="D847" s="145" t="s">
        <v>2016</v>
      </c>
      <c r="E847" s="47">
        <v>0.94733999999999996</v>
      </c>
      <c r="F847" s="53">
        <v>1</v>
      </c>
      <c r="G847" s="53">
        <v>1</v>
      </c>
      <c r="H847" s="47">
        <f t="shared" si="32"/>
        <v>0.94733999999999996</v>
      </c>
      <c r="I847" s="49">
        <f t="shared" si="33"/>
        <v>0.94733999999999996</v>
      </c>
      <c r="J847" s="50">
        <f>ROUND((H847*'2-Calculator'!$D$26),2)</f>
        <v>5068.2700000000004</v>
      </c>
      <c r="K847" s="50">
        <f>ROUND((I847*'2-Calculator'!$D$26),2)</f>
        <v>5068.2700000000004</v>
      </c>
      <c r="L847" s="48">
        <v>2.04</v>
      </c>
      <c r="M847" s="45" t="s">
        <v>2151</v>
      </c>
      <c r="N847" s="45" t="s">
        <v>2152</v>
      </c>
      <c r="O847" s="45"/>
      <c r="P847" s="45" t="s">
        <v>1789</v>
      </c>
    </row>
    <row r="848" spans="1:16" s="51" customFormat="1">
      <c r="A848" s="45"/>
      <c r="B848" s="45" t="s">
        <v>454</v>
      </c>
      <c r="C848" s="113" t="s">
        <v>1664</v>
      </c>
      <c r="D848" s="145" t="s">
        <v>2016</v>
      </c>
      <c r="E848" s="47">
        <v>1.12923</v>
      </c>
      <c r="F848" s="53">
        <v>1</v>
      </c>
      <c r="G848" s="53">
        <v>1</v>
      </c>
      <c r="H848" s="47">
        <f t="shared" si="32"/>
        <v>1.12923</v>
      </c>
      <c r="I848" s="49">
        <f t="shared" si="33"/>
        <v>1.12923</v>
      </c>
      <c r="J848" s="50">
        <f>ROUND((H848*'2-Calculator'!$D$26),2)</f>
        <v>6041.38</v>
      </c>
      <c r="K848" s="50">
        <f>ROUND((I848*'2-Calculator'!$D$26),2)</f>
        <v>6041.38</v>
      </c>
      <c r="L848" s="48">
        <v>3.06</v>
      </c>
      <c r="M848" s="45" t="s">
        <v>2151</v>
      </c>
      <c r="N848" s="45" t="s">
        <v>2152</v>
      </c>
      <c r="O848" s="45"/>
      <c r="P848" s="45" t="s">
        <v>1789</v>
      </c>
    </row>
    <row r="849" spans="1:16" s="51" customFormat="1">
      <c r="A849" s="45"/>
      <c r="B849" s="45" t="s">
        <v>453</v>
      </c>
      <c r="C849" s="113" t="s">
        <v>1664</v>
      </c>
      <c r="D849" s="145" t="s">
        <v>2016</v>
      </c>
      <c r="E849" s="47">
        <v>2.1192199999999999</v>
      </c>
      <c r="F849" s="53">
        <v>1</v>
      </c>
      <c r="G849" s="53">
        <v>1</v>
      </c>
      <c r="H849" s="47">
        <f t="shared" si="32"/>
        <v>2.1192199999999999</v>
      </c>
      <c r="I849" s="49">
        <f t="shared" si="33"/>
        <v>2.1192199999999999</v>
      </c>
      <c r="J849" s="50">
        <f>ROUND((H849*'2-Calculator'!$D$26),2)</f>
        <v>11337.83</v>
      </c>
      <c r="K849" s="50">
        <f>ROUND((I849*'2-Calculator'!$D$26),2)</f>
        <v>11337.83</v>
      </c>
      <c r="L849" s="48">
        <v>7.26</v>
      </c>
      <c r="M849" s="45" t="s">
        <v>2151</v>
      </c>
      <c r="N849" s="45" t="s">
        <v>2152</v>
      </c>
      <c r="O849" s="45"/>
      <c r="P849" s="45" t="s">
        <v>1789</v>
      </c>
    </row>
    <row r="850" spans="1:16" s="51" customFormat="1">
      <c r="A850" s="45"/>
      <c r="B850" s="45" t="s">
        <v>452</v>
      </c>
      <c r="C850" s="113" t="s">
        <v>1664</v>
      </c>
      <c r="D850" s="145" t="s">
        <v>2016</v>
      </c>
      <c r="E850" s="47">
        <v>3.7079800000000001</v>
      </c>
      <c r="F850" s="53">
        <v>1</v>
      </c>
      <c r="G850" s="53">
        <v>1</v>
      </c>
      <c r="H850" s="47">
        <f t="shared" si="32"/>
        <v>3.7079800000000001</v>
      </c>
      <c r="I850" s="49">
        <f t="shared" si="33"/>
        <v>3.7079800000000001</v>
      </c>
      <c r="J850" s="50">
        <f>ROUND((H850*'2-Calculator'!$D$26),2)</f>
        <v>19837.689999999999</v>
      </c>
      <c r="K850" s="50">
        <f>ROUND((I850*'2-Calculator'!$D$26),2)</f>
        <v>19837.689999999999</v>
      </c>
      <c r="L850" s="48">
        <v>12.76</v>
      </c>
      <c r="M850" s="45" t="s">
        <v>2151</v>
      </c>
      <c r="N850" s="45" t="s">
        <v>2152</v>
      </c>
      <c r="O850" s="45"/>
      <c r="P850" s="45" t="s">
        <v>1789</v>
      </c>
    </row>
    <row r="851" spans="1:16" s="51" customFormat="1">
      <c r="A851" s="45"/>
      <c r="B851" s="45" t="s">
        <v>451</v>
      </c>
      <c r="C851" s="113" t="s">
        <v>1665</v>
      </c>
      <c r="D851" s="145" t="s">
        <v>2412</v>
      </c>
      <c r="E851" s="47">
        <v>1.20845</v>
      </c>
      <c r="F851" s="53">
        <v>1</v>
      </c>
      <c r="G851" s="53">
        <v>1</v>
      </c>
      <c r="H851" s="47">
        <f t="shared" si="32"/>
        <v>1.20845</v>
      </c>
      <c r="I851" s="49">
        <f t="shared" si="33"/>
        <v>1.20845</v>
      </c>
      <c r="J851" s="50">
        <f>ROUND((H851*'2-Calculator'!$D$26),2)</f>
        <v>6465.21</v>
      </c>
      <c r="K851" s="50">
        <f>ROUND((I851*'2-Calculator'!$D$26),2)</f>
        <v>6465.21</v>
      </c>
      <c r="L851" s="48">
        <v>2.08</v>
      </c>
      <c r="M851" s="45" t="s">
        <v>2151</v>
      </c>
      <c r="N851" s="45" t="s">
        <v>2152</v>
      </c>
      <c r="O851" s="45"/>
      <c r="P851" s="45" t="s">
        <v>1789</v>
      </c>
    </row>
    <row r="852" spans="1:16" s="51" customFormat="1">
      <c r="A852" s="45"/>
      <c r="B852" s="45" t="s">
        <v>450</v>
      </c>
      <c r="C852" s="113" t="s">
        <v>1665</v>
      </c>
      <c r="D852" s="145" t="s">
        <v>2412</v>
      </c>
      <c r="E852" s="47">
        <v>1.6527799999999999</v>
      </c>
      <c r="F852" s="53">
        <v>1</v>
      </c>
      <c r="G852" s="53">
        <v>1</v>
      </c>
      <c r="H852" s="47">
        <f t="shared" si="32"/>
        <v>1.6527799999999999</v>
      </c>
      <c r="I852" s="49">
        <f t="shared" si="33"/>
        <v>1.6527799999999999</v>
      </c>
      <c r="J852" s="50">
        <f>ROUND((H852*'2-Calculator'!$D$26),2)</f>
        <v>8842.3700000000008</v>
      </c>
      <c r="K852" s="50">
        <f>ROUND((I852*'2-Calculator'!$D$26),2)</f>
        <v>8842.3700000000008</v>
      </c>
      <c r="L852" s="48">
        <v>4.62</v>
      </c>
      <c r="M852" s="45" t="s">
        <v>2151</v>
      </c>
      <c r="N852" s="45" t="s">
        <v>2152</v>
      </c>
      <c r="O852" s="45"/>
      <c r="P852" s="45" t="s">
        <v>1789</v>
      </c>
    </row>
    <row r="853" spans="1:16" s="51" customFormat="1">
      <c r="A853" s="45"/>
      <c r="B853" s="45" t="s">
        <v>449</v>
      </c>
      <c r="C853" s="113" t="s">
        <v>1665</v>
      </c>
      <c r="D853" s="145" t="s">
        <v>2412</v>
      </c>
      <c r="E853" s="47">
        <v>2.4180899999999999</v>
      </c>
      <c r="F853" s="53">
        <v>1</v>
      </c>
      <c r="G853" s="53">
        <v>1</v>
      </c>
      <c r="H853" s="47">
        <f t="shared" si="32"/>
        <v>2.4180899999999999</v>
      </c>
      <c r="I853" s="49">
        <f t="shared" si="33"/>
        <v>2.4180899999999999</v>
      </c>
      <c r="J853" s="50">
        <f>ROUND((H853*'2-Calculator'!$D$26),2)</f>
        <v>12936.78</v>
      </c>
      <c r="K853" s="50">
        <f>ROUND((I853*'2-Calculator'!$D$26),2)</f>
        <v>12936.78</v>
      </c>
      <c r="L853" s="48">
        <v>8.93</v>
      </c>
      <c r="M853" s="45" t="s">
        <v>2151</v>
      </c>
      <c r="N853" s="45" t="s">
        <v>2152</v>
      </c>
      <c r="O853" s="45"/>
      <c r="P853" s="45" t="s">
        <v>1789</v>
      </c>
    </row>
    <row r="854" spans="1:16" s="51" customFormat="1">
      <c r="A854" s="45"/>
      <c r="B854" s="45" t="s">
        <v>448</v>
      </c>
      <c r="C854" s="113" t="s">
        <v>1665</v>
      </c>
      <c r="D854" s="145" t="s">
        <v>2412</v>
      </c>
      <c r="E854" s="47">
        <v>4.1427300000000002</v>
      </c>
      <c r="F854" s="53">
        <v>1</v>
      </c>
      <c r="G854" s="53">
        <v>1</v>
      </c>
      <c r="H854" s="47">
        <f t="shared" si="32"/>
        <v>4.1427300000000002</v>
      </c>
      <c r="I854" s="49">
        <f t="shared" si="33"/>
        <v>4.1427300000000002</v>
      </c>
      <c r="J854" s="50">
        <f>ROUND((H854*'2-Calculator'!$D$26),2)</f>
        <v>22163.61</v>
      </c>
      <c r="K854" s="50">
        <f>ROUND((I854*'2-Calculator'!$D$26),2)</f>
        <v>22163.61</v>
      </c>
      <c r="L854" s="48">
        <v>15.36</v>
      </c>
      <c r="M854" s="45" t="s">
        <v>2151</v>
      </c>
      <c r="N854" s="45" t="s">
        <v>2152</v>
      </c>
      <c r="O854" s="45"/>
      <c r="P854" s="45" t="s">
        <v>1789</v>
      </c>
    </row>
    <row r="855" spans="1:16" s="51" customFormat="1">
      <c r="A855" s="45"/>
      <c r="B855" s="45" t="s">
        <v>447</v>
      </c>
      <c r="C855" s="113" t="s">
        <v>1666</v>
      </c>
      <c r="D855" s="145" t="s">
        <v>2413</v>
      </c>
      <c r="E855" s="47">
        <v>1.514</v>
      </c>
      <c r="F855" s="53">
        <v>1</v>
      </c>
      <c r="G855" s="53">
        <v>1</v>
      </c>
      <c r="H855" s="47">
        <f t="shared" si="32"/>
        <v>1.514</v>
      </c>
      <c r="I855" s="49">
        <f t="shared" si="33"/>
        <v>1.514</v>
      </c>
      <c r="J855" s="50">
        <f>ROUND((H855*'2-Calculator'!$D$26),2)</f>
        <v>8099.9</v>
      </c>
      <c r="K855" s="50">
        <f>ROUND((I855*'2-Calculator'!$D$26),2)</f>
        <v>8099.9</v>
      </c>
      <c r="L855" s="48">
        <v>1.57</v>
      </c>
      <c r="M855" s="45" t="s">
        <v>2151</v>
      </c>
      <c r="N855" s="45" t="s">
        <v>2152</v>
      </c>
      <c r="O855" s="45"/>
      <c r="P855" s="45" t="s">
        <v>1789</v>
      </c>
    </row>
    <row r="856" spans="1:16" s="51" customFormat="1">
      <c r="A856" s="45"/>
      <c r="B856" s="45" t="s">
        <v>446</v>
      </c>
      <c r="C856" s="113" t="s">
        <v>1666</v>
      </c>
      <c r="D856" s="145" t="s">
        <v>2413</v>
      </c>
      <c r="E856" s="47">
        <v>1.83921</v>
      </c>
      <c r="F856" s="53">
        <v>1</v>
      </c>
      <c r="G856" s="53">
        <v>1</v>
      </c>
      <c r="H856" s="47">
        <f t="shared" si="32"/>
        <v>1.83921</v>
      </c>
      <c r="I856" s="49">
        <f t="shared" si="33"/>
        <v>1.83921</v>
      </c>
      <c r="J856" s="50">
        <f>ROUND((H856*'2-Calculator'!$D$26),2)</f>
        <v>9839.77</v>
      </c>
      <c r="K856" s="50">
        <f>ROUND((I856*'2-Calculator'!$D$26),2)</f>
        <v>9839.77</v>
      </c>
      <c r="L856" s="48">
        <v>1.57</v>
      </c>
      <c r="M856" s="45" t="s">
        <v>2151</v>
      </c>
      <c r="N856" s="45" t="s">
        <v>2152</v>
      </c>
      <c r="O856" s="45"/>
      <c r="P856" s="45" t="s">
        <v>1789</v>
      </c>
    </row>
    <row r="857" spans="1:16" s="51" customFormat="1">
      <c r="A857" s="45"/>
      <c r="B857" s="45" t="s">
        <v>445</v>
      </c>
      <c r="C857" s="113" t="s">
        <v>1666</v>
      </c>
      <c r="D857" s="145" t="s">
        <v>2413</v>
      </c>
      <c r="E857" s="47">
        <v>2.2128199999999998</v>
      </c>
      <c r="F857" s="53">
        <v>1</v>
      </c>
      <c r="G857" s="53">
        <v>1</v>
      </c>
      <c r="H857" s="47">
        <f t="shared" si="32"/>
        <v>2.2128199999999998</v>
      </c>
      <c r="I857" s="49">
        <f t="shared" si="33"/>
        <v>2.2128199999999998</v>
      </c>
      <c r="J857" s="50">
        <f>ROUND((H857*'2-Calculator'!$D$26),2)</f>
        <v>11838.59</v>
      </c>
      <c r="K857" s="50">
        <f>ROUND((I857*'2-Calculator'!$D$26),2)</f>
        <v>11838.59</v>
      </c>
      <c r="L857" s="48">
        <v>3.39</v>
      </c>
      <c r="M857" s="45" t="s">
        <v>2151</v>
      </c>
      <c r="N857" s="45" t="s">
        <v>2152</v>
      </c>
      <c r="O857" s="45"/>
      <c r="P857" s="45" t="s">
        <v>1789</v>
      </c>
    </row>
    <row r="858" spans="1:16" s="51" customFormat="1">
      <c r="A858" s="45"/>
      <c r="B858" s="45" t="s">
        <v>444</v>
      </c>
      <c r="C858" s="113" t="s">
        <v>1666</v>
      </c>
      <c r="D858" s="145" t="s">
        <v>2413</v>
      </c>
      <c r="E858" s="47">
        <v>5.2304399999999998</v>
      </c>
      <c r="F858" s="53">
        <v>1</v>
      </c>
      <c r="G858" s="53">
        <v>1</v>
      </c>
      <c r="H858" s="47">
        <f t="shared" si="32"/>
        <v>5.2304399999999998</v>
      </c>
      <c r="I858" s="49">
        <f t="shared" si="33"/>
        <v>5.2304399999999998</v>
      </c>
      <c r="J858" s="50">
        <f>ROUND((H858*'2-Calculator'!$D$26),2)</f>
        <v>27982.85</v>
      </c>
      <c r="K858" s="50">
        <f>ROUND((I858*'2-Calculator'!$D$26),2)</f>
        <v>27982.85</v>
      </c>
      <c r="L858" s="48">
        <v>15.79</v>
      </c>
      <c r="M858" s="45" t="s">
        <v>2151</v>
      </c>
      <c r="N858" s="45" t="s">
        <v>2152</v>
      </c>
      <c r="O858" s="45"/>
      <c r="P858" s="45" t="s">
        <v>1789</v>
      </c>
    </row>
    <row r="859" spans="1:16" s="51" customFormat="1">
      <c r="A859" s="45"/>
      <c r="B859" s="45" t="s">
        <v>443</v>
      </c>
      <c r="C859" s="113" t="s">
        <v>1667</v>
      </c>
      <c r="D859" s="145" t="s">
        <v>2414</v>
      </c>
      <c r="E859" s="47">
        <v>0.58655000000000002</v>
      </c>
      <c r="F859" s="53">
        <v>1</v>
      </c>
      <c r="G859" s="53">
        <v>1</v>
      </c>
      <c r="H859" s="47">
        <f t="shared" si="32"/>
        <v>0.58655000000000002</v>
      </c>
      <c r="I859" s="49">
        <f t="shared" si="33"/>
        <v>0.58655000000000002</v>
      </c>
      <c r="J859" s="50">
        <f>ROUND((H859*'2-Calculator'!$D$26),2)</f>
        <v>3138.04</v>
      </c>
      <c r="K859" s="50">
        <f>ROUND((I859*'2-Calculator'!$D$26),2)</f>
        <v>3138.04</v>
      </c>
      <c r="L859" s="48">
        <v>2.52</v>
      </c>
      <c r="M859" s="45" t="s">
        <v>2151</v>
      </c>
      <c r="N859" s="45" t="s">
        <v>2152</v>
      </c>
      <c r="O859" s="45"/>
      <c r="P859" s="45" t="s">
        <v>1789</v>
      </c>
    </row>
    <row r="860" spans="1:16" s="51" customFormat="1">
      <c r="A860" s="45"/>
      <c r="B860" s="45" t="s">
        <v>442</v>
      </c>
      <c r="C860" s="113" t="s">
        <v>1667</v>
      </c>
      <c r="D860" s="145" t="s">
        <v>2414</v>
      </c>
      <c r="E860" s="47">
        <v>0.86058000000000001</v>
      </c>
      <c r="F860" s="53">
        <v>1</v>
      </c>
      <c r="G860" s="53">
        <v>1</v>
      </c>
      <c r="H860" s="47">
        <f t="shared" si="32"/>
        <v>0.86058000000000001</v>
      </c>
      <c r="I860" s="49">
        <f t="shared" si="33"/>
        <v>0.86058000000000001</v>
      </c>
      <c r="J860" s="50">
        <f>ROUND((H860*'2-Calculator'!$D$26),2)</f>
        <v>4604.1000000000004</v>
      </c>
      <c r="K860" s="50">
        <f>ROUND((I860*'2-Calculator'!$D$26),2)</f>
        <v>4604.1000000000004</v>
      </c>
      <c r="L860" s="48">
        <v>4.25</v>
      </c>
      <c r="M860" s="45" t="s">
        <v>2151</v>
      </c>
      <c r="N860" s="45" t="s">
        <v>2152</v>
      </c>
      <c r="O860" s="45"/>
      <c r="P860" s="45" t="s">
        <v>1789</v>
      </c>
    </row>
    <row r="861" spans="1:16" s="51" customFormat="1">
      <c r="A861" s="45"/>
      <c r="B861" s="45" t="s">
        <v>441</v>
      </c>
      <c r="C861" s="113" t="s">
        <v>1667</v>
      </c>
      <c r="D861" s="145" t="s">
        <v>2414</v>
      </c>
      <c r="E861" s="47">
        <v>1.3166800000000001</v>
      </c>
      <c r="F861" s="53">
        <v>1</v>
      </c>
      <c r="G861" s="53">
        <v>1</v>
      </c>
      <c r="H861" s="47">
        <f t="shared" si="32"/>
        <v>1.3166800000000001</v>
      </c>
      <c r="I861" s="49">
        <f t="shared" si="33"/>
        <v>1.3166800000000001</v>
      </c>
      <c r="J861" s="50">
        <f>ROUND((H861*'2-Calculator'!$D$26),2)</f>
        <v>7044.24</v>
      </c>
      <c r="K861" s="50">
        <f>ROUND((I861*'2-Calculator'!$D$26),2)</f>
        <v>7044.24</v>
      </c>
      <c r="L861" s="48">
        <v>6.6</v>
      </c>
      <c r="M861" s="45" t="s">
        <v>2151</v>
      </c>
      <c r="N861" s="45" t="s">
        <v>2152</v>
      </c>
      <c r="O861" s="45"/>
      <c r="P861" s="45" t="s">
        <v>1789</v>
      </c>
    </row>
    <row r="862" spans="1:16" s="51" customFormat="1">
      <c r="A862" s="45"/>
      <c r="B862" s="45" t="s">
        <v>440</v>
      </c>
      <c r="C862" s="113" t="s">
        <v>1667</v>
      </c>
      <c r="D862" s="145" t="s">
        <v>2414</v>
      </c>
      <c r="E862" s="47">
        <v>1.96522</v>
      </c>
      <c r="F862" s="53">
        <v>1</v>
      </c>
      <c r="G862" s="53">
        <v>1</v>
      </c>
      <c r="H862" s="47">
        <f t="shared" si="32"/>
        <v>1.96522</v>
      </c>
      <c r="I862" s="49">
        <f t="shared" si="33"/>
        <v>1.96522</v>
      </c>
      <c r="J862" s="50">
        <f>ROUND((H862*'2-Calculator'!$D$26),2)</f>
        <v>10513.93</v>
      </c>
      <c r="K862" s="50">
        <f>ROUND((I862*'2-Calculator'!$D$26),2)</f>
        <v>10513.93</v>
      </c>
      <c r="L862" s="48">
        <v>9.6199999999999992</v>
      </c>
      <c r="M862" s="45" t="s">
        <v>2151</v>
      </c>
      <c r="N862" s="45" t="s">
        <v>2152</v>
      </c>
      <c r="O862" s="45"/>
      <c r="P862" s="45" t="s">
        <v>1789</v>
      </c>
    </row>
    <row r="863" spans="1:16" s="51" customFormat="1">
      <c r="A863" s="45"/>
      <c r="B863" s="45" t="s">
        <v>439</v>
      </c>
      <c r="C863" s="113" t="s">
        <v>1668</v>
      </c>
      <c r="D863" s="145" t="s">
        <v>2415</v>
      </c>
      <c r="E863" s="47">
        <v>0.60763</v>
      </c>
      <c r="F863" s="53">
        <v>1</v>
      </c>
      <c r="G863" s="53">
        <v>1</v>
      </c>
      <c r="H863" s="47">
        <f t="shared" si="32"/>
        <v>0.60763</v>
      </c>
      <c r="I863" s="49">
        <f t="shared" si="33"/>
        <v>0.60763</v>
      </c>
      <c r="J863" s="50">
        <f>ROUND((H863*'2-Calculator'!$D$26),2)</f>
        <v>3250.82</v>
      </c>
      <c r="K863" s="50">
        <f>ROUND((I863*'2-Calculator'!$D$26),2)</f>
        <v>3250.82</v>
      </c>
      <c r="L863" s="48">
        <v>2.7</v>
      </c>
      <c r="M863" s="45" t="s">
        <v>2151</v>
      </c>
      <c r="N863" s="45" t="s">
        <v>2152</v>
      </c>
      <c r="O863" s="45"/>
      <c r="P863" s="45" t="s">
        <v>1789</v>
      </c>
    </row>
    <row r="864" spans="1:16" s="51" customFormat="1">
      <c r="A864" s="45"/>
      <c r="B864" s="45" t="s">
        <v>438</v>
      </c>
      <c r="C864" s="113" t="s">
        <v>1668</v>
      </c>
      <c r="D864" s="145" t="s">
        <v>2415</v>
      </c>
      <c r="E864" s="47">
        <v>0.79947999999999997</v>
      </c>
      <c r="F864" s="53">
        <v>1</v>
      </c>
      <c r="G864" s="53">
        <v>1</v>
      </c>
      <c r="H864" s="47">
        <f t="shared" si="32"/>
        <v>0.79947999999999997</v>
      </c>
      <c r="I864" s="49">
        <f t="shared" si="33"/>
        <v>0.79947999999999997</v>
      </c>
      <c r="J864" s="50">
        <f>ROUND((H864*'2-Calculator'!$D$26),2)</f>
        <v>4277.22</v>
      </c>
      <c r="K864" s="50">
        <f>ROUND((I864*'2-Calculator'!$D$26),2)</f>
        <v>4277.22</v>
      </c>
      <c r="L864" s="48">
        <v>3.63</v>
      </c>
      <c r="M864" s="45" t="s">
        <v>2151</v>
      </c>
      <c r="N864" s="45" t="s">
        <v>2152</v>
      </c>
      <c r="O864" s="45"/>
      <c r="P864" s="45" t="s">
        <v>1789</v>
      </c>
    </row>
    <row r="865" spans="1:16" s="51" customFormat="1">
      <c r="A865" s="45"/>
      <c r="B865" s="45" t="s">
        <v>437</v>
      </c>
      <c r="C865" s="113" t="s">
        <v>1668</v>
      </c>
      <c r="D865" s="145" t="s">
        <v>2415</v>
      </c>
      <c r="E865" s="47">
        <v>1.1937</v>
      </c>
      <c r="F865" s="53">
        <v>1</v>
      </c>
      <c r="G865" s="53">
        <v>1</v>
      </c>
      <c r="H865" s="47">
        <f t="shared" si="32"/>
        <v>1.1937</v>
      </c>
      <c r="I865" s="49">
        <f t="shared" si="33"/>
        <v>1.1937</v>
      </c>
      <c r="J865" s="50">
        <f>ROUND((H865*'2-Calculator'!$D$26),2)</f>
        <v>6386.3</v>
      </c>
      <c r="K865" s="50">
        <f>ROUND((I865*'2-Calculator'!$D$26),2)</f>
        <v>6386.3</v>
      </c>
      <c r="L865" s="48">
        <v>5.64</v>
      </c>
      <c r="M865" s="45" t="s">
        <v>2151</v>
      </c>
      <c r="N865" s="45" t="s">
        <v>2152</v>
      </c>
      <c r="O865" s="45"/>
      <c r="P865" s="45" t="s">
        <v>1789</v>
      </c>
    </row>
    <row r="866" spans="1:16" s="51" customFormat="1">
      <c r="A866" s="45"/>
      <c r="B866" s="45" t="s">
        <v>436</v>
      </c>
      <c r="C866" s="113" t="s">
        <v>1668</v>
      </c>
      <c r="D866" s="145" t="s">
        <v>2415</v>
      </c>
      <c r="E866" s="47">
        <v>2.2082600000000001</v>
      </c>
      <c r="F866" s="53">
        <v>1</v>
      </c>
      <c r="G866" s="53">
        <v>1</v>
      </c>
      <c r="H866" s="47">
        <f t="shared" si="32"/>
        <v>2.2082600000000001</v>
      </c>
      <c r="I866" s="49">
        <f t="shared" si="33"/>
        <v>2.2082600000000001</v>
      </c>
      <c r="J866" s="50">
        <f>ROUND((H866*'2-Calculator'!$D$26),2)</f>
        <v>11814.19</v>
      </c>
      <c r="K866" s="50">
        <f>ROUND((I866*'2-Calculator'!$D$26),2)</f>
        <v>11814.19</v>
      </c>
      <c r="L866" s="48">
        <v>9.57</v>
      </c>
      <c r="M866" s="45" t="s">
        <v>2151</v>
      </c>
      <c r="N866" s="45" t="s">
        <v>2152</v>
      </c>
      <c r="O866" s="45"/>
      <c r="P866" s="45" t="s">
        <v>1789</v>
      </c>
    </row>
    <row r="867" spans="1:16" s="51" customFormat="1">
      <c r="A867" s="45"/>
      <c r="B867" s="45" t="s">
        <v>435</v>
      </c>
      <c r="C867" s="113" t="s">
        <v>1669</v>
      </c>
      <c r="D867" s="145" t="s">
        <v>2416</v>
      </c>
      <c r="E867" s="47">
        <v>1.68956</v>
      </c>
      <c r="F867" s="53">
        <v>1</v>
      </c>
      <c r="G867" s="53">
        <v>1</v>
      </c>
      <c r="H867" s="47">
        <f t="shared" si="32"/>
        <v>1.68956</v>
      </c>
      <c r="I867" s="49">
        <f t="shared" si="33"/>
        <v>1.68956</v>
      </c>
      <c r="J867" s="50">
        <f>ROUND((H867*'2-Calculator'!$D$26),2)</f>
        <v>9039.15</v>
      </c>
      <c r="K867" s="50">
        <f>ROUND((I867*'2-Calculator'!$D$26),2)</f>
        <v>9039.15</v>
      </c>
      <c r="L867" s="48">
        <v>2.5299999999999998</v>
      </c>
      <c r="M867" s="45" t="s">
        <v>2151</v>
      </c>
      <c r="N867" s="45" t="s">
        <v>2152</v>
      </c>
      <c r="O867" s="45"/>
      <c r="P867" s="45" t="s">
        <v>1789</v>
      </c>
    </row>
    <row r="868" spans="1:16" s="51" customFormat="1">
      <c r="A868" s="45"/>
      <c r="B868" s="45" t="s">
        <v>434</v>
      </c>
      <c r="C868" s="113" t="s">
        <v>1669</v>
      </c>
      <c r="D868" s="145" t="s">
        <v>2416</v>
      </c>
      <c r="E868" s="47">
        <v>2.1023299999999998</v>
      </c>
      <c r="F868" s="53">
        <v>1</v>
      </c>
      <c r="G868" s="53">
        <v>1</v>
      </c>
      <c r="H868" s="47">
        <f t="shared" si="32"/>
        <v>2.1023299999999998</v>
      </c>
      <c r="I868" s="49">
        <f t="shared" si="33"/>
        <v>2.1023299999999998</v>
      </c>
      <c r="J868" s="50">
        <f>ROUND((H868*'2-Calculator'!$D$26),2)</f>
        <v>11247.47</v>
      </c>
      <c r="K868" s="50">
        <f>ROUND((I868*'2-Calculator'!$D$26),2)</f>
        <v>11247.47</v>
      </c>
      <c r="L868" s="48">
        <v>3.85</v>
      </c>
      <c r="M868" s="45" t="s">
        <v>2151</v>
      </c>
      <c r="N868" s="45" t="s">
        <v>2152</v>
      </c>
      <c r="O868" s="45"/>
      <c r="P868" s="45" t="s">
        <v>1789</v>
      </c>
    </row>
    <row r="869" spans="1:16" s="51" customFormat="1">
      <c r="A869" s="45"/>
      <c r="B869" s="45" t="s">
        <v>433</v>
      </c>
      <c r="C869" s="113" t="s">
        <v>1669</v>
      </c>
      <c r="D869" s="145" t="s">
        <v>2416</v>
      </c>
      <c r="E869" s="47">
        <v>3.2648600000000001</v>
      </c>
      <c r="F869" s="53">
        <v>1</v>
      </c>
      <c r="G869" s="53">
        <v>1</v>
      </c>
      <c r="H869" s="47">
        <f t="shared" si="32"/>
        <v>3.2648600000000001</v>
      </c>
      <c r="I869" s="49">
        <f t="shared" si="33"/>
        <v>3.2648600000000001</v>
      </c>
      <c r="J869" s="50">
        <f>ROUND((H869*'2-Calculator'!$D$26),2)</f>
        <v>17467</v>
      </c>
      <c r="K869" s="50">
        <f>ROUND((I869*'2-Calculator'!$D$26),2)</f>
        <v>17467</v>
      </c>
      <c r="L869" s="48">
        <v>7.98</v>
      </c>
      <c r="M869" s="45" t="s">
        <v>2151</v>
      </c>
      <c r="N869" s="45" t="s">
        <v>2152</v>
      </c>
      <c r="O869" s="45"/>
      <c r="P869" s="45" t="s">
        <v>1789</v>
      </c>
    </row>
    <row r="870" spans="1:16" s="51" customFormat="1">
      <c r="A870" s="45"/>
      <c r="B870" s="45" t="s">
        <v>432</v>
      </c>
      <c r="C870" s="113" t="s">
        <v>1669</v>
      </c>
      <c r="D870" s="145" t="s">
        <v>2416</v>
      </c>
      <c r="E870" s="47">
        <v>5.9613399999999999</v>
      </c>
      <c r="F870" s="53">
        <v>1</v>
      </c>
      <c r="G870" s="53">
        <v>1</v>
      </c>
      <c r="H870" s="47">
        <f t="shared" si="32"/>
        <v>5.9613399999999999</v>
      </c>
      <c r="I870" s="49">
        <f t="shared" si="33"/>
        <v>5.9613399999999999</v>
      </c>
      <c r="J870" s="50">
        <f>ROUND((H870*'2-Calculator'!$D$26),2)</f>
        <v>31893.17</v>
      </c>
      <c r="K870" s="50">
        <f>ROUND((I870*'2-Calculator'!$D$26),2)</f>
        <v>31893.17</v>
      </c>
      <c r="L870" s="48">
        <v>15.48</v>
      </c>
      <c r="M870" s="45" t="s">
        <v>2151</v>
      </c>
      <c r="N870" s="45" t="s">
        <v>2152</v>
      </c>
      <c r="O870" s="45"/>
      <c r="P870" s="45" t="s">
        <v>1789</v>
      </c>
    </row>
    <row r="871" spans="1:16" s="51" customFormat="1">
      <c r="A871" s="45"/>
      <c r="B871" s="45" t="s">
        <v>431</v>
      </c>
      <c r="C871" s="113" t="s">
        <v>1670</v>
      </c>
      <c r="D871" s="145" t="s">
        <v>2417</v>
      </c>
      <c r="E871" s="47">
        <v>1.77885</v>
      </c>
      <c r="F871" s="53">
        <v>1</v>
      </c>
      <c r="G871" s="53">
        <v>1</v>
      </c>
      <c r="H871" s="47">
        <f t="shared" si="32"/>
        <v>1.77885</v>
      </c>
      <c r="I871" s="49">
        <f t="shared" si="33"/>
        <v>1.77885</v>
      </c>
      <c r="J871" s="50">
        <f>ROUND((H871*'2-Calculator'!$D$26),2)</f>
        <v>9516.85</v>
      </c>
      <c r="K871" s="50">
        <f>ROUND((I871*'2-Calculator'!$D$26),2)</f>
        <v>9516.85</v>
      </c>
      <c r="L871" s="48">
        <v>3.48</v>
      </c>
      <c r="M871" s="45" t="s">
        <v>2151</v>
      </c>
      <c r="N871" s="45" t="s">
        <v>2152</v>
      </c>
      <c r="O871" s="45"/>
      <c r="P871" s="45" t="s">
        <v>1789</v>
      </c>
    </row>
    <row r="872" spans="1:16" s="51" customFormat="1">
      <c r="A872" s="45"/>
      <c r="B872" s="45" t="s">
        <v>430</v>
      </c>
      <c r="C872" s="113" t="s">
        <v>1670</v>
      </c>
      <c r="D872" s="145" t="s">
        <v>2417</v>
      </c>
      <c r="E872" s="47">
        <v>2.1283699999999999</v>
      </c>
      <c r="F872" s="53">
        <v>1</v>
      </c>
      <c r="G872" s="53">
        <v>1</v>
      </c>
      <c r="H872" s="47">
        <f t="shared" si="32"/>
        <v>2.1283699999999999</v>
      </c>
      <c r="I872" s="49">
        <f t="shared" si="33"/>
        <v>2.1283699999999999</v>
      </c>
      <c r="J872" s="50">
        <f>ROUND((H872*'2-Calculator'!$D$26),2)</f>
        <v>11386.78</v>
      </c>
      <c r="K872" s="50">
        <f>ROUND((I872*'2-Calculator'!$D$26),2)</f>
        <v>11386.78</v>
      </c>
      <c r="L872" s="48">
        <v>4.74</v>
      </c>
      <c r="M872" s="45" t="s">
        <v>2151</v>
      </c>
      <c r="N872" s="45" t="s">
        <v>2152</v>
      </c>
      <c r="O872" s="45"/>
      <c r="P872" s="45" t="s">
        <v>1789</v>
      </c>
    </row>
    <row r="873" spans="1:16" s="51" customFormat="1">
      <c r="A873" s="45"/>
      <c r="B873" s="45" t="s">
        <v>429</v>
      </c>
      <c r="C873" s="113" t="s">
        <v>1670</v>
      </c>
      <c r="D873" s="145" t="s">
        <v>2417</v>
      </c>
      <c r="E873" s="47">
        <v>3.1698900000000001</v>
      </c>
      <c r="F873" s="53">
        <v>1</v>
      </c>
      <c r="G873" s="53">
        <v>1</v>
      </c>
      <c r="H873" s="47">
        <f t="shared" si="32"/>
        <v>3.1698900000000001</v>
      </c>
      <c r="I873" s="49">
        <f t="shared" si="33"/>
        <v>3.1698900000000001</v>
      </c>
      <c r="J873" s="50">
        <f>ROUND((H873*'2-Calculator'!$D$26),2)</f>
        <v>16958.91</v>
      </c>
      <c r="K873" s="50">
        <f>ROUND((I873*'2-Calculator'!$D$26),2)</f>
        <v>16958.91</v>
      </c>
      <c r="L873" s="48">
        <v>8.35</v>
      </c>
      <c r="M873" s="45" t="s">
        <v>2151</v>
      </c>
      <c r="N873" s="45" t="s">
        <v>2152</v>
      </c>
      <c r="O873" s="45"/>
      <c r="P873" s="45" t="s">
        <v>1789</v>
      </c>
    </row>
    <row r="874" spans="1:16" s="51" customFormat="1">
      <c r="A874" s="45"/>
      <c r="B874" s="45" t="s">
        <v>428</v>
      </c>
      <c r="C874" s="113" t="s">
        <v>1670</v>
      </c>
      <c r="D874" s="145" t="s">
        <v>2417</v>
      </c>
      <c r="E874" s="47">
        <v>5.8235299999999999</v>
      </c>
      <c r="F874" s="53">
        <v>1</v>
      </c>
      <c r="G874" s="53">
        <v>1</v>
      </c>
      <c r="H874" s="47">
        <f t="shared" si="32"/>
        <v>5.8235299999999999</v>
      </c>
      <c r="I874" s="49">
        <f t="shared" si="33"/>
        <v>5.8235299999999999</v>
      </c>
      <c r="J874" s="50">
        <f>ROUND((H874*'2-Calculator'!$D$26),2)</f>
        <v>31155.89</v>
      </c>
      <c r="K874" s="50">
        <f>ROUND((I874*'2-Calculator'!$D$26),2)</f>
        <v>31155.89</v>
      </c>
      <c r="L874" s="48">
        <v>14.9</v>
      </c>
      <c r="M874" s="45" t="s">
        <v>2151</v>
      </c>
      <c r="N874" s="45" t="s">
        <v>2152</v>
      </c>
      <c r="O874" s="45"/>
      <c r="P874" s="45" t="s">
        <v>1789</v>
      </c>
    </row>
    <row r="875" spans="1:16" s="51" customFormat="1">
      <c r="A875" s="45"/>
      <c r="B875" s="45" t="s">
        <v>427</v>
      </c>
      <c r="C875" s="113" t="s">
        <v>1671</v>
      </c>
      <c r="D875" s="145" t="s">
        <v>2418</v>
      </c>
      <c r="E875" s="47">
        <v>1.5658000000000001</v>
      </c>
      <c r="F875" s="53">
        <v>1</v>
      </c>
      <c r="G875" s="53">
        <v>1</v>
      </c>
      <c r="H875" s="47">
        <f t="shared" ref="H875:H942" si="34">ROUND(E875*F875,5)</f>
        <v>1.5658000000000001</v>
      </c>
      <c r="I875" s="49">
        <f t="shared" ref="I875:I942" si="35">ROUND(E875*G875,5)</f>
        <v>1.5658000000000001</v>
      </c>
      <c r="J875" s="50">
        <f>ROUND((H875*'2-Calculator'!$D$26),2)</f>
        <v>8377.0300000000007</v>
      </c>
      <c r="K875" s="50">
        <f>ROUND((I875*'2-Calculator'!$D$26),2)</f>
        <v>8377.0300000000007</v>
      </c>
      <c r="L875" s="48">
        <v>2.2200000000000002</v>
      </c>
      <c r="M875" s="45" t="s">
        <v>2151</v>
      </c>
      <c r="N875" s="45" t="s">
        <v>2152</v>
      </c>
      <c r="O875" s="45"/>
      <c r="P875" s="45" t="s">
        <v>1789</v>
      </c>
    </row>
    <row r="876" spans="1:16" s="51" customFormat="1">
      <c r="A876" s="45"/>
      <c r="B876" s="45" t="s">
        <v>426</v>
      </c>
      <c r="C876" s="113" t="s">
        <v>1671</v>
      </c>
      <c r="D876" s="145" t="s">
        <v>2418</v>
      </c>
      <c r="E876" s="47">
        <v>1.8633500000000001</v>
      </c>
      <c r="F876" s="53">
        <v>1</v>
      </c>
      <c r="G876" s="53">
        <v>1</v>
      </c>
      <c r="H876" s="47">
        <f t="shared" si="34"/>
        <v>1.8633500000000001</v>
      </c>
      <c r="I876" s="49">
        <f t="shared" si="35"/>
        <v>1.8633500000000001</v>
      </c>
      <c r="J876" s="50">
        <f>ROUND((H876*'2-Calculator'!$D$26),2)</f>
        <v>9968.92</v>
      </c>
      <c r="K876" s="50">
        <f>ROUND((I876*'2-Calculator'!$D$26),2)</f>
        <v>9968.92</v>
      </c>
      <c r="L876" s="48">
        <v>3.3</v>
      </c>
      <c r="M876" s="45" t="s">
        <v>2151</v>
      </c>
      <c r="N876" s="45" t="s">
        <v>2152</v>
      </c>
      <c r="O876" s="45"/>
      <c r="P876" s="45" t="s">
        <v>1789</v>
      </c>
    </row>
    <row r="877" spans="1:16" s="51" customFormat="1">
      <c r="A877" s="45"/>
      <c r="B877" s="45" t="s">
        <v>425</v>
      </c>
      <c r="C877" s="113" t="s">
        <v>1671</v>
      </c>
      <c r="D877" s="145" t="s">
        <v>2418</v>
      </c>
      <c r="E877" s="47">
        <v>2.9699800000000001</v>
      </c>
      <c r="F877" s="53">
        <v>1</v>
      </c>
      <c r="G877" s="53">
        <v>1</v>
      </c>
      <c r="H877" s="47">
        <f t="shared" si="34"/>
        <v>2.9699800000000001</v>
      </c>
      <c r="I877" s="49">
        <f t="shared" si="35"/>
        <v>2.9699800000000001</v>
      </c>
      <c r="J877" s="50">
        <f>ROUND((H877*'2-Calculator'!$D$26),2)</f>
        <v>15889.39</v>
      </c>
      <c r="K877" s="50">
        <f>ROUND((I877*'2-Calculator'!$D$26),2)</f>
        <v>15889.39</v>
      </c>
      <c r="L877" s="48">
        <v>7.62</v>
      </c>
      <c r="M877" s="45" t="s">
        <v>2151</v>
      </c>
      <c r="N877" s="45" t="s">
        <v>2152</v>
      </c>
      <c r="O877" s="45"/>
      <c r="P877" s="45" t="s">
        <v>1789</v>
      </c>
    </row>
    <row r="878" spans="1:16" s="51" customFormat="1">
      <c r="A878" s="45"/>
      <c r="B878" s="45" t="s">
        <v>424</v>
      </c>
      <c r="C878" s="113" t="s">
        <v>1671</v>
      </c>
      <c r="D878" s="145" t="s">
        <v>2418</v>
      </c>
      <c r="E878" s="47">
        <v>5.0965600000000002</v>
      </c>
      <c r="F878" s="53">
        <v>1</v>
      </c>
      <c r="G878" s="53">
        <v>1</v>
      </c>
      <c r="H878" s="47">
        <f t="shared" si="34"/>
        <v>5.0965600000000002</v>
      </c>
      <c r="I878" s="49">
        <f t="shared" si="35"/>
        <v>5.0965600000000002</v>
      </c>
      <c r="J878" s="50">
        <f>ROUND((H878*'2-Calculator'!$D$26),2)</f>
        <v>27266.6</v>
      </c>
      <c r="K878" s="50">
        <f>ROUND((I878*'2-Calculator'!$D$26),2)</f>
        <v>27266.6</v>
      </c>
      <c r="L878" s="48">
        <v>13.39</v>
      </c>
      <c r="M878" s="45" t="s">
        <v>2151</v>
      </c>
      <c r="N878" s="45" t="s">
        <v>2152</v>
      </c>
      <c r="O878" s="45"/>
      <c r="P878" s="45" t="s">
        <v>1789</v>
      </c>
    </row>
    <row r="879" spans="1:16" s="51" customFormat="1">
      <c r="A879" s="45"/>
      <c r="B879" s="45" t="s">
        <v>423</v>
      </c>
      <c r="C879" s="113" t="s">
        <v>1672</v>
      </c>
      <c r="D879" s="145" t="s">
        <v>2419</v>
      </c>
      <c r="E879" s="47">
        <v>1.2206699999999999</v>
      </c>
      <c r="F879" s="53">
        <v>1</v>
      </c>
      <c r="G879" s="53">
        <v>1</v>
      </c>
      <c r="H879" s="47">
        <f t="shared" si="34"/>
        <v>1.2206699999999999</v>
      </c>
      <c r="I879" s="49">
        <f t="shared" si="35"/>
        <v>1.2206699999999999</v>
      </c>
      <c r="J879" s="50">
        <f>ROUND((H879*'2-Calculator'!$D$26),2)</f>
        <v>6530.58</v>
      </c>
      <c r="K879" s="50">
        <f>ROUND((I879*'2-Calculator'!$D$26),2)</f>
        <v>6530.58</v>
      </c>
      <c r="L879" s="48">
        <v>1.99</v>
      </c>
      <c r="M879" s="45" t="s">
        <v>2151</v>
      </c>
      <c r="N879" s="45" t="s">
        <v>2152</v>
      </c>
      <c r="O879" s="45"/>
      <c r="P879" s="45" t="s">
        <v>1789</v>
      </c>
    </row>
    <row r="880" spans="1:16" s="51" customFormat="1">
      <c r="A880" s="45"/>
      <c r="B880" s="45" t="s">
        <v>422</v>
      </c>
      <c r="C880" s="113" t="s">
        <v>1672</v>
      </c>
      <c r="D880" s="145" t="s">
        <v>2419</v>
      </c>
      <c r="E880" s="47">
        <v>1.4609300000000001</v>
      </c>
      <c r="F880" s="53">
        <v>1</v>
      </c>
      <c r="G880" s="53">
        <v>1</v>
      </c>
      <c r="H880" s="47">
        <f t="shared" si="34"/>
        <v>1.4609300000000001</v>
      </c>
      <c r="I880" s="49">
        <f t="shared" si="35"/>
        <v>1.4609300000000001</v>
      </c>
      <c r="J880" s="50">
        <f>ROUND((H880*'2-Calculator'!$D$26),2)</f>
        <v>7815.98</v>
      </c>
      <c r="K880" s="50">
        <f>ROUND((I880*'2-Calculator'!$D$26),2)</f>
        <v>7815.98</v>
      </c>
      <c r="L880" s="48">
        <v>2.69</v>
      </c>
      <c r="M880" s="45" t="s">
        <v>2151</v>
      </c>
      <c r="N880" s="45" t="s">
        <v>2152</v>
      </c>
      <c r="O880" s="45"/>
      <c r="P880" s="45" t="s">
        <v>1789</v>
      </c>
    </row>
    <row r="881" spans="1:16" s="51" customFormat="1">
      <c r="A881" s="45"/>
      <c r="B881" s="45" t="s">
        <v>421</v>
      </c>
      <c r="C881" s="113" t="s">
        <v>1672</v>
      </c>
      <c r="D881" s="145" t="s">
        <v>2419</v>
      </c>
      <c r="E881" s="47">
        <v>2.3666999999999998</v>
      </c>
      <c r="F881" s="53">
        <v>1</v>
      </c>
      <c r="G881" s="53">
        <v>1</v>
      </c>
      <c r="H881" s="47">
        <f t="shared" si="34"/>
        <v>2.3666999999999998</v>
      </c>
      <c r="I881" s="49">
        <f t="shared" si="35"/>
        <v>2.3666999999999998</v>
      </c>
      <c r="J881" s="50">
        <f>ROUND((H881*'2-Calculator'!$D$26),2)</f>
        <v>12661.85</v>
      </c>
      <c r="K881" s="50">
        <f>ROUND((I881*'2-Calculator'!$D$26),2)</f>
        <v>12661.85</v>
      </c>
      <c r="L881" s="48">
        <v>5.88</v>
      </c>
      <c r="M881" s="45" t="s">
        <v>2151</v>
      </c>
      <c r="N881" s="45" t="s">
        <v>2152</v>
      </c>
      <c r="O881" s="45"/>
      <c r="P881" s="45" t="s">
        <v>1789</v>
      </c>
    </row>
    <row r="882" spans="1:16" s="51" customFormat="1">
      <c r="A882" s="45"/>
      <c r="B882" s="45" t="s">
        <v>420</v>
      </c>
      <c r="C882" s="113" t="s">
        <v>1672</v>
      </c>
      <c r="D882" s="145" t="s">
        <v>2419</v>
      </c>
      <c r="E882" s="47">
        <v>4.1270600000000002</v>
      </c>
      <c r="F882" s="53">
        <v>1</v>
      </c>
      <c r="G882" s="53">
        <v>1</v>
      </c>
      <c r="H882" s="47">
        <f t="shared" si="34"/>
        <v>4.1270600000000002</v>
      </c>
      <c r="I882" s="49">
        <f t="shared" si="35"/>
        <v>4.1270600000000002</v>
      </c>
      <c r="J882" s="50">
        <f>ROUND((H882*'2-Calculator'!$D$26),2)</f>
        <v>22079.77</v>
      </c>
      <c r="K882" s="50">
        <f>ROUND((I882*'2-Calculator'!$D$26),2)</f>
        <v>22079.77</v>
      </c>
      <c r="L882" s="48">
        <v>11.36</v>
      </c>
      <c r="M882" s="45" t="s">
        <v>2151</v>
      </c>
      <c r="N882" s="45" t="s">
        <v>2152</v>
      </c>
      <c r="O882" s="45"/>
      <c r="P882" s="45" t="s">
        <v>1789</v>
      </c>
    </row>
    <row r="883" spans="1:16" s="51" customFormat="1">
      <c r="A883" s="45"/>
      <c r="B883" s="45" t="s">
        <v>419</v>
      </c>
      <c r="C883" s="113" t="s">
        <v>1673</v>
      </c>
      <c r="D883" s="145" t="s">
        <v>2420</v>
      </c>
      <c r="E883" s="47">
        <v>0.99743999999999999</v>
      </c>
      <c r="F883" s="53">
        <v>1</v>
      </c>
      <c r="G883" s="53">
        <v>1</v>
      </c>
      <c r="H883" s="47">
        <f t="shared" si="34"/>
        <v>0.99743999999999999</v>
      </c>
      <c r="I883" s="49">
        <f t="shared" si="35"/>
        <v>0.99743999999999999</v>
      </c>
      <c r="J883" s="50">
        <f>ROUND((H883*'2-Calculator'!$D$26),2)</f>
        <v>5336.3</v>
      </c>
      <c r="K883" s="50">
        <f>ROUND((I883*'2-Calculator'!$D$26),2)</f>
        <v>5336.3</v>
      </c>
      <c r="L883" s="48">
        <v>1.56</v>
      </c>
      <c r="M883" s="45" t="s">
        <v>2151</v>
      </c>
      <c r="N883" s="45" t="s">
        <v>2152</v>
      </c>
      <c r="O883" s="45"/>
      <c r="P883" s="45" t="s">
        <v>1789</v>
      </c>
    </row>
    <row r="884" spans="1:16" s="51" customFormat="1">
      <c r="A884" s="45"/>
      <c r="B884" s="45" t="s">
        <v>418</v>
      </c>
      <c r="C884" s="113" t="s">
        <v>1673</v>
      </c>
      <c r="D884" s="145" t="s">
        <v>2420</v>
      </c>
      <c r="E884" s="47">
        <v>1.5071600000000001</v>
      </c>
      <c r="F884" s="53">
        <v>1</v>
      </c>
      <c r="G884" s="53">
        <v>1</v>
      </c>
      <c r="H884" s="47">
        <f t="shared" si="34"/>
        <v>1.5071600000000001</v>
      </c>
      <c r="I884" s="49">
        <f t="shared" si="35"/>
        <v>1.5071600000000001</v>
      </c>
      <c r="J884" s="50">
        <f>ROUND((H884*'2-Calculator'!$D$26),2)</f>
        <v>8063.31</v>
      </c>
      <c r="K884" s="50">
        <f>ROUND((I884*'2-Calculator'!$D$26),2)</f>
        <v>8063.31</v>
      </c>
      <c r="L884" s="48">
        <v>1.97</v>
      </c>
      <c r="M884" s="45" t="s">
        <v>2151</v>
      </c>
      <c r="N884" s="45" t="s">
        <v>2152</v>
      </c>
      <c r="O884" s="45"/>
      <c r="P884" s="45" t="s">
        <v>1789</v>
      </c>
    </row>
    <row r="885" spans="1:16" s="51" customFormat="1">
      <c r="A885" s="45"/>
      <c r="B885" s="45" t="s">
        <v>417</v>
      </c>
      <c r="C885" s="113" t="s">
        <v>1673</v>
      </c>
      <c r="D885" s="145" t="s">
        <v>2420</v>
      </c>
      <c r="E885" s="47">
        <v>2.6572100000000001</v>
      </c>
      <c r="F885" s="53">
        <v>1</v>
      </c>
      <c r="G885" s="53">
        <v>1</v>
      </c>
      <c r="H885" s="47">
        <f t="shared" si="34"/>
        <v>2.6572100000000001</v>
      </c>
      <c r="I885" s="49">
        <f t="shared" si="35"/>
        <v>2.6572100000000001</v>
      </c>
      <c r="J885" s="50">
        <f>ROUND((H885*'2-Calculator'!$D$26),2)</f>
        <v>14216.07</v>
      </c>
      <c r="K885" s="50">
        <f>ROUND((I885*'2-Calculator'!$D$26),2)</f>
        <v>14216.07</v>
      </c>
      <c r="L885" s="48">
        <v>6.8</v>
      </c>
      <c r="M885" s="45" t="s">
        <v>2151</v>
      </c>
      <c r="N885" s="45" t="s">
        <v>2152</v>
      </c>
      <c r="O885" s="45"/>
      <c r="P885" s="45" t="s">
        <v>1789</v>
      </c>
    </row>
    <row r="886" spans="1:16" s="51" customFormat="1">
      <c r="A886" s="45"/>
      <c r="B886" s="45" t="s">
        <v>416</v>
      </c>
      <c r="C886" s="113" t="s">
        <v>1673</v>
      </c>
      <c r="D886" s="145" t="s">
        <v>2420</v>
      </c>
      <c r="E886" s="47">
        <v>3.95459</v>
      </c>
      <c r="F886" s="53">
        <v>1</v>
      </c>
      <c r="G886" s="53">
        <v>1</v>
      </c>
      <c r="H886" s="47">
        <f t="shared" si="34"/>
        <v>3.95459</v>
      </c>
      <c r="I886" s="49">
        <f t="shared" si="35"/>
        <v>3.95459</v>
      </c>
      <c r="J886" s="50">
        <f>ROUND((H886*'2-Calculator'!$D$26),2)</f>
        <v>21157.06</v>
      </c>
      <c r="K886" s="50">
        <f>ROUND((I886*'2-Calculator'!$D$26),2)</f>
        <v>21157.06</v>
      </c>
      <c r="L886" s="48">
        <v>13.3</v>
      </c>
      <c r="M886" s="45" t="s">
        <v>2151</v>
      </c>
      <c r="N886" s="45" t="s">
        <v>2152</v>
      </c>
      <c r="O886" s="45"/>
      <c r="P886" s="45" t="s">
        <v>1789</v>
      </c>
    </row>
    <row r="887" spans="1:16" s="51" customFormat="1">
      <c r="A887" s="45"/>
      <c r="B887" s="45" t="s">
        <v>415</v>
      </c>
      <c r="C887" s="113" t="s">
        <v>1674</v>
      </c>
      <c r="D887" s="145" t="s">
        <v>2421</v>
      </c>
      <c r="E887" s="47">
        <v>0.86612999999999996</v>
      </c>
      <c r="F887" s="53">
        <v>1</v>
      </c>
      <c r="G887" s="53">
        <v>1</v>
      </c>
      <c r="H887" s="47">
        <f t="shared" si="34"/>
        <v>0.86612999999999996</v>
      </c>
      <c r="I887" s="49">
        <f t="shared" si="35"/>
        <v>0.86612999999999996</v>
      </c>
      <c r="J887" s="50">
        <f>ROUND((H887*'2-Calculator'!$D$26),2)</f>
        <v>4633.8</v>
      </c>
      <c r="K887" s="50">
        <f>ROUND((I887*'2-Calculator'!$D$26),2)</f>
        <v>4633.8</v>
      </c>
      <c r="L887" s="48">
        <v>2.06</v>
      </c>
      <c r="M887" s="45" t="s">
        <v>2151</v>
      </c>
      <c r="N887" s="45" t="s">
        <v>2152</v>
      </c>
      <c r="O887" s="45"/>
      <c r="P887" s="45" t="s">
        <v>1789</v>
      </c>
    </row>
    <row r="888" spans="1:16" s="51" customFormat="1">
      <c r="A888" s="45"/>
      <c r="B888" s="45" t="s">
        <v>414</v>
      </c>
      <c r="C888" s="113" t="s">
        <v>1674</v>
      </c>
      <c r="D888" s="145" t="s">
        <v>2421</v>
      </c>
      <c r="E888" s="47">
        <v>1.1397900000000001</v>
      </c>
      <c r="F888" s="53">
        <v>1</v>
      </c>
      <c r="G888" s="53">
        <v>1</v>
      </c>
      <c r="H888" s="47">
        <f t="shared" si="34"/>
        <v>1.1397900000000001</v>
      </c>
      <c r="I888" s="49">
        <f t="shared" si="35"/>
        <v>1.1397900000000001</v>
      </c>
      <c r="J888" s="50">
        <f>ROUND((H888*'2-Calculator'!$D$26),2)</f>
        <v>6097.88</v>
      </c>
      <c r="K888" s="50">
        <f>ROUND((I888*'2-Calculator'!$D$26),2)</f>
        <v>6097.88</v>
      </c>
      <c r="L888" s="48">
        <v>3.24</v>
      </c>
      <c r="M888" s="45" t="s">
        <v>2151</v>
      </c>
      <c r="N888" s="45" t="s">
        <v>2152</v>
      </c>
      <c r="O888" s="45"/>
      <c r="P888" s="45" t="s">
        <v>1789</v>
      </c>
    </row>
    <row r="889" spans="1:16" s="51" customFormat="1">
      <c r="A889" s="45"/>
      <c r="B889" s="45" t="s">
        <v>413</v>
      </c>
      <c r="C889" s="113" t="s">
        <v>1674</v>
      </c>
      <c r="D889" s="145" t="s">
        <v>2421</v>
      </c>
      <c r="E889" s="47">
        <v>1.93482</v>
      </c>
      <c r="F889" s="53">
        <v>1</v>
      </c>
      <c r="G889" s="53">
        <v>1</v>
      </c>
      <c r="H889" s="47">
        <f t="shared" si="34"/>
        <v>1.93482</v>
      </c>
      <c r="I889" s="49">
        <f t="shared" si="35"/>
        <v>1.93482</v>
      </c>
      <c r="J889" s="50">
        <f>ROUND((H889*'2-Calculator'!$D$26),2)</f>
        <v>10351.290000000001</v>
      </c>
      <c r="K889" s="50">
        <f>ROUND((I889*'2-Calculator'!$D$26),2)</f>
        <v>10351.290000000001</v>
      </c>
      <c r="L889" s="48">
        <v>7.21</v>
      </c>
      <c r="M889" s="45" t="s">
        <v>2151</v>
      </c>
      <c r="N889" s="45" t="s">
        <v>2152</v>
      </c>
      <c r="O889" s="45"/>
      <c r="P889" s="45" t="s">
        <v>1789</v>
      </c>
    </row>
    <row r="890" spans="1:16" s="51" customFormat="1">
      <c r="A890" s="45"/>
      <c r="B890" s="45" t="s">
        <v>412</v>
      </c>
      <c r="C890" s="113" t="s">
        <v>1674</v>
      </c>
      <c r="D890" s="145" t="s">
        <v>2421</v>
      </c>
      <c r="E890" s="47">
        <v>3.9361600000000001</v>
      </c>
      <c r="F890" s="53">
        <v>1</v>
      </c>
      <c r="G890" s="53">
        <v>1</v>
      </c>
      <c r="H890" s="47">
        <f t="shared" si="34"/>
        <v>3.9361600000000001</v>
      </c>
      <c r="I890" s="49">
        <f t="shared" si="35"/>
        <v>3.9361600000000001</v>
      </c>
      <c r="J890" s="50">
        <f>ROUND((H890*'2-Calculator'!$D$26),2)</f>
        <v>21058.46</v>
      </c>
      <c r="K890" s="50">
        <f>ROUND((I890*'2-Calculator'!$D$26),2)</f>
        <v>21058.46</v>
      </c>
      <c r="L890" s="48">
        <v>14.58</v>
      </c>
      <c r="M890" s="45" t="s">
        <v>2151</v>
      </c>
      <c r="N890" s="45" t="s">
        <v>2152</v>
      </c>
      <c r="O890" s="45"/>
      <c r="P890" s="45" t="s">
        <v>1789</v>
      </c>
    </row>
    <row r="891" spans="1:16" s="51" customFormat="1">
      <c r="A891" s="45"/>
      <c r="B891" s="45" t="s">
        <v>411</v>
      </c>
      <c r="C891" s="113" t="s">
        <v>1675</v>
      </c>
      <c r="D891" s="145" t="s">
        <v>2422</v>
      </c>
      <c r="E891" s="47">
        <v>1.0699000000000001</v>
      </c>
      <c r="F891" s="53">
        <v>1</v>
      </c>
      <c r="G891" s="53">
        <v>1</v>
      </c>
      <c r="H891" s="47">
        <f t="shared" si="34"/>
        <v>1.0699000000000001</v>
      </c>
      <c r="I891" s="49">
        <f t="shared" si="35"/>
        <v>1.0699000000000001</v>
      </c>
      <c r="J891" s="50">
        <f>ROUND((H891*'2-Calculator'!$D$26),2)</f>
        <v>5723.97</v>
      </c>
      <c r="K891" s="50">
        <f>ROUND((I891*'2-Calculator'!$D$26),2)</f>
        <v>5723.97</v>
      </c>
      <c r="L891" s="48">
        <v>2.2999999999999998</v>
      </c>
      <c r="M891" s="45" t="s">
        <v>2151</v>
      </c>
      <c r="N891" s="45" t="s">
        <v>2152</v>
      </c>
      <c r="O891" s="45"/>
      <c r="P891" s="45" t="s">
        <v>1789</v>
      </c>
    </row>
    <row r="892" spans="1:16" s="51" customFormat="1">
      <c r="A892" s="45"/>
      <c r="B892" s="45" t="s">
        <v>410</v>
      </c>
      <c r="C892" s="113" t="s">
        <v>1675</v>
      </c>
      <c r="D892" s="145" t="s">
        <v>2422</v>
      </c>
      <c r="E892" s="47">
        <v>1.4975000000000001</v>
      </c>
      <c r="F892" s="53">
        <v>1</v>
      </c>
      <c r="G892" s="53">
        <v>1</v>
      </c>
      <c r="H892" s="47">
        <f t="shared" si="34"/>
        <v>1.4975000000000001</v>
      </c>
      <c r="I892" s="49">
        <f t="shared" si="35"/>
        <v>1.4975000000000001</v>
      </c>
      <c r="J892" s="50">
        <f>ROUND((H892*'2-Calculator'!$D$26),2)</f>
        <v>8011.63</v>
      </c>
      <c r="K892" s="50">
        <f>ROUND((I892*'2-Calculator'!$D$26),2)</f>
        <v>8011.63</v>
      </c>
      <c r="L892" s="48">
        <v>4.16</v>
      </c>
      <c r="M892" s="45" t="s">
        <v>2151</v>
      </c>
      <c r="N892" s="45" t="s">
        <v>2152</v>
      </c>
      <c r="O892" s="45"/>
      <c r="P892" s="45" t="s">
        <v>1789</v>
      </c>
    </row>
    <row r="893" spans="1:16" s="51" customFormat="1">
      <c r="A893" s="45"/>
      <c r="B893" s="45" t="s">
        <v>409</v>
      </c>
      <c r="C893" s="113" t="s">
        <v>1675</v>
      </c>
      <c r="D893" s="145" t="s">
        <v>2422</v>
      </c>
      <c r="E893" s="47">
        <v>2.7156600000000002</v>
      </c>
      <c r="F893" s="53">
        <v>1</v>
      </c>
      <c r="G893" s="53">
        <v>1</v>
      </c>
      <c r="H893" s="47">
        <f t="shared" si="34"/>
        <v>2.7156600000000002</v>
      </c>
      <c r="I893" s="49">
        <f t="shared" si="35"/>
        <v>2.7156600000000002</v>
      </c>
      <c r="J893" s="50">
        <f>ROUND((H893*'2-Calculator'!$D$26),2)</f>
        <v>14528.78</v>
      </c>
      <c r="K893" s="50">
        <f>ROUND((I893*'2-Calculator'!$D$26),2)</f>
        <v>14528.78</v>
      </c>
      <c r="L893" s="48">
        <v>8.85</v>
      </c>
      <c r="M893" s="45" t="s">
        <v>2151</v>
      </c>
      <c r="N893" s="45" t="s">
        <v>2152</v>
      </c>
      <c r="O893" s="45"/>
      <c r="P893" s="45" t="s">
        <v>1789</v>
      </c>
    </row>
    <row r="894" spans="1:16" s="51" customFormat="1">
      <c r="A894" s="45"/>
      <c r="B894" s="45" t="s">
        <v>408</v>
      </c>
      <c r="C894" s="113" t="s">
        <v>1675</v>
      </c>
      <c r="D894" s="145" t="s">
        <v>2422</v>
      </c>
      <c r="E894" s="47">
        <v>4.3716699999999999</v>
      </c>
      <c r="F894" s="53">
        <v>1</v>
      </c>
      <c r="G894" s="53">
        <v>1</v>
      </c>
      <c r="H894" s="47">
        <f t="shared" si="34"/>
        <v>4.3716699999999999</v>
      </c>
      <c r="I894" s="49">
        <f t="shared" si="35"/>
        <v>4.3716699999999999</v>
      </c>
      <c r="J894" s="50">
        <f>ROUND((H894*'2-Calculator'!$D$26),2)</f>
        <v>23388.43</v>
      </c>
      <c r="K894" s="50">
        <f>ROUND((I894*'2-Calculator'!$D$26),2)</f>
        <v>23388.43</v>
      </c>
      <c r="L894" s="48">
        <v>13.96</v>
      </c>
      <c r="M894" s="45" t="s">
        <v>2151</v>
      </c>
      <c r="N894" s="45" t="s">
        <v>2152</v>
      </c>
      <c r="O894" s="45"/>
      <c r="P894" s="45" t="s">
        <v>1789</v>
      </c>
    </row>
    <row r="895" spans="1:16" s="51" customFormat="1">
      <c r="A895" s="45"/>
      <c r="B895" s="45" t="s">
        <v>407</v>
      </c>
      <c r="C895" s="113" t="s">
        <v>1676</v>
      </c>
      <c r="D895" s="145" t="s">
        <v>2423</v>
      </c>
      <c r="E895" s="47">
        <v>1.16076</v>
      </c>
      <c r="F895" s="53">
        <v>1</v>
      </c>
      <c r="G895" s="53">
        <v>1</v>
      </c>
      <c r="H895" s="47">
        <f t="shared" si="34"/>
        <v>1.16076</v>
      </c>
      <c r="I895" s="49">
        <f t="shared" si="35"/>
        <v>1.16076</v>
      </c>
      <c r="J895" s="50">
        <f>ROUND((H895*'2-Calculator'!$D$26),2)</f>
        <v>6210.07</v>
      </c>
      <c r="K895" s="50">
        <f>ROUND((I895*'2-Calculator'!$D$26),2)</f>
        <v>6210.07</v>
      </c>
      <c r="L895" s="48">
        <v>2.11</v>
      </c>
      <c r="M895" s="45" t="s">
        <v>2151</v>
      </c>
      <c r="N895" s="45" t="s">
        <v>2152</v>
      </c>
      <c r="O895" s="45"/>
      <c r="P895" s="45" t="s">
        <v>1789</v>
      </c>
    </row>
    <row r="896" spans="1:16" s="51" customFormat="1">
      <c r="A896" s="45"/>
      <c r="B896" s="45" t="s">
        <v>406</v>
      </c>
      <c r="C896" s="113" t="s">
        <v>1676</v>
      </c>
      <c r="D896" s="145" t="s">
        <v>2423</v>
      </c>
      <c r="E896" s="47">
        <v>1.4509799999999999</v>
      </c>
      <c r="F896" s="53">
        <v>1</v>
      </c>
      <c r="G896" s="53">
        <v>1</v>
      </c>
      <c r="H896" s="47">
        <f t="shared" si="34"/>
        <v>1.4509799999999999</v>
      </c>
      <c r="I896" s="49">
        <f t="shared" si="35"/>
        <v>1.4509799999999999</v>
      </c>
      <c r="J896" s="50">
        <f>ROUND((H896*'2-Calculator'!$D$26),2)</f>
        <v>7762.74</v>
      </c>
      <c r="K896" s="50">
        <f>ROUND((I896*'2-Calculator'!$D$26),2)</f>
        <v>7762.74</v>
      </c>
      <c r="L896" s="48">
        <v>2.87</v>
      </c>
      <c r="M896" s="45" t="s">
        <v>2151</v>
      </c>
      <c r="N896" s="45" t="s">
        <v>2152</v>
      </c>
      <c r="O896" s="45"/>
      <c r="P896" s="45" t="s">
        <v>1789</v>
      </c>
    </row>
    <row r="897" spans="1:16" s="51" customFormat="1">
      <c r="A897" s="45"/>
      <c r="B897" s="45" t="s">
        <v>405</v>
      </c>
      <c r="C897" s="113" t="s">
        <v>1676</v>
      </c>
      <c r="D897" s="145" t="s">
        <v>2423</v>
      </c>
      <c r="E897" s="47">
        <v>2.5400299999999998</v>
      </c>
      <c r="F897" s="53">
        <v>1</v>
      </c>
      <c r="G897" s="53">
        <v>1</v>
      </c>
      <c r="H897" s="47">
        <f t="shared" si="34"/>
        <v>2.5400299999999998</v>
      </c>
      <c r="I897" s="49">
        <f t="shared" si="35"/>
        <v>2.5400299999999998</v>
      </c>
      <c r="J897" s="50">
        <f>ROUND((H897*'2-Calculator'!$D$26),2)</f>
        <v>13589.16</v>
      </c>
      <c r="K897" s="50">
        <f>ROUND((I897*'2-Calculator'!$D$26),2)</f>
        <v>13589.16</v>
      </c>
      <c r="L897" s="48">
        <v>5.77</v>
      </c>
      <c r="M897" s="45" t="s">
        <v>2151</v>
      </c>
      <c r="N897" s="45" t="s">
        <v>2152</v>
      </c>
      <c r="O897" s="45"/>
      <c r="P897" s="45" t="s">
        <v>1789</v>
      </c>
    </row>
    <row r="898" spans="1:16" s="51" customFormat="1">
      <c r="A898" s="45"/>
      <c r="B898" s="45" t="s">
        <v>404</v>
      </c>
      <c r="C898" s="113" t="s">
        <v>1676</v>
      </c>
      <c r="D898" s="145" t="s">
        <v>2423</v>
      </c>
      <c r="E898" s="47">
        <v>4.53559</v>
      </c>
      <c r="F898" s="53">
        <v>1</v>
      </c>
      <c r="G898" s="53">
        <v>1</v>
      </c>
      <c r="H898" s="47">
        <f t="shared" si="34"/>
        <v>4.53559</v>
      </c>
      <c r="I898" s="49">
        <f t="shared" si="35"/>
        <v>4.53559</v>
      </c>
      <c r="J898" s="50">
        <f>ROUND((H898*'2-Calculator'!$D$26),2)</f>
        <v>24265.41</v>
      </c>
      <c r="K898" s="50">
        <f>ROUND((I898*'2-Calculator'!$D$26),2)</f>
        <v>24265.41</v>
      </c>
      <c r="L898" s="48">
        <v>12.01</v>
      </c>
      <c r="M898" s="45" t="s">
        <v>2151</v>
      </c>
      <c r="N898" s="45" t="s">
        <v>2152</v>
      </c>
      <c r="O898" s="45"/>
      <c r="P898" s="45" t="s">
        <v>1789</v>
      </c>
    </row>
    <row r="899" spans="1:16" s="51" customFormat="1">
      <c r="A899" s="45"/>
      <c r="B899" s="45" t="s">
        <v>403</v>
      </c>
      <c r="C899" s="113" t="s">
        <v>1677</v>
      </c>
      <c r="D899" s="145" t="s">
        <v>2424</v>
      </c>
      <c r="E899" s="47">
        <v>0.65395000000000003</v>
      </c>
      <c r="F899" s="53">
        <v>1</v>
      </c>
      <c r="G899" s="53">
        <v>1</v>
      </c>
      <c r="H899" s="47">
        <f t="shared" si="34"/>
        <v>0.65395000000000003</v>
      </c>
      <c r="I899" s="49">
        <f t="shared" si="35"/>
        <v>0.65395000000000003</v>
      </c>
      <c r="J899" s="50">
        <f>ROUND((H899*'2-Calculator'!$D$26),2)</f>
        <v>3498.63</v>
      </c>
      <c r="K899" s="50">
        <f>ROUND((I899*'2-Calculator'!$D$26),2)</f>
        <v>3498.63</v>
      </c>
      <c r="L899" s="48">
        <v>2.91</v>
      </c>
      <c r="M899" s="45" t="s">
        <v>2151</v>
      </c>
      <c r="N899" s="45" t="s">
        <v>2152</v>
      </c>
      <c r="O899" s="45"/>
      <c r="P899" s="45" t="s">
        <v>1789</v>
      </c>
    </row>
    <row r="900" spans="1:16" s="51" customFormat="1">
      <c r="A900" s="45"/>
      <c r="B900" s="45" t="s">
        <v>402</v>
      </c>
      <c r="C900" s="113" t="s">
        <v>1677</v>
      </c>
      <c r="D900" s="145" t="s">
        <v>2424</v>
      </c>
      <c r="E900" s="47">
        <v>0.89546000000000003</v>
      </c>
      <c r="F900" s="53">
        <v>1</v>
      </c>
      <c r="G900" s="53">
        <v>1</v>
      </c>
      <c r="H900" s="47">
        <f t="shared" si="34"/>
        <v>0.89546000000000003</v>
      </c>
      <c r="I900" s="49">
        <f t="shared" si="35"/>
        <v>0.89546000000000003</v>
      </c>
      <c r="J900" s="50">
        <f>ROUND((H900*'2-Calculator'!$D$26),2)</f>
        <v>4790.71</v>
      </c>
      <c r="K900" s="50">
        <f>ROUND((I900*'2-Calculator'!$D$26),2)</f>
        <v>4790.71</v>
      </c>
      <c r="L900" s="48">
        <v>3.91</v>
      </c>
      <c r="M900" s="45" t="s">
        <v>2151</v>
      </c>
      <c r="N900" s="45" t="s">
        <v>2152</v>
      </c>
      <c r="O900" s="45"/>
      <c r="P900" s="45" t="s">
        <v>1789</v>
      </c>
    </row>
    <row r="901" spans="1:16" s="51" customFormat="1">
      <c r="A901" s="45"/>
      <c r="B901" s="45" t="s">
        <v>401</v>
      </c>
      <c r="C901" s="113" t="s">
        <v>1677</v>
      </c>
      <c r="D901" s="145" t="s">
        <v>2424</v>
      </c>
      <c r="E901" s="47">
        <v>1.3541000000000001</v>
      </c>
      <c r="F901" s="53">
        <v>1</v>
      </c>
      <c r="G901" s="53">
        <v>1</v>
      </c>
      <c r="H901" s="47">
        <f t="shared" si="34"/>
        <v>1.3541000000000001</v>
      </c>
      <c r="I901" s="49">
        <f t="shared" si="35"/>
        <v>1.3541000000000001</v>
      </c>
      <c r="J901" s="50">
        <f>ROUND((H901*'2-Calculator'!$D$26),2)</f>
        <v>7244.44</v>
      </c>
      <c r="K901" s="50">
        <f>ROUND((I901*'2-Calculator'!$D$26),2)</f>
        <v>7244.44</v>
      </c>
      <c r="L901" s="48">
        <v>6.29</v>
      </c>
      <c r="M901" s="45" t="s">
        <v>2151</v>
      </c>
      <c r="N901" s="45" t="s">
        <v>2152</v>
      </c>
      <c r="O901" s="45"/>
      <c r="P901" s="45" t="s">
        <v>1789</v>
      </c>
    </row>
    <row r="902" spans="1:16" s="51" customFormat="1">
      <c r="A902" s="45"/>
      <c r="B902" s="45" t="s">
        <v>400</v>
      </c>
      <c r="C902" s="113" t="s">
        <v>1677</v>
      </c>
      <c r="D902" s="145" t="s">
        <v>2424</v>
      </c>
      <c r="E902" s="47">
        <v>2.2601200000000001</v>
      </c>
      <c r="F902" s="53">
        <v>1</v>
      </c>
      <c r="G902" s="53">
        <v>1</v>
      </c>
      <c r="H902" s="47">
        <f t="shared" si="34"/>
        <v>2.2601200000000001</v>
      </c>
      <c r="I902" s="49">
        <f t="shared" si="35"/>
        <v>2.2601200000000001</v>
      </c>
      <c r="J902" s="50">
        <f>ROUND((H902*'2-Calculator'!$D$26),2)</f>
        <v>12091.64</v>
      </c>
      <c r="K902" s="50">
        <f>ROUND((I902*'2-Calculator'!$D$26),2)</f>
        <v>12091.64</v>
      </c>
      <c r="L902" s="48">
        <v>11.16</v>
      </c>
      <c r="M902" s="45" t="s">
        <v>2151</v>
      </c>
      <c r="N902" s="45" t="s">
        <v>2152</v>
      </c>
      <c r="O902" s="45"/>
      <c r="P902" s="45" t="s">
        <v>1789</v>
      </c>
    </row>
    <row r="903" spans="1:16" s="51" customFormat="1">
      <c r="A903" s="45"/>
      <c r="B903" s="45" t="s">
        <v>399</v>
      </c>
      <c r="C903" s="113" t="s">
        <v>1678</v>
      </c>
      <c r="D903" s="145" t="s">
        <v>2425</v>
      </c>
      <c r="E903" s="47">
        <v>0.63217999999999996</v>
      </c>
      <c r="F903" s="53">
        <v>1</v>
      </c>
      <c r="G903" s="53">
        <v>1</v>
      </c>
      <c r="H903" s="47">
        <f t="shared" si="34"/>
        <v>0.63217999999999996</v>
      </c>
      <c r="I903" s="49">
        <f t="shared" si="35"/>
        <v>0.63217999999999996</v>
      </c>
      <c r="J903" s="50">
        <f>ROUND((H903*'2-Calculator'!$D$26),2)</f>
        <v>3382.16</v>
      </c>
      <c r="K903" s="50">
        <f>ROUND((I903*'2-Calculator'!$D$26),2)</f>
        <v>3382.16</v>
      </c>
      <c r="L903" s="48">
        <v>2.68</v>
      </c>
      <c r="M903" s="45" t="s">
        <v>2151</v>
      </c>
      <c r="N903" s="45" t="s">
        <v>2152</v>
      </c>
      <c r="O903" s="45"/>
      <c r="P903" s="45" t="s">
        <v>1789</v>
      </c>
    </row>
    <row r="904" spans="1:16" s="51" customFormat="1">
      <c r="A904" s="45"/>
      <c r="B904" s="45" t="s">
        <v>398</v>
      </c>
      <c r="C904" s="113" t="s">
        <v>1678</v>
      </c>
      <c r="D904" s="145" t="s">
        <v>2425</v>
      </c>
      <c r="E904" s="47">
        <v>0.85382000000000002</v>
      </c>
      <c r="F904" s="53">
        <v>1</v>
      </c>
      <c r="G904" s="53">
        <v>1</v>
      </c>
      <c r="H904" s="47">
        <f t="shared" si="34"/>
        <v>0.85382000000000002</v>
      </c>
      <c r="I904" s="49">
        <f t="shared" si="35"/>
        <v>0.85382000000000002</v>
      </c>
      <c r="J904" s="50">
        <f>ROUND((H904*'2-Calculator'!$D$26),2)</f>
        <v>4567.9399999999996</v>
      </c>
      <c r="K904" s="50">
        <f>ROUND((I904*'2-Calculator'!$D$26),2)</f>
        <v>4567.9399999999996</v>
      </c>
      <c r="L904" s="48">
        <v>3.74</v>
      </c>
      <c r="M904" s="45" t="s">
        <v>2151</v>
      </c>
      <c r="N904" s="45" t="s">
        <v>2152</v>
      </c>
      <c r="O904" s="45"/>
      <c r="P904" s="45" t="s">
        <v>1789</v>
      </c>
    </row>
    <row r="905" spans="1:16" s="51" customFormat="1">
      <c r="A905" s="45"/>
      <c r="B905" s="45" t="s">
        <v>397</v>
      </c>
      <c r="C905" s="113" t="s">
        <v>1678</v>
      </c>
      <c r="D905" s="145" t="s">
        <v>2425</v>
      </c>
      <c r="E905" s="47">
        <v>1.3073300000000001</v>
      </c>
      <c r="F905" s="53">
        <v>1</v>
      </c>
      <c r="G905" s="53">
        <v>1</v>
      </c>
      <c r="H905" s="47">
        <f t="shared" si="34"/>
        <v>1.3073300000000001</v>
      </c>
      <c r="I905" s="49">
        <f t="shared" si="35"/>
        <v>1.3073300000000001</v>
      </c>
      <c r="J905" s="50">
        <f>ROUND((H905*'2-Calculator'!$D$26),2)</f>
        <v>6994.22</v>
      </c>
      <c r="K905" s="50">
        <f>ROUND((I905*'2-Calculator'!$D$26),2)</f>
        <v>6994.22</v>
      </c>
      <c r="L905" s="48">
        <v>6.07</v>
      </c>
      <c r="M905" s="45" t="s">
        <v>2151</v>
      </c>
      <c r="N905" s="45" t="s">
        <v>2152</v>
      </c>
      <c r="O905" s="45"/>
      <c r="P905" s="45" t="s">
        <v>1789</v>
      </c>
    </row>
    <row r="906" spans="1:16" s="51" customFormat="1">
      <c r="A906" s="45"/>
      <c r="B906" s="45" t="s">
        <v>396</v>
      </c>
      <c r="C906" s="113" t="s">
        <v>1678</v>
      </c>
      <c r="D906" s="145" t="s">
        <v>2425</v>
      </c>
      <c r="E906" s="47">
        <v>1.946</v>
      </c>
      <c r="F906" s="53">
        <v>1</v>
      </c>
      <c r="G906" s="53">
        <v>1</v>
      </c>
      <c r="H906" s="47">
        <f t="shared" si="34"/>
        <v>1.946</v>
      </c>
      <c r="I906" s="49">
        <f t="shared" si="35"/>
        <v>1.946</v>
      </c>
      <c r="J906" s="50">
        <f>ROUND((H906*'2-Calculator'!$D$26),2)</f>
        <v>10411.1</v>
      </c>
      <c r="K906" s="50">
        <f>ROUND((I906*'2-Calculator'!$D$26),2)</f>
        <v>10411.1</v>
      </c>
      <c r="L906" s="48">
        <v>9.1199999999999992</v>
      </c>
      <c r="M906" s="45" t="s">
        <v>2151</v>
      </c>
      <c r="N906" s="45" t="s">
        <v>2152</v>
      </c>
      <c r="O906" s="45"/>
      <c r="P906" s="45" t="s">
        <v>1789</v>
      </c>
    </row>
    <row r="907" spans="1:16" s="51" customFormat="1">
      <c r="A907" s="45"/>
      <c r="B907" s="45" t="s">
        <v>395</v>
      </c>
      <c r="C907" s="113" t="s">
        <v>1679</v>
      </c>
      <c r="D907" s="145" t="s">
        <v>2426</v>
      </c>
      <c r="E907" s="47">
        <v>0.53705999999999998</v>
      </c>
      <c r="F907" s="53">
        <v>1</v>
      </c>
      <c r="G907" s="53">
        <v>1</v>
      </c>
      <c r="H907" s="47">
        <f t="shared" si="34"/>
        <v>0.53705999999999998</v>
      </c>
      <c r="I907" s="49">
        <f t="shared" si="35"/>
        <v>0.53705999999999998</v>
      </c>
      <c r="J907" s="50">
        <f>ROUND((H907*'2-Calculator'!$D$26),2)</f>
        <v>2873.27</v>
      </c>
      <c r="K907" s="50">
        <f>ROUND((I907*'2-Calculator'!$D$26),2)</f>
        <v>2873.27</v>
      </c>
      <c r="L907" s="48">
        <v>1.85</v>
      </c>
      <c r="M907" s="45" t="s">
        <v>2151</v>
      </c>
      <c r="N907" s="45" t="s">
        <v>2152</v>
      </c>
      <c r="O907" s="45"/>
      <c r="P907" s="45" t="s">
        <v>1789</v>
      </c>
    </row>
    <row r="908" spans="1:16" s="51" customFormat="1">
      <c r="A908" s="45"/>
      <c r="B908" s="45" t="s">
        <v>394</v>
      </c>
      <c r="C908" s="113" t="s">
        <v>1679</v>
      </c>
      <c r="D908" s="145" t="s">
        <v>2426</v>
      </c>
      <c r="E908" s="47">
        <v>0.66815000000000002</v>
      </c>
      <c r="F908" s="53">
        <v>1</v>
      </c>
      <c r="G908" s="53">
        <v>1</v>
      </c>
      <c r="H908" s="47">
        <f t="shared" si="34"/>
        <v>0.66815000000000002</v>
      </c>
      <c r="I908" s="49">
        <f t="shared" si="35"/>
        <v>0.66815000000000002</v>
      </c>
      <c r="J908" s="50">
        <f>ROUND((H908*'2-Calculator'!$D$26),2)</f>
        <v>3574.6</v>
      </c>
      <c r="K908" s="50">
        <f>ROUND((I908*'2-Calculator'!$D$26),2)</f>
        <v>3574.6</v>
      </c>
      <c r="L908" s="48">
        <v>2.35</v>
      </c>
      <c r="M908" s="45" t="s">
        <v>2151</v>
      </c>
      <c r="N908" s="45" t="s">
        <v>2152</v>
      </c>
      <c r="O908" s="45"/>
      <c r="P908" s="45" t="s">
        <v>1789</v>
      </c>
    </row>
    <row r="909" spans="1:16" s="51" customFormat="1">
      <c r="A909" s="45"/>
      <c r="B909" s="45" t="s">
        <v>393</v>
      </c>
      <c r="C909" s="113" t="s">
        <v>1679</v>
      </c>
      <c r="D909" s="145" t="s">
        <v>2426</v>
      </c>
      <c r="E909" s="47">
        <v>1.01247</v>
      </c>
      <c r="F909" s="53">
        <v>1</v>
      </c>
      <c r="G909" s="53">
        <v>1</v>
      </c>
      <c r="H909" s="47">
        <f t="shared" si="34"/>
        <v>1.01247</v>
      </c>
      <c r="I909" s="49">
        <f t="shared" si="35"/>
        <v>1.01247</v>
      </c>
      <c r="J909" s="50">
        <f>ROUND((H909*'2-Calculator'!$D$26),2)</f>
        <v>5416.71</v>
      </c>
      <c r="K909" s="50">
        <f>ROUND((I909*'2-Calculator'!$D$26),2)</f>
        <v>5416.71</v>
      </c>
      <c r="L909" s="48">
        <v>4.0999999999999996</v>
      </c>
      <c r="M909" s="45" t="s">
        <v>2151</v>
      </c>
      <c r="N909" s="45" t="s">
        <v>2152</v>
      </c>
      <c r="O909" s="45"/>
      <c r="P909" s="45" t="s">
        <v>1789</v>
      </c>
    </row>
    <row r="910" spans="1:16" s="51" customFormat="1">
      <c r="A910" s="45"/>
      <c r="B910" s="45" t="s">
        <v>392</v>
      </c>
      <c r="C910" s="113" t="s">
        <v>1679</v>
      </c>
      <c r="D910" s="145" t="s">
        <v>2426</v>
      </c>
      <c r="E910" s="47">
        <v>2.01511</v>
      </c>
      <c r="F910" s="53">
        <v>1</v>
      </c>
      <c r="G910" s="53">
        <v>1</v>
      </c>
      <c r="H910" s="47">
        <f t="shared" si="34"/>
        <v>2.01511</v>
      </c>
      <c r="I910" s="49">
        <f t="shared" si="35"/>
        <v>2.01511</v>
      </c>
      <c r="J910" s="50">
        <f>ROUND((H910*'2-Calculator'!$D$26),2)</f>
        <v>10780.84</v>
      </c>
      <c r="K910" s="50">
        <f>ROUND((I910*'2-Calculator'!$D$26),2)</f>
        <v>10780.84</v>
      </c>
      <c r="L910" s="48">
        <v>9.08</v>
      </c>
      <c r="M910" s="45" t="s">
        <v>2151</v>
      </c>
      <c r="N910" s="45" t="s">
        <v>2152</v>
      </c>
      <c r="O910" s="45"/>
      <c r="P910" s="45" t="s">
        <v>1789</v>
      </c>
    </row>
    <row r="911" spans="1:16" s="51" customFormat="1" ht="12.5">
      <c r="A911" s="45"/>
      <c r="B911" s="144" t="s">
        <v>2427</v>
      </c>
      <c r="C911" s="113" t="s">
        <v>2554</v>
      </c>
      <c r="D911" s="145" t="s">
        <v>2428</v>
      </c>
      <c r="E911" s="47">
        <v>0.77839000000000003</v>
      </c>
      <c r="F911" s="53">
        <v>1.4</v>
      </c>
      <c r="G911" s="53">
        <v>1.4</v>
      </c>
      <c r="H911" s="47">
        <f t="shared" ref="H911:H914" si="36">ROUND(E911*F911,5)</f>
        <v>1.08975</v>
      </c>
      <c r="I911" s="49">
        <f t="shared" ref="I911:I914" si="37">ROUND(E911*G911,5)</f>
        <v>1.08975</v>
      </c>
      <c r="J911" s="50">
        <f>ROUND((H911*'2-Calculator'!$D$26),2)</f>
        <v>5830.16</v>
      </c>
      <c r="K911" s="50">
        <f>ROUND((I911*'2-Calculator'!$D$26),2)</f>
        <v>5830.16</v>
      </c>
      <c r="L911" s="48">
        <v>2.73</v>
      </c>
      <c r="M911" s="45" t="s">
        <v>363</v>
      </c>
      <c r="N911" s="45" t="s">
        <v>363</v>
      </c>
      <c r="O911" s="45"/>
      <c r="P911" s="45" t="s">
        <v>1789</v>
      </c>
    </row>
    <row r="912" spans="1:16" s="51" customFormat="1" ht="12.5">
      <c r="A912" s="45"/>
      <c r="B912" s="144" t="s">
        <v>2429</v>
      </c>
      <c r="C912" s="113" t="s">
        <v>2554</v>
      </c>
      <c r="D912" s="145" t="s">
        <v>2428</v>
      </c>
      <c r="E912" s="47">
        <v>0.8901</v>
      </c>
      <c r="F912" s="53">
        <v>1.4</v>
      </c>
      <c r="G912" s="53">
        <v>1.4</v>
      </c>
      <c r="H912" s="47">
        <f t="shared" si="36"/>
        <v>1.24614</v>
      </c>
      <c r="I912" s="49">
        <f t="shared" si="37"/>
        <v>1.24614</v>
      </c>
      <c r="J912" s="50">
        <f>ROUND((H912*'2-Calculator'!$D$26),2)</f>
        <v>6666.85</v>
      </c>
      <c r="K912" s="50">
        <f>ROUND((I912*'2-Calculator'!$D$26),2)</f>
        <v>6666.85</v>
      </c>
      <c r="L912" s="48">
        <v>3.41</v>
      </c>
      <c r="M912" s="45" t="s">
        <v>363</v>
      </c>
      <c r="N912" s="45" t="s">
        <v>363</v>
      </c>
      <c r="O912" s="45"/>
      <c r="P912" s="45" t="s">
        <v>1789</v>
      </c>
    </row>
    <row r="913" spans="1:16" s="51" customFormat="1" ht="12.5">
      <c r="A913" s="45"/>
      <c r="B913" s="144" t="s">
        <v>2430</v>
      </c>
      <c r="C913" s="113" t="s">
        <v>2554</v>
      </c>
      <c r="D913" s="145" t="s">
        <v>2428</v>
      </c>
      <c r="E913" s="47">
        <v>1.2277400000000001</v>
      </c>
      <c r="F913" s="53">
        <v>1.4</v>
      </c>
      <c r="G913" s="53">
        <v>1.4</v>
      </c>
      <c r="H913" s="47">
        <f t="shared" si="36"/>
        <v>1.7188399999999999</v>
      </c>
      <c r="I913" s="49">
        <f t="shared" si="37"/>
        <v>1.7188399999999999</v>
      </c>
      <c r="J913" s="50">
        <f>ROUND((H913*'2-Calculator'!$D$26),2)</f>
        <v>9195.7900000000009</v>
      </c>
      <c r="K913" s="50">
        <f>ROUND((I913*'2-Calculator'!$D$26),2)</f>
        <v>9195.7900000000009</v>
      </c>
      <c r="L913" s="48">
        <v>5.92</v>
      </c>
      <c r="M913" s="45" t="s">
        <v>363</v>
      </c>
      <c r="N913" s="45" t="s">
        <v>363</v>
      </c>
      <c r="O913" s="45"/>
      <c r="P913" s="45" t="s">
        <v>1789</v>
      </c>
    </row>
    <row r="914" spans="1:16" s="51" customFormat="1" ht="12.5">
      <c r="A914" s="45"/>
      <c r="B914" s="144" t="s">
        <v>2431</v>
      </c>
      <c r="C914" s="113" t="s">
        <v>2554</v>
      </c>
      <c r="D914" s="145" t="s">
        <v>2428</v>
      </c>
      <c r="E914" s="47">
        <v>2.55769</v>
      </c>
      <c r="F914" s="53">
        <v>1.4</v>
      </c>
      <c r="G914" s="53">
        <v>1.4</v>
      </c>
      <c r="H914" s="47">
        <f t="shared" si="36"/>
        <v>3.5807699999999998</v>
      </c>
      <c r="I914" s="49">
        <f t="shared" si="37"/>
        <v>3.5807699999999998</v>
      </c>
      <c r="J914" s="50">
        <f>ROUND((H914*'2-Calculator'!$D$26),2)</f>
        <v>19157.12</v>
      </c>
      <c r="K914" s="50">
        <f>ROUND((I914*'2-Calculator'!$D$26),2)</f>
        <v>19157.12</v>
      </c>
      <c r="L914" s="48">
        <v>11.15</v>
      </c>
      <c r="M914" s="45" t="s">
        <v>363</v>
      </c>
      <c r="N914" s="45" t="s">
        <v>363</v>
      </c>
      <c r="O914" s="45"/>
      <c r="P914" s="45" t="s">
        <v>1789</v>
      </c>
    </row>
    <row r="915" spans="1:16" s="51" customFormat="1">
      <c r="A915" s="45"/>
      <c r="B915" s="45" t="s">
        <v>391</v>
      </c>
      <c r="C915" s="113" t="s">
        <v>1680</v>
      </c>
      <c r="D915" s="145" t="s">
        <v>2432</v>
      </c>
      <c r="E915" s="47">
        <v>0.77022000000000002</v>
      </c>
      <c r="F915" s="53">
        <v>1.4</v>
      </c>
      <c r="G915" s="53">
        <v>1.4</v>
      </c>
      <c r="H915" s="47">
        <f t="shared" si="34"/>
        <v>1.0783100000000001</v>
      </c>
      <c r="I915" s="49">
        <f t="shared" si="35"/>
        <v>1.0783100000000001</v>
      </c>
      <c r="J915" s="50">
        <f>ROUND((H915*'2-Calculator'!$D$26),2)</f>
        <v>5768.96</v>
      </c>
      <c r="K915" s="50">
        <f>ROUND((I915*'2-Calculator'!$D$26),2)</f>
        <v>5768.96</v>
      </c>
      <c r="L915" s="48">
        <v>2.97</v>
      </c>
      <c r="M915" s="45" t="s">
        <v>363</v>
      </c>
      <c r="N915" s="45" t="s">
        <v>363</v>
      </c>
      <c r="O915" s="45"/>
      <c r="P915" s="45" t="s">
        <v>1789</v>
      </c>
    </row>
    <row r="916" spans="1:16" s="51" customFormat="1">
      <c r="A916" s="45"/>
      <c r="B916" s="45" t="s">
        <v>390</v>
      </c>
      <c r="C916" s="113" t="s">
        <v>1680</v>
      </c>
      <c r="D916" s="145" t="s">
        <v>2432</v>
      </c>
      <c r="E916" s="47">
        <v>0.93257999999999996</v>
      </c>
      <c r="F916" s="53">
        <v>1.4</v>
      </c>
      <c r="G916" s="53">
        <v>1.4</v>
      </c>
      <c r="H916" s="47">
        <f t="shared" si="34"/>
        <v>1.3056099999999999</v>
      </c>
      <c r="I916" s="49">
        <f t="shared" si="35"/>
        <v>1.3056099999999999</v>
      </c>
      <c r="J916" s="50">
        <f>ROUND((H916*'2-Calculator'!$D$26),2)</f>
        <v>6985.01</v>
      </c>
      <c r="K916" s="50">
        <f>ROUND((I916*'2-Calculator'!$D$26),2)</f>
        <v>6985.01</v>
      </c>
      <c r="L916" s="48">
        <v>3.83</v>
      </c>
      <c r="M916" s="45" t="s">
        <v>363</v>
      </c>
      <c r="N916" s="45" t="s">
        <v>363</v>
      </c>
      <c r="O916" s="45"/>
      <c r="P916" s="45" t="s">
        <v>1789</v>
      </c>
    </row>
    <row r="917" spans="1:16" s="51" customFormat="1">
      <c r="A917" s="45"/>
      <c r="B917" s="45" t="s">
        <v>389</v>
      </c>
      <c r="C917" s="113" t="s">
        <v>1680</v>
      </c>
      <c r="D917" s="145" t="s">
        <v>2432</v>
      </c>
      <c r="E917" s="47">
        <v>1.1780200000000001</v>
      </c>
      <c r="F917" s="53">
        <v>1.4</v>
      </c>
      <c r="G917" s="53">
        <v>1.4</v>
      </c>
      <c r="H917" s="47">
        <f t="shared" si="34"/>
        <v>1.64923</v>
      </c>
      <c r="I917" s="49">
        <f t="shared" si="35"/>
        <v>1.64923</v>
      </c>
      <c r="J917" s="50">
        <f>ROUND((H917*'2-Calculator'!$D$26),2)</f>
        <v>8823.3799999999992</v>
      </c>
      <c r="K917" s="50">
        <f>ROUND((I917*'2-Calculator'!$D$26),2)</f>
        <v>8823.3799999999992</v>
      </c>
      <c r="L917" s="48">
        <v>5.52</v>
      </c>
      <c r="M917" s="45" t="s">
        <v>363</v>
      </c>
      <c r="N917" s="45" t="s">
        <v>363</v>
      </c>
      <c r="O917" s="45"/>
      <c r="P917" s="45" t="s">
        <v>1789</v>
      </c>
    </row>
    <row r="918" spans="1:16" s="51" customFormat="1">
      <c r="A918" s="45"/>
      <c r="B918" s="45" t="s">
        <v>388</v>
      </c>
      <c r="C918" s="113" t="s">
        <v>1680</v>
      </c>
      <c r="D918" s="145" t="s">
        <v>2432</v>
      </c>
      <c r="E918" s="47">
        <v>2.0257399999999999</v>
      </c>
      <c r="F918" s="53">
        <v>1.4</v>
      </c>
      <c r="G918" s="53">
        <v>1.4</v>
      </c>
      <c r="H918" s="47">
        <f t="shared" si="34"/>
        <v>2.8360400000000001</v>
      </c>
      <c r="I918" s="49">
        <f t="shared" si="35"/>
        <v>2.8360400000000001</v>
      </c>
      <c r="J918" s="50">
        <f>ROUND((H918*'2-Calculator'!$D$26),2)</f>
        <v>15172.81</v>
      </c>
      <c r="K918" s="50">
        <f>ROUND((I918*'2-Calculator'!$D$26),2)</f>
        <v>15172.81</v>
      </c>
      <c r="L918" s="48">
        <v>7.99</v>
      </c>
      <c r="M918" s="45" t="s">
        <v>363</v>
      </c>
      <c r="N918" s="45" t="s">
        <v>363</v>
      </c>
      <c r="O918" s="45"/>
      <c r="P918" s="45" t="s">
        <v>1789</v>
      </c>
    </row>
    <row r="919" spans="1:16" s="51" customFormat="1">
      <c r="A919" s="45"/>
      <c r="B919" s="45" t="s">
        <v>387</v>
      </c>
      <c r="C919" s="113" t="s">
        <v>1681</v>
      </c>
      <c r="D919" s="145" t="s">
        <v>2433</v>
      </c>
      <c r="E919" s="47">
        <v>0.72724</v>
      </c>
      <c r="F919" s="53">
        <v>1.4</v>
      </c>
      <c r="G919" s="53">
        <v>1.4</v>
      </c>
      <c r="H919" s="47">
        <f t="shared" si="34"/>
        <v>1.01814</v>
      </c>
      <c r="I919" s="49">
        <f t="shared" si="35"/>
        <v>1.01814</v>
      </c>
      <c r="J919" s="50">
        <f>ROUND((H919*'2-Calculator'!$D$26),2)</f>
        <v>5447.05</v>
      </c>
      <c r="K919" s="50">
        <f>ROUND((I919*'2-Calculator'!$D$26),2)</f>
        <v>5447.05</v>
      </c>
      <c r="L919" s="48">
        <v>2.11</v>
      </c>
      <c r="M919" s="45" t="s">
        <v>363</v>
      </c>
      <c r="N919" s="45" t="s">
        <v>363</v>
      </c>
      <c r="O919" s="45"/>
      <c r="P919" s="45" t="s">
        <v>1789</v>
      </c>
    </row>
    <row r="920" spans="1:16" s="51" customFormat="1">
      <c r="A920" s="45"/>
      <c r="B920" s="45" t="s">
        <v>386</v>
      </c>
      <c r="C920" s="113" t="s">
        <v>1681</v>
      </c>
      <c r="D920" s="145" t="s">
        <v>2433</v>
      </c>
      <c r="E920" s="47">
        <v>0.75478000000000001</v>
      </c>
      <c r="F920" s="53">
        <v>1.4</v>
      </c>
      <c r="G920" s="53">
        <v>1.4</v>
      </c>
      <c r="H920" s="47">
        <f t="shared" si="34"/>
        <v>1.0566899999999999</v>
      </c>
      <c r="I920" s="49">
        <f t="shared" si="35"/>
        <v>1.0566899999999999</v>
      </c>
      <c r="J920" s="50">
        <f>ROUND((H920*'2-Calculator'!$D$26),2)</f>
        <v>5653.29</v>
      </c>
      <c r="K920" s="50">
        <f>ROUND((I920*'2-Calculator'!$D$26),2)</f>
        <v>5653.29</v>
      </c>
      <c r="L920" s="48">
        <v>2.44</v>
      </c>
      <c r="M920" s="45" t="s">
        <v>363</v>
      </c>
      <c r="N920" s="45" t="s">
        <v>363</v>
      </c>
      <c r="O920" s="45"/>
      <c r="P920" s="45" t="s">
        <v>1789</v>
      </c>
    </row>
    <row r="921" spans="1:16" s="51" customFormat="1">
      <c r="A921" s="45"/>
      <c r="B921" s="45" t="s">
        <v>385</v>
      </c>
      <c r="C921" s="113" t="s">
        <v>1681</v>
      </c>
      <c r="D921" s="145" t="s">
        <v>2433</v>
      </c>
      <c r="E921" s="47">
        <v>0.92500000000000004</v>
      </c>
      <c r="F921" s="53">
        <v>1.4</v>
      </c>
      <c r="G921" s="53">
        <v>1.4</v>
      </c>
      <c r="H921" s="47">
        <f t="shared" si="34"/>
        <v>1.2949999999999999</v>
      </c>
      <c r="I921" s="49">
        <f t="shared" si="35"/>
        <v>1.2949999999999999</v>
      </c>
      <c r="J921" s="50">
        <f>ROUND((H921*'2-Calculator'!$D$26),2)</f>
        <v>6928.25</v>
      </c>
      <c r="K921" s="50">
        <f>ROUND((I921*'2-Calculator'!$D$26),2)</f>
        <v>6928.25</v>
      </c>
      <c r="L921" s="48">
        <v>3.85</v>
      </c>
      <c r="M921" s="45" t="s">
        <v>363</v>
      </c>
      <c r="N921" s="45" t="s">
        <v>363</v>
      </c>
      <c r="O921" s="45"/>
      <c r="P921" s="45" t="s">
        <v>1789</v>
      </c>
    </row>
    <row r="922" spans="1:16" s="51" customFormat="1">
      <c r="A922" s="45"/>
      <c r="B922" s="45" t="s">
        <v>384</v>
      </c>
      <c r="C922" s="113" t="s">
        <v>1681</v>
      </c>
      <c r="D922" s="145" t="s">
        <v>2433</v>
      </c>
      <c r="E922" s="47">
        <v>1.2839400000000001</v>
      </c>
      <c r="F922" s="53">
        <v>1.4</v>
      </c>
      <c r="G922" s="53">
        <v>1.4</v>
      </c>
      <c r="H922" s="47">
        <f t="shared" si="34"/>
        <v>1.79752</v>
      </c>
      <c r="I922" s="49">
        <f t="shared" si="35"/>
        <v>1.79752</v>
      </c>
      <c r="J922" s="50">
        <f>ROUND((H922*'2-Calculator'!$D$26),2)</f>
        <v>9616.73</v>
      </c>
      <c r="K922" s="50">
        <f>ROUND((I922*'2-Calculator'!$D$26),2)</f>
        <v>9616.73</v>
      </c>
      <c r="L922" s="48">
        <v>5.37</v>
      </c>
      <c r="M922" s="45" t="s">
        <v>363</v>
      </c>
      <c r="N922" s="45" t="s">
        <v>363</v>
      </c>
      <c r="O922" s="45"/>
      <c r="P922" s="45" t="s">
        <v>1789</v>
      </c>
    </row>
    <row r="923" spans="1:16" s="51" customFormat="1">
      <c r="A923" s="45"/>
      <c r="B923" s="45" t="s">
        <v>383</v>
      </c>
      <c r="C923" s="113" t="s">
        <v>1682</v>
      </c>
      <c r="D923" s="145" t="s">
        <v>2434</v>
      </c>
      <c r="E923" s="47">
        <v>0.51021000000000005</v>
      </c>
      <c r="F923" s="53">
        <v>1.4</v>
      </c>
      <c r="G923" s="53">
        <v>1.4</v>
      </c>
      <c r="H923" s="47">
        <f t="shared" si="34"/>
        <v>0.71428999999999998</v>
      </c>
      <c r="I923" s="49">
        <f t="shared" si="35"/>
        <v>0.71428999999999998</v>
      </c>
      <c r="J923" s="50">
        <f>ROUND((H923*'2-Calculator'!$D$26),2)</f>
        <v>3821.45</v>
      </c>
      <c r="K923" s="50">
        <f>ROUND((I923*'2-Calculator'!$D$26),2)</f>
        <v>3821.45</v>
      </c>
      <c r="L923" s="48">
        <v>2.25</v>
      </c>
      <c r="M923" s="45" t="s">
        <v>363</v>
      </c>
      <c r="N923" s="45" t="s">
        <v>363</v>
      </c>
      <c r="O923" s="45"/>
      <c r="P923" s="45" t="s">
        <v>1789</v>
      </c>
    </row>
    <row r="924" spans="1:16" s="51" customFormat="1">
      <c r="A924" s="45"/>
      <c r="B924" s="45" t="s">
        <v>382</v>
      </c>
      <c r="C924" s="113" t="s">
        <v>1682</v>
      </c>
      <c r="D924" s="145" t="s">
        <v>2434</v>
      </c>
      <c r="E924" s="47">
        <v>0.59475</v>
      </c>
      <c r="F924" s="53">
        <v>1.4</v>
      </c>
      <c r="G924" s="53">
        <v>1.4</v>
      </c>
      <c r="H924" s="47">
        <f t="shared" si="34"/>
        <v>0.83265</v>
      </c>
      <c r="I924" s="49">
        <f t="shared" si="35"/>
        <v>0.83265</v>
      </c>
      <c r="J924" s="50">
        <f>ROUND((H924*'2-Calculator'!$D$26),2)</f>
        <v>4454.68</v>
      </c>
      <c r="K924" s="50">
        <f>ROUND((I924*'2-Calculator'!$D$26),2)</f>
        <v>4454.68</v>
      </c>
      <c r="L924" s="48">
        <v>2.54</v>
      </c>
      <c r="M924" s="45" t="s">
        <v>363</v>
      </c>
      <c r="N924" s="45" t="s">
        <v>363</v>
      </c>
      <c r="O924" s="45"/>
      <c r="P924" s="45" t="s">
        <v>1789</v>
      </c>
    </row>
    <row r="925" spans="1:16" s="51" customFormat="1">
      <c r="A925" s="45"/>
      <c r="B925" s="45" t="s">
        <v>381</v>
      </c>
      <c r="C925" s="113" t="s">
        <v>1682</v>
      </c>
      <c r="D925" s="145" t="s">
        <v>2434</v>
      </c>
      <c r="E925" s="47">
        <v>0.86548999999999998</v>
      </c>
      <c r="F925" s="53">
        <v>1.4</v>
      </c>
      <c r="G925" s="53">
        <v>1.4</v>
      </c>
      <c r="H925" s="47">
        <f t="shared" si="34"/>
        <v>1.2116899999999999</v>
      </c>
      <c r="I925" s="49">
        <f t="shared" si="35"/>
        <v>1.2116899999999999</v>
      </c>
      <c r="J925" s="50">
        <f>ROUND((H925*'2-Calculator'!$D$26),2)</f>
        <v>6482.54</v>
      </c>
      <c r="K925" s="50">
        <f>ROUND((I925*'2-Calculator'!$D$26),2)</f>
        <v>6482.54</v>
      </c>
      <c r="L925" s="48">
        <v>3.73</v>
      </c>
      <c r="M925" s="45" t="s">
        <v>363</v>
      </c>
      <c r="N925" s="45" t="s">
        <v>363</v>
      </c>
      <c r="O925" s="45"/>
      <c r="P925" s="45" t="s">
        <v>1789</v>
      </c>
    </row>
    <row r="926" spans="1:16" s="51" customFormat="1">
      <c r="A926" s="45"/>
      <c r="B926" s="45" t="s">
        <v>380</v>
      </c>
      <c r="C926" s="113" t="s">
        <v>1682</v>
      </c>
      <c r="D926" s="145" t="s">
        <v>2434</v>
      </c>
      <c r="E926" s="47">
        <v>2.11619</v>
      </c>
      <c r="F926" s="53">
        <v>1.4</v>
      </c>
      <c r="G926" s="53">
        <v>1.4</v>
      </c>
      <c r="H926" s="47">
        <f t="shared" si="34"/>
        <v>2.9626700000000001</v>
      </c>
      <c r="I926" s="49">
        <f t="shared" si="35"/>
        <v>2.9626700000000001</v>
      </c>
      <c r="J926" s="50">
        <f>ROUND((H926*'2-Calculator'!$D$26),2)</f>
        <v>15850.28</v>
      </c>
      <c r="K926" s="50">
        <f>ROUND((I926*'2-Calculator'!$D$26),2)</f>
        <v>15850.28</v>
      </c>
      <c r="L926" s="48">
        <v>7.12</v>
      </c>
      <c r="M926" s="45" t="s">
        <v>363</v>
      </c>
      <c r="N926" s="45" t="s">
        <v>363</v>
      </c>
      <c r="O926" s="45"/>
      <c r="P926" s="45" t="s">
        <v>1789</v>
      </c>
    </row>
    <row r="927" spans="1:16" s="51" customFormat="1">
      <c r="A927" s="45"/>
      <c r="B927" s="45" t="s">
        <v>2435</v>
      </c>
      <c r="C927" s="113" t="s">
        <v>2555</v>
      </c>
      <c r="D927" s="145" t="s">
        <v>2436</v>
      </c>
      <c r="E927" s="47">
        <v>0.61580999999999997</v>
      </c>
      <c r="F927" s="53">
        <v>1.4</v>
      </c>
      <c r="G927" s="53">
        <v>1.4</v>
      </c>
      <c r="H927" s="47">
        <f t="shared" ref="H927:H930" si="38">ROUND(E927*F927,5)</f>
        <v>0.86212999999999995</v>
      </c>
      <c r="I927" s="49">
        <f t="shared" ref="I927:I930" si="39">ROUND(E927*G927,5)</f>
        <v>0.86212999999999995</v>
      </c>
      <c r="J927" s="50">
        <f>ROUND((H927*'2-Calculator'!$D$26),2)</f>
        <v>4612.3999999999996</v>
      </c>
      <c r="K927" s="50">
        <f>ROUND((I927*'2-Calculator'!$D$26),2)</f>
        <v>4612.3999999999996</v>
      </c>
      <c r="L927" s="48">
        <v>1.31</v>
      </c>
      <c r="M927" s="45" t="s">
        <v>363</v>
      </c>
      <c r="N927" s="45" t="s">
        <v>363</v>
      </c>
      <c r="O927" s="45"/>
      <c r="P927" s="45" t="s">
        <v>1789</v>
      </c>
    </row>
    <row r="928" spans="1:16" s="51" customFormat="1">
      <c r="A928" s="45"/>
      <c r="B928" s="45" t="s">
        <v>2437</v>
      </c>
      <c r="C928" s="113" t="s">
        <v>2555</v>
      </c>
      <c r="D928" s="145" t="s">
        <v>2436</v>
      </c>
      <c r="E928" s="47">
        <v>0.80008000000000001</v>
      </c>
      <c r="F928" s="53">
        <v>1.4</v>
      </c>
      <c r="G928" s="53">
        <v>1.4</v>
      </c>
      <c r="H928" s="47">
        <f t="shared" si="38"/>
        <v>1.1201099999999999</v>
      </c>
      <c r="I928" s="49">
        <f t="shared" si="39"/>
        <v>1.1201099999999999</v>
      </c>
      <c r="J928" s="50">
        <f>ROUND((H928*'2-Calculator'!$D$26),2)</f>
        <v>5992.59</v>
      </c>
      <c r="K928" s="50">
        <f>ROUND((I928*'2-Calculator'!$D$26),2)</f>
        <v>5992.59</v>
      </c>
      <c r="L928" s="48">
        <v>1.71</v>
      </c>
      <c r="M928" s="45" t="s">
        <v>363</v>
      </c>
      <c r="N928" s="45" t="s">
        <v>363</v>
      </c>
      <c r="O928" s="45"/>
      <c r="P928" s="45" t="s">
        <v>1789</v>
      </c>
    </row>
    <row r="929" spans="1:16" s="51" customFormat="1">
      <c r="A929" s="45"/>
      <c r="B929" s="45" t="s">
        <v>2438</v>
      </c>
      <c r="C929" s="113" t="s">
        <v>2555</v>
      </c>
      <c r="D929" s="145" t="s">
        <v>2436</v>
      </c>
      <c r="E929" s="47">
        <v>1.0963400000000001</v>
      </c>
      <c r="F929" s="53">
        <v>1.4</v>
      </c>
      <c r="G929" s="53">
        <v>1.4</v>
      </c>
      <c r="H929" s="47">
        <f t="shared" si="38"/>
        <v>1.53488</v>
      </c>
      <c r="I929" s="49">
        <f t="shared" si="39"/>
        <v>1.53488</v>
      </c>
      <c r="J929" s="50">
        <f>ROUND((H929*'2-Calculator'!$D$26),2)</f>
        <v>8211.61</v>
      </c>
      <c r="K929" s="50">
        <f>ROUND((I929*'2-Calculator'!$D$26),2)</f>
        <v>8211.61</v>
      </c>
      <c r="L929" s="48">
        <v>2.94</v>
      </c>
      <c r="M929" s="45" t="s">
        <v>363</v>
      </c>
      <c r="N929" s="45" t="s">
        <v>363</v>
      </c>
      <c r="O929" s="45"/>
      <c r="P929" s="45" t="s">
        <v>1789</v>
      </c>
    </row>
    <row r="930" spans="1:16" s="51" customFormat="1">
      <c r="A930" s="45"/>
      <c r="B930" s="45" t="s">
        <v>2439</v>
      </c>
      <c r="C930" s="113" t="s">
        <v>2555</v>
      </c>
      <c r="D930" s="145" t="s">
        <v>2436</v>
      </c>
      <c r="E930" s="47">
        <v>2.4339300000000001</v>
      </c>
      <c r="F930" s="53">
        <v>1.4</v>
      </c>
      <c r="G930" s="53">
        <v>1.4</v>
      </c>
      <c r="H930" s="47">
        <f t="shared" si="38"/>
        <v>3.4075000000000002</v>
      </c>
      <c r="I930" s="49">
        <f t="shared" si="39"/>
        <v>3.4075000000000002</v>
      </c>
      <c r="J930" s="50">
        <f>ROUND((H930*'2-Calculator'!$D$26),2)</f>
        <v>18230.13</v>
      </c>
      <c r="K930" s="50">
        <f>ROUND((I930*'2-Calculator'!$D$26),2)</f>
        <v>18230.13</v>
      </c>
      <c r="L930" s="48">
        <v>5.99</v>
      </c>
      <c r="M930" s="45" t="s">
        <v>363</v>
      </c>
      <c r="N930" s="45" t="s">
        <v>363</v>
      </c>
      <c r="O930" s="45"/>
      <c r="P930" s="45" t="s">
        <v>1789</v>
      </c>
    </row>
    <row r="931" spans="1:16" s="51" customFormat="1">
      <c r="A931" s="45"/>
      <c r="B931" s="45" t="s">
        <v>2440</v>
      </c>
      <c r="C931" s="113" t="s">
        <v>2556</v>
      </c>
      <c r="D931" s="145" t="s">
        <v>2441</v>
      </c>
      <c r="E931" s="47">
        <v>0.70723000000000003</v>
      </c>
      <c r="F931" s="53">
        <v>1.4</v>
      </c>
      <c r="G931" s="53">
        <v>1.4</v>
      </c>
      <c r="H931" s="47">
        <f t="shared" ref="H931:H938" si="40">ROUND(E931*F931,5)</f>
        <v>0.99012</v>
      </c>
      <c r="I931" s="49">
        <f t="shared" ref="I931:I938" si="41">ROUND(E931*G931,5)</f>
        <v>0.99012</v>
      </c>
      <c r="J931" s="50">
        <f>ROUND((H931*'2-Calculator'!$D$26),2)</f>
        <v>5297.14</v>
      </c>
      <c r="K931" s="50">
        <f>ROUND((I931*'2-Calculator'!$D$26),2)</f>
        <v>5297.14</v>
      </c>
      <c r="L931" s="48">
        <v>2.21</v>
      </c>
      <c r="M931" s="45" t="s">
        <v>363</v>
      </c>
      <c r="N931" s="45" t="s">
        <v>363</v>
      </c>
      <c r="O931" s="45"/>
      <c r="P931" s="45" t="s">
        <v>1789</v>
      </c>
    </row>
    <row r="932" spans="1:16" s="51" customFormat="1">
      <c r="A932" s="45"/>
      <c r="B932" s="45" t="s">
        <v>2442</v>
      </c>
      <c r="C932" s="113" t="s">
        <v>2556</v>
      </c>
      <c r="D932" s="145" t="s">
        <v>2441</v>
      </c>
      <c r="E932" s="47">
        <v>1.04209</v>
      </c>
      <c r="F932" s="53">
        <v>1.4</v>
      </c>
      <c r="G932" s="53">
        <v>1.4</v>
      </c>
      <c r="H932" s="47">
        <f t="shared" si="40"/>
        <v>1.4589300000000001</v>
      </c>
      <c r="I932" s="49">
        <f t="shared" si="41"/>
        <v>1.4589300000000001</v>
      </c>
      <c r="J932" s="50">
        <f>ROUND((H932*'2-Calculator'!$D$26),2)</f>
        <v>7805.28</v>
      </c>
      <c r="K932" s="50">
        <f>ROUND((I932*'2-Calculator'!$D$26),2)</f>
        <v>7805.28</v>
      </c>
      <c r="L932" s="48">
        <v>2.7</v>
      </c>
      <c r="M932" s="45" t="s">
        <v>363</v>
      </c>
      <c r="N932" s="45" t="s">
        <v>363</v>
      </c>
      <c r="O932" s="45"/>
      <c r="P932" s="45" t="s">
        <v>1789</v>
      </c>
    </row>
    <row r="933" spans="1:16" s="51" customFormat="1">
      <c r="A933" s="45"/>
      <c r="B933" s="45" t="s">
        <v>2443</v>
      </c>
      <c r="C933" s="113" t="s">
        <v>2556</v>
      </c>
      <c r="D933" s="145" t="s">
        <v>2441</v>
      </c>
      <c r="E933" s="47">
        <v>1.5988500000000001</v>
      </c>
      <c r="F933" s="53">
        <v>1.4</v>
      </c>
      <c r="G933" s="53">
        <v>1.4</v>
      </c>
      <c r="H933" s="47">
        <f t="shared" si="40"/>
        <v>2.2383899999999999</v>
      </c>
      <c r="I933" s="49">
        <f t="shared" si="41"/>
        <v>2.2383899999999999</v>
      </c>
      <c r="J933" s="50">
        <f>ROUND((H933*'2-Calculator'!$D$26),2)</f>
        <v>11975.39</v>
      </c>
      <c r="K933" s="50">
        <f>ROUND((I933*'2-Calculator'!$D$26),2)</f>
        <v>11975.39</v>
      </c>
      <c r="L933" s="48">
        <v>5.0599999999999996</v>
      </c>
      <c r="M933" s="45" t="s">
        <v>363</v>
      </c>
      <c r="N933" s="45" t="s">
        <v>363</v>
      </c>
      <c r="O933" s="45"/>
      <c r="P933" s="45" t="s">
        <v>1789</v>
      </c>
    </row>
    <row r="934" spans="1:16" s="51" customFormat="1">
      <c r="A934" s="45"/>
      <c r="B934" s="45" t="s">
        <v>2444</v>
      </c>
      <c r="C934" s="113" t="s">
        <v>2556</v>
      </c>
      <c r="D934" s="145" t="s">
        <v>2441</v>
      </c>
      <c r="E934" s="47">
        <v>2.9307400000000001</v>
      </c>
      <c r="F934" s="53">
        <v>1.4</v>
      </c>
      <c r="G934" s="53">
        <v>1.4</v>
      </c>
      <c r="H934" s="47">
        <f t="shared" si="40"/>
        <v>4.10304</v>
      </c>
      <c r="I934" s="49">
        <f t="shared" si="41"/>
        <v>4.10304</v>
      </c>
      <c r="J934" s="50">
        <f>ROUND((H934*'2-Calculator'!$D$26),2)</f>
        <v>21951.26</v>
      </c>
      <c r="K934" s="50">
        <f>ROUND((I934*'2-Calculator'!$D$26),2)</f>
        <v>21951.26</v>
      </c>
      <c r="L934" s="48">
        <v>8.11</v>
      </c>
      <c r="M934" s="45" t="s">
        <v>363</v>
      </c>
      <c r="N934" s="45" t="s">
        <v>363</v>
      </c>
      <c r="O934" s="45"/>
      <c r="P934" s="45" t="s">
        <v>1789</v>
      </c>
    </row>
    <row r="935" spans="1:16" s="51" customFormat="1">
      <c r="A935" s="45"/>
      <c r="B935" s="45" t="s">
        <v>2445</v>
      </c>
      <c r="C935" s="113" t="s">
        <v>2557</v>
      </c>
      <c r="D935" s="145" t="s">
        <v>2446</v>
      </c>
      <c r="E935" s="47">
        <v>0.47381000000000001</v>
      </c>
      <c r="F935" s="53">
        <v>1.4</v>
      </c>
      <c r="G935" s="53">
        <v>1.4</v>
      </c>
      <c r="H935" s="47">
        <f t="shared" si="40"/>
        <v>0.66332999999999998</v>
      </c>
      <c r="I935" s="49">
        <f t="shared" si="41"/>
        <v>0.66332999999999998</v>
      </c>
      <c r="J935" s="50">
        <f>ROUND((H935*'2-Calculator'!$D$26),2)</f>
        <v>3548.82</v>
      </c>
      <c r="K935" s="50">
        <f>ROUND((I935*'2-Calculator'!$D$26),2)</f>
        <v>3548.82</v>
      </c>
      <c r="L935" s="48">
        <v>2.08</v>
      </c>
      <c r="M935" s="45" t="s">
        <v>363</v>
      </c>
      <c r="N935" s="45" t="s">
        <v>363</v>
      </c>
      <c r="O935" s="45"/>
      <c r="P935" s="45" t="s">
        <v>1789</v>
      </c>
    </row>
    <row r="936" spans="1:16" s="51" customFormat="1">
      <c r="A936" s="45"/>
      <c r="B936" s="45" t="s">
        <v>2447</v>
      </c>
      <c r="C936" s="113" t="s">
        <v>2557</v>
      </c>
      <c r="D936" s="145" t="s">
        <v>2446</v>
      </c>
      <c r="E936" s="47">
        <v>0.96250000000000002</v>
      </c>
      <c r="F936" s="53">
        <v>1.4</v>
      </c>
      <c r="G936" s="53">
        <v>1.4</v>
      </c>
      <c r="H936" s="47">
        <f t="shared" si="40"/>
        <v>1.3474999999999999</v>
      </c>
      <c r="I936" s="49">
        <f t="shared" si="41"/>
        <v>1.3474999999999999</v>
      </c>
      <c r="J936" s="50">
        <f>ROUND((H936*'2-Calculator'!$D$26),2)</f>
        <v>7209.13</v>
      </c>
      <c r="K936" s="50">
        <f>ROUND((I936*'2-Calculator'!$D$26),2)</f>
        <v>7209.13</v>
      </c>
      <c r="L936" s="48">
        <v>2.82</v>
      </c>
      <c r="M936" s="45" t="s">
        <v>363</v>
      </c>
      <c r="N936" s="45" t="s">
        <v>363</v>
      </c>
      <c r="O936" s="45"/>
      <c r="P936" s="45" t="s">
        <v>1789</v>
      </c>
    </row>
    <row r="937" spans="1:16" s="51" customFormat="1">
      <c r="A937" s="45"/>
      <c r="B937" s="45" t="s">
        <v>2448</v>
      </c>
      <c r="C937" s="113" t="s">
        <v>2557</v>
      </c>
      <c r="D937" s="145" t="s">
        <v>2446</v>
      </c>
      <c r="E937" s="47">
        <v>1.9259599999999999</v>
      </c>
      <c r="F937" s="53">
        <v>1.4</v>
      </c>
      <c r="G937" s="53">
        <v>1.4</v>
      </c>
      <c r="H937" s="47">
        <f t="shared" si="40"/>
        <v>2.6963400000000002</v>
      </c>
      <c r="I937" s="49">
        <f t="shared" si="41"/>
        <v>2.6963400000000002</v>
      </c>
      <c r="J937" s="50">
        <f>ROUND((H937*'2-Calculator'!$D$26),2)</f>
        <v>14425.42</v>
      </c>
      <c r="K937" s="50">
        <f>ROUND((I937*'2-Calculator'!$D$26),2)</f>
        <v>14425.42</v>
      </c>
      <c r="L937" s="48">
        <v>5.29</v>
      </c>
      <c r="M937" s="45" t="s">
        <v>363</v>
      </c>
      <c r="N937" s="45" t="s">
        <v>363</v>
      </c>
      <c r="O937" s="45"/>
      <c r="P937" s="45" t="s">
        <v>1789</v>
      </c>
    </row>
    <row r="938" spans="1:16" s="51" customFormat="1">
      <c r="A938" s="45"/>
      <c r="B938" s="45" t="s">
        <v>2449</v>
      </c>
      <c r="C938" s="113" t="s">
        <v>2557</v>
      </c>
      <c r="D938" s="145" t="s">
        <v>2446</v>
      </c>
      <c r="E938" s="47">
        <v>5.1928200000000002</v>
      </c>
      <c r="F938" s="53">
        <v>1.4</v>
      </c>
      <c r="G938" s="53">
        <v>1.4</v>
      </c>
      <c r="H938" s="47">
        <f t="shared" si="40"/>
        <v>7.2699499999999997</v>
      </c>
      <c r="I938" s="49">
        <f t="shared" si="41"/>
        <v>7.2699499999999997</v>
      </c>
      <c r="J938" s="50">
        <f>ROUND((H938*'2-Calculator'!$D$26),2)</f>
        <v>38894.230000000003</v>
      </c>
      <c r="K938" s="50">
        <f>ROUND((I938*'2-Calculator'!$D$26),2)</f>
        <v>38894.230000000003</v>
      </c>
      <c r="L938" s="48">
        <v>12.87</v>
      </c>
      <c r="M938" s="45" t="s">
        <v>363</v>
      </c>
      <c r="N938" s="45" t="s">
        <v>363</v>
      </c>
      <c r="O938" s="45"/>
      <c r="P938" s="45" t="s">
        <v>1789</v>
      </c>
    </row>
    <row r="939" spans="1:16" s="51" customFormat="1">
      <c r="A939" s="45"/>
      <c r="B939" s="45" t="s">
        <v>379</v>
      </c>
      <c r="C939" s="113" t="s">
        <v>1683</v>
      </c>
      <c r="D939" s="145" t="s">
        <v>2450</v>
      </c>
      <c r="E939" s="47">
        <v>0.45266000000000001</v>
      </c>
      <c r="F939" s="53">
        <v>1.4</v>
      </c>
      <c r="G939" s="53">
        <v>1.4</v>
      </c>
      <c r="H939" s="47">
        <f t="shared" si="34"/>
        <v>0.63371999999999995</v>
      </c>
      <c r="I939" s="49">
        <f t="shared" si="35"/>
        <v>0.63371999999999995</v>
      </c>
      <c r="J939" s="50">
        <f>ROUND((H939*'2-Calculator'!$D$26),2)</f>
        <v>3390.4</v>
      </c>
      <c r="K939" s="50">
        <f>ROUND((I939*'2-Calculator'!$D$26),2)</f>
        <v>3390.4</v>
      </c>
      <c r="L939" s="48">
        <v>2.0499999999999998</v>
      </c>
      <c r="M939" s="45" t="s">
        <v>363</v>
      </c>
      <c r="N939" s="45" t="s">
        <v>363</v>
      </c>
      <c r="O939" s="45"/>
      <c r="P939" s="45" t="s">
        <v>1789</v>
      </c>
    </row>
    <row r="940" spans="1:16" s="51" customFormat="1">
      <c r="A940" s="45"/>
      <c r="B940" s="45" t="s">
        <v>378</v>
      </c>
      <c r="C940" s="113" t="s">
        <v>1683</v>
      </c>
      <c r="D940" s="145" t="s">
        <v>2450</v>
      </c>
      <c r="E940" s="47">
        <v>0.51976</v>
      </c>
      <c r="F940" s="53">
        <v>1.4</v>
      </c>
      <c r="G940" s="53">
        <v>1.4</v>
      </c>
      <c r="H940" s="47">
        <f t="shared" si="34"/>
        <v>0.72765999999999997</v>
      </c>
      <c r="I940" s="49">
        <f t="shared" si="35"/>
        <v>0.72765999999999997</v>
      </c>
      <c r="J940" s="50">
        <f>ROUND((H940*'2-Calculator'!$D$26),2)</f>
        <v>3892.98</v>
      </c>
      <c r="K940" s="50">
        <f>ROUND((I940*'2-Calculator'!$D$26),2)</f>
        <v>3892.98</v>
      </c>
      <c r="L940" s="48">
        <v>2.36</v>
      </c>
      <c r="M940" s="45" t="s">
        <v>363</v>
      </c>
      <c r="N940" s="45" t="s">
        <v>363</v>
      </c>
      <c r="O940" s="45"/>
      <c r="P940" s="45" t="s">
        <v>1789</v>
      </c>
    </row>
    <row r="941" spans="1:16" s="51" customFormat="1">
      <c r="A941" s="45"/>
      <c r="B941" s="45" t="s">
        <v>377</v>
      </c>
      <c r="C941" s="113" t="s">
        <v>1683</v>
      </c>
      <c r="D941" s="145" t="s">
        <v>2450</v>
      </c>
      <c r="E941" s="47">
        <v>0.67523999999999995</v>
      </c>
      <c r="F941" s="53">
        <v>1.4</v>
      </c>
      <c r="G941" s="53">
        <v>1.4</v>
      </c>
      <c r="H941" s="47">
        <f t="shared" si="34"/>
        <v>0.94533999999999996</v>
      </c>
      <c r="I941" s="49">
        <f t="shared" si="35"/>
        <v>0.94533999999999996</v>
      </c>
      <c r="J941" s="50">
        <f>ROUND((H941*'2-Calculator'!$D$26),2)</f>
        <v>5057.57</v>
      </c>
      <c r="K941" s="50">
        <f>ROUND((I941*'2-Calculator'!$D$26),2)</f>
        <v>5057.57</v>
      </c>
      <c r="L941" s="48">
        <v>3.38</v>
      </c>
      <c r="M941" s="45" t="s">
        <v>363</v>
      </c>
      <c r="N941" s="45" t="s">
        <v>363</v>
      </c>
      <c r="O941" s="45"/>
      <c r="P941" s="45" t="s">
        <v>1789</v>
      </c>
    </row>
    <row r="942" spans="1:16" s="51" customFormat="1">
      <c r="A942" s="45"/>
      <c r="B942" s="45" t="s">
        <v>376</v>
      </c>
      <c r="C942" s="113" t="s">
        <v>1683</v>
      </c>
      <c r="D942" s="145" t="s">
        <v>2450</v>
      </c>
      <c r="E942" s="47">
        <v>0.89249999999999996</v>
      </c>
      <c r="F942" s="53">
        <v>1.4</v>
      </c>
      <c r="G942" s="53">
        <v>1.4</v>
      </c>
      <c r="H942" s="47">
        <f t="shared" si="34"/>
        <v>1.2495000000000001</v>
      </c>
      <c r="I942" s="49">
        <f t="shared" si="35"/>
        <v>1.2495000000000001</v>
      </c>
      <c r="J942" s="50">
        <f>ROUND((H942*'2-Calculator'!$D$26),2)</f>
        <v>6684.83</v>
      </c>
      <c r="K942" s="50">
        <f>ROUND((I942*'2-Calculator'!$D$26),2)</f>
        <v>6684.83</v>
      </c>
      <c r="L942" s="48">
        <v>4.75</v>
      </c>
      <c r="M942" s="45" t="s">
        <v>363</v>
      </c>
      <c r="N942" s="45" t="s">
        <v>363</v>
      </c>
      <c r="O942" s="45"/>
      <c r="P942" s="45" t="s">
        <v>1789</v>
      </c>
    </row>
    <row r="943" spans="1:16" s="51" customFormat="1">
      <c r="A943" s="45"/>
      <c r="B943" s="45" t="s">
        <v>375</v>
      </c>
      <c r="C943" s="113" t="s">
        <v>1684</v>
      </c>
      <c r="D943" s="145" t="s">
        <v>2451</v>
      </c>
      <c r="E943" s="47">
        <v>0.35499999999999998</v>
      </c>
      <c r="F943" s="53">
        <v>1.4</v>
      </c>
      <c r="G943" s="53">
        <v>1.4</v>
      </c>
      <c r="H943" s="47">
        <f t="shared" ref="H943:H998" si="42">ROUND(E943*F943,5)</f>
        <v>0.497</v>
      </c>
      <c r="I943" s="49">
        <f t="shared" ref="I943:I998" si="43">ROUND(E943*G943,5)</f>
        <v>0.497</v>
      </c>
      <c r="J943" s="50">
        <f>ROUND((H943*'2-Calculator'!$D$26),2)</f>
        <v>2658.95</v>
      </c>
      <c r="K943" s="50">
        <f>ROUND((I943*'2-Calculator'!$D$26),2)</f>
        <v>2658.95</v>
      </c>
      <c r="L943" s="48">
        <v>1.98</v>
      </c>
      <c r="M943" s="45" t="s">
        <v>363</v>
      </c>
      <c r="N943" s="45" t="s">
        <v>363</v>
      </c>
      <c r="O943" s="45"/>
      <c r="P943" s="45" t="s">
        <v>1789</v>
      </c>
    </row>
    <row r="944" spans="1:16" s="51" customFormat="1">
      <c r="A944" s="45"/>
      <c r="B944" s="45" t="s">
        <v>374</v>
      </c>
      <c r="C944" s="113" t="s">
        <v>1684</v>
      </c>
      <c r="D944" s="145" t="s">
        <v>2451</v>
      </c>
      <c r="E944" s="47">
        <v>0.51144000000000001</v>
      </c>
      <c r="F944" s="53">
        <v>1.4</v>
      </c>
      <c r="G944" s="53">
        <v>1.4</v>
      </c>
      <c r="H944" s="47">
        <f t="shared" si="42"/>
        <v>0.71601999999999999</v>
      </c>
      <c r="I944" s="49">
        <f t="shared" si="43"/>
        <v>0.71601999999999999</v>
      </c>
      <c r="J944" s="50">
        <f>ROUND((H944*'2-Calculator'!$D$26),2)</f>
        <v>3830.71</v>
      </c>
      <c r="K944" s="50">
        <f>ROUND((I944*'2-Calculator'!$D$26),2)</f>
        <v>3830.71</v>
      </c>
      <c r="L944" s="48">
        <v>2.54</v>
      </c>
      <c r="M944" s="45" t="s">
        <v>363</v>
      </c>
      <c r="N944" s="45" t="s">
        <v>363</v>
      </c>
      <c r="O944" s="45"/>
      <c r="P944" s="45" t="s">
        <v>1789</v>
      </c>
    </row>
    <row r="945" spans="1:16" s="51" customFormat="1">
      <c r="A945" s="45"/>
      <c r="B945" s="45" t="s">
        <v>373</v>
      </c>
      <c r="C945" s="113" t="s">
        <v>1684</v>
      </c>
      <c r="D945" s="145" t="s">
        <v>2451</v>
      </c>
      <c r="E945" s="47">
        <v>0.79101999999999995</v>
      </c>
      <c r="F945" s="53">
        <v>1.4</v>
      </c>
      <c r="G945" s="53">
        <v>1.4</v>
      </c>
      <c r="H945" s="47">
        <f t="shared" si="42"/>
        <v>1.1074299999999999</v>
      </c>
      <c r="I945" s="49">
        <f t="shared" si="43"/>
        <v>1.1074299999999999</v>
      </c>
      <c r="J945" s="50">
        <f>ROUND((H945*'2-Calculator'!$D$26),2)</f>
        <v>5924.75</v>
      </c>
      <c r="K945" s="50">
        <f>ROUND((I945*'2-Calculator'!$D$26),2)</f>
        <v>5924.75</v>
      </c>
      <c r="L945" s="48">
        <v>3.76</v>
      </c>
      <c r="M945" s="45" t="s">
        <v>363</v>
      </c>
      <c r="N945" s="45" t="s">
        <v>363</v>
      </c>
      <c r="O945" s="45"/>
      <c r="P945" s="45" t="s">
        <v>1789</v>
      </c>
    </row>
    <row r="946" spans="1:16" s="51" customFormat="1">
      <c r="A946" s="45"/>
      <c r="B946" s="45" t="s">
        <v>372</v>
      </c>
      <c r="C946" s="113" t="s">
        <v>1684</v>
      </c>
      <c r="D946" s="145" t="s">
        <v>2451</v>
      </c>
      <c r="E946" s="47">
        <v>1.6114999999999999</v>
      </c>
      <c r="F946" s="53">
        <v>1.4</v>
      </c>
      <c r="G946" s="53">
        <v>1.4</v>
      </c>
      <c r="H946" s="47">
        <f t="shared" si="42"/>
        <v>2.2561</v>
      </c>
      <c r="I946" s="49">
        <f t="shared" si="43"/>
        <v>2.2561</v>
      </c>
      <c r="J946" s="50">
        <f>ROUND((H946*'2-Calculator'!$D$26),2)</f>
        <v>12070.14</v>
      </c>
      <c r="K946" s="50">
        <f>ROUND((I946*'2-Calculator'!$D$26),2)</f>
        <v>12070.14</v>
      </c>
      <c r="L946" s="48">
        <v>5.79</v>
      </c>
      <c r="M946" s="45" t="s">
        <v>363</v>
      </c>
      <c r="N946" s="45" t="s">
        <v>363</v>
      </c>
      <c r="O946" s="45"/>
      <c r="P946" s="45" t="s">
        <v>1789</v>
      </c>
    </row>
    <row r="947" spans="1:16" s="51" customFormat="1">
      <c r="A947" s="45"/>
      <c r="B947" s="45" t="s">
        <v>371</v>
      </c>
      <c r="C947" s="113" t="s">
        <v>1685</v>
      </c>
      <c r="D947" s="145" t="s">
        <v>2452</v>
      </c>
      <c r="E947" s="47">
        <v>0.37669000000000002</v>
      </c>
      <c r="F947" s="53">
        <v>1.4</v>
      </c>
      <c r="G947" s="53">
        <v>1.4</v>
      </c>
      <c r="H947" s="47">
        <f t="shared" si="42"/>
        <v>0.52737000000000001</v>
      </c>
      <c r="I947" s="49">
        <f t="shared" si="43"/>
        <v>0.52737000000000001</v>
      </c>
      <c r="J947" s="50">
        <f>ROUND((H947*'2-Calculator'!$D$26),2)</f>
        <v>2821.43</v>
      </c>
      <c r="K947" s="50">
        <f>ROUND((I947*'2-Calculator'!$D$26),2)</f>
        <v>2821.43</v>
      </c>
      <c r="L947" s="48">
        <v>1.25</v>
      </c>
      <c r="M947" s="45" t="s">
        <v>363</v>
      </c>
      <c r="N947" s="45" t="s">
        <v>363</v>
      </c>
      <c r="O947" s="45"/>
      <c r="P947" s="45" t="s">
        <v>1789</v>
      </c>
    </row>
    <row r="948" spans="1:16" s="51" customFormat="1">
      <c r="A948" s="45"/>
      <c r="B948" s="45" t="s">
        <v>370</v>
      </c>
      <c r="C948" s="113" t="s">
        <v>1685</v>
      </c>
      <c r="D948" s="145" t="s">
        <v>2452</v>
      </c>
      <c r="E948" s="47">
        <v>0.49791000000000002</v>
      </c>
      <c r="F948" s="53">
        <v>1.4</v>
      </c>
      <c r="G948" s="53">
        <v>1.4</v>
      </c>
      <c r="H948" s="47">
        <f t="shared" si="42"/>
        <v>0.69706999999999997</v>
      </c>
      <c r="I948" s="49">
        <f t="shared" si="43"/>
        <v>0.69706999999999997</v>
      </c>
      <c r="J948" s="50">
        <f>ROUND((H948*'2-Calculator'!$D$26),2)</f>
        <v>3729.32</v>
      </c>
      <c r="K948" s="50">
        <f>ROUND((I948*'2-Calculator'!$D$26),2)</f>
        <v>3729.32</v>
      </c>
      <c r="L948" s="48">
        <v>1.71</v>
      </c>
      <c r="M948" s="45" t="s">
        <v>363</v>
      </c>
      <c r="N948" s="45" t="s">
        <v>363</v>
      </c>
      <c r="O948" s="45"/>
      <c r="P948" s="45" t="s">
        <v>1789</v>
      </c>
    </row>
    <row r="949" spans="1:16" s="51" customFormat="1">
      <c r="A949" s="45"/>
      <c r="B949" s="45" t="s">
        <v>369</v>
      </c>
      <c r="C949" s="113" t="s">
        <v>1685</v>
      </c>
      <c r="D949" s="145" t="s">
        <v>2452</v>
      </c>
      <c r="E949" s="47">
        <v>0.75548999999999999</v>
      </c>
      <c r="F949" s="53">
        <v>1.4</v>
      </c>
      <c r="G949" s="53">
        <v>1.4</v>
      </c>
      <c r="H949" s="47">
        <f t="shared" si="42"/>
        <v>1.05769</v>
      </c>
      <c r="I949" s="49">
        <f t="shared" si="43"/>
        <v>1.05769</v>
      </c>
      <c r="J949" s="50">
        <f>ROUND((H949*'2-Calculator'!$D$26),2)</f>
        <v>5658.64</v>
      </c>
      <c r="K949" s="50">
        <f>ROUND((I949*'2-Calculator'!$D$26),2)</f>
        <v>5658.64</v>
      </c>
      <c r="L949" s="48">
        <v>2.79</v>
      </c>
      <c r="M949" s="45" t="s">
        <v>363</v>
      </c>
      <c r="N949" s="45" t="s">
        <v>363</v>
      </c>
      <c r="O949" s="45"/>
      <c r="P949" s="45" t="s">
        <v>1789</v>
      </c>
    </row>
    <row r="950" spans="1:16" s="51" customFormat="1">
      <c r="A950" s="45"/>
      <c r="B950" s="45" t="s">
        <v>368</v>
      </c>
      <c r="C950" s="113" t="s">
        <v>1685</v>
      </c>
      <c r="D950" s="145" t="s">
        <v>2452</v>
      </c>
      <c r="E950" s="47">
        <v>1.7222900000000001</v>
      </c>
      <c r="F950" s="53">
        <v>1.4</v>
      </c>
      <c r="G950" s="53">
        <v>1.4</v>
      </c>
      <c r="H950" s="47">
        <f t="shared" si="42"/>
        <v>2.4112100000000001</v>
      </c>
      <c r="I950" s="49">
        <f t="shared" si="43"/>
        <v>2.4112100000000001</v>
      </c>
      <c r="J950" s="50">
        <f>ROUND((H950*'2-Calculator'!$D$26),2)</f>
        <v>12899.97</v>
      </c>
      <c r="K950" s="50">
        <f>ROUND((I950*'2-Calculator'!$D$26),2)</f>
        <v>12899.97</v>
      </c>
      <c r="L950" s="48">
        <v>5.44</v>
      </c>
      <c r="M950" s="45" t="s">
        <v>363</v>
      </c>
      <c r="N950" s="45" t="s">
        <v>363</v>
      </c>
      <c r="O950" s="45"/>
      <c r="P950" s="45" t="s">
        <v>1789</v>
      </c>
    </row>
    <row r="951" spans="1:16" s="51" customFormat="1">
      <c r="A951" s="45"/>
      <c r="B951" s="45" t="s">
        <v>367</v>
      </c>
      <c r="C951" s="113" t="s">
        <v>1686</v>
      </c>
      <c r="D951" s="145" t="s">
        <v>2453</v>
      </c>
      <c r="E951" s="47">
        <v>0.32950000000000002</v>
      </c>
      <c r="F951" s="53">
        <v>1.4</v>
      </c>
      <c r="G951" s="53">
        <v>1.4</v>
      </c>
      <c r="H951" s="47">
        <f t="shared" si="42"/>
        <v>0.46129999999999999</v>
      </c>
      <c r="I951" s="49">
        <f t="shared" si="43"/>
        <v>0.46129999999999999</v>
      </c>
      <c r="J951" s="50">
        <f>ROUND((H951*'2-Calculator'!$D$26),2)</f>
        <v>2467.96</v>
      </c>
      <c r="K951" s="50">
        <f>ROUND((I951*'2-Calculator'!$D$26),2)</f>
        <v>2467.96</v>
      </c>
      <c r="L951" s="48">
        <v>2.11</v>
      </c>
      <c r="M951" s="45" t="s">
        <v>363</v>
      </c>
      <c r="N951" s="45" t="s">
        <v>363</v>
      </c>
      <c r="O951" s="45"/>
      <c r="P951" s="45" t="s">
        <v>1789</v>
      </c>
    </row>
    <row r="952" spans="1:16" s="51" customFormat="1">
      <c r="A952" s="45"/>
      <c r="B952" s="45" t="s">
        <v>366</v>
      </c>
      <c r="C952" s="113" t="s">
        <v>1686</v>
      </c>
      <c r="D952" s="145" t="s">
        <v>2453</v>
      </c>
      <c r="E952" s="47">
        <v>0.4269</v>
      </c>
      <c r="F952" s="53">
        <v>1.4</v>
      </c>
      <c r="G952" s="53">
        <v>1.4</v>
      </c>
      <c r="H952" s="47">
        <f t="shared" si="42"/>
        <v>0.59765999999999997</v>
      </c>
      <c r="I952" s="49">
        <f t="shared" si="43"/>
        <v>0.59765999999999997</v>
      </c>
      <c r="J952" s="50">
        <f>ROUND((H952*'2-Calculator'!$D$26),2)</f>
        <v>3197.48</v>
      </c>
      <c r="K952" s="50">
        <f>ROUND((I952*'2-Calculator'!$D$26),2)</f>
        <v>3197.48</v>
      </c>
      <c r="L952" s="48">
        <v>2.84</v>
      </c>
      <c r="M952" s="45" t="s">
        <v>363</v>
      </c>
      <c r="N952" s="45" t="s">
        <v>363</v>
      </c>
      <c r="O952" s="45"/>
      <c r="P952" s="45" t="s">
        <v>1789</v>
      </c>
    </row>
    <row r="953" spans="1:16" s="51" customFormat="1">
      <c r="A953" s="45"/>
      <c r="B953" s="45" t="s">
        <v>365</v>
      </c>
      <c r="C953" s="113" t="s">
        <v>1686</v>
      </c>
      <c r="D953" s="145" t="s">
        <v>2453</v>
      </c>
      <c r="E953" s="47">
        <v>0.60462000000000005</v>
      </c>
      <c r="F953" s="53">
        <v>1.4</v>
      </c>
      <c r="G953" s="53">
        <v>1.4</v>
      </c>
      <c r="H953" s="47">
        <f t="shared" si="42"/>
        <v>0.84646999999999994</v>
      </c>
      <c r="I953" s="49">
        <f t="shared" si="43"/>
        <v>0.84646999999999994</v>
      </c>
      <c r="J953" s="50">
        <f>ROUND((H953*'2-Calculator'!$D$26),2)</f>
        <v>4528.6099999999997</v>
      </c>
      <c r="K953" s="50">
        <f>ROUND((I953*'2-Calculator'!$D$26),2)</f>
        <v>4528.6099999999997</v>
      </c>
      <c r="L953" s="48">
        <v>4.9400000000000004</v>
      </c>
      <c r="M953" s="45" t="s">
        <v>363</v>
      </c>
      <c r="N953" s="45" t="s">
        <v>363</v>
      </c>
      <c r="O953" s="45"/>
      <c r="P953" s="45" t="s">
        <v>1789</v>
      </c>
    </row>
    <row r="954" spans="1:16" s="51" customFormat="1">
      <c r="A954" s="45"/>
      <c r="B954" s="45" t="s">
        <v>364</v>
      </c>
      <c r="C954" s="113" t="s">
        <v>1686</v>
      </c>
      <c r="D954" s="145" t="s">
        <v>2453</v>
      </c>
      <c r="E954" s="47">
        <v>1.3942600000000001</v>
      </c>
      <c r="F954" s="53">
        <v>1.4</v>
      </c>
      <c r="G954" s="53">
        <v>1.4</v>
      </c>
      <c r="H954" s="47">
        <f t="shared" si="42"/>
        <v>1.9519599999999999</v>
      </c>
      <c r="I954" s="49">
        <f t="shared" si="43"/>
        <v>1.9519599999999999</v>
      </c>
      <c r="J954" s="50">
        <f>ROUND((H954*'2-Calculator'!$D$26),2)</f>
        <v>10442.99</v>
      </c>
      <c r="K954" s="50">
        <f>ROUND((I954*'2-Calculator'!$D$26),2)</f>
        <v>10442.99</v>
      </c>
      <c r="L954" s="48">
        <v>6.26</v>
      </c>
      <c r="M954" s="45" t="s">
        <v>363</v>
      </c>
      <c r="N954" s="45" t="s">
        <v>363</v>
      </c>
      <c r="O954" s="45"/>
      <c r="P954" s="45" t="s">
        <v>1789</v>
      </c>
    </row>
    <row r="955" spans="1:16" s="51" customFormat="1">
      <c r="A955" s="45"/>
      <c r="B955" s="45" t="s">
        <v>362</v>
      </c>
      <c r="C955" s="113" t="s">
        <v>1687</v>
      </c>
      <c r="D955" s="145" t="s">
        <v>2454</v>
      </c>
      <c r="E955" s="47">
        <v>0.29388999999999998</v>
      </c>
      <c r="F955" s="53">
        <v>1.4</v>
      </c>
      <c r="G955" s="53">
        <v>1</v>
      </c>
      <c r="H955" s="47">
        <f t="shared" si="42"/>
        <v>0.41144999999999998</v>
      </c>
      <c r="I955" s="49">
        <f t="shared" si="43"/>
        <v>0.29388999999999998</v>
      </c>
      <c r="J955" s="50">
        <f>ROUND((H955*'2-Calculator'!$D$26),2)</f>
        <v>2201.2600000000002</v>
      </c>
      <c r="K955" s="50">
        <f>ROUND((I955*'2-Calculator'!$D$26),2)</f>
        <v>1572.31</v>
      </c>
      <c r="L955" s="48">
        <v>1.41</v>
      </c>
      <c r="M955" s="45" t="s">
        <v>46</v>
      </c>
      <c r="N955" s="45" t="s">
        <v>46</v>
      </c>
      <c r="O955" s="45"/>
      <c r="P955" s="45" t="s">
        <v>1789</v>
      </c>
    </row>
    <row r="956" spans="1:16" s="51" customFormat="1">
      <c r="A956" s="45"/>
      <c r="B956" s="45" t="s">
        <v>361</v>
      </c>
      <c r="C956" s="113" t="s">
        <v>1687</v>
      </c>
      <c r="D956" s="145" t="s">
        <v>2454</v>
      </c>
      <c r="E956" s="47">
        <v>0.41087000000000001</v>
      </c>
      <c r="F956" s="53">
        <v>1.4</v>
      </c>
      <c r="G956" s="53">
        <v>1</v>
      </c>
      <c r="H956" s="47">
        <f t="shared" si="42"/>
        <v>0.57521999999999995</v>
      </c>
      <c r="I956" s="49">
        <f t="shared" si="43"/>
        <v>0.41087000000000001</v>
      </c>
      <c r="J956" s="50">
        <f>ROUND((H956*'2-Calculator'!$D$26),2)</f>
        <v>3077.43</v>
      </c>
      <c r="K956" s="50">
        <f>ROUND((I956*'2-Calculator'!$D$26),2)</f>
        <v>2198.15</v>
      </c>
      <c r="L956" s="48">
        <v>1.42</v>
      </c>
      <c r="M956" s="45" t="s">
        <v>46</v>
      </c>
      <c r="N956" s="45" t="s">
        <v>46</v>
      </c>
      <c r="O956" s="45"/>
      <c r="P956" s="45" t="s">
        <v>1789</v>
      </c>
    </row>
    <row r="957" spans="1:16" s="51" customFormat="1">
      <c r="A957" s="45"/>
      <c r="B957" s="45" t="s">
        <v>360</v>
      </c>
      <c r="C957" s="113" t="s">
        <v>1687</v>
      </c>
      <c r="D957" s="145" t="s">
        <v>2454</v>
      </c>
      <c r="E957" s="47">
        <v>0.66842000000000001</v>
      </c>
      <c r="F957" s="53">
        <v>1.4</v>
      </c>
      <c r="G957" s="53">
        <v>1</v>
      </c>
      <c r="H957" s="47">
        <f t="shared" si="42"/>
        <v>0.93579000000000001</v>
      </c>
      <c r="I957" s="49">
        <f t="shared" si="43"/>
        <v>0.66842000000000001</v>
      </c>
      <c r="J957" s="50">
        <f>ROUND((H957*'2-Calculator'!$D$26),2)</f>
        <v>5006.4799999999996</v>
      </c>
      <c r="K957" s="50">
        <f>ROUND((I957*'2-Calculator'!$D$26),2)</f>
        <v>3576.05</v>
      </c>
      <c r="L957" s="48">
        <v>1.74</v>
      </c>
      <c r="M957" s="45" t="s">
        <v>46</v>
      </c>
      <c r="N957" s="45" t="s">
        <v>46</v>
      </c>
      <c r="O957" s="45"/>
      <c r="P957" s="45" t="s">
        <v>1789</v>
      </c>
    </row>
    <row r="958" spans="1:16" s="51" customFormat="1">
      <c r="A958" s="45"/>
      <c r="B958" s="45" t="s">
        <v>359</v>
      </c>
      <c r="C958" s="113" t="s">
        <v>1687</v>
      </c>
      <c r="D958" s="145" t="s">
        <v>2454</v>
      </c>
      <c r="E958" s="47">
        <v>1.1033900000000001</v>
      </c>
      <c r="F958" s="53">
        <v>1.4</v>
      </c>
      <c r="G958" s="53">
        <v>1</v>
      </c>
      <c r="H958" s="47">
        <f t="shared" si="42"/>
        <v>1.5447500000000001</v>
      </c>
      <c r="I958" s="49">
        <f t="shared" si="43"/>
        <v>1.1033900000000001</v>
      </c>
      <c r="J958" s="50">
        <f>ROUND((H958*'2-Calculator'!$D$26),2)</f>
        <v>8264.41</v>
      </c>
      <c r="K958" s="50">
        <f>ROUND((I958*'2-Calculator'!$D$26),2)</f>
        <v>5903.14</v>
      </c>
      <c r="L958" s="48">
        <v>1.74</v>
      </c>
      <c r="M958" s="45" t="s">
        <v>46</v>
      </c>
      <c r="N958" s="45" t="s">
        <v>46</v>
      </c>
      <c r="O958" s="45"/>
      <c r="P958" s="45" t="s">
        <v>1789</v>
      </c>
    </row>
    <row r="959" spans="1:16" s="51" customFormat="1">
      <c r="A959" s="45"/>
      <c r="B959" s="45" t="s">
        <v>358</v>
      </c>
      <c r="C959" s="113" t="s">
        <v>1688</v>
      </c>
      <c r="D959" s="145" t="s">
        <v>2455</v>
      </c>
      <c r="E959" s="47">
        <v>0.13331999999999999</v>
      </c>
      <c r="F959" s="53">
        <v>1.4</v>
      </c>
      <c r="G959" s="53">
        <v>1</v>
      </c>
      <c r="H959" s="47">
        <f t="shared" si="42"/>
        <v>0.18665000000000001</v>
      </c>
      <c r="I959" s="49">
        <f t="shared" si="43"/>
        <v>0.13331999999999999</v>
      </c>
      <c r="J959" s="50">
        <f>ROUND((H959*'2-Calculator'!$D$26),2)</f>
        <v>998.58</v>
      </c>
      <c r="K959" s="50">
        <f>ROUND((I959*'2-Calculator'!$D$26),2)</f>
        <v>713.26</v>
      </c>
      <c r="L959" s="48">
        <v>1.23</v>
      </c>
      <c r="M959" s="45" t="s">
        <v>46</v>
      </c>
      <c r="N959" s="45" t="s">
        <v>46</v>
      </c>
      <c r="O959" s="45"/>
      <c r="P959" s="45" t="s">
        <v>1789</v>
      </c>
    </row>
    <row r="960" spans="1:16" s="51" customFormat="1">
      <c r="A960" s="45"/>
      <c r="B960" s="45" t="s">
        <v>357</v>
      </c>
      <c r="C960" s="113" t="s">
        <v>1688</v>
      </c>
      <c r="D960" s="145" t="s">
        <v>2455</v>
      </c>
      <c r="E960" s="47">
        <v>0.20079</v>
      </c>
      <c r="F960" s="53">
        <v>1.4</v>
      </c>
      <c r="G960" s="53">
        <v>1</v>
      </c>
      <c r="H960" s="47">
        <f t="shared" si="42"/>
        <v>0.28111000000000003</v>
      </c>
      <c r="I960" s="49">
        <f t="shared" si="43"/>
        <v>0.20079</v>
      </c>
      <c r="J960" s="50">
        <f>ROUND((H960*'2-Calculator'!$D$26),2)</f>
        <v>1503.94</v>
      </c>
      <c r="K960" s="50">
        <f>ROUND((I960*'2-Calculator'!$D$26),2)</f>
        <v>1074.23</v>
      </c>
      <c r="L960" s="48">
        <v>1.36</v>
      </c>
      <c r="M960" s="45" t="s">
        <v>46</v>
      </c>
      <c r="N960" s="45" t="s">
        <v>46</v>
      </c>
      <c r="O960" s="45"/>
      <c r="P960" s="45" t="s">
        <v>1789</v>
      </c>
    </row>
    <row r="961" spans="1:16" s="51" customFormat="1">
      <c r="A961" s="45"/>
      <c r="B961" s="45" t="s">
        <v>356</v>
      </c>
      <c r="C961" s="113" t="s">
        <v>1688</v>
      </c>
      <c r="D961" s="145" t="s">
        <v>2455</v>
      </c>
      <c r="E961" s="47">
        <v>0.30945</v>
      </c>
      <c r="F961" s="53">
        <v>1.4</v>
      </c>
      <c r="G961" s="53">
        <v>1</v>
      </c>
      <c r="H961" s="47">
        <f t="shared" si="42"/>
        <v>0.43323</v>
      </c>
      <c r="I961" s="49">
        <f t="shared" si="43"/>
        <v>0.30945</v>
      </c>
      <c r="J961" s="50">
        <f>ROUND((H961*'2-Calculator'!$D$26),2)</f>
        <v>2317.7800000000002</v>
      </c>
      <c r="K961" s="50">
        <f>ROUND((I961*'2-Calculator'!$D$26),2)</f>
        <v>1655.56</v>
      </c>
      <c r="L961" s="48">
        <v>1.33</v>
      </c>
      <c r="M961" s="45" t="s">
        <v>46</v>
      </c>
      <c r="N961" s="45" t="s">
        <v>46</v>
      </c>
      <c r="O961" s="45"/>
      <c r="P961" s="45" t="s">
        <v>1789</v>
      </c>
    </row>
    <row r="962" spans="1:16" s="51" customFormat="1">
      <c r="A962" s="45"/>
      <c r="B962" s="45" t="s">
        <v>355</v>
      </c>
      <c r="C962" s="113" t="s">
        <v>1688</v>
      </c>
      <c r="D962" s="145" t="s">
        <v>2455</v>
      </c>
      <c r="E962" s="47">
        <v>0.53268000000000004</v>
      </c>
      <c r="F962" s="53">
        <v>1.4</v>
      </c>
      <c r="G962" s="53">
        <v>1</v>
      </c>
      <c r="H962" s="47">
        <f t="shared" si="42"/>
        <v>0.74575000000000002</v>
      </c>
      <c r="I962" s="49">
        <f t="shared" si="43"/>
        <v>0.53268000000000004</v>
      </c>
      <c r="J962" s="50">
        <f>ROUND((H962*'2-Calculator'!$D$26),2)</f>
        <v>3989.76</v>
      </c>
      <c r="K962" s="50">
        <f>ROUND((I962*'2-Calculator'!$D$26),2)</f>
        <v>2849.84</v>
      </c>
      <c r="L962" s="48">
        <v>1.33</v>
      </c>
      <c r="M962" s="45" t="s">
        <v>46</v>
      </c>
      <c r="N962" s="45" t="s">
        <v>46</v>
      </c>
      <c r="O962" s="45"/>
      <c r="P962" s="45" t="s">
        <v>1789</v>
      </c>
    </row>
    <row r="963" spans="1:16" s="51" customFormat="1">
      <c r="A963" s="45"/>
      <c r="B963" s="45" t="s">
        <v>354</v>
      </c>
      <c r="C963" s="113" t="s">
        <v>1689</v>
      </c>
      <c r="D963" s="145" t="s">
        <v>2456</v>
      </c>
      <c r="E963" s="47">
        <v>17.91621</v>
      </c>
      <c r="F963" s="53">
        <v>1.4</v>
      </c>
      <c r="G963" s="53">
        <v>1</v>
      </c>
      <c r="H963" s="47">
        <f t="shared" si="42"/>
        <v>25.082689999999999</v>
      </c>
      <c r="I963" s="49">
        <f t="shared" si="43"/>
        <v>17.91621</v>
      </c>
      <c r="J963" s="50">
        <f>ROUND((H963*'2-Calculator'!$D$26),2)</f>
        <v>134192.39000000001</v>
      </c>
      <c r="K963" s="50">
        <f>ROUND((I963*'2-Calculator'!$D$26),2)</f>
        <v>95851.72</v>
      </c>
      <c r="L963" s="48">
        <v>31.88</v>
      </c>
      <c r="M963" s="45" t="s">
        <v>46</v>
      </c>
      <c r="N963" s="45" t="s">
        <v>46</v>
      </c>
      <c r="O963" s="45"/>
      <c r="P963" s="45" t="s">
        <v>1789</v>
      </c>
    </row>
    <row r="964" spans="1:16" s="51" customFormat="1">
      <c r="A964" s="45"/>
      <c r="B964" s="45" t="s">
        <v>353</v>
      </c>
      <c r="C964" s="113" t="s">
        <v>1689</v>
      </c>
      <c r="D964" s="145" t="s">
        <v>2456</v>
      </c>
      <c r="E964" s="47">
        <v>18.795850000000002</v>
      </c>
      <c r="F964" s="53">
        <v>1.4</v>
      </c>
      <c r="G964" s="53">
        <v>1</v>
      </c>
      <c r="H964" s="47">
        <f t="shared" si="42"/>
        <v>26.31419</v>
      </c>
      <c r="I964" s="49">
        <f t="shared" si="43"/>
        <v>18.795850000000002</v>
      </c>
      <c r="J964" s="50">
        <f>ROUND((H964*'2-Calculator'!$D$26),2)</f>
        <v>140780.92000000001</v>
      </c>
      <c r="K964" s="50">
        <f>ROUND((I964*'2-Calculator'!$D$26),2)</f>
        <v>100557.8</v>
      </c>
      <c r="L964" s="48">
        <v>47.39</v>
      </c>
      <c r="M964" s="45" t="s">
        <v>46</v>
      </c>
      <c r="N964" s="45" t="s">
        <v>46</v>
      </c>
      <c r="O964" s="45"/>
      <c r="P964" s="45" t="s">
        <v>1789</v>
      </c>
    </row>
    <row r="965" spans="1:16" s="51" customFormat="1">
      <c r="A965" s="45"/>
      <c r="B965" s="45" t="s">
        <v>352</v>
      </c>
      <c r="C965" s="113" t="s">
        <v>1689</v>
      </c>
      <c r="D965" s="145" t="s">
        <v>2456</v>
      </c>
      <c r="E965" s="47">
        <v>37.001779999999997</v>
      </c>
      <c r="F965" s="53">
        <v>1.4</v>
      </c>
      <c r="G965" s="53">
        <v>1</v>
      </c>
      <c r="H965" s="47">
        <f t="shared" si="42"/>
        <v>51.802489999999999</v>
      </c>
      <c r="I965" s="49">
        <f t="shared" si="43"/>
        <v>37.001779999999997</v>
      </c>
      <c r="J965" s="50">
        <f>ROUND((H965*'2-Calculator'!$D$26),2)</f>
        <v>277143.32</v>
      </c>
      <c r="K965" s="50">
        <f>ROUND((I965*'2-Calculator'!$D$26),2)</f>
        <v>197959.52</v>
      </c>
      <c r="L965" s="48">
        <v>63.28</v>
      </c>
      <c r="M965" s="45" t="s">
        <v>46</v>
      </c>
      <c r="N965" s="45" t="s">
        <v>46</v>
      </c>
      <c r="O965" s="45"/>
      <c r="P965" s="45" t="s">
        <v>1789</v>
      </c>
    </row>
    <row r="966" spans="1:16" s="51" customFormat="1">
      <c r="A966" s="45"/>
      <c r="B966" s="45" t="s">
        <v>351</v>
      </c>
      <c r="C966" s="113" t="s">
        <v>1689</v>
      </c>
      <c r="D966" s="145" t="s">
        <v>2456</v>
      </c>
      <c r="E966" s="47">
        <v>44.132919999999999</v>
      </c>
      <c r="F966" s="53">
        <v>1.4</v>
      </c>
      <c r="G966" s="53">
        <v>1</v>
      </c>
      <c r="H966" s="47">
        <f t="shared" si="42"/>
        <v>61.786090000000002</v>
      </c>
      <c r="I966" s="49">
        <f t="shared" si="43"/>
        <v>44.132919999999999</v>
      </c>
      <c r="J966" s="50">
        <f>ROUND((H966*'2-Calculator'!$D$26),2)</f>
        <v>330555.58</v>
      </c>
      <c r="K966" s="50">
        <f>ROUND((I966*'2-Calculator'!$D$26),2)</f>
        <v>236111.12</v>
      </c>
      <c r="L966" s="48">
        <v>65.760000000000005</v>
      </c>
      <c r="M966" s="45" t="s">
        <v>46</v>
      </c>
      <c r="N966" s="45" t="s">
        <v>46</v>
      </c>
      <c r="O966" s="45"/>
      <c r="P966" s="45" t="s">
        <v>1789</v>
      </c>
    </row>
    <row r="967" spans="1:16" s="51" customFormat="1">
      <c r="A967" s="45"/>
      <c r="B967" s="45" t="s">
        <v>350</v>
      </c>
      <c r="C967" s="113" t="s">
        <v>1690</v>
      </c>
      <c r="D967" s="145" t="s">
        <v>2457</v>
      </c>
      <c r="E967" s="47">
        <v>7.1524299999999998</v>
      </c>
      <c r="F967" s="53">
        <v>1.4</v>
      </c>
      <c r="G967" s="53">
        <v>1</v>
      </c>
      <c r="H967" s="47">
        <f t="shared" si="42"/>
        <v>10.013400000000001</v>
      </c>
      <c r="I967" s="49">
        <f t="shared" si="43"/>
        <v>7.1524299999999998</v>
      </c>
      <c r="J967" s="50">
        <f>ROUND((H967*'2-Calculator'!$D$26),2)</f>
        <v>53571.69</v>
      </c>
      <c r="K967" s="50">
        <f>ROUND((I967*'2-Calculator'!$D$26),2)</f>
        <v>38265.5</v>
      </c>
      <c r="L967" s="48">
        <v>6</v>
      </c>
      <c r="M967" s="45" t="s">
        <v>46</v>
      </c>
      <c r="N967" s="45" t="s">
        <v>46</v>
      </c>
      <c r="O967" s="45"/>
      <c r="P967" s="45" t="s">
        <v>1789</v>
      </c>
    </row>
    <row r="968" spans="1:16" s="51" customFormat="1">
      <c r="A968" s="45"/>
      <c r="B968" s="45" t="s">
        <v>349</v>
      </c>
      <c r="C968" s="113" t="s">
        <v>1690</v>
      </c>
      <c r="D968" s="145" t="s">
        <v>2457</v>
      </c>
      <c r="E968" s="47">
        <v>10.34741</v>
      </c>
      <c r="F968" s="53">
        <v>1.4</v>
      </c>
      <c r="G968" s="53">
        <v>1</v>
      </c>
      <c r="H968" s="47">
        <f t="shared" si="42"/>
        <v>14.486370000000001</v>
      </c>
      <c r="I968" s="49">
        <f t="shared" si="43"/>
        <v>10.34741</v>
      </c>
      <c r="J968" s="50">
        <f>ROUND((H968*'2-Calculator'!$D$26),2)</f>
        <v>77502.080000000002</v>
      </c>
      <c r="K968" s="50">
        <f>ROUND((I968*'2-Calculator'!$D$26),2)</f>
        <v>55358.64</v>
      </c>
      <c r="L968" s="48">
        <v>49.79</v>
      </c>
      <c r="M968" s="45" t="s">
        <v>46</v>
      </c>
      <c r="N968" s="45" t="s">
        <v>46</v>
      </c>
      <c r="O968" s="45"/>
      <c r="P968" s="45" t="s">
        <v>1789</v>
      </c>
    </row>
    <row r="969" spans="1:16" s="51" customFormat="1">
      <c r="A969" s="45"/>
      <c r="B969" s="45" t="s">
        <v>348</v>
      </c>
      <c r="C969" s="113" t="s">
        <v>1690</v>
      </c>
      <c r="D969" s="145" t="s">
        <v>2457</v>
      </c>
      <c r="E969" s="47">
        <v>20.016680000000001</v>
      </c>
      <c r="F969" s="53">
        <v>1.4</v>
      </c>
      <c r="G969" s="53">
        <v>1</v>
      </c>
      <c r="H969" s="47">
        <f t="shared" si="42"/>
        <v>28.023350000000001</v>
      </c>
      <c r="I969" s="49">
        <f t="shared" si="43"/>
        <v>20.016680000000001</v>
      </c>
      <c r="J969" s="50">
        <f>ROUND((H969*'2-Calculator'!$D$26),2)</f>
        <v>149924.92000000001</v>
      </c>
      <c r="K969" s="50">
        <f>ROUND((I969*'2-Calculator'!$D$26),2)</f>
        <v>107089.24</v>
      </c>
      <c r="L969" s="48">
        <v>83.64</v>
      </c>
      <c r="M969" s="45" t="s">
        <v>46</v>
      </c>
      <c r="N969" s="45" t="s">
        <v>46</v>
      </c>
      <c r="O969" s="45"/>
      <c r="P969" s="45" t="s">
        <v>1789</v>
      </c>
    </row>
    <row r="970" spans="1:16" s="51" customFormat="1">
      <c r="A970" s="45"/>
      <c r="B970" s="45" t="s">
        <v>347</v>
      </c>
      <c r="C970" s="113" t="s">
        <v>1690</v>
      </c>
      <c r="D970" s="145" t="s">
        <v>2457</v>
      </c>
      <c r="E970" s="47">
        <v>32.61186</v>
      </c>
      <c r="F970" s="53">
        <v>1.4</v>
      </c>
      <c r="G970" s="53">
        <v>1</v>
      </c>
      <c r="H970" s="47">
        <f t="shared" si="42"/>
        <v>45.656599999999997</v>
      </c>
      <c r="I970" s="49">
        <f t="shared" si="43"/>
        <v>32.61186</v>
      </c>
      <c r="J970" s="50">
        <f>ROUND((H970*'2-Calculator'!$D$26),2)</f>
        <v>244262.81</v>
      </c>
      <c r="K970" s="50">
        <f>ROUND((I970*'2-Calculator'!$D$26),2)</f>
        <v>174473.45</v>
      </c>
      <c r="L970" s="48">
        <v>118.89</v>
      </c>
      <c r="M970" s="45" t="s">
        <v>46</v>
      </c>
      <c r="N970" s="45" t="s">
        <v>46</v>
      </c>
      <c r="O970" s="45"/>
      <c r="P970" s="45" t="s">
        <v>1789</v>
      </c>
    </row>
    <row r="971" spans="1:16" s="51" customFormat="1" ht="23">
      <c r="A971" s="45"/>
      <c r="B971" s="45" t="s">
        <v>346</v>
      </c>
      <c r="C971" s="113" t="s">
        <v>1691</v>
      </c>
      <c r="D971" s="145" t="s">
        <v>2458</v>
      </c>
      <c r="E971" s="47">
        <v>6.80084</v>
      </c>
      <c r="F971" s="53">
        <v>1.4</v>
      </c>
      <c r="G971" s="53">
        <v>1</v>
      </c>
      <c r="H971" s="47">
        <f>ROUND(E971*F971,5)</f>
        <v>9.5211799999999993</v>
      </c>
      <c r="I971" s="49">
        <f>ROUND(E971*G971,5)</f>
        <v>6.80084</v>
      </c>
      <c r="J971" s="50">
        <f>ROUND((H971*'2-Calculator'!$D$26),2)</f>
        <v>50938.31</v>
      </c>
      <c r="K971" s="50">
        <f>ROUND((I971*'2-Calculator'!$D$26),2)</f>
        <v>36384.49</v>
      </c>
      <c r="L971" s="48">
        <v>63.46</v>
      </c>
      <c r="M971" s="45" t="s">
        <v>46</v>
      </c>
      <c r="N971" s="45" t="s">
        <v>46</v>
      </c>
      <c r="O971" s="45"/>
      <c r="P971" s="45" t="s">
        <v>1789</v>
      </c>
    </row>
    <row r="972" spans="1:16" s="51" customFormat="1" ht="23">
      <c r="A972" s="45"/>
      <c r="B972" s="45" t="s">
        <v>345</v>
      </c>
      <c r="C972" s="113" t="s">
        <v>1691</v>
      </c>
      <c r="D972" s="145" t="s">
        <v>2458</v>
      </c>
      <c r="E972" s="47">
        <v>3.6372</v>
      </c>
      <c r="F972" s="53">
        <v>1.4</v>
      </c>
      <c r="G972" s="53">
        <v>1</v>
      </c>
      <c r="H972" s="47">
        <f t="shared" si="42"/>
        <v>5.0920800000000002</v>
      </c>
      <c r="I972" s="49">
        <f t="shared" si="43"/>
        <v>3.6372</v>
      </c>
      <c r="J972" s="50">
        <f>ROUND((H972*'2-Calculator'!$D$26),2)</f>
        <v>27242.63</v>
      </c>
      <c r="K972" s="50">
        <f>ROUND((I972*'2-Calculator'!$D$26),2)</f>
        <v>19459.02</v>
      </c>
      <c r="L972" s="48">
        <v>51.02</v>
      </c>
      <c r="M972" s="45" t="s">
        <v>46</v>
      </c>
      <c r="N972" s="45" t="s">
        <v>46</v>
      </c>
      <c r="O972" s="45"/>
      <c r="P972" s="45" t="s">
        <v>1789</v>
      </c>
    </row>
    <row r="973" spans="1:16" s="51" customFormat="1" ht="23">
      <c r="A973" s="45"/>
      <c r="B973" s="45" t="s">
        <v>344</v>
      </c>
      <c r="C973" s="113" t="s">
        <v>1691</v>
      </c>
      <c r="D973" s="145" t="s">
        <v>2458</v>
      </c>
      <c r="E973" s="47">
        <v>3.46401</v>
      </c>
      <c r="F973" s="53">
        <v>1.4</v>
      </c>
      <c r="G973" s="53">
        <v>1</v>
      </c>
      <c r="H973" s="47">
        <f t="shared" si="42"/>
        <v>4.8496100000000002</v>
      </c>
      <c r="I973" s="49">
        <f t="shared" si="43"/>
        <v>3.46401</v>
      </c>
      <c r="J973" s="50">
        <f>ROUND((H973*'2-Calculator'!$D$26),2)</f>
        <v>25945.41</v>
      </c>
      <c r="K973" s="50">
        <f>ROUND((I973*'2-Calculator'!$D$26),2)</f>
        <v>18532.45</v>
      </c>
      <c r="L973" s="48">
        <v>51.02</v>
      </c>
      <c r="M973" s="45" t="s">
        <v>46</v>
      </c>
      <c r="N973" s="45" t="s">
        <v>46</v>
      </c>
      <c r="O973" s="45"/>
      <c r="P973" s="45" t="s">
        <v>1789</v>
      </c>
    </row>
    <row r="974" spans="1:16" s="51" customFormat="1" ht="23">
      <c r="A974" s="45"/>
      <c r="B974" s="45" t="s">
        <v>343</v>
      </c>
      <c r="C974" s="113" t="s">
        <v>1691</v>
      </c>
      <c r="D974" s="145" t="s">
        <v>2458</v>
      </c>
      <c r="E974" s="47">
        <v>8.9649999999999994E-2</v>
      </c>
      <c r="F974" s="53">
        <v>1.4</v>
      </c>
      <c r="G974" s="53">
        <v>1</v>
      </c>
      <c r="H974" s="47">
        <f t="shared" si="42"/>
        <v>0.12551000000000001</v>
      </c>
      <c r="I974" s="49">
        <f t="shared" si="43"/>
        <v>8.9649999999999994E-2</v>
      </c>
      <c r="J974" s="50">
        <f>ROUND((H974*'2-Calculator'!$D$26),2)</f>
        <v>671.48</v>
      </c>
      <c r="K974" s="50">
        <f>ROUND((I974*'2-Calculator'!$D$26),2)</f>
        <v>479.63</v>
      </c>
      <c r="L974" s="48">
        <v>1.92</v>
      </c>
      <c r="M974" s="45" t="s">
        <v>46</v>
      </c>
      <c r="N974" s="45" t="s">
        <v>46</v>
      </c>
      <c r="O974" s="45"/>
      <c r="P974" s="45" t="s">
        <v>1789</v>
      </c>
    </row>
    <row r="975" spans="1:16" s="51" customFormat="1">
      <c r="A975" s="45"/>
      <c r="B975" s="45" t="s">
        <v>342</v>
      </c>
      <c r="C975" s="113" t="s">
        <v>1692</v>
      </c>
      <c r="D975" s="145" t="s">
        <v>2459</v>
      </c>
      <c r="E975" s="47">
        <v>0.23477000000000001</v>
      </c>
      <c r="F975" s="53">
        <v>1.4</v>
      </c>
      <c r="G975" s="53">
        <v>1</v>
      </c>
      <c r="H975" s="47">
        <f t="shared" si="42"/>
        <v>0.32868000000000003</v>
      </c>
      <c r="I975" s="49">
        <f t="shared" si="43"/>
        <v>0.23477000000000001</v>
      </c>
      <c r="J975" s="50">
        <f>ROUND((H975*'2-Calculator'!$D$26),2)</f>
        <v>1758.44</v>
      </c>
      <c r="K975" s="50">
        <f>ROUND((I975*'2-Calculator'!$D$26),2)</f>
        <v>1256.02</v>
      </c>
      <c r="L975" s="48">
        <v>2.67</v>
      </c>
      <c r="M975" s="45" t="s">
        <v>46</v>
      </c>
      <c r="N975" s="45" t="s">
        <v>46</v>
      </c>
      <c r="O975" s="45"/>
      <c r="P975" s="45" t="s">
        <v>1789</v>
      </c>
    </row>
    <row r="976" spans="1:16" s="51" customFormat="1">
      <c r="A976" s="45"/>
      <c r="B976" s="45" t="s">
        <v>341</v>
      </c>
      <c r="C976" s="113" t="s">
        <v>1692</v>
      </c>
      <c r="D976" s="145" t="s">
        <v>2459</v>
      </c>
      <c r="E976" s="47">
        <v>7.6556699999999998</v>
      </c>
      <c r="F976" s="53">
        <v>1.4</v>
      </c>
      <c r="G976" s="53">
        <v>1</v>
      </c>
      <c r="H976" s="47">
        <f t="shared" si="42"/>
        <v>10.71794</v>
      </c>
      <c r="I976" s="49">
        <f t="shared" si="43"/>
        <v>7.6556699999999998</v>
      </c>
      <c r="J976" s="50">
        <f>ROUND((H976*'2-Calculator'!$D$26),2)</f>
        <v>57340.98</v>
      </c>
      <c r="K976" s="50">
        <f>ROUND((I976*'2-Calculator'!$D$26),2)</f>
        <v>40957.83</v>
      </c>
      <c r="L976" s="48">
        <v>57.31</v>
      </c>
      <c r="M976" s="45" t="s">
        <v>46</v>
      </c>
      <c r="N976" s="45" t="s">
        <v>46</v>
      </c>
      <c r="O976" s="45"/>
      <c r="P976" s="45" t="s">
        <v>1789</v>
      </c>
    </row>
    <row r="977" spans="1:16" s="51" customFormat="1">
      <c r="A977" s="45"/>
      <c r="B977" s="45" t="s">
        <v>340</v>
      </c>
      <c r="C977" s="113" t="s">
        <v>1692</v>
      </c>
      <c r="D977" s="145" t="s">
        <v>2459</v>
      </c>
      <c r="E977" s="47">
        <v>9.6041600000000003</v>
      </c>
      <c r="F977" s="53">
        <v>1.4</v>
      </c>
      <c r="G977" s="53">
        <v>1</v>
      </c>
      <c r="H977" s="47">
        <f t="shared" si="42"/>
        <v>13.445819999999999</v>
      </c>
      <c r="I977" s="49">
        <f t="shared" si="43"/>
        <v>9.6041600000000003</v>
      </c>
      <c r="J977" s="50">
        <f>ROUND((H977*'2-Calculator'!$D$26),2)</f>
        <v>71935.14</v>
      </c>
      <c r="K977" s="50">
        <f>ROUND((I977*'2-Calculator'!$D$26),2)</f>
        <v>51382.26</v>
      </c>
      <c r="L977" s="48">
        <v>65.84</v>
      </c>
      <c r="M977" s="45" t="s">
        <v>46</v>
      </c>
      <c r="N977" s="45" t="s">
        <v>46</v>
      </c>
      <c r="O977" s="45"/>
      <c r="P977" s="45" t="s">
        <v>1789</v>
      </c>
    </row>
    <row r="978" spans="1:16" s="51" customFormat="1">
      <c r="A978" s="45"/>
      <c r="B978" s="45" t="s">
        <v>339</v>
      </c>
      <c r="C978" s="113" t="s">
        <v>1692</v>
      </c>
      <c r="D978" s="145" t="s">
        <v>2459</v>
      </c>
      <c r="E978" s="47">
        <v>22.564910000000001</v>
      </c>
      <c r="F978" s="53">
        <v>1.4</v>
      </c>
      <c r="G978" s="53">
        <v>1</v>
      </c>
      <c r="H978" s="47">
        <f t="shared" si="42"/>
        <v>31.590869999999999</v>
      </c>
      <c r="I978" s="49">
        <f t="shared" si="43"/>
        <v>22.564910000000001</v>
      </c>
      <c r="J978" s="50">
        <f>ROUND((H978*'2-Calculator'!$D$26),2)</f>
        <v>169011.15</v>
      </c>
      <c r="K978" s="50">
        <f>ROUND((I978*'2-Calculator'!$D$26),2)</f>
        <v>120722.27</v>
      </c>
      <c r="L978" s="48">
        <v>94.68</v>
      </c>
      <c r="M978" s="45" t="s">
        <v>46</v>
      </c>
      <c r="N978" s="45" t="s">
        <v>46</v>
      </c>
      <c r="O978" s="45"/>
      <c r="P978" s="45" t="s">
        <v>1789</v>
      </c>
    </row>
    <row r="979" spans="1:16" s="51" customFormat="1">
      <c r="A979" s="45"/>
      <c r="B979" s="45" t="s">
        <v>338</v>
      </c>
      <c r="C979" s="113" t="s">
        <v>1693</v>
      </c>
      <c r="D979" s="145" t="s">
        <v>2460</v>
      </c>
      <c r="E979" s="47">
        <v>0.25433</v>
      </c>
      <c r="F979" s="53">
        <v>1.4</v>
      </c>
      <c r="G979" s="53">
        <v>1</v>
      </c>
      <c r="H979" s="47">
        <f t="shared" si="42"/>
        <v>0.35605999999999999</v>
      </c>
      <c r="I979" s="49">
        <f t="shared" si="43"/>
        <v>0.25433</v>
      </c>
      <c r="J979" s="50">
        <f>ROUND((H979*'2-Calculator'!$D$26),2)</f>
        <v>1904.92</v>
      </c>
      <c r="K979" s="50">
        <f>ROUND((I979*'2-Calculator'!$D$26),2)</f>
        <v>1360.67</v>
      </c>
      <c r="L979" s="48">
        <v>3.76</v>
      </c>
      <c r="M979" s="45" t="s">
        <v>46</v>
      </c>
      <c r="N979" s="45" t="s">
        <v>46</v>
      </c>
      <c r="O979" s="45"/>
      <c r="P979" s="45" t="s">
        <v>1789</v>
      </c>
    </row>
    <row r="980" spans="1:16" s="51" customFormat="1">
      <c r="A980" s="45"/>
      <c r="B980" s="45" t="s">
        <v>337</v>
      </c>
      <c r="C980" s="113" t="s">
        <v>1693</v>
      </c>
      <c r="D980" s="145" t="s">
        <v>2460</v>
      </c>
      <c r="E980" s="47">
        <v>10.577360000000001</v>
      </c>
      <c r="F980" s="53">
        <v>1.4</v>
      </c>
      <c r="G980" s="53">
        <v>1</v>
      </c>
      <c r="H980" s="47">
        <f t="shared" si="42"/>
        <v>14.808299999999999</v>
      </c>
      <c r="I980" s="49">
        <f t="shared" si="43"/>
        <v>10.577360000000001</v>
      </c>
      <c r="J980" s="50">
        <f>ROUND((H980*'2-Calculator'!$D$26),2)</f>
        <v>79224.41</v>
      </c>
      <c r="K980" s="50">
        <f>ROUND((I980*'2-Calculator'!$D$26),2)</f>
        <v>56588.88</v>
      </c>
      <c r="L980" s="48">
        <v>61.36</v>
      </c>
      <c r="M980" s="45" t="s">
        <v>46</v>
      </c>
      <c r="N980" s="45" t="s">
        <v>46</v>
      </c>
      <c r="O980" s="45"/>
      <c r="P980" s="45" t="s">
        <v>1789</v>
      </c>
    </row>
    <row r="981" spans="1:16" s="51" customFormat="1">
      <c r="A981" s="45"/>
      <c r="B981" s="45" t="s">
        <v>336</v>
      </c>
      <c r="C981" s="113" t="s">
        <v>1693</v>
      </c>
      <c r="D981" s="145" t="s">
        <v>2460</v>
      </c>
      <c r="E981" s="47">
        <v>13.2704</v>
      </c>
      <c r="F981" s="53">
        <v>1.4</v>
      </c>
      <c r="G981" s="53">
        <v>1</v>
      </c>
      <c r="H981" s="47">
        <f t="shared" si="42"/>
        <v>18.57856</v>
      </c>
      <c r="I981" s="49">
        <f t="shared" si="43"/>
        <v>13.2704</v>
      </c>
      <c r="J981" s="50">
        <f>ROUND((H981*'2-Calculator'!$D$26),2)</f>
        <v>99395.3</v>
      </c>
      <c r="K981" s="50">
        <f>ROUND((I981*'2-Calculator'!$D$26),2)</f>
        <v>70996.639999999999</v>
      </c>
      <c r="L981" s="48">
        <v>69.2</v>
      </c>
      <c r="M981" s="45" t="s">
        <v>46</v>
      </c>
      <c r="N981" s="45" t="s">
        <v>46</v>
      </c>
      <c r="O981" s="45"/>
      <c r="P981" s="45" t="s">
        <v>1789</v>
      </c>
    </row>
    <row r="982" spans="1:16" s="51" customFormat="1">
      <c r="A982" s="45"/>
      <c r="B982" s="45" t="s">
        <v>335</v>
      </c>
      <c r="C982" s="113" t="s">
        <v>1693</v>
      </c>
      <c r="D982" s="145" t="s">
        <v>2460</v>
      </c>
      <c r="E982" s="47">
        <v>19.68872</v>
      </c>
      <c r="F982" s="53">
        <v>1.4</v>
      </c>
      <c r="G982" s="53">
        <v>1</v>
      </c>
      <c r="H982" s="47">
        <f t="shared" si="42"/>
        <v>27.564209999999999</v>
      </c>
      <c r="I982" s="49">
        <f t="shared" si="43"/>
        <v>19.68872</v>
      </c>
      <c r="J982" s="50">
        <f>ROUND((H982*'2-Calculator'!$D$26),2)</f>
        <v>147468.51999999999</v>
      </c>
      <c r="K982" s="50">
        <f>ROUND((I982*'2-Calculator'!$D$26),2)</f>
        <v>105334.65</v>
      </c>
      <c r="L982" s="48">
        <v>85.31</v>
      </c>
      <c r="M982" s="45" t="s">
        <v>46</v>
      </c>
      <c r="N982" s="45" t="s">
        <v>46</v>
      </c>
      <c r="O982" s="45"/>
      <c r="P982" s="45" t="s">
        <v>1789</v>
      </c>
    </row>
    <row r="983" spans="1:16" s="51" customFormat="1" ht="23">
      <c r="A983" s="45"/>
      <c r="B983" s="45" t="s">
        <v>334</v>
      </c>
      <c r="C983" s="113" t="s">
        <v>1694</v>
      </c>
      <c r="D983" s="145" t="s">
        <v>2461</v>
      </c>
      <c r="E983" s="47">
        <v>1.4116</v>
      </c>
      <c r="F983" s="53">
        <v>1.4</v>
      </c>
      <c r="G983" s="53">
        <v>1</v>
      </c>
      <c r="H983" s="47">
        <f t="shared" si="42"/>
        <v>1.97624</v>
      </c>
      <c r="I983" s="49">
        <f t="shared" si="43"/>
        <v>1.4116</v>
      </c>
      <c r="J983" s="50">
        <f>ROUND((H983*'2-Calculator'!$D$26),2)</f>
        <v>10572.88</v>
      </c>
      <c r="K983" s="50">
        <f>ROUND((I983*'2-Calculator'!$D$26),2)</f>
        <v>7552.06</v>
      </c>
      <c r="L983" s="48">
        <v>17.920000000000002</v>
      </c>
      <c r="M983" s="45" t="s">
        <v>46</v>
      </c>
      <c r="N983" s="45" t="s">
        <v>46</v>
      </c>
      <c r="O983" s="45"/>
      <c r="P983" s="45" t="s">
        <v>1789</v>
      </c>
    </row>
    <row r="984" spans="1:16" s="51" customFormat="1" ht="23">
      <c r="A984" s="45"/>
      <c r="B984" s="45" t="s">
        <v>333</v>
      </c>
      <c r="C984" s="113" t="s">
        <v>1694</v>
      </c>
      <c r="D984" s="145" t="s">
        <v>2461</v>
      </c>
      <c r="E984" s="47">
        <v>9.43</v>
      </c>
      <c r="F984" s="53">
        <v>1.4</v>
      </c>
      <c r="G984" s="53">
        <v>1</v>
      </c>
      <c r="H984" s="47">
        <f t="shared" si="42"/>
        <v>13.202</v>
      </c>
      <c r="I984" s="49">
        <f t="shared" si="43"/>
        <v>9.43</v>
      </c>
      <c r="J984" s="50">
        <f>ROUND((H984*'2-Calculator'!$D$26),2)</f>
        <v>70630.7</v>
      </c>
      <c r="K984" s="50">
        <f>ROUND((I984*'2-Calculator'!$D$26),2)</f>
        <v>50450.5</v>
      </c>
      <c r="L984" s="48">
        <v>50.91</v>
      </c>
      <c r="M984" s="45" t="s">
        <v>46</v>
      </c>
      <c r="N984" s="45" t="s">
        <v>46</v>
      </c>
      <c r="O984" s="45"/>
      <c r="P984" s="45" t="s">
        <v>1789</v>
      </c>
    </row>
    <row r="985" spans="1:16" s="51" customFormat="1" ht="23">
      <c r="A985" s="45"/>
      <c r="B985" s="45" t="s">
        <v>332</v>
      </c>
      <c r="C985" s="113" t="s">
        <v>1694</v>
      </c>
      <c r="D985" s="145" t="s">
        <v>2461</v>
      </c>
      <c r="E985" s="47">
        <v>11.178879999999999</v>
      </c>
      <c r="F985" s="53">
        <v>1.4</v>
      </c>
      <c r="G985" s="53">
        <v>1</v>
      </c>
      <c r="H985" s="47">
        <f t="shared" si="42"/>
        <v>15.65043</v>
      </c>
      <c r="I985" s="49">
        <f t="shared" si="43"/>
        <v>11.178879999999999</v>
      </c>
      <c r="J985" s="50">
        <f>ROUND((H985*'2-Calculator'!$D$26),2)</f>
        <v>83729.8</v>
      </c>
      <c r="K985" s="50">
        <f>ROUND((I985*'2-Calculator'!$D$26),2)</f>
        <v>59807.01</v>
      </c>
      <c r="L985" s="48">
        <v>57.7</v>
      </c>
      <c r="M985" s="45" t="s">
        <v>46</v>
      </c>
      <c r="N985" s="45" t="s">
        <v>46</v>
      </c>
      <c r="O985" s="45"/>
      <c r="P985" s="45" t="s">
        <v>1789</v>
      </c>
    </row>
    <row r="986" spans="1:16" s="51" customFormat="1" ht="23">
      <c r="A986" s="45"/>
      <c r="B986" s="45" t="s">
        <v>331</v>
      </c>
      <c r="C986" s="113" t="s">
        <v>1694</v>
      </c>
      <c r="D986" s="145" t="s">
        <v>2461</v>
      </c>
      <c r="E986" s="47">
        <v>15.462160000000001</v>
      </c>
      <c r="F986" s="53">
        <v>1.4</v>
      </c>
      <c r="G986" s="53">
        <v>1</v>
      </c>
      <c r="H986" s="47">
        <f t="shared" si="42"/>
        <v>21.647020000000001</v>
      </c>
      <c r="I986" s="49">
        <f t="shared" si="43"/>
        <v>15.462160000000001</v>
      </c>
      <c r="J986" s="50">
        <f>ROUND((H986*'2-Calculator'!$D$26),2)</f>
        <v>115811.56</v>
      </c>
      <c r="K986" s="50">
        <f>ROUND((I986*'2-Calculator'!$D$26),2)</f>
        <v>82722.559999999998</v>
      </c>
      <c r="L986" s="48">
        <v>69.569999999999993</v>
      </c>
      <c r="M986" s="45" t="s">
        <v>46</v>
      </c>
      <c r="N986" s="45" t="s">
        <v>46</v>
      </c>
      <c r="O986" s="45"/>
      <c r="P986" s="45" t="s">
        <v>1789</v>
      </c>
    </row>
    <row r="987" spans="1:16" s="51" customFormat="1">
      <c r="A987" s="45"/>
      <c r="B987" s="45" t="s">
        <v>330</v>
      </c>
      <c r="C987" s="113" t="s">
        <v>1695</v>
      </c>
      <c r="D987" s="145" t="s">
        <v>2462</v>
      </c>
      <c r="E987" s="47">
        <v>0.20493</v>
      </c>
      <c r="F987" s="53">
        <v>1.4</v>
      </c>
      <c r="G987" s="53">
        <v>1</v>
      </c>
      <c r="H987" s="47">
        <f t="shared" si="42"/>
        <v>0.28689999999999999</v>
      </c>
      <c r="I987" s="49">
        <f t="shared" si="43"/>
        <v>0.20493</v>
      </c>
      <c r="J987" s="50">
        <f>ROUND((H987*'2-Calculator'!$D$26),2)</f>
        <v>1534.92</v>
      </c>
      <c r="K987" s="50">
        <f>ROUND((I987*'2-Calculator'!$D$26),2)</f>
        <v>1096.3800000000001</v>
      </c>
      <c r="L987" s="48">
        <v>3.02</v>
      </c>
      <c r="M987" s="45" t="s">
        <v>46</v>
      </c>
      <c r="N987" s="45" t="s">
        <v>46</v>
      </c>
      <c r="O987" s="45"/>
      <c r="P987" s="45" t="s">
        <v>1789</v>
      </c>
    </row>
    <row r="988" spans="1:16" s="51" customFormat="1">
      <c r="A988" s="45"/>
      <c r="B988" s="45" t="s">
        <v>329</v>
      </c>
      <c r="C988" s="113" t="s">
        <v>1695</v>
      </c>
      <c r="D988" s="145" t="s">
        <v>2462</v>
      </c>
      <c r="E988" s="47">
        <v>4.8704000000000001</v>
      </c>
      <c r="F988" s="53">
        <v>1.4</v>
      </c>
      <c r="G988" s="53">
        <v>1</v>
      </c>
      <c r="H988" s="47">
        <f t="shared" si="42"/>
        <v>6.8185599999999997</v>
      </c>
      <c r="I988" s="49">
        <f t="shared" si="43"/>
        <v>4.8704000000000001</v>
      </c>
      <c r="J988" s="50">
        <f>ROUND((H988*'2-Calculator'!$D$26),2)</f>
        <v>36479.300000000003</v>
      </c>
      <c r="K988" s="50">
        <f>ROUND((I988*'2-Calculator'!$D$26),2)</f>
        <v>26056.639999999999</v>
      </c>
      <c r="L988" s="48">
        <v>36.35</v>
      </c>
      <c r="M988" s="45" t="s">
        <v>46</v>
      </c>
      <c r="N988" s="45" t="s">
        <v>46</v>
      </c>
      <c r="O988" s="45"/>
      <c r="P988" s="45" t="s">
        <v>1789</v>
      </c>
    </row>
    <row r="989" spans="1:16" s="51" customFormat="1">
      <c r="A989" s="45"/>
      <c r="B989" s="45" t="s">
        <v>328</v>
      </c>
      <c r="C989" s="113" t="s">
        <v>1695</v>
      </c>
      <c r="D989" s="145" t="s">
        <v>2462</v>
      </c>
      <c r="E989" s="47">
        <v>8.2892200000000003</v>
      </c>
      <c r="F989" s="53">
        <v>1.4</v>
      </c>
      <c r="G989" s="53">
        <v>1</v>
      </c>
      <c r="H989" s="47">
        <f t="shared" si="42"/>
        <v>11.60491</v>
      </c>
      <c r="I989" s="49">
        <f t="shared" si="43"/>
        <v>8.2892200000000003</v>
      </c>
      <c r="J989" s="50">
        <f>ROUND((H989*'2-Calculator'!$D$26),2)</f>
        <v>62086.27</v>
      </c>
      <c r="K989" s="50">
        <f>ROUND((I989*'2-Calculator'!$D$26),2)</f>
        <v>44347.33</v>
      </c>
      <c r="L989" s="48">
        <v>49.59</v>
      </c>
      <c r="M989" s="45" t="s">
        <v>46</v>
      </c>
      <c r="N989" s="45" t="s">
        <v>46</v>
      </c>
      <c r="O989" s="45"/>
      <c r="P989" s="45" t="s">
        <v>1789</v>
      </c>
    </row>
    <row r="990" spans="1:16" s="51" customFormat="1">
      <c r="A990" s="45"/>
      <c r="B990" s="45" t="s">
        <v>327</v>
      </c>
      <c r="C990" s="113" t="s">
        <v>1695</v>
      </c>
      <c r="D990" s="145" t="s">
        <v>2462</v>
      </c>
      <c r="E990" s="47">
        <v>17.79729</v>
      </c>
      <c r="F990" s="53">
        <v>1.4</v>
      </c>
      <c r="G990" s="53">
        <v>1</v>
      </c>
      <c r="H990" s="47">
        <f t="shared" si="42"/>
        <v>24.91621</v>
      </c>
      <c r="I990" s="49">
        <f t="shared" si="43"/>
        <v>17.79729</v>
      </c>
      <c r="J990" s="50">
        <f>ROUND((H990*'2-Calculator'!$D$26),2)</f>
        <v>133301.72</v>
      </c>
      <c r="K990" s="50">
        <f>ROUND((I990*'2-Calculator'!$D$26),2)</f>
        <v>95215.5</v>
      </c>
      <c r="L990" s="48">
        <v>74.3</v>
      </c>
      <c r="M990" s="45" t="s">
        <v>46</v>
      </c>
      <c r="N990" s="45" t="s">
        <v>46</v>
      </c>
      <c r="O990" s="45"/>
      <c r="P990" s="45" t="s">
        <v>1789</v>
      </c>
    </row>
    <row r="991" spans="1:16" s="51" customFormat="1" ht="23">
      <c r="A991" s="45"/>
      <c r="B991" s="45" t="s">
        <v>326</v>
      </c>
      <c r="C991" s="113" t="s">
        <v>1696</v>
      </c>
      <c r="D991" s="145" t="s">
        <v>2463</v>
      </c>
      <c r="E991" s="47">
        <v>3.88645</v>
      </c>
      <c r="F991" s="53">
        <v>1.4</v>
      </c>
      <c r="G991" s="53">
        <v>1</v>
      </c>
      <c r="H991" s="47">
        <f t="shared" si="42"/>
        <v>5.4410299999999996</v>
      </c>
      <c r="I991" s="49">
        <f t="shared" si="43"/>
        <v>3.88645</v>
      </c>
      <c r="J991" s="50">
        <f>ROUND((H991*'2-Calculator'!$D$26),2)</f>
        <v>29109.51</v>
      </c>
      <c r="K991" s="50">
        <f>ROUND((I991*'2-Calculator'!$D$26),2)</f>
        <v>20792.509999999998</v>
      </c>
      <c r="L991" s="48">
        <v>24.79</v>
      </c>
      <c r="M991" s="45" t="s">
        <v>46</v>
      </c>
      <c r="N991" s="45" t="s">
        <v>46</v>
      </c>
      <c r="O991" s="45"/>
      <c r="P991" s="45" t="s">
        <v>1789</v>
      </c>
    </row>
    <row r="992" spans="1:16" s="51" customFormat="1" ht="23">
      <c r="A992" s="45"/>
      <c r="B992" s="45" t="s">
        <v>325</v>
      </c>
      <c r="C992" s="113" t="s">
        <v>1696</v>
      </c>
      <c r="D992" s="145" t="s">
        <v>2463</v>
      </c>
      <c r="E992" s="47">
        <v>6.99864</v>
      </c>
      <c r="F992" s="53">
        <v>1.4</v>
      </c>
      <c r="G992" s="53">
        <v>1</v>
      </c>
      <c r="H992" s="47">
        <f t="shared" si="42"/>
        <v>9.7980999999999998</v>
      </c>
      <c r="I992" s="49">
        <f t="shared" si="43"/>
        <v>6.99864</v>
      </c>
      <c r="J992" s="50">
        <f>ROUND((H992*'2-Calculator'!$D$26),2)</f>
        <v>52419.839999999997</v>
      </c>
      <c r="K992" s="50">
        <f>ROUND((I992*'2-Calculator'!$D$26),2)</f>
        <v>37442.720000000001</v>
      </c>
      <c r="L992" s="48">
        <v>39.159999999999997</v>
      </c>
      <c r="M992" s="45" t="s">
        <v>46</v>
      </c>
      <c r="N992" s="45" t="s">
        <v>46</v>
      </c>
      <c r="O992" s="45"/>
      <c r="P992" s="45" t="s">
        <v>1789</v>
      </c>
    </row>
    <row r="993" spans="1:16" s="51" customFormat="1" ht="23">
      <c r="A993" s="45"/>
      <c r="B993" s="45" t="s">
        <v>324</v>
      </c>
      <c r="C993" s="113" t="s">
        <v>1696</v>
      </c>
      <c r="D993" s="145" t="s">
        <v>2463</v>
      </c>
      <c r="E993" s="47">
        <v>8.8608799999999999</v>
      </c>
      <c r="F993" s="53">
        <v>1.4</v>
      </c>
      <c r="G993" s="53">
        <v>1</v>
      </c>
      <c r="H993" s="47">
        <f t="shared" si="42"/>
        <v>12.40523</v>
      </c>
      <c r="I993" s="49">
        <f t="shared" si="43"/>
        <v>8.8608799999999999</v>
      </c>
      <c r="J993" s="50">
        <f>ROUND((H993*'2-Calculator'!$D$26),2)</f>
        <v>66367.98</v>
      </c>
      <c r="K993" s="50">
        <f>ROUND((I993*'2-Calculator'!$D$26),2)</f>
        <v>47405.71</v>
      </c>
      <c r="L993" s="48">
        <v>47.13</v>
      </c>
      <c r="M993" s="45" t="s">
        <v>46</v>
      </c>
      <c r="N993" s="45" t="s">
        <v>46</v>
      </c>
      <c r="O993" s="45"/>
      <c r="P993" s="45" t="s">
        <v>1789</v>
      </c>
    </row>
    <row r="994" spans="1:16" s="51" customFormat="1" ht="23">
      <c r="A994" s="45"/>
      <c r="B994" s="45" t="s">
        <v>323</v>
      </c>
      <c r="C994" s="113" t="s">
        <v>1696</v>
      </c>
      <c r="D994" s="145" t="s">
        <v>2463</v>
      </c>
      <c r="E994" s="47">
        <v>12.71377</v>
      </c>
      <c r="F994" s="53">
        <v>1.4</v>
      </c>
      <c r="G994" s="53">
        <v>1</v>
      </c>
      <c r="H994" s="47">
        <f t="shared" si="42"/>
        <v>17.79928</v>
      </c>
      <c r="I994" s="49">
        <f t="shared" si="43"/>
        <v>12.71377</v>
      </c>
      <c r="J994" s="50">
        <f>ROUND((H994*'2-Calculator'!$D$26),2)</f>
        <v>95226.15</v>
      </c>
      <c r="K994" s="50">
        <f>ROUND((I994*'2-Calculator'!$D$26),2)</f>
        <v>68018.67</v>
      </c>
      <c r="L994" s="48">
        <v>59.78</v>
      </c>
      <c r="M994" s="45" t="s">
        <v>46</v>
      </c>
      <c r="N994" s="45" t="s">
        <v>46</v>
      </c>
      <c r="O994" s="45"/>
      <c r="P994" s="45" t="s">
        <v>1789</v>
      </c>
    </row>
    <row r="995" spans="1:16" s="51" customFormat="1">
      <c r="A995" s="45"/>
      <c r="B995" s="45" t="s">
        <v>322</v>
      </c>
      <c r="C995" s="113" t="s">
        <v>1697</v>
      </c>
      <c r="D995" s="145" t="s">
        <v>2464</v>
      </c>
      <c r="E995" s="47">
        <v>0.85568</v>
      </c>
      <c r="F995" s="53">
        <v>1.4</v>
      </c>
      <c r="G995" s="53">
        <v>1</v>
      </c>
      <c r="H995" s="47">
        <f t="shared" si="42"/>
        <v>1.1979500000000001</v>
      </c>
      <c r="I995" s="49">
        <f t="shared" si="43"/>
        <v>0.85568</v>
      </c>
      <c r="J995" s="50">
        <f>ROUND((H995*'2-Calculator'!$D$26),2)</f>
        <v>6409.03</v>
      </c>
      <c r="K995" s="50">
        <f>ROUND((I995*'2-Calculator'!$D$26),2)</f>
        <v>4577.8900000000003</v>
      </c>
      <c r="L995" s="48">
        <v>12.41</v>
      </c>
      <c r="M995" s="45" t="s">
        <v>46</v>
      </c>
      <c r="N995" s="45" t="s">
        <v>46</v>
      </c>
      <c r="O995" s="45"/>
      <c r="P995" s="45" t="s">
        <v>1789</v>
      </c>
    </row>
    <row r="996" spans="1:16" s="51" customFormat="1">
      <c r="A996" s="45"/>
      <c r="B996" s="45" t="s">
        <v>321</v>
      </c>
      <c r="C996" s="113" t="s">
        <v>1697</v>
      </c>
      <c r="D996" s="145" t="s">
        <v>2464</v>
      </c>
      <c r="E996" s="47">
        <v>4.7128199999999998</v>
      </c>
      <c r="F996" s="53">
        <v>1.4</v>
      </c>
      <c r="G996" s="53">
        <v>1</v>
      </c>
      <c r="H996" s="47">
        <f t="shared" si="42"/>
        <v>6.59795</v>
      </c>
      <c r="I996" s="49">
        <f t="shared" si="43"/>
        <v>4.7128199999999998</v>
      </c>
      <c r="J996" s="50">
        <f>ROUND((H996*'2-Calculator'!$D$26),2)</f>
        <v>35299.03</v>
      </c>
      <c r="K996" s="50">
        <f>ROUND((I996*'2-Calculator'!$D$26),2)</f>
        <v>25213.59</v>
      </c>
      <c r="L996" s="48">
        <v>30.26</v>
      </c>
      <c r="M996" s="45" t="s">
        <v>46</v>
      </c>
      <c r="N996" s="45" t="s">
        <v>46</v>
      </c>
      <c r="O996" s="45"/>
      <c r="P996" s="45" t="s">
        <v>1789</v>
      </c>
    </row>
    <row r="997" spans="1:16" s="51" customFormat="1">
      <c r="A997" s="45"/>
      <c r="B997" s="45" t="s">
        <v>320</v>
      </c>
      <c r="C997" s="113" t="s">
        <v>1697</v>
      </c>
      <c r="D997" s="145" t="s">
        <v>2464</v>
      </c>
      <c r="E997" s="47">
        <v>7.4451000000000001</v>
      </c>
      <c r="F997" s="53">
        <v>1.4</v>
      </c>
      <c r="G997" s="53">
        <v>1</v>
      </c>
      <c r="H997" s="47">
        <f t="shared" si="42"/>
        <v>10.42314</v>
      </c>
      <c r="I997" s="49">
        <f t="shared" si="43"/>
        <v>7.4451000000000001</v>
      </c>
      <c r="J997" s="50">
        <f>ROUND((H997*'2-Calculator'!$D$26),2)</f>
        <v>55763.8</v>
      </c>
      <c r="K997" s="50">
        <f>ROUND((I997*'2-Calculator'!$D$26),2)</f>
        <v>39831.29</v>
      </c>
      <c r="L997" s="48">
        <v>41.59</v>
      </c>
      <c r="M997" s="45" t="s">
        <v>46</v>
      </c>
      <c r="N997" s="45" t="s">
        <v>46</v>
      </c>
      <c r="O997" s="45"/>
      <c r="P997" s="45" t="s">
        <v>1789</v>
      </c>
    </row>
    <row r="998" spans="1:16" s="51" customFormat="1">
      <c r="A998" s="45"/>
      <c r="B998" s="45" t="s">
        <v>319</v>
      </c>
      <c r="C998" s="113" t="s">
        <v>1697</v>
      </c>
      <c r="D998" s="145" t="s">
        <v>2464</v>
      </c>
      <c r="E998" s="47">
        <v>9.7008700000000001</v>
      </c>
      <c r="F998" s="53">
        <v>1.4</v>
      </c>
      <c r="G998" s="53">
        <v>1</v>
      </c>
      <c r="H998" s="47">
        <f t="shared" si="42"/>
        <v>13.58122</v>
      </c>
      <c r="I998" s="49">
        <f t="shared" si="43"/>
        <v>9.7008700000000001</v>
      </c>
      <c r="J998" s="50">
        <f>ROUND((H998*'2-Calculator'!$D$26),2)</f>
        <v>72659.53</v>
      </c>
      <c r="K998" s="50">
        <f>ROUND((I998*'2-Calculator'!$D$26),2)</f>
        <v>51899.65</v>
      </c>
      <c r="L998" s="48">
        <v>55.34</v>
      </c>
      <c r="M998" s="45" t="s">
        <v>46</v>
      </c>
      <c r="N998" s="45" t="s">
        <v>46</v>
      </c>
      <c r="O998" s="45"/>
      <c r="P998" s="45" t="s">
        <v>1789</v>
      </c>
    </row>
    <row r="999" spans="1:16" s="51" customFormat="1">
      <c r="A999" s="45"/>
      <c r="B999" s="45" t="s">
        <v>318</v>
      </c>
      <c r="C999" s="113" t="s">
        <v>1698</v>
      </c>
      <c r="D999" s="145" t="s">
        <v>2465</v>
      </c>
      <c r="E999" s="47">
        <v>1.91421</v>
      </c>
      <c r="F999" s="53">
        <v>1.4</v>
      </c>
      <c r="G999" s="53">
        <v>1</v>
      </c>
      <c r="H999" s="47">
        <f t="shared" ref="H999:H1062" si="44">ROUND(E999*F999,5)</f>
        <v>2.6798899999999999</v>
      </c>
      <c r="I999" s="49">
        <f t="shared" ref="I999:I1062" si="45">ROUND(E999*G999,5)</f>
        <v>1.91421</v>
      </c>
      <c r="J999" s="50">
        <f>ROUND((H999*'2-Calculator'!$D$26),2)</f>
        <v>14337.41</v>
      </c>
      <c r="K999" s="50">
        <f>ROUND((I999*'2-Calculator'!$D$26),2)</f>
        <v>10241.02</v>
      </c>
      <c r="L999" s="48">
        <v>15</v>
      </c>
      <c r="M999" s="45" t="s">
        <v>46</v>
      </c>
      <c r="N999" s="45" t="s">
        <v>46</v>
      </c>
      <c r="O999" s="45"/>
      <c r="P999" s="45" t="s">
        <v>1789</v>
      </c>
    </row>
    <row r="1000" spans="1:16" s="51" customFormat="1">
      <c r="A1000" s="45"/>
      <c r="B1000" s="45" t="s">
        <v>317</v>
      </c>
      <c r="C1000" s="113" t="s">
        <v>1698</v>
      </c>
      <c r="D1000" s="145" t="s">
        <v>2465</v>
      </c>
      <c r="E1000" s="47">
        <v>6.1294599999999999</v>
      </c>
      <c r="F1000" s="53">
        <v>1.4</v>
      </c>
      <c r="G1000" s="53">
        <v>1</v>
      </c>
      <c r="H1000" s="47">
        <f t="shared" si="44"/>
        <v>8.5812399999999993</v>
      </c>
      <c r="I1000" s="49">
        <f t="shared" si="45"/>
        <v>6.1294599999999999</v>
      </c>
      <c r="J1000" s="50">
        <f>ROUND((H1000*'2-Calculator'!$D$26),2)</f>
        <v>45909.63</v>
      </c>
      <c r="K1000" s="50">
        <f>ROUND((I1000*'2-Calculator'!$D$26),2)</f>
        <v>32792.61</v>
      </c>
      <c r="L1000" s="48">
        <v>26.19</v>
      </c>
      <c r="M1000" s="45" t="s">
        <v>46</v>
      </c>
      <c r="N1000" s="45" t="s">
        <v>46</v>
      </c>
      <c r="O1000" s="45"/>
      <c r="P1000" s="45" t="s">
        <v>1789</v>
      </c>
    </row>
    <row r="1001" spans="1:16" s="51" customFormat="1">
      <c r="A1001" s="45"/>
      <c r="B1001" s="45" t="s">
        <v>316</v>
      </c>
      <c r="C1001" s="113" t="s">
        <v>1698</v>
      </c>
      <c r="D1001" s="145" t="s">
        <v>2465</v>
      </c>
      <c r="E1001" s="47">
        <v>10.32591</v>
      </c>
      <c r="F1001" s="53">
        <v>1.4</v>
      </c>
      <c r="G1001" s="53">
        <v>1</v>
      </c>
      <c r="H1001" s="47">
        <f t="shared" si="44"/>
        <v>14.45627</v>
      </c>
      <c r="I1001" s="49">
        <f t="shared" si="45"/>
        <v>10.32591</v>
      </c>
      <c r="J1001" s="50">
        <f>ROUND((H1001*'2-Calculator'!$D$26),2)</f>
        <v>77341.039999999994</v>
      </c>
      <c r="K1001" s="50">
        <f>ROUND((I1001*'2-Calculator'!$D$26),2)</f>
        <v>55243.62</v>
      </c>
      <c r="L1001" s="48">
        <v>41.04</v>
      </c>
      <c r="M1001" s="45" t="s">
        <v>46</v>
      </c>
      <c r="N1001" s="45" t="s">
        <v>46</v>
      </c>
      <c r="O1001" s="45"/>
      <c r="P1001" s="45" t="s">
        <v>1789</v>
      </c>
    </row>
    <row r="1002" spans="1:16" s="51" customFormat="1">
      <c r="A1002" s="45"/>
      <c r="B1002" s="45" t="s">
        <v>315</v>
      </c>
      <c r="C1002" s="113" t="s">
        <v>1698</v>
      </c>
      <c r="D1002" s="145" t="s">
        <v>2465</v>
      </c>
      <c r="E1002" s="47">
        <v>21.56035</v>
      </c>
      <c r="F1002" s="53">
        <v>1.4</v>
      </c>
      <c r="G1002" s="53">
        <v>1</v>
      </c>
      <c r="H1002" s="47">
        <f t="shared" si="44"/>
        <v>30.18449</v>
      </c>
      <c r="I1002" s="49">
        <f t="shared" si="45"/>
        <v>21.56035</v>
      </c>
      <c r="J1002" s="50">
        <f>ROUND((H1002*'2-Calculator'!$D$26),2)</f>
        <v>161487.01999999999</v>
      </c>
      <c r="K1002" s="50">
        <f>ROUND((I1002*'2-Calculator'!$D$26),2)</f>
        <v>115347.87</v>
      </c>
      <c r="L1002" s="48">
        <v>78.28</v>
      </c>
      <c r="M1002" s="45" t="s">
        <v>46</v>
      </c>
      <c r="N1002" s="45" t="s">
        <v>46</v>
      </c>
      <c r="O1002" s="45"/>
      <c r="P1002" s="45" t="s">
        <v>1789</v>
      </c>
    </row>
    <row r="1003" spans="1:16" s="51" customFormat="1">
      <c r="A1003" s="45"/>
      <c r="B1003" s="45" t="s">
        <v>314</v>
      </c>
      <c r="C1003" s="113" t="s">
        <v>1699</v>
      </c>
      <c r="D1003" s="145" t="s">
        <v>2466</v>
      </c>
      <c r="E1003" s="47">
        <v>1.6400699999999999</v>
      </c>
      <c r="F1003" s="53">
        <v>1.4</v>
      </c>
      <c r="G1003" s="53">
        <v>1</v>
      </c>
      <c r="H1003" s="47">
        <f t="shared" si="44"/>
        <v>2.2961</v>
      </c>
      <c r="I1003" s="49">
        <f t="shared" si="45"/>
        <v>1.6400699999999999</v>
      </c>
      <c r="J1003" s="50">
        <f>ROUND((H1003*'2-Calculator'!$D$26),2)</f>
        <v>12284.14</v>
      </c>
      <c r="K1003" s="50">
        <f>ROUND((I1003*'2-Calculator'!$D$26),2)</f>
        <v>8774.3700000000008</v>
      </c>
      <c r="L1003" s="48">
        <v>14.2</v>
      </c>
      <c r="M1003" s="45" t="s">
        <v>46</v>
      </c>
      <c r="N1003" s="45" t="s">
        <v>46</v>
      </c>
      <c r="O1003" s="45"/>
      <c r="P1003" s="45" t="s">
        <v>1789</v>
      </c>
    </row>
    <row r="1004" spans="1:16" s="51" customFormat="1">
      <c r="A1004" s="45"/>
      <c r="B1004" s="45" t="s">
        <v>313</v>
      </c>
      <c r="C1004" s="113" t="s">
        <v>1699</v>
      </c>
      <c r="D1004" s="145" t="s">
        <v>2466</v>
      </c>
      <c r="E1004" s="47">
        <v>3.3469000000000002</v>
      </c>
      <c r="F1004" s="53">
        <v>1.4</v>
      </c>
      <c r="G1004" s="53">
        <v>1</v>
      </c>
      <c r="H1004" s="47">
        <f t="shared" si="44"/>
        <v>4.6856600000000004</v>
      </c>
      <c r="I1004" s="49">
        <f t="shared" si="45"/>
        <v>3.3469000000000002</v>
      </c>
      <c r="J1004" s="50">
        <f>ROUND((H1004*'2-Calculator'!$D$26),2)</f>
        <v>25068.28</v>
      </c>
      <c r="K1004" s="50">
        <f>ROUND((I1004*'2-Calculator'!$D$26),2)</f>
        <v>17905.919999999998</v>
      </c>
      <c r="L1004" s="48">
        <v>21.81</v>
      </c>
      <c r="M1004" s="45" t="s">
        <v>46</v>
      </c>
      <c r="N1004" s="45" t="s">
        <v>46</v>
      </c>
      <c r="O1004" s="45"/>
      <c r="P1004" s="45" t="s">
        <v>1789</v>
      </c>
    </row>
    <row r="1005" spans="1:16" s="51" customFormat="1">
      <c r="A1005" s="45"/>
      <c r="B1005" s="45" t="s">
        <v>312</v>
      </c>
      <c r="C1005" s="113" t="s">
        <v>1699</v>
      </c>
      <c r="D1005" s="145" t="s">
        <v>2466</v>
      </c>
      <c r="E1005" s="47">
        <v>5.7604499999999996</v>
      </c>
      <c r="F1005" s="53">
        <v>1.4</v>
      </c>
      <c r="G1005" s="53">
        <v>1</v>
      </c>
      <c r="H1005" s="47">
        <f t="shared" si="44"/>
        <v>8.0646299999999993</v>
      </c>
      <c r="I1005" s="49">
        <f t="shared" si="45"/>
        <v>5.7604499999999996</v>
      </c>
      <c r="J1005" s="50">
        <f>ROUND((H1005*'2-Calculator'!$D$26),2)</f>
        <v>43145.77</v>
      </c>
      <c r="K1005" s="50">
        <f>ROUND((I1005*'2-Calculator'!$D$26),2)</f>
        <v>30818.41</v>
      </c>
      <c r="L1005" s="48">
        <v>34.58</v>
      </c>
      <c r="M1005" s="45" t="s">
        <v>46</v>
      </c>
      <c r="N1005" s="45" t="s">
        <v>46</v>
      </c>
      <c r="O1005" s="45"/>
      <c r="P1005" s="45" t="s">
        <v>1789</v>
      </c>
    </row>
    <row r="1006" spans="1:16" s="51" customFormat="1">
      <c r="A1006" s="45"/>
      <c r="B1006" s="45" t="s">
        <v>311</v>
      </c>
      <c r="C1006" s="113" t="s">
        <v>1699</v>
      </c>
      <c r="D1006" s="145" t="s">
        <v>2466</v>
      </c>
      <c r="E1006" s="47">
        <v>8.6326900000000002</v>
      </c>
      <c r="F1006" s="53">
        <v>1.4</v>
      </c>
      <c r="G1006" s="53">
        <v>1</v>
      </c>
      <c r="H1006" s="47">
        <f t="shared" si="44"/>
        <v>12.08577</v>
      </c>
      <c r="I1006" s="49">
        <f t="shared" si="45"/>
        <v>8.6326900000000002</v>
      </c>
      <c r="J1006" s="50">
        <f>ROUND((H1006*'2-Calculator'!$D$26),2)</f>
        <v>64658.87</v>
      </c>
      <c r="K1006" s="50">
        <f>ROUND((I1006*'2-Calculator'!$D$26),2)</f>
        <v>46184.89</v>
      </c>
      <c r="L1006" s="48">
        <v>43.81</v>
      </c>
      <c r="M1006" s="45" t="s">
        <v>46</v>
      </c>
      <c r="N1006" s="45" t="s">
        <v>46</v>
      </c>
      <c r="O1006" s="45"/>
      <c r="P1006" s="45" t="s">
        <v>1789</v>
      </c>
    </row>
    <row r="1007" spans="1:16" s="51" customFormat="1" ht="23">
      <c r="A1007" s="45"/>
      <c r="B1007" s="45" t="s">
        <v>310</v>
      </c>
      <c r="C1007" s="113" t="s">
        <v>1700</v>
      </c>
      <c r="D1007" s="145" t="s">
        <v>2467</v>
      </c>
      <c r="E1007" s="47">
        <v>2.9233699999999998</v>
      </c>
      <c r="F1007" s="53">
        <v>1.4</v>
      </c>
      <c r="G1007" s="53">
        <v>1</v>
      </c>
      <c r="H1007" s="47">
        <f t="shared" si="44"/>
        <v>4.0927199999999999</v>
      </c>
      <c r="I1007" s="49">
        <f t="shared" si="45"/>
        <v>2.9233699999999998</v>
      </c>
      <c r="J1007" s="50">
        <f>ROUND((H1007*'2-Calculator'!$D$26),2)</f>
        <v>21896.05</v>
      </c>
      <c r="K1007" s="50">
        <f>ROUND((I1007*'2-Calculator'!$D$26),2)</f>
        <v>15640.03</v>
      </c>
      <c r="L1007" s="48">
        <v>18.39</v>
      </c>
      <c r="M1007" s="45" t="s">
        <v>46</v>
      </c>
      <c r="N1007" s="45" t="s">
        <v>46</v>
      </c>
      <c r="O1007" s="45"/>
      <c r="P1007" s="45" t="s">
        <v>1789</v>
      </c>
    </row>
    <row r="1008" spans="1:16" s="51" customFormat="1" ht="23">
      <c r="A1008" s="45"/>
      <c r="B1008" s="45" t="s">
        <v>309</v>
      </c>
      <c r="C1008" s="113" t="s">
        <v>1700</v>
      </c>
      <c r="D1008" s="145" t="s">
        <v>2467</v>
      </c>
      <c r="E1008" s="47">
        <v>4.4864199999999999</v>
      </c>
      <c r="F1008" s="53">
        <v>1.4</v>
      </c>
      <c r="G1008" s="53">
        <v>1</v>
      </c>
      <c r="H1008" s="47">
        <f t="shared" si="44"/>
        <v>6.2809900000000001</v>
      </c>
      <c r="I1008" s="49">
        <f t="shared" si="45"/>
        <v>4.4864199999999999</v>
      </c>
      <c r="J1008" s="50">
        <f>ROUND((H1008*'2-Calculator'!$D$26),2)</f>
        <v>33603.300000000003</v>
      </c>
      <c r="K1008" s="50">
        <f>ROUND((I1008*'2-Calculator'!$D$26),2)</f>
        <v>24002.35</v>
      </c>
      <c r="L1008" s="48">
        <v>26.51</v>
      </c>
      <c r="M1008" s="45" t="s">
        <v>46</v>
      </c>
      <c r="N1008" s="45" t="s">
        <v>46</v>
      </c>
      <c r="O1008" s="45"/>
      <c r="P1008" s="45" t="s">
        <v>1789</v>
      </c>
    </row>
    <row r="1009" spans="1:16" s="51" customFormat="1" ht="23">
      <c r="A1009" s="45"/>
      <c r="B1009" s="45" t="s">
        <v>308</v>
      </c>
      <c r="C1009" s="113" t="s">
        <v>1700</v>
      </c>
      <c r="D1009" s="145" t="s">
        <v>2467</v>
      </c>
      <c r="E1009" s="47">
        <v>5.9683200000000003</v>
      </c>
      <c r="F1009" s="53">
        <v>1.4</v>
      </c>
      <c r="G1009" s="53">
        <v>1</v>
      </c>
      <c r="H1009" s="47">
        <f t="shared" si="44"/>
        <v>8.3556500000000007</v>
      </c>
      <c r="I1009" s="49">
        <f t="shared" si="45"/>
        <v>5.9683200000000003</v>
      </c>
      <c r="J1009" s="50">
        <f>ROUND((H1009*'2-Calculator'!$D$26),2)</f>
        <v>44702.73</v>
      </c>
      <c r="K1009" s="50">
        <f>ROUND((I1009*'2-Calculator'!$D$26),2)</f>
        <v>31930.51</v>
      </c>
      <c r="L1009" s="48">
        <v>33.78</v>
      </c>
      <c r="M1009" s="45" t="s">
        <v>46</v>
      </c>
      <c r="N1009" s="45" t="s">
        <v>46</v>
      </c>
      <c r="O1009" s="45"/>
      <c r="P1009" s="45" t="s">
        <v>1789</v>
      </c>
    </row>
    <row r="1010" spans="1:16" s="51" customFormat="1" ht="23">
      <c r="A1010" s="45"/>
      <c r="B1010" s="45" t="s">
        <v>307</v>
      </c>
      <c r="C1010" s="113" t="s">
        <v>1700</v>
      </c>
      <c r="D1010" s="145" t="s">
        <v>2467</v>
      </c>
      <c r="E1010" s="47">
        <v>8.4817400000000003</v>
      </c>
      <c r="F1010" s="53">
        <v>1.4</v>
      </c>
      <c r="G1010" s="53">
        <v>1</v>
      </c>
      <c r="H1010" s="47">
        <f t="shared" si="44"/>
        <v>11.87444</v>
      </c>
      <c r="I1010" s="49">
        <f t="shared" si="45"/>
        <v>8.4817400000000003</v>
      </c>
      <c r="J1010" s="50">
        <f>ROUND((H1010*'2-Calculator'!$D$26),2)</f>
        <v>63528.25</v>
      </c>
      <c r="K1010" s="50">
        <f>ROUND((I1010*'2-Calculator'!$D$26),2)</f>
        <v>45377.31</v>
      </c>
      <c r="L1010" s="48">
        <v>43.39</v>
      </c>
      <c r="M1010" s="45" t="s">
        <v>46</v>
      </c>
      <c r="N1010" s="45" t="s">
        <v>46</v>
      </c>
      <c r="O1010" s="45"/>
      <c r="P1010" s="45" t="s">
        <v>1789</v>
      </c>
    </row>
    <row r="1011" spans="1:16" s="51" customFormat="1">
      <c r="A1011" s="45"/>
      <c r="B1011" s="45" t="s">
        <v>306</v>
      </c>
      <c r="C1011" s="113" t="s">
        <v>1701</v>
      </c>
      <c r="D1011" s="145" t="s">
        <v>2468</v>
      </c>
      <c r="E1011" s="47">
        <v>2.05463</v>
      </c>
      <c r="F1011" s="53">
        <v>1.4</v>
      </c>
      <c r="G1011" s="53">
        <v>1</v>
      </c>
      <c r="H1011" s="47">
        <f t="shared" si="44"/>
        <v>2.8764799999999999</v>
      </c>
      <c r="I1011" s="49">
        <f t="shared" si="45"/>
        <v>2.05463</v>
      </c>
      <c r="J1011" s="50">
        <f>ROUND((H1011*'2-Calculator'!$D$26),2)</f>
        <v>15389.17</v>
      </c>
      <c r="K1011" s="50">
        <f>ROUND((I1011*'2-Calculator'!$D$26),2)</f>
        <v>10992.27</v>
      </c>
      <c r="L1011" s="48">
        <v>14.74</v>
      </c>
      <c r="M1011" s="45" t="s">
        <v>46</v>
      </c>
      <c r="N1011" s="45" t="s">
        <v>46</v>
      </c>
      <c r="O1011" s="45"/>
      <c r="P1011" s="45" t="s">
        <v>1789</v>
      </c>
    </row>
    <row r="1012" spans="1:16" s="51" customFormat="1">
      <c r="A1012" s="45"/>
      <c r="B1012" s="45" t="s">
        <v>305</v>
      </c>
      <c r="C1012" s="113" t="s">
        <v>1701</v>
      </c>
      <c r="D1012" s="145" t="s">
        <v>2468</v>
      </c>
      <c r="E1012" s="47">
        <v>3.4354800000000001</v>
      </c>
      <c r="F1012" s="53">
        <v>1.4</v>
      </c>
      <c r="G1012" s="53">
        <v>1</v>
      </c>
      <c r="H1012" s="47">
        <f t="shared" si="44"/>
        <v>4.8096699999999997</v>
      </c>
      <c r="I1012" s="49">
        <f t="shared" si="45"/>
        <v>3.4354800000000001</v>
      </c>
      <c r="J1012" s="50">
        <f>ROUND((H1012*'2-Calculator'!$D$26),2)</f>
        <v>25731.73</v>
      </c>
      <c r="K1012" s="50">
        <f>ROUND((I1012*'2-Calculator'!$D$26),2)</f>
        <v>18379.82</v>
      </c>
      <c r="L1012" s="48">
        <v>23.02</v>
      </c>
      <c r="M1012" s="45" t="s">
        <v>46</v>
      </c>
      <c r="N1012" s="45" t="s">
        <v>46</v>
      </c>
      <c r="O1012" s="45"/>
      <c r="P1012" s="45" t="s">
        <v>1789</v>
      </c>
    </row>
    <row r="1013" spans="1:16" s="51" customFormat="1">
      <c r="A1013" s="45"/>
      <c r="B1013" s="45" t="s">
        <v>304</v>
      </c>
      <c r="C1013" s="113" t="s">
        <v>1701</v>
      </c>
      <c r="D1013" s="145" t="s">
        <v>2468</v>
      </c>
      <c r="E1013" s="47">
        <v>5.9063999999999997</v>
      </c>
      <c r="F1013" s="53">
        <v>1.4</v>
      </c>
      <c r="G1013" s="53">
        <v>1</v>
      </c>
      <c r="H1013" s="47">
        <f t="shared" si="44"/>
        <v>8.2689599999999999</v>
      </c>
      <c r="I1013" s="49">
        <f t="shared" si="45"/>
        <v>5.9063999999999997</v>
      </c>
      <c r="J1013" s="50">
        <f>ROUND((H1013*'2-Calculator'!$D$26),2)</f>
        <v>44238.94</v>
      </c>
      <c r="K1013" s="50">
        <f>ROUND((I1013*'2-Calculator'!$D$26),2)</f>
        <v>31599.24</v>
      </c>
      <c r="L1013" s="48">
        <v>34.39</v>
      </c>
      <c r="M1013" s="45" t="s">
        <v>46</v>
      </c>
      <c r="N1013" s="45" t="s">
        <v>46</v>
      </c>
      <c r="O1013" s="45"/>
      <c r="P1013" s="45" t="s">
        <v>1789</v>
      </c>
    </row>
    <row r="1014" spans="1:16" s="51" customFormat="1">
      <c r="A1014" s="45"/>
      <c r="B1014" s="45" t="s">
        <v>303</v>
      </c>
      <c r="C1014" s="113" t="s">
        <v>1701</v>
      </c>
      <c r="D1014" s="145" t="s">
        <v>2468</v>
      </c>
      <c r="E1014" s="47">
        <v>8.7982800000000001</v>
      </c>
      <c r="F1014" s="53">
        <v>1.4</v>
      </c>
      <c r="G1014" s="53">
        <v>1</v>
      </c>
      <c r="H1014" s="47">
        <f t="shared" si="44"/>
        <v>12.317589999999999</v>
      </c>
      <c r="I1014" s="49">
        <f t="shared" si="45"/>
        <v>8.7982800000000001</v>
      </c>
      <c r="J1014" s="50">
        <f>ROUND((H1014*'2-Calculator'!$D$26),2)</f>
        <v>65899.11</v>
      </c>
      <c r="K1014" s="50">
        <f>ROUND((I1014*'2-Calculator'!$D$26),2)</f>
        <v>47070.8</v>
      </c>
      <c r="L1014" s="48">
        <v>38.42</v>
      </c>
      <c r="M1014" s="45" t="s">
        <v>46</v>
      </c>
      <c r="N1014" s="45" t="s">
        <v>46</v>
      </c>
      <c r="O1014" s="45"/>
      <c r="P1014" s="45" t="s">
        <v>1789</v>
      </c>
    </row>
    <row r="1015" spans="1:16" s="51" customFormat="1">
      <c r="A1015" s="45"/>
      <c r="B1015" s="45" t="s">
        <v>302</v>
      </c>
      <c r="C1015" s="113" t="s">
        <v>1702</v>
      </c>
      <c r="D1015" s="145" t="s">
        <v>2469</v>
      </c>
      <c r="E1015" s="47">
        <v>1.16246</v>
      </c>
      <c r="F1015" s="53">
        <v>1.4</v>
      </c>
      <c r="G1015" s="53">
        <v>1</v>
      </c>
      <c r="H1015" s="47">
        <f t="shared" si="44"/>
        <v>1.62744</v>
      </c>
      <c r="I1015" s="49">
        <f t="shared" si="45"/>
        <v>1.16246</v>
      </c>
      <c r="J1015" s="50">
        <f>ROUND((H1015*'2-Calculator'!$D$26),2)</f>
        <v>8706.7999999999993</v>
      </c>
      <c r="K1015" s="50">
        <f>ROUND((I1015*'2-Calculator'!$D$26),2)</f>
        <v>6219.16</v>
      </c>
      <c r="L1015" s="48">
        <v>10.89</v>
      </c>
      <c r="M1015" s="45" t="s">
        <v>46</v>
      </c>
      <c r="N1015" s="45" t="s">
        <v>46</v>
      </c>
      <c r="O1015" s="45"/>
      <c r="P1015" s="45" t="s">
        <v>1789</v>
      </c>
    </row>
    <row r="1016" spans="1:16" s="51" customFormat="1">
      <c r="A1016" s="45"/>
      <c r="B1016" s="45" t="s">
        <v>301</v>
      </c>
      <c r="C1016" s="113" t="s">
        <v>1702</v>
      </c>
      <c r="D1016" s="145" t="s">
        <v>2469</v>
      </c>
      <c r="E1016" s="47">
        <v>2.82646</v>
      </c>
      <c r="F1016" s="53">
        <v>1.4</v>
      </c>
      <c r="G1016" s="53">
        <v>1</v>
      </c>
      <c r="H1016" s="47">
        <f t="shared" si="44"/>
        <v>3.9570400000000001</v>
      </c>
      <c r="I1016" s="49">
        <f t="shared" si="45"/>
        <v>2.82646</v>
      </c>
      <c r="J1016" s="50">
        <f>ROUND((H1016*'2-Calculator'!$D$26),2)</f>
        <v>21170.16</v>
      </c>
      <c r="K1016" s="50">
        <f>ROUND((I1016*'2-Calculator'!$D$26),2)</f>
        <v>15121.56</v>
      </c>
      <c r="L1016" s="48">
        <v>19.52</v>
      </c>
      <c r="M1016" s="45" t="s">
        <v>46</v>
      </c>
      <c r="N1016" s="45" t="s">
        <v>46</v>
      </c>
      <c r="O1016" s="45"/>
      <c r="P1016" s="45" t="s">
        <v>1789</v>
      </c>
    </row>
    <row r="1017" spans="1:16" s="51" customFormat="1">
      <c r="A1017" s="45"/>
      <c r="B1017" s="45" t="s">
        <v>300</v>
      </c>
      <c r="C1017" s="113" t="s">
        <v>1702</v>
      </c>
      <c r="D1017" s="145" t="s">
        <v>2469</v>
      </c>
      <c r="E1017" s="47">
        <v>4.72424</v>
      </c>
      <c r="F1017" s="53">
        <v>1.4</v>
      </c>
      <c r="G1017" s="53">
        <v>1</v>
      </c>
      <c r="H1017" s="47">
        <f t="shared" si="44"/>
        <v>6.6139400000000004</v>
      </c>
      <c r="I1017" s="49">
        <f t="shared" si="45"/>
        <v>4.72424</v>
      </c>
      <c r="J1017" s="50">
        <f>ROUND((H1017*'2-Calculator'!$D$26),2)</f>
        <v>35384.58</v>
      </c>
      <c r="K1017" s="50">
        <f>ROUND((I1017*'2-Calculator'!$D$26),2)</f>
        <v>25274.68</v>
      </c>
      <c r="L1017" s="48">
        <v>30.2</v>
      </c>
      <c r="M1017" s="45" t="s">
        <v>46</v>
      </c>
      <c r="N1017" s="45" t="s">
        <v>46</v>
      </c>
      <c r="O1017" s="45"/>
      <c r="P1017" s="45" t="s">
        <v>1789</v>
      </c>
    </row>
    <row r="1018" spans="1:16" s="51" customFormat="1">
      <c r="A1018" s="45"/>
      <c r="B1018" s="45" t="s">
        <v>299</v>
      </c>
      <c r="C1018" s="113" t="s">
        <v>1702</v>
      </c>
      <c r="D1018" s="145" t="s">
        <v>2469</v>
      </c>
      <c r="E1018" s="47">
        <v>5.2584499999999998</v>
      </c>
      <c r="F1018" s="53">
        <v>1.4</v>
      </c>
      <c r="G1018" s="53">
        <v>1</v>
      </c>
      <c r="H1018" s="47">
        <f t="shared" si="44"/>
        <v>7.3618300000000003</v>
      </c>
      <c r="I1018" s="49">
        <f t="shared" si="45"/>
        <v>5.2584499999999998</v>
      </c>
      <c r="J1018" s="50">
        <f>ROUND((H1018*'2-Calculator'!$D$26),2)</f>
        <v>39385.79</v>
      </c>
      <c r="K1018" s="50">
        <f>ROUND((I1018*'2-Calculator'!$D$26),2)</f>
        <v>28132.71</v>
      </c>
      <c r="L1018" s="48">
        <v>33.97</v>
      </c>
      <c r="M1018" s="45" t="s">
        <v>46</v>
      </c>
      <c r="N1018" s="45" t="s">
        <v>46</v>
      </c>
      <c r="O1018" s="45"/>
      <c r="P1018" s="45" t="s">
        <v>1789</v>
      </c>
    </row>
    <row r="1019" spans="1:16" s="51" customFormat="1">
      <c r="A1019" s="45"/>
      <c r="B1019" s="45" t="s">
        <v>298</v>
      </c>
      <c r="C1019" s="113" t="s">
        <v>1703</v>
      </c>
      <c r="D1019" s="145" t="s">
        <v>2470</v>
      </c>
      <c r="E1019" s="47">
        <v>0.56854000000000005</v>
      </c>
      <c r="F1019" s="53">
        <v>1.4</v>
      </c>
      <c r="G1019" s="53">
        <v>1</v>
      </c>
      <c r="H1019" s="47">
        <f t="shared" si="44"/>
        <v>0.79596</v>
      </c>
      <c r="I1019" s="49">
        <f t="shared" si="45"/>
        <v>0.56854000000000005</v>
      </c>
      <c r="J1019" s="50">
        <f>ROUND((H1019*'2-Calculator'!$D$26),2)</f>
        <v>4258.3900000000003</v>
      </c>
      <c r="K1019" s="50">
        <f>ROUND((I1019*'2-Calculator'!$D$26),2)</f>
        <v>3041.69</v>
      </c>
      <c r="L1019" s="48">
        <v>6.76</v>
      </c>
      <c r="M1019" s="45" t="s">
        <v>46</v>
      </c>
      <c r="N1019" s="45" t="s">
        <v>46</v>
      </c>
      <c r="O1019" s="45"/>
      <c r="P1019" s="45" t="s">
        <v>1789</v>
      </c>
    </row>
    <row r="1020" spans="1:16" s="51" customFormat="1">
      <c r="A1020" s="45"/>
      <c r="B1020" s="45" t="s">
        <v>297</v>
      </c>
      <c r="C1020" s="113" t="s">
        <v>1703</v>
      </c>
      <c r="D1020" s="145" t="s">
        <v>2470</v>
      </c>
      <c r="E1020" s="47">
        <v>2.01091</v>
      </c>
      <c r="F1020" s="53">
        <v>1.4</v>
      </c>
      <c r="G1020" s="53">
        <v>1</v>
      </c>
      <c r="H1020" s="47">
        <f t="shared" si="44"/>
        <v>2.8152699999999999</v>
      </c>
      <c r="I1020" s="49">
        <f t="shared" si="45"/>
        <v>2.01091</v>
      </c>
      <c r="J1020" s="50">
        <f>ROUND((H1020*'2-Calculator'!$D$26),2)</f>
        <v>15061.69</v>
      </c>
      <c r="K1020" s="50">
        <f>ROUND((I1020*'2-Calculator'!$D$26),2)</f>
        <v>10758.37</v>
      </c>
      <c r="L1020" s="48">
        <v>15.31</v>
      </c>
      <c r="M1020" s="45" t="s">
        <v>46</v>
      </c>
      <c r="N1020" s="45" t="s">
        <v>46</v>
      </c>
      <c r="O1020" s="45"/>
      <c r="P1020" s="45" t="s">
        <v>1789</v>
      </c>
    </row>
    <row r="1021" spans="1:16" s="51" customFormat="1">
      <c r="A1021" s="45"/>
      <c r="B1021" s="45" t="s">
        <v>296</v>
      </c>
      <c r="C1021" s="113" t="s">
        <v>1703</v>
      </c>
      <c r="D1021" s="145" t="s">
        <v>2470</v>
      </c>
      <c r="E1021" s="47">
        <v>4.2523299999999997</v>
      </c>
      <c r="F1021" s="53">
        <v>1.4</v>
      </c>
      <c r="G1021" s="53">
        <v>1</v>
      </c>
      <c r="H1021" s="47">
        <f t="shared" si="44"/>
        <v>5.9532600000000002</v>
      </c>
      <c r="I1021" s="49">
        <f t="shared" si="45"/>
        <v>4.2523299999999997</v>
      </c>
      <c r="J1021" s="50">
        <f>ROUND((H1021*'2-Calculator'!$D$26),2)</f>
        <v>31849.94</v>
      </c>
      <c r="K1021" s="50">
        <f>ROUND((I1021*'2-Calculator'!$D$26),2)</f>
        <v>22749.97</v>
      </c>
      <c r="L1021" s="48">
        <v>24.96</v>
      </c>
      <c r="M1021" s="45" t="s">
        <v>46</v>
      </c>
      <c r="N1021" s="45" t="s">
        <v>46</v>
      </c>
      <c r="O1021" s="45"/>
      <c r="P1021" s="45" t="s">
        <v>1789</v>
      </c>
    </row>
    <row r="1022" spans="1:16" s="51" customFormat="1">
      <c r="A1022" s="45"/>
      <c r="B1022" s="45" t="s">
        <v>295</v>
      </c>
      <c r="C1022" s="113" t="s">
        <v>1703</v>
      </c>
      <c r="D1022" s="145" t="s">
        <v>2470</v>
      </c>
      <c r="E1022" s="47">
        <v>6.4993800000000004</v>
      </c>
      <c r="F1022" s="53">
        <v>1.4</v>
      </c>
      <c r="G1022" s="53">
        <v>1</v>
      </c>
      <c r="H1022" s="47">
        <f t="shared" si="44"/>
        <v>9.0991300000000006</v>
      </c>
      <c r="I1022" s="49">
        <f t="shared" si="45"/>
        <v>6.4993800000000004</v>
      </c>
      <c r="J1022" s="50">
        <f>ROUND((H1022*'2-Calculator'!$D$26),2)</f>
        <v>48680.35</v>
      </c>
      <c r="K1022" s="50">
        <f>ROUND((I1022*'2-Calculator'!$D$26),2)</f>
        <v>34771.68</v>
      </c>
      <c r="L1022" s="48">
        <v>31.26</v>
      </c>
      <c r="M1022" s="45" t="s">
        <v>46</v>
      </c>
      <c r="N1022" s="45" t="s">
        <v>46</v>
      </c>
      <c r="O1022" s="45"/>
      <c r="P1022" s="45" t="s">
        <v>1789</v>
      </c>
    </row>
    <row r="1023" spans="1:16" s="51" customFormat="1" ht="23">
      <c r="A1023" s="45"/>
      <c r="B1023" s="45" t="s">
        <v>294</v>
      </c>
      <c r="C1023" s="113" t="s">
        <v>1704</v>
      </c>
      <c r="D1023" s="145" t="s">
        <v>2471</v>
      </c>
      <c r="E1023" s="47">
        <v>1.8058399999999999</v>
      </c>
      <c r="F1023" s="53">
        <v>1.4</v>
      </c>
      <c r="G1023" s="53">
        <v>1</v>
      </c>
      <c r="H1023" s="47">
        <f t="shared" si="44"/>
        <v>2.5281799999999999</v>
      </c>
      <c r="I1023" s="49">
        <f t="shared" si="45"/>
        <v>1.8058399999999999</v>
      </c>
      <c r="J1023" s="50">
        <f>ROUND((H1023*'2-Calculator'!$D$26),2)</f>
        <v>13525.76</v>
      </c>
      <c r="K1023" s="50">
        <f>ROUND((I1023*'2-Calculator'!$D$26),2)</f>
        <v>9661.24</v>
      </c>
      <c r="L1023" s="48">
        <v>11.47</v>
      </c>
      <c r="M1023" s="45" t="s">
        <v>46</v>
      </c>
      <c r="N1023" s="45" t="s">
        <v>46</v>
      </c>
      <c r="O1023" s="45"/>
      <c r="P1023" s="45" t="s">
        <v>1789</v>
      </c>
    </row>
    <row r="1024" spans="1:16" s="51" customFormat="1" ht="23">
      <c r="A1024" s="45"/>
      <c r="B1024" s="45" t="s">
        <v>293</v>
      </c>
      <c r="C1024" s="113" t="s">
        <v>1704</v>
      </c>
      <c r="D1024" s="145" t="s">
        <v>2471</v>
      </c>
      <c r="E1024" s="47">
        <v>2.6929500000000002</v>
      </c>
      <c r="F1024" s="53">
        <v>1.4</v>
      </c>
      <c r="G1024" s="53">
        <v>1</v>
      </c>
      <c r="H1024" s="47">
        <f t="shared" si="44"/>
        <v>3.77013</v>
      </c>
      <c r="I1024" s="49">
        <f t="shared" si="45"/>
        <v>2.6929500000000002</v>
      </c>
      <c r="J1024" s="50">
        <f>ROUND((H1024*'2-Calculator'!$D$26),2)</f>
        <v>20170.2</v>
      </c>
      <c r="K1024" s="50">
        <f>ROUND((I1024*'2-Calculator'!$D$26),2)</f>
        <v>14407.28</v>
      </c>
      <c r="L1024" s="48">
        <v>16.2</v>
      </c>
      <c r="M1024" s="45" t="s">
        <v>46</v>
      </c>
      <c r="N1024" s="45" t="s">
        <v>46</v>
      </c>
      <c r="O1024" s="45"/>
      <c r="P1024" s="45" t="s">
        <v>1789</v>
      </c>
    </row>
    <row r="1025" spans="1:16" s="51" customFormat="1" ht="23">
      <c r="A1025" s="45"/>
      <c r="B1025" s="45" t="s">
        <v>292</v>
      </c>
      <c r="C1025" s="113" t="s">
        <v>1704</v>
      </c>
      <c r="D1025" s="145" t="s">
        <v>2471</v>
      </c>
      <c r="E1025" s="47">
        <v>3.5545800000000001</v>
      </c>
      <c r="F1025" s="53">
        <v>1.4</v>
      </c>
      <c r="G1025" s="53">
        <v>1</v>
      </c>
      <c r="H1025" s="47">
        <f t="shared" si="44"/>
        <v>4.9764099999999996</v>
      </c>
      <c r="I1025" s="49">
        <f t="shared" si="45"/>
        <v>3.5545800000000001</v>
      </c>
      <c r="J1025" s="50">
        <f>ROUND((H1025*'2-Calculator'!$D$26),2)</f>
        <v>26623.79</v>
      </c>
      <c r="K1025" s="50">
        <f>ROUND((I1025*'2-Calculator'!$D$26),2)</f>
        <v>19017</v>
      </c>
      <c r="L1025" s="48">
        <v>20.38</v>
      </c>
      <c r="M1025" s="45" t="s">
        <v>46</v>
      </c>
      <c r="N1025" s="45" t="s">
        <v>46</v>
      </c>
      <c r="O1025" s="45"/>
      <c r="P1025" s="45" t="s">
        <v>1789</v>
      </c>
    </row>
    <row r="1026" spans="1:16" s="51" customFormat="1" ht="23">
      <c r="A1026" s="45"/>
      <c r="B1026" s="45" t="s">
        <v>291</v>
      </c>
      <c r="C1026" s="113" t="s">
        <v>1704</v>
      </c>
      <c r="D1026" s="145" t="s">
        <v>2471</v>
      </c>
      <c r="E1026" s="47">
        <v>6.3861100000000004</v>
      </c>
      <c r="F1026" s="53">
        <v>1.4</v>
      </c>
      <c r="G1026" s="53">
        <v>1</v>
      </c>
      <c r="H1026" s="47">
        <f t="shared" si="44"/>
        <v>8.94055</v>
      </c>
      <c r="I1026" s="49">
        <f t="shared" si="45"/>
        <v>6.3861100000000004</v>
      </c>
      <c r="J1026" s="50">
        <f>ROUND((H1026*'2-Calculator'!$D$26),2)</f>
        <v>47831.94</v>
      </c>
      <c r="K1026" s="50">
        <f>ROUND((I1026*'2-Calculator'!$D$26),2)</f>
        <v>34165.69</v>
      </c>
      <c r="L1026" s="48">
        <v>25.92</v>
      </c>
      <c r="M1026" s="45" t="s">
        <v>46</v>
      </c>
      <c r="N1026" s="45" t="s">
        <v>46</v>
      </c>
      <c r="O1026" s="45"/>
      <c r="P1026" s="45" t="s">
        <v>1789</v>
      </c>
    </row>
    <row r="1027" spans="1:16" s="51" customFormat="1">
      <c r="A1027" s="45"/>
      <c r="B1027" s="45" t="s">
        <v>290</v>
      </c>
      <c r="C1027" s="113" t="s">
        <v>1705</v>
      </c>
      <c r="D1027" s="145" t="s">
        <v>2472</v>
      </c>
      <c r="E1027" s="47">
        <v>1.1597200000000001</v>
      </c>
      <c r="F1027" s="53">
        <v>1.4</v>
      </c>
      <c r="G1027" s="53">
        <v>1</v>
      </c>
      <c r="H1027" s="47">
        <f t="shared" si="44"/>
        <v>1.62361</v>
      </c>
      <c r="I1027" s="49">
        <f t="shared" si="45"/>
        <v>1.1597200000000001</v>
      </c>
      <c r="J1027" s="50">
        <f>ROUND((H1027*'2-Calculator'!$D$26),2)</f>
        <v>8686.31</v>
      </c>
      <c r="K1027" s="50">
        <f>ROUND((I1027*'2-Calculator'!$D$26),2)</f>
        <v>6204.5</v>
      </c>
      <c r="L1027" s="48">
        <v>8.89</v>
      </c>
      <c r="M1027" s="45" t="s">
        <v>46</v>
      </c>
      <c r="N1027" s="45" t="s">
        <v>46</v>
      </c>
      <c r="O1027" s="45"/>
      <c r="P1027" s="45" t="s">
        <v>1789</v>
      </c>
    </row>
    <row r="1028" spans="1:16" s="51" customFormat="1">
      <c r="A1028" s="45"/>
      <c r="B1028" s="45" t="s">
        <v>289</v>
      </c>
      <c r="C1028" s="113" t="s">
        <v>1705</v>
      </c>
      <c r="D1028" s="145" t="s">
        <v>2472</v>
      </c>
      <c r="E1028" s="47">
        <v>2.04406</v>
      </c>
      <c r="F1028" s="53">
        <v>1.4</v>
      </c>
      <c r="G1028" s="53">
        <v>1</v>
      </c>
      <c r="H1028" s="47">
        <f t="shared" si="44"/>
        <v>2.8616799999999998</v>
      </c>
      <c r="I1028" s="49">
        <f t="shared" si="45"/>
        <v>2.04406</v>
      </c>
      <c r="J1028" s="50">
        <f>ROUND((H1028*'2-Calculator'!$D$26),2)</f>
        <v>15309.99</v>
      </c>
      <c r="K1028" s="50">
        <f>ROUND((I1028*'2-Calculator'!$D$26),2)</f>
        <v>10935.72</v>
      </c>
      <c r="L1028" s="48">
        <v>14.33</v>
      </c>
      <c r="M1028" s="45" t="s">
        <v>46</v>
      </c>
      <c r="N1028" s="45" t="s">
        <v>46</v>
      </c>
      <c r="O1028" s="45"/>
      <c r="P1028" s="45" t="s">
        <v>1789</v>
      </c>
    </row>
    <row r="1029" spans="1:16" s="51" customFormat="1">
      <c r="A1029" s="45"/>
      <c r="B1029" s="45" t="s">
        <v>288</v>
      </c>
      <c r="C1029" s="113" t="s">
        <v>1705</v>
      </c>
      <c r="D1029" s="145" t="s">
        <v>2472</v>
      </c>
      <c r="E1029" s="47">
        <v>3.9633799999999999</v>
      </c>
      <c r="F1029" s="53">
        <v>1.4</v>
      </c>
      <c r="G1029" s="53">
        <v>1</v>
      </c>
      <c r="H1029" s="47">
        <f t="shared" si="44"/>
        <v>5.5487299999999999</v>
      </c>
      <c r="I1029" s="49">
        <f t="shared" si="45"/>
        <v>3.9633799999999999</v>
      </c>
      <c r="J1029" s="50">
        <f>ROUND((H1029*'2-Calculator'!$D$26),2)</f>
        <v>29685.71</v>
      </c>
      <c r="K1029" s="50">
        <f>ROUND((I1029*'2-Calculator'!$D$26),2)</f>
        <v>21204.080000000002</v>
      </c>
      <c r="L1029" s="48">
        <v>22.14</v>
      </c>
      <c r="M1029" s="45" t="s">
        <v>46</v>
      </c>
      <c r="N1029" s="45" t="s">
        <v>46</v>
      </c>
      <c r="O1029" s="45"/>
      <c r="P1029" s="45" t="s">
        <v>1789</v>
      </c>
    </row>
    <row r="1030" spans="1:16" s="51" customFormat="1">
      <c r="A1030" s="45"/>
      <c r="B1030" s="45" t="s">
        <v>287</v>
      </c>
      <c r="C1030" s="113" t="s">
        <v>1705</v>
      </c>
      <c r="D1030" s="145" t="s">
        <v>2472</v>
      </c>
      <c r="E1030" s="47">
        <v>4.76166</v>
      </c>
      <c r="F1030" s="53">
        <v>1.4</v>
      </c>
      <c r="G1030" s="53">
        <v>1</v>
      </c>
      <c r="H1030" s="47">
        <f t="shared" si="44"/>
        <v>6.6663199999999998</v>
      </c>
      <c r="I1030" s="49">
        <f t="shared" si="45"/>
        <v>4.76166</v>
      </c>
      <c r="J1030" s="50">
        <f>ROUND((H1030*'2-Calculator'!$D$26),2)</f>
        <v>35664.81</v>
      </c>
      <c r="K1030" s="50">
        <f>ROUND((I1030*'2-Calculator'!$D$26),2)</f>
        <v>25474.880000000001</v>
      </c>
      <c r="L1030" s="48">
        <v>25.67</v>
      </c>
      <c r="M1030" s="45" t="s">
        <v>46</v>
      </c>
      <c r="N1030" s="45" t="s">
        <v>46</v>
      </c>
      <c r="O1030" s="45"/>
      <c r="P1030" s="45" t="s">
        <v>1789</v>
      </c>
    </row>
    <row r="1031" spans="1:16" s="51" customFormat="1">
      <c r="A1031" s="45"/>
      <c r="B1031" s="45" t="s">
        <v>286</v>
      </c>
      <c r="C1031" s="113" t="s">
        <v>1706</v>
      </c>
      <c r="D1031" s="145" t="s">
        <v>2473</v>
      </c>
      <c r="E1031" s="47">
        <v>1.38331</v>
      </c>
      <c r="F1031" s="53">
        <v>1.4</v>
      </c>
      <c r="G1031" s="53">
        <v>1</v>
      </c>
      <c r="H1031" s="47">
        <f t="shared" si="44"/>
        <v>1.9366300000000001</v>
      </c>
      <c r="I1031" s="49">
        <f t="shared" si="45"/>
        <v>1.38331</v>
      </c>
      <c r="J1031" s="50">
        <f>ROUND((H1031*'2-Calculator'!$D$26),2)</f>
        <v>10360.969999999999</v>
      </c>
      <c r="K1031" s="50">
        <f>ROUND((I1031*'2-Calculator'!$D$26),2)</f>
        <v>7400.71</v>
      </c>
      <c r="L1031" s="48">
        <v>11.3</v>
      </c>
      <c r="M1031" s="45" t="s">
        <v>46</v>
      </c>
      <c r="N1031" s="45" t="s">
        <v>46</v>
      </c>
      <c r="O1031" s="45"/>
      <c r="P1031" s="45" t="s">
        <v>1789</v>
      </c>
    </row>
    <row r="1032" spans="1:16" s="51" customFormat="1">
      <c r="A1032" s="45"/>
      <c r="B1032" s="45" t="s">
        <v>285</v>
      </c>
      <c r="C1032" s="113" t="s">
        <v>1706</v>
      </c>
      <c r="D1032" s="145" t="s">
        <v>2473</v>
      </c>
      <c r="E1032" s="47">
        <v>2.27745</v>
      </c>
      <c r="F1032" s="53">
        <v>1.4</v>
      </c>
      <c r="G1032" s="53">
        <v>1</v>
      </c>
      <c r="H1032" s="47">
        <f t="shared" si="44"/>
        <v>3.1884299999999999</v>
      </c>
      <c r="I1032" s="49">
        <f t="shared" si="45"/>
        <v>2.27745</v>
      </c>
      <c r="J1032" s="50">
        <f>ROUND((H1032*'2-Calculator'!$D$26),2)</f>
        <v>17058.099999999999</v>
      </c>
      <c r="K1032" s="50">
        <f>ROUND((I1032*'2-Calculator'!$D$26),2)</f>
        <v>12184.36</v>
      </c>
      <c r="L1032" s="48">
        <v>16.09</v>
      </c>
      <c r="M1032" s="45" t="s">
        <v>46</v>
      </c>
      <c r="N1032" s="45" t="s">
        <v>46</v>
      </c>
      <c r="O1032" s="45"/>
      <c r="P1032" s="45" t="s">
        <v>1789</v>
      </c>
    </row>
    <row r="1033" spans="1:16" s="51" customFormat="1">
      <c r="A1033" s="45"/>
      <c r="B1033" s="45" t="s">
        <v>284</v>
      </c>
      <c r="C1033" s="113" t="s">
        <v>1706</v>
      </c>
      <c r="D1033" s="145" t="s">
        <v>2473</v>
      </c>
      <c r="E1033" s="47">
        <v>4.0677700000000003</v>
      </c>
      <c r="F1033" s="53">
        <v>1.4</v>
      </c>
      <c r="G1033" s="53">
        <v>1</v>
      </c>
      <c r="H1033" s="47">
        <f t="shared" si="44"/>
        <v>5.6948800000000004</v>
      </c>
      <c r="I1033" s="49">
        <f t="shared" si="45"/>
        <v>4.0677700000000003</v>
      </c>
      <c r="J1033" s="50">
        <f>ROUND((H1033*'2-Calculator'!$D$26),2)</f>
        <v>30467.61</v>
      </c>
      <c r="K1033" s="50">
        <f>ROUND((I1033*'2-Calculator'!$D$26),2)</f>
        <v>21762.57</v>
      </c>
      <c r="L1033" s="48">
        <v>24.22</v>
      </c>
      <c r="M1033" s="45" t="s">
        <v>46</v>
      </c>
      <c r="N1033" s="45" t="s">
        <v>46</v>
      </c>
      <c r="O1033" s="45"/>
      <c r="P1033" s="45" t="s">
        <v>1789</v>
      </c>
    </row>
    <row r="1034" spans="1:16" s="51" customFormat="1">
      <c r="A1034" s="45"/>
      <c r="B1034" s="45" t="s">
        <v>283</v>
      </c>
      <c r="C1034" s="113" t="s">
        <v>1706</v>
      </c>
      <c r="D1034" s="145" t="s">
        <v>2473</v>
      </c>
      <c r="E1034" s="47">
        <v>8.9956899999999997</v>
      </c>
      <c r="F1034" s="53">
        <v>1.4</v>
      </c>
      <c r="G1034" s="53">
        <v>1</v>
      </c>
      <c r="H1034" s="47">
        <f t="shared" si="44"/>
        <v>12.593970000000001</v>
      </c>
      <c r="I1034" s="49">
        <f t="shared" si="45"/>
        <v>8.9956899999999997</v>
      </c>
      <c r="J1034" s="50">
        <f>ROUND((H1034*'2-Calculator'!$D$26),2)</f>
        <v>67377.740000000005</v>
      </c>
      <c r="K1034" s="50">
        <f>ROUND((I1034*'2-Calculator'!$D$26),2)</f>
        <v>48126.94</v>
      </c>
      <c r="L1034" s="48">
        <v>38.64</v>
      </c>
      <c r="M1034" s="45" t="s">
        <v>46</v>
      </c>
      <c r="N1034" s="45" t="s">
        <v>46</v>
      </c>
      <c r="O1034" s="45"/>
      <c r="P1034" s="45" t="s">
        <v>1789</v>
      </c>
    </row>
    <row r="1035" spans="1:16" s="51" customFormat="1">
      <c r="A1035" s="45"/>
      <c r="B1035" s="45" t="s">
        <v>282</v>
      </c>
      <c r="C1035" s="113" t="s">
        <v>1707</v>
      </c>
      <c r="D1035" s="145" t="s">
        <v>2474</v>
      </c>
      <c r="E1035" s="47">
        <v>0.20297999999999999</v>
      </c>
      <c r="F1035" s="53">
        <v>1.45</v>
      </c>
      <c r="G1035" s="53">
        <v>1</v>
      </c>
      <c r="H1035" s="47">
        <f t="shared" si="44"/>
        <v>0.29432000000000003</v>
      </c>
      <c r="I1035" s="49">
        <f t="shared" si="45"/>
        <v>0.20297999999999999</v>
      </c>
      <c r="J1035" s="50">
        <f>ROUND((H1035*'2-Calculator'!$D$26),2)</f>
        <v>1574.61</v>
      </c>
      <c r="K1035" s="50">
        <f>ROUND((I1035*'2-Calculator'!$D$26),2)</f>
        <v>1085.94</v>
      </c>
      <c r="L1035" s="48">
        <v>2.85</v>
      </c>
      <c r="M1035" s="45" t="s">
        <v>2157</v>
      </c>
      <c r="N1035" s="45" t="s">
        <v>2157</v>
      </c>
      <c r="O1035" s="45"/>
      <c r="P1035" s="45" t="s">
        <v>1789</v>
      </c>
    </row>
    <row r="1036" spans="1:16" s="51" customFormat="1">
      <c r="A1036" s="45"/>
      <c r="B1036" s="45" t="s">
        <v>281</v>
      </c>
      <c r="C1036" s="113" t="s">
        <v>1707</v>
      </c>
      <c r="D1036" s="145" t="s">
        <v>2474</v>
      </c>
      <c r="E1036" s="47">
        <v>0.24387</v>
      </c>
      <c r="F1036" s="53">
        <v>1.45</v>
      </c>
      <c r="G1036" s="53">
        <v>1</v>
      </c>
      <c r="H1036" s="47">
        <f t="shared" si="44"/>
        <v>0.35360999999999998</v>
      </c>
      <c r="I1036" s="49">
        <f t="shared" si="45"/>
        <v>0.24387</v>
      </c>
      <c r="J1036" s="50">
        <f>ROUND((H1036*'2-Calculator'!$D$26),2)</f>
        <v>1891.81</v>
      </c>
      <c r="K1036" s="50">
        <f>ROUND((I1036*'2-Calculator'!$D$26),2)</f>
        <v>1304.7</v>
      </c>
      <c r="L1036" s="48">
        <v>3.39</v>
      </c>
      <c r="M1036" s="45" t="s">
        <v>2157</v>
      </c>
      <c r="N1036" s="45" t="s">
        <v>2157</v>
      </c>
      <c r="O1036" s="45"/>
      <c r="P1036" s="45" t="s">
        <v>1789</v>
      </c>
    </row>
    <row r="1037" spans="1:16" s="51" customFormat="1">
      <c r="A1037" s="45"/>
      <c r="B1037" s="45" t="s">
        <v>280</v>
      </c>
      <c r="C1037" s="113" t="s">
        <v>1707</v>
      </c>
      <c r="D1037" s="145" t="s">
        <v>2474</v>
      </c>
      <c r="E1037" s="47">
        <v>0.59648000000000001</v>
      </c>
      <c r="F1037" s="53">
        <v>1.45</v>
      </c>
      <c r="G1037" s="53">
        <v>1</v>
      </c>
      <c r="H1037" s="47">
        <f t="shared" si="44"/>
        <v>0.8649</v>
      </c>
      <c r="I1037" s="49">
        <f t="shared" si="45"/>
        <v>0.59648000000000001</v>
      </c>
      <c r="J1037" s="50">
        <f>ROUND((H1037*'2-Calculator'!$D$26),2)</f>
        <v>4627.22</v>
      </c>
      <c r="K1037" s="50">
        <f>ROUND((I1037*'2-Calculator'!$D$26),2)</f>
        <v>3191.17</v>
      </c>
      <c r="L1037" s="48">
        <v>6.53</v>
      </c>
      <c r="M1037" s="45" t="s">
        <v>2157</v>
      </c>
      <c r="N1037" s="45" t="s">
        <v>2157</v>
      </c>
      <c r="O1037" s="45"/>
      <c r="P1037" s="45" t="s">
        <v>1789</v>
      </c>
    </row>
    <row r="1038" spans="1:16" s="51" customFormat="1">
      <c r="A1038" s="45"/>
      <c r="B1038" s="45" t="s">
        <v>279</v>
      </c>
      <c r="C1038" s="113" t="s">
        <v>1707</v>
      </c>
      <c r="D1038" s="145" t="s">
        <v>2474</v>
      </c>
      <c r="E1038" s="47">
        <v>2.8867099999999999</v>
      </c>
      <c r="F1038" s="53">
        <v>1.45</v>
      </c>
      <c r="G1038" s="53">
        <v>1</v>
      </c>
      <c r="H1038" s="47">
        <f t="shared" si="44"/>
        <v>4.1857300000000004</v>
      </c>
      <c r="I1038" s="49">
        <f t="shared" si="45"/>
        <v>2.8867099999999999</v>
      </c>
      <c r="J1038" s="50">
        <f>ROUND((H1038*'2-Calculator'!$D$26),2)</f>
        <v>22393.66</v>
      </c>
      <c r="K1038" s="50">
        <f>ROUND((I1038*'2-Calculator'!$D$26),2)</f>
        <v>15443.9</v>
      </c>
      <c r="L1038" s="48">
        <v>13.44</v>
      </c>
      <c r="M1038" s="45" t="s">
        <v>2157</v>
      </c>
      <c r="N1038" s="45" t="s">
        <v>2157</v>
      </c>
      <c r="O1038" s="45"/>
      <c r="P1038" s="45" t="s">
        <v>1789</v>
      </c>
    </row>
    <row r="1039" spans="1:16" s="51" customFormat="1">
      <c r="A1039" s="45"/>
      <c r="B1039" s="45" t="s">
        <v>278</v>
      </c>
      <c r="C1039" s="113" t="s">
        <v>1708</v>
      </c>
      <c r="D1039" s="145" t="s">
        <v>2475</v>
      </c>
      <c r="E1039" s="47">
        <v>3.2303000000000002</v>
      </c>
      <c r="F1039" s="53">
        <v>1.4</v>
      </c>
      <c r="G1039" s="53">
        <v>1</v>
      </c>
      <c r="H1039" s="47">
        <f t="shared" si="44"/>
        <v>4.5224200000000003</v>
      </c>
      <c r="I1039" s="49">
        <f t="shared" si="45"/>
        <v>3.2303000000000002</v>
      </c>
      <c r="J1039" s="50">
        <f>ROUND((H1039*'2-Calculator'!$D$26),2)</f>
        <v>24194.95</v>
      </c>
      <c r="K1039" s="50">
        <f>ROUND((I1039*'2-Calculator'!$D$26),2)</f>
        <v>17282.11</v>
      </c>
      <c r="L1039" s="48">
        <v>8.31</v>
      </c>
      <c r="M1039" s="45" t="s">
        <v>46</v>
      </c>
      <c r="N1039" s="45" t="s">
        <v>46</v>
      </c>
      <c r="O1039" s="45"/>
      <c r="P1039" s="45" t="s">
        <v>1789</v>
      </c>
    </row>
    <row r="1040" spans="1:16" s="51" customFormat="1">
      <c r="A1040" s="45"/>
      <c r="B1040" s="45" t="s">
        <v>277</v>
      </c>
      <c r="C1040" s="113" t="s">
        <v>1708</v>
      </c>
      <c r="D1040" s="145" t="s">
        <v>2475</v>
      </c>
      <c r="E1040" s="47">
        <v>5.4369399999999999</v>
      </c>
      <c r="F1040" s="53">
        <v>1.4</v>
      </c>
      <c r="G1040" s="53">
        <v>1</v>
      </c>
      <c r="H1040" s="47">
        <f t="shared" si="44"/>
        <v>7.61172</v>
      </c>
      <c r="I1040" s="49">
        <f t="shared" si="45"/>
        <v>5.4369399999999999</v>
      </c>
      <c r="J1040" s="50">
        <f>ROUND((H1040*'2-Calculator'!$D$26),2)</f>
        <v>40722.699999999997</v>
      </c>
      <c r="K1040" s="50">
        <f>ROUND((I1040*'2-Calculator'!$D$26),2)</f>
        <v>29087.63</v>
      </c>
      <c r="L1040" s="48">
        <v>12.36</v>
      </c>
      <c r="M1040" s="45" t="s">
        <v>46</v>
      </c>
      <c r="N1040" s="45" t="s">
        <v>46</v>
      </c>
      <c r="O1040" s="45"/>
      <c r="P1040" s="45" t="s">
        <v>1789</v>
      </c>
    </row>
    <row r="1041" spans="1:16" s="51" customFormat="1">
      <c r="A1041" s="45"/>
      <c r="B1041" s="45" t="s">
        <v>276</v>
      </c>
      <c r="C1041" s="113" t="s">
        <v>1708</v>
      </c>
      <c r="D1041" s="145" t="s">
        <v>2475</v>
      </c>
      <c r="E1041" s="47">
        <v>10.033569999999999</v>
      </c>
      <c r="F1041" s="53">
        <v>1.4</v>
      </c>
      <c r="G1041" s="53">
        <v>1</v>
      </c>
      <c r="H1041" s="47">
        <f t="shared" si="44"/>
        <v>14.047000000000001</v>
      </c>
      <c r="I1041" s="49">
        <f t="shared" si="45"/>
        <v>10.033569999999999</v>
      </c>
      <c r="J1041" s="50">
        <f>ROUND((H1041*'2-Calculator'!$D$26),2)</f>
        <v>75151.45</v>
      </c>
      <c r="K1041" s="50">
        <f>ROUND((I1041*'2-Calculator'!$D$26),2)</f>
        <v>53679.6</v>
      </c>
      <c r="L1041" s="48">
        <v>20.170000000000002</v>
      </c>
      <c r="M1041" s="45" t="s">
        <v>46</v>
      </c>
      <c r="N1041" s="45" t="s">
        <v>46</v>
      </c>
      <c r="O1041" s="45"/>
      <c r="P1041" s="45" t="s">
        <v>1789</v>
      </c>
    </row>
    <row r="1042" spans="1:16" s="51" customFormat="1">
      <c r="A1042" s="45"/>
      <c r="B1042" s="45" t="s">
        <v>275</v>
      </c>
      <c r="C1042" s="113" t="s">
        <v>1708</v>
      </c>
      <c r="D1042" s="145" t="s">
        <v>2475</v>
      </c>
      <c r="E1042" s="47">
        <v>19.146619999999999</v>
      </c>
      <c r="F1042" s="53">
        <v>1.4</v>
      </c>
      <c r="G1042" s="53">
        <v>1</v>
      </c>
      <c r="H1042" s="47">
        <f t="shared" si="44"/>
        <v>26.80527</v>
      </c>
      <c r="I1042" s="49">
        <f t="shared" si="45"/>
        <v>19.146619999999999</v>
      </c>
      <c r="J1042" s="50">
        <f>ROUND((H1042*'2-Calculator'!$D$26),2)</f>
        <v>143408.19</v>
      </c>
      <c r="K1042" s="50">
        <f>ROUND((I1042*'2-Calculator'!$D$26),2)</f>
        <v>102434.42</v>
      </c>
      <c r="L1042" s="48">
        <v>45.56</v>
      </c>
      <c r="M1042" s="45" t="s">
        <v>46</v>
      </c>
      <c r="N1042" s="45" t="s">
        <v>46</v>
      </c>
      <c r="O1042" s="45"/>
      <c r="P1042" s="45" t="s">
        <v>1789</v>
      </c>
    </row>
    <row r="1043" spans="1:16" s="51" customFormat="1">
      <c r="A1043" s="45"/>
      <c r="B1043" s="45" t="s">
        <v>274</v>
      </c>
      <c r="C1043" s="113" t="s">
        <v>1709</v>
      </c>
      <c r="D1043" s="145" t="s">
        <v>2476</v>
      </c>
      <c r="E1043" s="47">
        <v>1.3709</v>
      </c>
      <c r="F1043" s="53">
        <v>1.4</v>
      </c>
      <c r="G1043" s="53">
        <v>1</v>
      </c>
      <c r="H1043" s="47">
        <f t="shared" si="44"/>
        <v>1.91926</v>
      </c>
      <c r="I1043" s="49">
        <f t="shared" si="45"/>
        <v>1.3709</v>
      </c>
      <c r="J1043" s="50">
        <f>ROUND((H1043*'2-Calculator'!$D$26),2)</f>
        <v>10268.040000000001</v>
      </c>
      <c r="K1043" s="50">
        <f>ROUND((I1043*'2-Calculator'!$D$26),2)</f>
        <v>7334.32</v>
      </c>
      <c r="L1043" s="48">
        <v>4.8899999999999997</v>
      </c>
      <c r="M1043" s="45" t="s">
        <v>46</v>
      </c>
      <c r="N1043" s="45" t="s">
        <v>46</v>
      </c>
      <c r="O1043" s="45"/>
      <c r="P1043" s="45" t="s">
        <v>1789</v>
      </c>
    </row>
    <row r="1044" spans="1:16" s="51" customFormat="1">
      <c r="A1044" s="45"/>
      <c r="B1044" s="45" t="s">
        <v>273</v>
      </c>
      <c r="C1044" s="113" t="s">
        <v>1709</v>
      </c>
      <c r="D1044" s="145" t="s">
        <v>2476</v>
      </c>
      <c r="E1044" s="47">
        <v>3.4922800000000001</v>
      </c>
      <c r="F1044" s="53">
        <v>1.4</v>
      </c>
      <c r="G1044" s="53">
        <v>1</v>
      </c>
      <c r="H1044" s="47">
        <f t="shared" si="44"/>
        <v>4.8891900000000001</v>
      </c>
      <c r="I1044" s="49">
        <f t="shared" si="45"/>
        <v>3.4922800000000001</v>
      </c>
      <c r="J1044" s="50">
        <f>ROUND((H1044*'2-Calculator'!$D$26),2)</f>
        <v>26157.17</v>
      </c>
      <c r="K1044" s="50">
        <f>ROUND((I1044*'2-Calculator'!$D$26),2)</f>
        <v>18683.7</v>
      </c>
      <c r="L1044" s="48">
        <v>13.02</v>
      </c>
      <c r="M1044" s="45" t="s">
        <v>46</v>
      </c>
      <c r="N1044" s="45" t="s">
        <v>46</v>
      </c>
      <c r="O1044" s="45"/>
      <c r="P1044" s="45" t="s">
        <v>1789</v>
      </c>
    </row>
    <row r="1045" spans="1:16" s="51" customFormat="1">
      <c r="A1045" s="45"/>
      <c r="B1045" s="45" t="s">
        <v>272</v>
      </c>
      <c r="C1045" s="113" t="s">
        <v>1709</v>
      </c>
      <c r="D1045" s="145" t="s">
        <v>2476</v>
      </c>
      <c r="E1045" s="47">
        <v>6.8049900000000001</v>
      </c>
      <c r="F1045" s="53">
        <v>1.4</v>
      </c>
      <c r="G1045" s="53">
        <v>1</v>
      </c>
      <c r="H1045" s="47">
        <f t="shared" si="44"/>
        <v>9.5269899999999996</v>
      </c>
      <c r="I1045" s="49">
        <f t="shared" si="45"/>
        <v>6.8049900000000001</v>
      </c>
      <c r="J1045" s="50">
        <f>ROUND((H1045*'2-Calculator'!$D$26),2)</f>
        <v>50969.4</v>
      </c>
      <c r="K1045" s="50">
        <f>ROUND((I1045*'2-Calculator'!$D$26),2)</f>
        <v>36406.699999999997</v>
      </c>
      <c r="L1045" s="48">
        <v>28.61</v>
      </c>
      <c r="M1045" s="45" t="s">
        <v>46</v>
      </c>
      <c r="N1045" s="45" t="s">
        <v>46</v>
      </c>
      <c r="O1045" s="45"/>
      <c r="P1045" s="45" t="s">
        <v>1789</v>
      </c>
    </row>
    <row r="1046" spans="1:16" s="51" customFormat="1">
      <c r="A1046" s="45"/>
      <c r="B1046" s="45" t="s">
        <v>271</v>
      </c>
      <c r="C1046" s="113" t="s">
        <v>1709</v>
      </c>
      <c r="D1046" s="145" t="s">
        <v>2476</v>
      </c>
      <c r="E1046" s="47">
        <v>18.409300000000002</v>
      </c>
      <c r="F1046" s="53">
        <v>1.4</v>
      </c>
      <c r="G1046" s="53">
        <v>1</v>
      </c>
      <c r="H1046" s="47">
        <f t="shared" si="44"/>
        <v>25.773019999999999</v>
      </c>
      <c r="I1046" s="49">
        <f t="shared" si="45"/>
        <v>18.409300000000002</v>
      </c>
      <c r="J1046" s="50">
        <f>ROUND((H1046*'2-Calculator'!$D$26),2)</f>
        <v>137885.66</v>
      </c>
      <c r="K1046" s="50">
        <f>ROUND((I1046*'2-Calculator'!$D$26),2)</f>
        <v>98489.76</v>
      </c>
      <c r="L1046" s="48">
        <v>68.89</v>
      </c>
      <c r="M1046" s="45" t="s">
        <v>46</v>
      </c>
      <c r="N1046" s="45" t="s">
        <v>46</v>
      </c>
      <c r="O1046" s="45"/>
      <c r="P1046" s="45" t="s">
        <v>1789</v>
      </c>
    </row>
    <row r="1047" spans="1:16" s="51" customFormat="1">
      <c r="A1047" s="45"/>
      <c r="B1047" s="45" t="s">
        <v>270</v>
      </c>
      <c r="C1047" s="113" t="s">
        <v>1710</v>
      </c>
      <c r="D1047" s="145" t="s">
        <v>2477</v>
      </c>
      <c r="E1047" s="47">
        <v>0.25896999999999998</v>
      </c>
      <c r="F1047" s="53">
        <v>1.4</v>
      </c>
      <c r="G1047" s="53">
        <v>1</v>
      </c>
      <c r="H1047" s="47">
        <f t="shared" si="44"/>
        <v>0.36255999999999999</v>
      </c>
      <c r="I1047" s="49">
        <f t="shared" si="45"/>
        <v>0.25896999999999998</v>
      </c>
      <c r="J1047" s="50">
        <f>ROUND((H1047*'2-Calculator'!$D$26),2)</f>
        <v>1939.7</v>
      </c>
      <c r="K1047" s="50">
        <f>ROUND((I1047*'2-Calculator'!$D$26),2)</f>
        <v>1385.49</v>
      </c>
      <c r="L1047" s="48">
        <v>2.91</v>
      </c>
      <c r="M1047" s="45" t="s">
        <v>46</v>
      </c>
      <c r="N1047" s="45" t="s">
        <v>46</v>
      </c>
      <c r="O1047" s="45"/>
      <c r="P1047" s="45" t="s">
        <v>1789</v>
      </c>
    </row>
    <row r="1048" spans="1:16" s="51" customFormat="1">
      <c r="A1048" s="45"/>
      <c r="B1048" s="45" t="s">
        <v>269</v>
      </c>
      <c r="C1048" s="113" t="s">
        <v>1710</v>
      </c>
      <c r="D1048" s="145" t="s">
        <v>2477</v>
      </c>
      <c r="E1048" s="47">
        <v>0.83584000000000003</v>
      </c>
      <c r="F1048" s="53">
        <v>1.4</v>
      </c>
      <c r="G1048" s="53">
        <v>1</v>
      </c>
      <c r="H1048" s="47">
        <f t="shared" si="44"/>
        <v>1.17018</v>
      </c>
      <c r="I1048" s="49">
        <f t="shared" si="45"/>
        <v>0.83584000000000003</v>
      </c>
      <c r="J1048" s="50">
        <f>ROUND((H1048*'2-Calculator'!$D$26),2)</f>
        <v>6260.46</v>
      </c>
      <c r="K1048" s="50">
        <f>ROUND((I1048*'2-Calculator'!$D$26),2)</f>
        <v>4471.74</v>
      </c>
      <c r="L1048" s="48">
        <v>7.38</v>
      </c>
      <c r="M1048" s="45" t="s">
        <v>46</v>
      </c>
      <c r="N1048" s="45" t="s">
        <v>46</v>
      </c>
      <c r="O1048" s="45"/>
      <c r="P1048" s="45" t="s">
        <v>1789</v>
      </c>
    </row>
    <row r="1049" spans="1:16" s="51" customFormat="1">
      <c r="A1049" s="45"/>
      <c r="B1049" s="45" t="s">
        <v>268</v>
      </c>
      <c r="C1049" s="113" t="s">
        <v>1710</v>
      </c>
      <c r="D1049" s="145" t="s">
        <v>2477</v>
      </c>
      <c r="E1049" s="47">
        <v>2.6702300000000001</v>
      </c>
      <c r="F1049" s="53">
        <v>1.4</v>
      </c>
      <c r="G1049" s="53">
        <v>1</v>
      </c>
      <c r="H1049" s="47">
        <f t="shared" si="44"/>
        <v>3.7383199999999999</v>
      </c>
      <c r="I1049" s="49">
        <f t="shared" si="45"/>
        <v>2.6702300000000001</v>
      </c>
      <c r="J1049" s="50">
        <f>ROUND((H1049*'2-Calculator'!$D$26),2)</f>
        <v>20000.009999999998</v>
      </c>
      <c r="K1049" s="50">
        <f>ROUND((I1049*'2-Calculator'!$D$26),2)</f>
        <v>14285.73</v>
      </c>
      <c r="L1049" s="48">
        <v>16.72</v>
      </c>
      <c r="M1049" s="45" t="s">
        <v>46</v>
      </c>
      <c r="N1049" s="45" t="s">
        <v>46</v>
      </c>
      <c r="O1049" s="45"/>
      <c r="P1049" s="45" t="s">
        <v>1789</v>
      </c>
    </row>
    <row r="1050" spans="1:16" s="51" customFormat="1">
      <c r="A1050" s="45"/>
      <c r="B1050" s="45" t="s">
        <v>267</v>
      </c>
      <c r="C1050" s="113" t="s">
        <v>1710</v>
      </c>
      <c r="D1050" s="145" t="s">
        <v>2477</v>
      </c>
      <c r="E1050" s="47">
        <v>6.3624700000000001</v>
      </c>
      <c r="F1050" s="53">
        <v>1.4</v>
      </c>
      <c r="G1050" s="53">
        <v>1</v>
      </c>
      <c r="H1050" s="47">
        <f t="shared" si="44"/>
        <v>8.9074600000000004</v>
      </c>
      <c r="I1050" s="49">
        <f t="shared" si="45"/>
        <v>6.3624700000000001</v>
      </c>
      <c r="J1050" s="50">
        <f>ROUND((H1050*'2-Calculator'!$D$26),2)</f>
        <v>47654.91</v>
      </c>
      <c r="K1050" s="50">
        <f>ROUND((I1050*'2-Calculator'!$D$26),2)</f>
        <v>34039.21</v>
      </c>
      <c r="L1050" s="48">
        <v>26.8</v>
      </c>
      <c r="M1050" s="45" t="s">
        <v>46</v>
      </c>
      <c r="N1050" s="45" t="s">
        <v>46</v>
      </c>
      <c r="O1050" s="45"/>
      <c r="P1050" s="45" t="s">
        <v>1789</v>
      </c>
    </row>
    <row r="1051" spans="1:16" s="51" customFormat="1" ht="23">
      <c r="A1051" s="45"/>
      <c r="B1051" s="45" t="s">
        <v>266</v>
      </c>
      <c r="C1051" s="113" t="s">
        <v>1711</v>
      </c>
      <c r="D1051" s="145" t="s">
        <v>2478</v>
      </c>
      <c r="E1051" s="47">
        <v>0.72070000000000001</v>
      </c>
      <c r="F1051" s="53">
        <v>1.4</v>
      </c>
      <c r="G1051" s="53">
        <v>1</v>
      </c>
      <c r="H1051" s="47">
        <f t="shared" si="44"/>
        <v>1.00898</v>
      </c>
      <c r="I1051" s="49">
        <f t="shared" si="45"/>
        <v>0.72070000000000001</v>
      </c>
      <c r="J1051" s="50">
        <f>ROUND((H1051*'2-Calculator'!$D$26),2)</f>
        <v>5398.04</v>
      </c>
      <c r="K1051" s="50">
        <f>ROUND((I1051*'2-Calculator'!$D$26),2)</f>
        <v>3855.75</v>
      </c>
      <c r="L1051" s="48">
        <v>4.97</v>
      </c>
      <c r="M1051" s="45" t="s">
        <v>46</v>
      </c>
      <c r="N1051" s="45" t="s">
        <v>46</v>
      </c>
      <c r="O1051" s="45"/>
      <c r="P1051" s="45" t="s">
        <v>1789</v>
      </c>
    </row>
    <row r="1052" spans="1:16" s="51" customFormat="1" ht="23">
      <c r="A1052" s="45"/>
      <c r="B1052" s="45" t="s">
        <v>265</v>
      </c>
      <c r="C1052" s="113" t="s">
        <v>1711</v>
      </c>
      <c r="D1052" s="145" t="s">
        <v>2478</v>
      </c>
      <c r="E1052" s="47">
        <v>1.45895</v>
      </c>
      <c r="F1052" s="53">
        <v>1.4</v>
      </c>
      <c r="G1052" s="53">
        <v>1</v>
      </c>
      <c r="H1052" s="47">
        <f t="shared" si="44"/>
        <v>2.0425300000000002</v>
      </c>
      <c r="I1052" s="49">
        <f t="shared" si="45"/>
        <v>1.45895</v>
      </c>
      <c r="J1052" s="50">
        <f>ROUND((H1052*'2-Calculator'!$D$26),2)</f>
        <v>10927.54</v>
      </c>
      <c r="K1052" s="50">
        <f>ROUND((I1052*'2-Calculator'!$D$26),2)</f>
        <v>7805.38</v>
      </c>
      <c r="L1052" s="48">
        <v>8.75</v>
      </c>
      <c r="M1052" s="45" t="s">
        <v>46</v>
      </c>
      <c r="N1052" s="45" t="s">
        <v>46</v>
      </c>
      <c r="O1052" s="45"/>
      <c r="P1052" s="45" t="s">
        <v>1789</v>
      </c>
    </row>
    <row r="1053" spans="1:16" s="51" customFormat="1" ht="23">
      <c r="A1053" s="45"/>
      <c r="B1053" s="45" t="s">
        <v>264</v>
      </c>
      <c r="C1053" s="113" t="s">
        <v>1711</v>
      </c>
      <c r="D1053" s="145" t="s">
        <v>2478</v>
      </c>
      <c r="E1053" s="47">
        <v>1.89507</v>
      </c>
      <c r="F1053" s="53">
        <v>1.4</v>
      </c>
      <c r="G1053" s="53">
        <v>1</v>
      </c>
      <c r="H1053" s="47">
        <f t="shared" si="44"/>
        <v>2.6530999999999998</v>
      </c>
      <c r="I1053" s="49">
        <f t="shared" si="45"/>
        <v>1.89507</v>
      </c>
      <c r="J1053" s="50">
        <f>ROUND((H1053*'2-Calculator'!$D$26),2)</f>
        <v>14194.09</v>
      </c>
      <c r="K1053" s="50">
        <f>ROUND((I1053*'2-Calculator'!$D$26),2)</f>
        <v>10138.620000000001</v>
      </c>
      <c r="L1053" s="48">
        <v>11.22</v>
      </c>
      <c r="M1053" s="45" t="s">
        <v>46</v>
      </c>
      <c r="N1053" s="45" t="s">
        <v>46</v>
      </c>
      <c r="O1053" s="45"/>
      <c r="P1053" s="45" t="s">
        <v>1789</v>
      </c>
    </row>
    <row r="1054" spans="1:16" s="51" customFormat="1" ht="23">
      <c r="A1054" s="45"/>
      <c r="B1054" s="45" t="s">
        <v>263</v>
      </c>
      <c r="C1054" s="113" t="s">
        <v>1711</v>
      </c>
      <c r="D1054" s="145" t="s">
        <v>2478</v>
      </c>
      <c r="E1054" s="47">
        <v>4.9311699999999998</v>
      </c>
      <c r="F1054" s="53">
        <v>1.4</v>
      </c>
      <c r="G1054" s="53">
        <v>1</v>
      </c>
      <c r="H1054" s="47">
        <f t="shared" si="44"/>
        <v>6.9036400000000002</v>
      </c>
      <c r="I1054" s="49">
        <f t="shared" si="45"/>
        <v>4.9311699999999998</v>
      </c>
      <c r="J1054" s="50">
        <f>ROUND((H1054*'2-Calculator'!$D$26),2)</f>
        <v>36934.47</v>
      </c>
      <c r="K1054" s="50">
        <f>ROUND((I1054*'2-Calculator'!$D$26),2)</f>
        <v>26381.759999999998</v>
      </c>
      <c r="L1054" s="48">
        <v>18.53</v>
      </c>
      <c r="M1054" s="45" t="s">
        <v>46</v>
      </c>
      <c r="N1054" s="45" t="s">
        <v>46</v>
      </c>
      <c r="O1054" s="45"/>
      <c r="P1054" s="45" t="s">
        <v>1789</v>
      </c>
    </row>
    <row r="1055" spans="1:16" s="51" customFormat="1">
      <c r="A1055" s="45"/>
      <c r="B1055" s="45" t="s">
        <v>262</v>
      </c>
      <c r="C1055" s="113" t="s">
        <v>1712</v>
      </c>
      <c r="D1055" s="145" t="s">
        <v>2479</v>
      </c>
      <c r="E1055" s="47">
        <v>0.67208999999999997</v>
      </c>
      <c r="F1055" s="53">
        <v>1.4</v>
      </c>
      <c r="G1055" s="53">
        <v>1</v>
      </c>
      <c r="H1055" s="47">
        <f t="shared" si="44"/>
        <v>0.94093000000000004</v>
      </c>
      <c r="I1055" s="49">
        <f t="shared" si="45"/>
        <v>0.67208999999999997</v>
      </c>
      <c r="J1055" s="50">
        <f>ROUND((H1055*'2-Calculator'!$D$26),2)</f>
        <v>5033.9799999999996</v>
      </c>
      <c r="K1055" s="50">
        <f>ROUND((I1055*'2-Calculator'!$D$26),2)</f>
        <v>3595.68</v>
      </c>
      <c r="L1055" s="48">
        <v>5.34</v>
      </c>
      <c r="M1055" s="45" t="s">
        <v>46</v>
      </c>
      <c r="N1055" s="45" t="s">
        <v>46</v>
      </c>
      <c r="O1055" s="45"/>
      <c r="P1055" s="45" t="s">
        <v>1789</v>
      </c>
    </row>
    <row r="1056" spans="1:16" s="51" customFormat="1">
      <c r="A1056" s="45"/>
      <c r="B1056" s="45" t="s">
        <v>261</v>
      </c>
      <c r="C1056" s="113" t="s">
        <v>1712</v>
      </c>
      <c r="D1056" s="145" t="s">
        <v>2479</v>
      </c>
      <c r="E1056" s="47">
        <v>1.24461</v>
      </c>
      <c r="F1056" s="53">
        <v>1.4</v>
      </c>
      <c r="G1056" s="53">
        <v>1</v>
      </c>
      <c r="H1056" s="47">
        <f t="shared" si="44"/>
        <v>1.7424500000000001</v>
      </c>
      <c r="I1056" s="49">
        <f t="shared" si="45"/>
        <v>1.24461</v>
      </c>
      <c r="J1056" s="50">
        <f>ROUND((H1056*'2-Calculator'!$D$26),2)</f>
        <v>9322.11</v>
      </c>
      <c r="K1056" s="50">
        <f>ROUND((I1056*'2-Calculator'!$D$26),2)</f>
        <v>6658.66</v>
      </c>
      <c r="L1056" s="48">
        <v>8.48</v>
      </c>
      <c r="M1056" s="45" t="s">
        <v>46</v>
      </c>
      <c r="N1056" s="45" t="s">
        <v>46</v>
      </c>
      <c r="O1056" s="45"/>
      <c r="P1056" s="45" t="s">
        <v>1789</v>
      </c>
    </row>
    <row r="1057" spans="1:16" s="51" customFormat="1">
      <c r="A1057" s="45"/>
      <c r="B1057" s="45" t="s">
        <v>260</v>
      </c>
      <c r="C1057" s="113" t="s">
        <v>1712</v>
      </c>
      <c r="D1057" s="145" t="s">
        <v>2479</v>
      </c>
      <c r="E1057" s="47">
        <v>2.5238800000000001</v>
      </c>
      <c r="F1057" s="53">
        <v>1.4</v>
      </c>
      <c r="G1057" s="53">
        <v>1</v>
      </c>
      <c r="H1057" s="47">
        <f t="shared" si="44"/>
        <v>3.5334300000000001</v>
      </c>
      <c r="I1057" s="49">
        <f t="shared" si="45"/>
        <v>2.5238800000000001</v>
      </c>
      <c r="J1057" s="50">
        <f>ROUND((H1057*'2-Calculator'!$D$26),2)</f>
        <v>18903.849999999999</v>
      </c>
      <c r="K1057" s="50">
        <f>ROUND((I1057*'2-Calculator'!$D$26),2)</f>
        <v>13502.76</v>
      </c>
      <c r="L1057" s="48">
        <v>14.83</v>
      </c>
      <c r="M1057" s="45" t="s">
        <v>46</v>
      </c>
      <c r="N1057" s="45" t="s">
        <v>46</v>
      </c>
      <c r="O1057" s="45"/>
      <c r="P1057" s="45" t="s">
        <v>1789</v>
      </c>
    </row>
    <row r="1058" spans="1:16" s="51" customFormat="1">
      <c r="A1058" s="45"/>
      <c r="B1058" s="45" t="s">
        <v>259</v>
      </c>
      <c r="C1058" s="113" t="s">
        <v>1712</v>
      </c>
      <c r="D1058" s="145" t="s">
        <v>2479</v>
      </c>
      <c r="E1058" s="47">
        <v>4.3812100000000003</v>
      </c>
      <c r="F1058" s="53">
        <v>1.4</v>
      </c>
      <c r="G1058" s="53">
        <v>1</v>
      </c>
      <c r="H1058" s="47">
        <f t="shared" si="44"/>
        <v>6.1336899999999996</v>
      </c>
      <c r="I1058" s="49">
        <f t="shared" si="45"/>
        <v>4.3812100000000003</v>
      </c>
      <c r="J1058" s="50">
        <f>ROUND((H1058*'2-Calculator'!$D$26),2)</f>
        <v>32815.24</v>
      </c>
      <c r="K1058" s="50">
        <f>ROUND((I1058*'2-Calculator'!$D$26),2)</f>
        <v>23439.47</v>
      </c>
      <c r="L1058" s="48">
        <v>22.1</v>
      </c>
      <c r="M1058" s="45" t="s">
        <v>46</v>
      </c>
      <c r="N1058" s="45" t="s">
        <v>46</v>
      </c>
      <c r="O1058" s="45"/>
      <c r="P1058" s="45" t="s">
        <v>1789</v>
      </c>
    </row>
    <row r="1059" spans="1:16" s="51" customFormat="1">
      <c r="A1059" s="45"/>
      <c r="B1059" s="45" t="s">
        <v>258</v>
      </c>
      <c r="C1059" s="113" t="s">
        <v>1713</v>
      </c>
      <c r="D1059" s="145" t="s">
        <v>2480</v>
      </c>
      <c r="E1059" s="47">
        <v>0.52837000000000001</v>
      </c>
      <c r="F1059" s="53">
        <v>1.4</v>
      </c>
      <c r="G1059" s="53">
        <v>1</v>
      </c>
      <c r="H1059" s="47">
        <f t="shared" si="44"/>
        <v>0.73972000000000004</v>
      </c>
      <c r="I1059" s="49">
        <f t="shared" si="45"/>
        <v>0.52837000000000001</v>
      </c>
      <c r="J1059" s="50">
        <f>ROUND((H1059*'2-Calculator'!$D$26),2)</f>
        <v>3957.5</v>
      </c>
      <c r="K1059" s="50">
        <f>ROUND((I1059*'2-Calculator'!$D$26),2)</f>
        <v>2826.78</v>
      </c>
      <c r="L1059" s="48">
        <v>6.08</v>
      </c>
      <c r="M1059" s="45" t="s">
        <v>46</v>
      </c>
      <c r="N1059" s="45" t="s">
        <v>46</v>
      </c>
      <c r="O1059" s="45"/>
      <c r="P1059" s="45" t="s">
        <v>1789</v>
      </c>
    </row>
    <row r="1060" spans="1:16" s="51" customFormat="1">
      <c r="A1060" s="45"/>
      <c r="B1060" s="45" t="s">
        <v>257</v>
      </c>
      <c r="C1060" s="113" t="s">
        <v>1713</v>
      </c>
      <c r="D1060" s="145" t="s">
        <v>2480</v>
      </c>
      <c r="E1060" s="47">
        <v>1.1565300000000001</v>
      </c>
      <c r="F1060" s="53">
        <v>1.4</v>
      </c>
      <c r="G1060" s="53">
        <v>1</v>
      </c>
      <c r="H1060" s="47">
        <f t="shared" si="44"/>
        <v>1.61914</v>
      </c>
      <c r="I1060" s="49">
        <f t="shared" si="45"/>
        <v>1.1565300000000001</v>
      </c>
      <c r="J1060" s="50">
        <f>ROUND((H1060*'2-Calculator'!$D$26),2)</f>
        <v>8662.4</v>
      </c>
      <c r="K1060" s="50">
        <f>ROUND((I1060*'2-Calculator'!$D$26),2)</f>
        <v>6187.44</v>
      </c>
      <c r="L1060" s="48">
        <v>10.050000000000001</v>
      </c>
      <c r="M1060" s="45" t="s">
        <v>46</v>
      </c>
      <c r="N1060" s="45" t="s">
        <v>46</v>
      </c>
      <c r="O1060" s="45"/>
      <c r="P1060" s="45" t="s">
        <v>1789</v>
      </c>
    </row>
    <row r="1061" spans="1:16" s="51" customFormat="1">
      <c r="A1061" s="45"/>
      <c r="B1061" s="45" t="s">
        <v>256</v>
      </c>
      <c r="C1061" s="113" t="s">
        <v>1713</v>
      </c>
      <c r="D1061" s="145" t="s">
        <v>2480</v>
      </c>
      <c r="E1061" s="47">
        <v>1.9324600000000001</v>
      </c>
      <c r="F1061" s="53">
        <v>1.4</v>
      </c>
      <c r="G1061" s="53">
        <v>1</v>
      </c>
      <c r="H1061" s="47">
        <f t="shared" si="44"/>
        <v>2.7054399999999998</v>
      </c>
      <c r="I1061" s="49">
        <f t="shared" si="45"/>
        <v>1.9324600000000001</v>
      </c>
      <c r="J1061" s="50">
        <f>ROUND((H1061*'2-Calculator'!$D$26),2)</f>
        <v>14474.1</v>
      </c>
      <c r="K1061" s="50">
        <f>ROUND((I1061*'2-Calculator'!$D$26),2)</f>
        <v>10338.66</v>
      </c>
      <c r="L1061" s="48">
        <v>13.07</v>
      </c>
      <c r="M1061" s="45" t="s">
        <v>46</v>
      </c>
      <c r="N1061" s="45" t="s">
        <v>46</v>
      </c>
      <c r="O1061" s="45"/>
      <c r="P1061" s="45" t="s">
        <v>1789</v>
      </c>
    </row>
    <row r="1062" spans="1:16" s="51" customFormat="1">
      <c r="A1062" s="45"/>
      <c r="B1062" s="45" t="s">
        <v>255</v>
      </c>
      <c r="C1062" s="113" t="s">
        <v>1713</v>
      </c>
      <c r="D1062" s="145" t="s">
        <v>2480</v>
      </c>
      <c r="E1062" s="47">
        <v>2.6795200000000001</v>
      </c>
      <c r="F1062" s="53">
        <v>1.4</v>
      </c>
      <c r="G1062" s="53">
        <v>1</v>
      </c>
      <c r="H1062" s="47">
        <f t="shared" si="44"/>
        <v>3.7513299999999998</v>
      </c>
      <c r="I1062" s="49">
        <f t="shared" si="45"/>
        <v>2.6795200000000001</v>
      </c>
      <c r="J1062" s="50">
        <f>ROUND((H1062*'2-Calculator'!$D$26),2)</f>
        <v>20069.62</v>
      </c>
      <c r="K1062" s="50">
        <f>ROUND((I1062*'2-Calculator'!$D$26),2)</f>
        <v>14335.43</v>
      </c>
      <c r="L1062" s="48">
        <v>13.07</v>
      </c>
      <c r="M1062" s="45" t="s">
        <v>46</v>
      </c>
      <c r="N1062" s="45" t="s">
        <v>46</v>
      </c>
      <c r="O1062" s="45"/>
      <c r="P1062" s="45" t="s">
        <v>1789</v>
      </c>
    </row>
    <row r="1063" spans="1:16" s="51" customFormat="1">
      <c r="A1063" s="45"/>
      <c r="B1063" s="45" t="s">
        <v>254</v>
      </c>
      <c r="C1063" s="113" t="s">
        <v>1714</v>
      </c>
      <c r="D1063" s="145" t="s">
        <v>2481</v>
      </c>
      <c r="E1063" s="47">
        <v>0.14086000000000001</v>
      </c>
      <c r="F1063" s="53">
        <v>1.45</v>
      </c>
      <c r="G1063" s="53">
        <v>1</v>
      </c>
      <c r="H1063" s="47">
        <f t="shared" ref="H1063:H1126" si="46">ROUND(E1063*F1063,5)</f>
        <v>0.20424999999999999</v>
      </c>
      <c r="I1063" s="49">
        <f t="shared" ref="I1063:I1126" si="47">ROUND(E1063*G1063,5)</f>
        <v>0.14086000000000001</v>
      </c>
      <c r="J1063" s="50">
        <f>ROUND((H1063*'2-Calculator'!$D$26),2)</f>
        <v>1092.74</v>
      </c>
      <c r="K1063" s="50">
        <f>ROUND((I1063*'2-Calculator'!$D$26),2)</f>
        <v>753.6</v>
      </c>
      <c r="L1063" s="48">
        <v>2.02</v>
      </c>
      <c r="M1063" s="45" t="s">
        <v>2157</v>
      </c>
      <c r="N1063" s="45" t="s">
        <v>2157</v>
      </c>
      <c r="O1063" s="45"/>
      <c r="P1063" s="45" t="s">
        <v>1789</v>
      </c>
    </row>
    <row r="1064" spans="1:16" s="51" customFormat="1">
      <c r="A1064" s="45"/>
      <c r="B1064" s="45" t="s">
        <v>253</v>
      </c>
      <c r="C1064" s="113" t="s">
        <v>1714</v>
      </c>
      <c r="D1064" s="145" t="s">
        <v>2481</v>
      </c>
      <c r="E1064" s="47">
        <v>0.18411</v>
      </c>
      <c r="F1064" s="53">
        <v>1.45</v>
      </c>
      <c r="G1064" s="53">
        <v>1</v>
      </c>
      <c r="H1064" s="47">
        <f t="shared" si="46"/>
        <v>0.26695999999999998</v>
      </c>
      <c r="I1064" s="49">
        <f t="shared" si="47"/>
        <v>0.18411</v>
      </c>
      <c r="J1064" s="50">
        <f>ROUND((H1064*'2-Calculator'!$D$26),2)</f>
        <v>1428.24</v>
      </c>
      <c r="K1064" s="50">
        <f>ROUND((I1064*'2-Calculator'!$D$26),2)</f>
        <v>984.99</v>
      </c>
      <c r="L1064" s="48">
        <v>2.39</v>
      </c>
      <c r="M1064" s="45" t="s">
        <v>2157</v>
      </c>
      <c r="N1064" s="45" t="s">
        <v>2157</v>
      </c>
      <c r="O1064" s="45"/>
      <c r="P1064" s="45" t="s">
        <v>1789</v>
      </c>
    </row>
    <row r="1065" spans="1:16" s="51" customFormat="1">
      <c r="A1065" s="45"/>
      <c r="B1065" s="45" t="s">
        <v>252</v>
      </c>
      <c r="C1065" s="113" t="s">
        <v>1714</v>
      </c>
      <c r="D1065" s="145" t="s">
        <v>2481</v>
      </c>
      <c r="E1065" s="47">
        <v>0.34473999999999999</v>
      </c>
      <c r="F1065" s="53">
        <v>1.45</v>
      </c>
      <c r="G1065" s="53">
        <v>1</v>
      </c>
      <c r="H1065" s="47">
        <f t="shared" si="46"/>
        <v>0.49986999999999998</v>
      </c>
      <c r="I1065" s="49">
        <f t="shared" si="47"/>
        <v>0.34473999999999999</v>
      </c>
      <c r="J1065" s="50">
        <f>ROUND((H1065*'2-Calculator'!$D$26),2)</f>
        <v>2674.3</v>
      </c>
      <c r="K1065" s="50">
        <f>ROUND((I1065*'2-Calculator'!$D$26),2)</f>
        <v>1844.36</v>
      </c>
      <c r="L1065" s="48">
        <v>3.55</v>
      </c>
      <c r="M1065" s="45" t="s">
        <v>2157</v>
      </c>
      <c r="N1065" s="45" t="s">
        <v>2157</v>
      </c>
      <c r="O1065" s="45"/>
      <c r="P1065" s="45" t="s">
        <v>1789</v>
      </c>
    </row>
    <row r="1066" spans="1:16" s="51" customFormat="1">
      <c r="A1066" s="45"/>
      <c r="B1066" s="45" t="s">
        <v>251</v>
      </c>
      <c r="C1066" s="113" t="s">
        <v>1714</v>
      </c>
      <c r="D1066" s="145" t="s">
        <v>2481</v>
      </c>
      <c r="E1066" s="47">
        <v>2.8127</v>
      </c>
      <c r="F1066" s="53">
        <v>1.45</v>
      </c>
      <c r="G1066" s="53">
        <v>1</v>
      </c>
      <c r="H1066" s="47">
        <f t="shared" si="46"/>
        <v>4.0784200000000004</v>
      </c>
      <c r="I1066" s="49">
        <f t="shared" si="47"/>
        <v>2.8127</v>
      </c>
      <c r="J1066" s="50">
        <f>ROUND((H1066*'2-Calculator'!$D$26),2)</f>
        <v>21819.55</v>
      </c>
      <c r="K1066" s="50">
        <f>ROUND((I1066*'2-Calculator'!$D$26),2)</f>
        <v>15047.95</v>
      </c>
      <c r="L1066" s="48">
        <v>14.17</v>
      </c>
      <c r="M1066" s="45" t="s">
        <v>2157</v>
      </c>
      <c r="N1066" s="45" t="s">
        <v>2157</v>
      </c>
      <c r="O1066" s="45"/>
      <c r="P1066" s="45" t="s">
        <v>1789</v>
      </c>
    </row>
    <row r="1067" spans="1:16" s="51" customFormat="1">
      <c r="A1067" s="45"/>
      <c r="B1067" s="45" t="s">
        <v>250</v>
      </c>
      <c r="C1067" s="113" t="s">
        <v>1715</v>
      </c>
      <c r="D1067" s="145" t="s">
        <v>2017</v>
      </c>
      <c r="E1067" s="47">
        <v>1.84076</v>
      </c>
      <c r="F1067" s="53">
        <v>1</v>
      </c>
      <c r="G1067" s="53">
        <v>1</v>
      </c>
      <c r="H1067" s="47">
        <f t="shared" si="46"/>
        <v>1.84076</v>
      </c>
      <c r="I1067" s="49">
        <f t="shared" si="47"/>
        <v>1.84076</v>
      </c>
      <c r="J1067" s="50">
        <f>ROUND((H1067*'2-Calculator'!$D$26),2)</f>
        <v>9848.07</v>
      </c>
      <c r="K1067" s="50">
        <f>ROUND((I1067*'2-Calculator'!$D$26),2)</f>
        <v>9848.07</v>
      </c>
      <c r="L1067" s="48">
        <v>3.4</v>
      </c>
      <c r="M1067" s="45" t="s">
        <v>2151</v>
      </c>
      <c r="N1067" s="45" t="s">
        <v>2152</v>
      </c>
      <c r="O1067" s="45"/>
      <c r="P1067" s="45" t="s">
        <v>1789</v>
      </c>
    </row>
    <row r="1068" spans="1:16" s="51" customFormat="1">
      <c r="A1068" s="45"/>
      <c r="B1068" s="45" t="s">
        <v>249</v>
      </c>
      <c r="C1068" s="113" t="s">
        <v>1715</v>
      </c>
      <c r="D1068" s="145" t="s">
        <v>2017</v>
      </c>
      <c r="E1068" s="47">
        <v>2.3491300000000002</v>
      </c>
      <c r="F1068" s="53">
        <v>1</v>
      </c>
      <c r="G1068" s="53">
        <v>1</v>
      </c>
      <c r="H1068" s="47">
        <f t="shared" si="46"/>
        <v>2.3491300000000002</v>
      </c>
      <c r="I1068" s="49">
        <f t="shared" si="47"/>
        <v>2.3491300000000002</v>
      </c>
      <c r="J1068" s="50">
        <f>ROUND((H1068*'2-Calculator'!$D$26),2)</f>
        <v>12567.85</v>
      </c>
      <c r="K1068" s="50">
        <f>ROUND((I1068*'2-Calculator'!$D$26),2)</f>
        <v>12567.85</v>
      </c>
      <c r="L1068" s="48">
        <v>5.22</v>
      </c>
      <c r="M1068" s="45" t="s">
        <v>2151</v>
      </c>
      <c r="N1068" s="45" t="s">
        <v>2152</v>
      </c>
      <c r="O1068" s="45"/>
      <c r="P1068" s="45" t="s">
        <v>1789</v>
      </c>
    </row>
    <row r="1069" spans="1:16" s="51" customFormat="1">
      <c r="A1069" s="45"/>
      <c r="B1069" s="45" t="s">
        <v>248</v>
      </c>
      <c r="C1069" s="113" t="s">
        <v>1715</v>
      </c>
      <c r="D1069" s="145" t="s">
        <v>2017</v>
      </c>
      <c r="E1069" s="47">
        <v>3.6229</v>
      </c>
      <c r="F1069" s="53">
        <v>1</v>
      </c>
      <c r="G1069" s="53">
        <v>1</v>
      </c>
      <c r="H1069" s="47">
        <f t="shared" si="46"/>
        <v>3.6229</v>
      </c>
      <c r="I1069" s="49">
        <f t="shared" si="47"/>
        <v>3.6229</v>
      </c>
      <c r="J1069" s="50">
        <f>ROUND((H1069*'2-Calculator'!$D$26),2)</f>
        <v>19382.52</v>
      </c>
      <c r="K1069" s="50">
        <f>ROUND((I1069*'2-Calculator'!$D$26),2)</f>
        <v>19382.52</v>
      </c>
      <c r="L1069" s="48">
        <v>9.16</v>
      </c>
      <c r="M1069" s="45" t="s">
        <v>2151</v>
      </c>
      <c r="N1069" s="45" t="s">
        <v>2152</v>
      </c>
      <c r="O1069" s="45"/>
      <c r="P1069" s="45" t="s">
        <v>1789</v>
      </c>
    </row>
    <row r="1070" spans="1:16" s="51" customFormat="1">
      <c r="A1070" s="45"/>
      <c r="B1070" s="45" t="s">
        <v>247</v>
      </c>
      <c r="C1070" s="113" t="s">
        <v>1715</v>
      </c>
      <c r="D1070" s="145" t="s">
        <v>2017</v>
      </c>
      <c r="E1070" s="47">
        <v>5.0273099999999999</v>
      </c>
      <c r="F1070" s="53">
        <v>1</v>
      </c>
      <c r="G1070" s="53">
        <v>1</v>
      </c>
      <c r="H1070" s="47">
        <f t="shared" si="46"/>
        <v>5.0273099999999999</v>
      </c>
      <c r="I1070" s="49">
        <f t="shared" si="47"/>
        <v>5.0273099999999999</v>
      </c>
      <c r="J1070" s="50">
        <f>ROUND((H1070*'2-Calculator'!$D$26),2)</f>
        <v>26896.11</v>
      </c>
      <c r="K1070" s="50">
        <f>ROUND((I1070*'2-Calculator'!$D$26),2)</f>
        <v>26896.11</v>
      </c>
      <c r="L1070" s="48">
        <v>11.43</v>
      </c>
      <c r="M1070" s="45" t="s">
        <v>2151</v>
      </c>
      <c r="N1070" s="45" t="s">
        <v>2152</v>
      </c>
      <c r="O1070" s="45"/>
      <c r="P1070" s="45" t="s">
        <v>1789</v>
      </c>
    </row>
    <row r="1071" spans="1:16" s="51" customFormat="1">
      <c r="A1071" s="45"/>
      <c r="B1071" s="45" t="s">
        <v>246</v>
      </c>
      <c r="C1071" s="113" t="s">
        <v>1716</v>
      </c>
      <c r="D1071" s="145" t="s">
        <v>2482</v>
      </c>
      <c r="E1071" s="47">
        <v>1.3490200000000001</v>
      </c>
      <c r="F1071" s="53">
        <v>1</v>
      </c>
      <c r="G1071" s="53">
        <v>1</v>
      </c>
      <c r="H1071" s="47">
        <f t="shared" si="46"/>
        <v>1.3490200000000001</v>
      </c>
      <c r="I1071" s="49">
        <f t="shared" si="47"/>
        <v>1.3490200000000001</v>
      </c>
      <c r="J1071" s="50">
        <f>ROUND((H1071*'2-Calculator'!$D$26),2)</f>
        <v>7217.26</v>
      </c>
      <c r="K1071" s="50">
        <f>ROUND((I1071*'2-Calculator'!$D$26),2)</f>
        <v>7217.26</v>
      </c>
      <c r="L1071" s="48">
        <v>3.33</v>
      </c>
      <c r="M1071" s="45" t="s">
        <v>2151</v>
      </c>
      <c r="N1071" s="45" t="s">
        <v>2152</v>
      </c>
      <c r="O1071" s="45"/>
      <c r="P1071" s="45" t="s">
        <v>1789</v>
      </c>
    </row>
    <row r="1072" spans="1:16" s="51" customFormat="1">
      <c r="A1072" s="45"/>
      <c r="B1072" s="45" t="s">
        <v>245</v>
      </c>
      <c r="C1072" s="113" t="s">
        <v>1716</v>
      </c>
      <c r="D1072" s="145" t="s">
        <v>2482</v>
      </c>
      <c r="E1072" s="47">
        <v>1.8917600000000001</v>
      </c>
      <c r="F1072" s="53">
        <v>1</v>
      </c>
      <c r="G1072" s="53">
        <v>1</v>
      </c>
      <c r="H1072" s="47">
        <f t="shared" si="46"/>
        <v>1.8917600000000001</v>
      </c>
      <c r="I1072" s="49">
        <f t="shared" si="47"/>
        <v>1.8917600000000001</v>
      </c>
      <c r="J1072" s="50">
        <f>ROUND((H1072*'2-Calculator'!$D$26),2)</f>
        <v>10120.92</v>
      </c>
      <c r="K1072" s="50">
        <f>ROUND((I1072*'2-Calculator'!$D$26),2)</f>
        <v>10120.92</v>
      </c>
      <c r="L1072" s="48">
        <v>4.37</v>
      </c>
      <c r="M1072" s="45" t="s">
        <v>2151</v>
      </c>
      <c r="N1072" s="45" t="s">
        <v>2152</v>
      </c>
      <c r="O1072" s="45"/>
      <c r="P1072" s="45" t="s">
        <v>1789</v>
      </c>
    </row>
    <row r="1073" spans="1:16" s="51" customFormat="1">
      <c r="A1073" s="45"/>
      <c r="B1073" s="45" t="s">
        <v>244</v>
      </c>
      <c r="C1073" s="113" t="s">
        <v>1716</v>
      </c>
      <c r="D1073" s="145" t="s">
        <v>2482</v>
      </c>
      <c r="E1073" s="47">
        <v>2.9451100000000001</v>
      </c>
      <c r="F1073" s="53">
        <v>1</v>
      </c>
      <c r="G1073" s="53">
        <v>1</v>
      </c>
      <c r="H1073" s="47">
        <f t="shared" si="46"/>
        <v>2.9451100000000001</v>
      </c>
      <c r="I1073" s="49">
        <f t="shared" si="47"/>
        <v>2.9451100000000001</v>
      </c>
      <c r="J1073" s="50">
        <f>ROUND((H1073*'2-Calculator'!$D$26),2)</f>
        <v>15756.34</v>
      </c>
      <c r="K1073" s="50">
        <f>ROUND((I1073*'2-Calculator'!$D$26),2)</f>
        <v>15756.34</v>
      </c>
      <c r="L1073" s="48">
        <v>9.76</v>
      </c>
      <c r="M1073" s="45" t="s">
        <v>2151</v>
      </c>
      <c r="N1073" s="45" t="s">
        <v>2152</v>
      </c>
      <c r="O1073" s="45"/>
      <c r="P1073" s="45" t="s">
        <v>1789</v>
      </c>
    </row>
    <row r="1074" spans="1:16" s="51" customFormat="1">
      <c r="A1074" s="45"/>
      <c r="B1074" s="45" t="s">
        <v>243</v>
      </c>
      <c r="C1074" s="113" t="s">
        <v>1716</v>
      </c>
      <c r="D1074" s="145" t="s">
        <v>2482</v>
      </c>
      <c r="E1074" s="47">
        <v>6.6509299999999998</v>
      </c>
      <c r="F1074" s="53">
        <v>1</v>
      </c>
      <c r="G1074" s="53">
        <v>1</v>
      </c>
      <c r="H1074" s="47">
        <f t="shared" si="46"/>
        <v>6.6509299999999998</v>
      </c>
      <c r="I1074" s="49">
        <f t="shared" si="47"/>
        <v>6.6509299999999998</v>
      </c>
      <c r="J1074" s="50">
        <f>ROUND((H1074*'2-Calculator'!$D$26),2)</f>
        <v>35582.480000000003</v>
      </c>
      <c r="K1074" s="50">
        <f>ROUND((I1074*'2-Calculator'!$D$26),2)</f>
        <v>35582.480000000003</v>
      </c>
      <c r="L1074" s="48">
        <v>18.63</v>
      </c>
      <c r="M1074" s="45" t="s">
        <v>2151</v>
      </c>
      <c r="N1074" s="45" t="s">
        <v>2152</v>
      </c>
      <c r="O1074" s="45"/>
      <c r="P1074" s="45" t="s">
        <v>1789</v>
      </c>
    </row>
    <row r="1075" spans="1:16" s="51" customFormat="1">
      <c r="A1075" s="45"/>
      <c r="B1075" s="45" t="s">
        <v>242</v>
      </c>
      <c r="C1075" s="113" t="s">
        <v>1717</v>
      </c>
      <c r="D1075" s="145" t="s">
        <v>2483</v>
      </c>
      <c r="E1075" s="47">
        <v>0.79915999999999998</v>
      </c>
      <c r="F1075" s="53">
        <v>1</v>
      </c>
      <c r="G1075" s="53">
        <v>1</v>
      </c>
      <c r="H1075" s="47">
        <f t="shared" si="46"/>
        <v>0.79915999999999998</v>
      </c>
      <c r="I1075" s="49">
        <f t="shared" si="47"/>
        <v>0.79915999999999998</v>
      </c>
      <c r="J1075" s="50">
        <f>ROUND((H1075*'2-Calculator'!$D$26),2)</f>
        <v>4275.51</v>
      </c>
      <c r="K1075" s="50">
        <f>ROUND((I1075*'2-Calculator'!$D$26),2)</f>
        <v>4275.51</v>
      </c>
      <c r="L1075" s="48">
        <v>3.18</v>
      </c>
      <c r="M1075" s="45" t="s">
        <v>2151</v>
      </c>
      <c r="N1075" s="45" t="s">
        <v>2152</v>
      </c>
      <c r="O1075" s="45"/>
      <c r="P1075" s="45" t="s">
        <v>1789</v>
      </c>
    </row>
    <row r="1076" spans="1:16" s="51" customFormat="1">
      <c r="A1076" s="45"/>
      <c r="B1076" s="45" t="s">
        <v>241</v>
      </c>
      <c r="C1076" s="113" t="s">
        <v>1717</v>
      </c>
      <c r="D1076" s="145" t="s">
        <v>2483</v>
      </c>
      <c r="E1076" s="47">
        <v>0.96901000000000004</v>
      </c>
      <c r="F1076" s="53">
        <v>1</v>
      </c>
      <c r="G1076" s="53">
        <v>1</v>
      </c>
      <c r="H1076" s="47">
        <f t="shared" si="46"/>
        <v>0.96901000000000004</v>
      </c>
      <c r="I1076" s="49">
        <f t="shared" si="47"/>
        <v>0.96901000000000004</v>
      </c>
      <c r="J1076" s="50">
        <f>ROUND((H1076*'2-Calculator'!$D$26),2)</f>
        <v>5184.2</v>
      </c>
      <c r="K1076" s="50">
        <f>ROUND((I1076*'2-Calculator'!$D$26),2)</f>
        <v>5184.2</v>
      </c>
      <c r="L1076" s="48">
        <v>4.09</v>
      </c>
      <c r="M1076" s="45" t="s">
        <v>2151</v>
      </c>
      <c r="N1076" s="45" t="s">
        <v>2152</v>
      </c>
      <c r="O1076" s="45"/>
      <c r="P1076" s="45" t="s">
        <v>1789</v>
      </c>
    </row>
    <row r="1077" spans="1:16" s="51" customFormat="1">
      <c r="A1077" s="45"/>
      <c r="B1077" s="45" t="s">
        <v>240</v>
      </c>
      <c r="C1077" s="113" t="s">
        <v>1717</v>
      </c>
      <c r="D1077" s="145" t="s">
        <v>2483</v>
      </c>
      <c r="E1077" s="47">
        <v>1.5791299999999999</v>
      </c>
      <c r="F1077" s="53">
        <v>1</v>
      </c>
      <c r="G1077" s="53">
        <v>1</v>
      </c>
      <c r="H1077" s="47">
        <f t="shared" si="46"/>
        <v>1.5791299999999999</v>
      </c>
      <c r="I1077" s="49">
        <f t="shared" si="47"/>
        <v>1.5791299999999999</v>
      </c>
      <c r="J1077" s="50">
        <f>ROUND((H1077*'2-Calculator'!$D$26),2)</f>
        <v>8448.35</v>
      </c>
      <c r="K1077" s="50">
        <f>ROUND((I1077*'2-Calculator'!$D$26),2)</f>
        <v>8448.35</v>
      </c>
      <c r="L1077" s="48">
        <v>6.59</v>
      </c>
      <c r="M1077" s="45" t="s">
        <v>2151</v>
      </c>
      <c r="N1077" s="45" t="s">
        <v>2152</v>
      </c>
      <c r="O1077" s="45"/>
      <c r="P1077" s="45" t="s">
        <v>1789</v>
      </c>
    </row>
    <row r="1078" spans="1:16" s="51" customFormat="1">
      <c r="A1078" s="45"/>
      <c r="B1078" s="45" t="s">
        <v>239</v>
      </c>
      <c r="C1078" s="113" t="s">
        <v>1717</v>
      </c>
      <c r="D1078" s="145" t="s">
        <v>2483</v>
      </c>
      <c r="E1078" s="47">
        <v>3.5337000000000001</v>
      </c>
      <c r="F1078" s="53">
        <v>1</v>
      </c>
      <c r="G1078" s="53">
        <v>1</v>
      </c>
      <c r="H1078" s="47">
        <f t="shared" si="46"/>
        <v>3.5337000000000001</v>
      </c>
      <c r="I1078" s="49">
        <f t="shared" si="47"/>
        <v>3.5337000000000001</v>
      </c>
      <c r="J1078" s="50">
        <f>ROUND((H1078*'2-Calculator'!$D$26),2)</f>
        <v>18905.3</v>
      </c>
      <c r="K1078" s="50">
        <f>ROUND((I1078*'2-Calculator'!$D$26),2)</f>
        <v>18905.3</v>
      </c>
      <c r="L1078" s="48">
        <v>13.6</v>
      </c>
      <c r="M1078" s="45" t="s">
        <v>2151</v>
      </c>
      <c r="N1078" s="45" t="s">
        <v>2152</v>
      </c>
      <c r="O1078" s="45"/>
      <c r="P1078" s="45" t="s">
        <v>1789</v>
      </c>
    </row>
    <row r="1079" spans="1:16" s="51" customFormat="1">
      <c r="A1079" s="45"/>
      <c r="B1079" s="45" t="s">
        <v>238</v>
      </c>
      <c r="C1079" s="113" t="s">
        <v>1718</v>
      </c>
      <c r="D1079" s="145" t="s">
        <v>2484</v>
      </c>
      <c r="E1079" s="47">
        <v>0.91234000000000004</v>
      </c>
      <c r="F1079" s="53">
        <v>1</v>
      </c>
      <c r="G1079" s="53">
        <v>1</v>
      </c>
      <c r="H1079" s="47">
        <f t="shared" si="46"/>
        <v>0.91234000000000004</v>
      </c>
      <c r="I1079" s="49">
        <f t="shared" si="47"/>
        <v>0.91234000000000004</v>
      </c>
      <c r="J1079" s="50">
        <f>ROUND((H1079*'2-Calculator'!$D$26),2)</f>
        <v>4881.0200000000004</v>
      </c>
      <c r="K1079" s="50">
        <f>ROUND((I1079*'2-Calculator'!$D$26),2)</f>
        <v>4881.0200000000004</v>
      </c>
      <c r="L1079" s="48">
        <v>2.96</v>
      </c>
      <c r="M1079" s="45" t="s">
        <v>2151</v>
      </c>
      <c r="N1079" s="45" t="s">
        <v>2152</v>
      </c>
      <c r="O1079" s="45"/>
      <c r="P1079" s="45" t="s">
        <v>1789</v>
      </c>
    </row>
    <row r="1080" spans="1:16" s="51" customFormat="1">
      <c r="A1080" s="45"/>
      <c r="B1080" s="45" t="s">
        <v>237</v>
      </c>
      <c r="C1080" s="113" t="s">
        <v>1718</v>
      </c>
      <c r="D1080" s="145" t="s">
        <v>2484</v>
      </c>
      <c r="E1080" s="47">
        <v>1.21712</v>
      </c>
      <c r="F1080" s="53">
        <v>1</v>
      </c>
      <c r="G1080" s="53">
        <v>1</v>
      </c>
      <c r="H1080" s="47">
        <f t="shared" si="46"/>
        <v>1.21712</v>
      </c>
      <c r="I1080" s="49">
        <f t="shared" si="47"/>
        <v>1.21712</v>
      </c>
      <c r="J1080" s="50">
        <f>ROUND((H1080*'2-Calculator'!$D$26),2)</f>
        <v>6511.59</v>
      </c>
      <c r="K1080" s="50">
        <f>ROUND((I1080*'2-Calculator'!$D$26),2)</f>
        <v>6511.59</v>
      </c>
      <c r="L1080" s="48">
        <v>3.94</v>
      </c>
      <c r="M1080" s="45" t="s">
        <v>2151</v>
      </c>
      <c r="N1080" s="45" t="s">
        <v>2152</v>
      </c>
      <c r="O1080" s="45"/>
      <c r="P1080" s="45" t="s">
        <v>1789</v>
      </c>
    </row>
    <row r="1081" spans="1:16" s="51" customFormat="1">
      <c r="A1081" s="45"/>
      <c r="B1081" s="45" t="s">
        <v>236</v>
      </c>
      <c r="C1081" s="113" t="s">
        <v>1718</v>
      </c>
      <c r="D1081" s="145" t="s">
        <v>2484</v>
      </c>
      <c r="E1081" s="47">
        <v>1.6929399999999999</v>
      </c>
      <c r="F1081" s="53">
        <v>1</v>
      </c>
      <c r="G1081" s="53">
        <v>1</v>
      </c>
      <c r="H1081" s="47">
        <f t="shared" si="46"/>
        <v>1.6929399999999999</v>
      </c>
      <c r="I1081" s="49">
        <f t="shared" si="47"/>
        <v>1.6929399999999999</v>
      </c>
      <c r="J1081" s="50">
        <f>ROUND((H1081*'2-Calculator'!$D$26),2)</f>
        <v>9057.23</v>
      </c>
      <c r="K1081" s="50">
        <f>ROUND((I1081*'2-Calculator'!$D$26),2)</f>
        <v>9057.23</v>
      </c>
      <c r="L1081" s="48">
        <v>5.91</v>
      </c>
      <c r="M1081" s="45" t="s">
        <v>2151</v>
      </c>
      <c r="N1081" s="45" t="s">
        <v>2152</v>
      </c>
      <c r="O1081" s="45"/>
      <c r="P1081" s="45" t="s">
        <v>1789</v>
      </c>
    </row>
    <row r="1082" spans="1:16" s="51" customFormat="1">
      <c r="A1082" s="45"/>
      <c r="B1082" s="45" t="s">
        <v>235</v>
      </c>
      <c r="C1082" s="113" t="s">
        <v>1718</v>
      </c>
      <c r="D1082" s="145" t="s">
        <v>2484</v>
      </c>
      <c r="E1082" s="47">
        <v>3.2698200000000002</v>
      </c>
      <c r="F1082" s="53">
        <v>1</v>
      </c>
      <c r="G1082" s="53">
        <v>1</v>
      </c>
      <c r="H1082" s="47">
        <f t="shared" si="46"/>
        <v>3.2698200000000002</v>
      </c>
      <c r="I1082" s="49">
        <f t="shared" si="47"/>
        <v>3.2698200000000002</v>
      </c>
      <c r="J1082" s="50">
        <f>ROUND((H1082*'2-Calculator'!$D$26),2)</f>
        <v>17493.54</v>
      </c>
      <c r="K1082" s="50">
        <f>ROUND((I1082*'2-Calculator'!$D$26),2)</f>
        <v>17493.54</v>
      </c>
      <c r="L1082" s="48">
        <v>11.24</v>
      </c>
      <c r="M1082" s="45" t="s">
        <v>2151</v>
      </c>
      <c r="N1082" s="45" t="s">
        <v>2152</v>
      </c>
      <c r="O1082" s="45"/>
      <c r="P1082" s="45" t="s">
        <v>1789</v>
      </c>
    </row>
    <row r="1083" spans="1:16" s="51" customFormat="1">
      <c r="A1083" s="45"/>
      <c r="B1083" s="45" t="s">
        <v>234</v>
      </c>
      <c r="C1083" s="113" t="s">
        <v>1719</v>
      </c>
      <c r="D1083" s="145" t="s">
        <v>2018</v>
      </c>
      <c r="E1083" s="47">
        <v>0.67273000000000005</v>
      </c>
      <c r="F1083" s="53">
        <v>1</v>
      </c>
      <c r="G1083" s="53">
        <v>1</v>
      </c>
      <c r="H1083" s="47">
        <f t="shared" si="46"/>
        <v>0.67273000000000005</v>
      </c>
      <c r="I1083" s="49">
        <f t="shared" si="47"/>
        <v>0.67273000000000005</v>
      </c>
      <c r="J1083" s="50">
        <f>ROUND((H1083*'2-Calculator'!$D$26),2)</f>
        <v>3599.11</v>
      </c>
      <c r="K1083" s="50">
        <f>ROUND((I1083*'2-Calculator'!$D$26),2)</f>
        <v>3599.11</v>
      </c>
      <c r="L1083" s="48">
        <v>4.09</v>
      </c>
      <c r="M1083" s="45" t="s">
        <v>2151</v>
      </c>
      <c r="N1083" s="45" t="s">
        <v>2152</v>
      </c>
      <c r="O1083" s="45"/>
      <c r="P1083" s="45" t="s">
        <v>1789</v>
      </c>
    </row>
    <row r="1084" spans="1:16" s="51" customFormat="1">
      <c r="A1084" s="45"/>
      <c r="B1084" s="45" t="s">
        <v>233</v>
      </c>
      <c r="C1084" s="113" t="s">
        <v>1719</v>
      </c>
      <c r="D1084" s="145" t="s">
        <v>2018</v>
      </c>
      <c r="E1084" s="47">
        <v>0.91344999999999998</v>
      </c>
      <c r="F1084" s="53">
        <v>1</v>
      </c>
      <c r="G1084" s="53">
        <v>1</v>
      </c>
      <c r="H1084" s="47">
        <f t="shared" si="46"/>
        <v>0.91344999999999998</v>
      </c>
      <c r="I1084" s="49">
        <f t="shared" si="47"/>
        <v>0.91344999999999998</v>
      </c>
      <c r="J1084" s="50">
        <f>ROUND((H1084*'2-Calculator'!$D$26),2)</f>
        <v>4886.96</v>
      </c>
      <c r="K1084" s="50">
        <f>ROUND((I1084*'2-Calculator'!$D$26),2)</f>
        <v>4886.96</v>
      </c>
      <c r="L1084" s="48">
        <v>5.28</v>
      </c>
      <c r="M1084" s="45" t="s">
        <v>2151</v>
      </c>
      <c r="N1084" s="45" t="s">
        <v>2152</v>
      </c>
      <c r="O1084" s="45"/>
      <c r="P1084" s="45" t="s">
        <v>1789</v>
      </c>
    </row>
    <row r="1085" spans="1:16" s="51" customFormat="1">
      <c r="A1085" s="45"/>
      <c r="B1085" s="45" t="s">
        <v>232</v>
      </c>
      <c r="C1085" s="113" t="s">
        <v>1719</v>
      </c>
      <c r="D1085" s="145" t="s">
        <v>2018</v>
      </c>
      <c r="E1085" s="47">
        <v>1.27315</v>
      </c>
      <c r="F1085" s="53">
        <v>1</v>
      </c>
      <c r="G1085" s="53">
        <v>1</v>
      </c>
      <c r="H1085" s="47">
        <f t="shared" si="46"/>
        <v>1.27315</v>
      </c>
      <c r="I1085" s="49">
        <f t="shared" si="47"/>
        <v>1.27315</v>
      </c>
      <c r="J1085" s="50">
        <f>ROUND((H1085*'2-Calculator'!$D$26),2)</f>
        <v>6811.35</v>
      </c>
      <c r="K1085" s="50">
        <f>ROUND((I1085*'2-Calculator'!$D$26),2)</f>
        <v>6811.35</v>
      </c>
      <c r="L1085" s="48">
        <v>7.21</v>
      </c>
      <c r="M1085" s="45" t="s">
        <v>2151</v>
      </c>
      <c r="N1085" s="45" t="s">
        <v>2152</v>
      </c>
      <c r="O1085" s="45"/>
      <c r="P1085" s="45" t="s">
        <v>1789</v>
      </c>
    </row>
    <row r="1086" spans="1:16" s="51" customFormat="1">
      <c r="A1086" s="45"/>
      <c r="B1086" s="45" t="s">
        <v>231</v>
      </c>
      <c r="C1086" s="113" t="s">
        <v>1719</v>
      </c>
      <c r="D1086" s="145" t="s">
        <v>2018</v>
      </c>
      <c r="E1086" s="47">
        <v>2.71977</v>
      </c>
      <c r="F1086" s="53">
        <v>1</v>
      </c>
      <c r="G1086" s="53">
        <v>1</v>
      </c>
      <c r="H1086" s="47">
        <f t="shared" si="46"/>
        <v>2.71977</v>
      </c>
      <c r="I1086" s="49">
        <f t="shared" si="47"/>
        <v>2.71977</v>
      </c>
      <c r="J1086" s="50">
        <f>ROUND((H1086*'2-Calculator'!$D$26),2)</f>
        <v>14550.77</v>
      </c>
      <c r="K1086" s="50">
        <f>ROUND((I1086*'2-Calculator'!$D$26),2)</f>
        <v>14550.77</v>
      </c>
      <c r="L1086" s="48">
        <v>11.94</v>
      </c>
      <c r="M1086" s="45" t="s">
        <v>2151</v>
      </c>
      <c r="N1086" s="45" t="s">
        <v>2152</v>
      </c>
      <c r="O1086" s="45"/>
      <c r="P1086" s="45" t="s">
        <v>1789</v>
      </c>
    </row>
    <row r="1087" spans="1:16" s="51" customFormat="1">
      <c r="A1087" s="45"/>
      <c r="B1087" s="45" t="s">
        <v>230</v>
      </c>
      <c r="C1087" s="113" t="s">
        <v>1720</v>
      </c>
      <c r="D1087" s="145" t="s">
        <v>2485</v>
      </c>
      <c r="E1087" s="47">
        <v>0.65573999999999999</v>
      </c>
      <c r="F1087" s="53">
        <v>1</v>
      </c>
      <c r="G1087" s="53">
        <v>1</v>
      </c>
      <c r="H1087" s="47">
        <f t="shared" si="46"/>
        <v>0.65573999999999999</v>
      </c>
      <c r="I1087" s="49">
        <f t="shared" si="47"/>
        <v>0.65573999999999999</v>
      </c>
      <c r="J1087" s="50">
        <f>ROUND((H1087*'2-Calculator'!$D$26),2)</f>
        <v>3508.21</v>
      </c>
      <c r="K1087" s="50">
        <f>ROUND((I1087*'2-Calculator'!$D$26),2)</f>
        <v>3508.21</v>
      </c>
      <c r="L1087" s="48">
        <v>2.39</v>
      </c>
      <c r="M1087" s="45" t="s">
        <v>2151</v>
      </c>
      <c r="N1087" s="45" t="s">
        <v>2152</v>
      </c>
      <c r="O1087" s="45"/>
      <c r="P1087" s="45" t="s">
        <v>1789</v>
      </c>
    </row>
    <row r="1088" spans="1:16" s="51" customFormat="1">
      <c r="A1088" s="45"/>
      <c r="B1088" s="45" t="s">
        <v>229</v>
      </c>
      <c r="C1088" s="113" t="s">
        <v>1720</v>
      </c>
      <c r="D1088" s="145" t="s">
        <v>2485</v>
      </c>
      <c r="E1088" s="47">
        <v>0.88488999999999995</v>
      </c>
      <c r="F1088" s="53">
        <v>1</v>
      </c>
      <c r="G1088" s="53">
        <v>1</v>
      </c>
      <c r="H1088" s="47">
        <f t="shared" si="46"/>
        <v>0.88488999999999995</v>
      </c>
      <c r="I1088" s="49">
        <f t="shared" si="47"/>
        <v>0.88488999999999995</v>
      </c>
      <c r="J1088" s="50">
        <f>ROUND((H1088*'2-Calculator'!$D$26),2)</f>
        <v>4734.16</v>
      </c>
      <c r="K1088" s="50">
        <f>ROUND((I1088*'2-Calculator'!$D$26),2)</f>
        <v>4734.16</v>
      </c>
      <c r="L1088" s="48">
        <v>3.25</v>
      </c>
      <c r="M1088" s="45" t="s">
        <v>2151</v>
      </c>
      <c r="N1088" s="45" t="s">
        <v>2152</v>
      </c>
      <c r="O1088" s="45"/>
      <c r="P1088" s="45" t="s">
        <v>1789</v>
      </c>
    </row>
    <row r="1089" spans="1:16" s="51" customFormat="1">
      <c r="A1089" s="45"/>
      <c r="B1089" s="45" t="s">
        <v>228</v>
      </c>
      <c r="C1089" s="113" t="s">
        <v>1720</v>
      </c>
      <c r="D1089" s="145" t="s">
        <v>2485</v>
      </c>
      <c r="E1089" s="47">
        <v>1.2392399999999999</v>
      </c>
      <c r="F1089" s="53">
        <v>1</v>
      </c>
      <c r="G1089" s="53">
        <v>1</v>
      </c>
      <c r="H1089" s="47">
        <f t="shared" si="46"/>
        <v>1.2392399999999999</v>
      </c>
      <c r="I1089" s="49">
        <f t="shared" si="47"/>
        <v>1.2392399999999999</v>
      </c>
      <c r="J1089" s="50">
        <f>ROUND((H1089*'2-Calculator'!$D$26),2)</f>
        <v>6629.93</v>
      </c>
      <c r="K1089" s="50">
        <f>ROUND((I1089*'2-Calculator'!$D$26),2)</f>
        <v>6629.93</v>
      </c>
      <c r="L1089" s="48">
        <v>4.7300000000000004</v>
      </c>
      <c r="M1089" s="45" t="s">
        <v>2151</v>
      </c>
      <c r="N1089" s="45" t="s">
        <v>2152</v>
      </c>
      <c r="O1089" s="45"/>
      <c r="P1089" s="45" t="s">
        <v>1789</v>
      </c>
    </row>
    <row r="1090" spans="1:16" s="51" customFormat="1">
      <c r="A1090" s="45"/>
      <c r="B1090" s="45" t="s">
        <v>227</v>
      </c>
      <c r="C1090" s="113" t="s">
        <v>1720</v>
      </c>
      <c r="D1090" s="145" t="s">
        <v>2485</v>
      </c>
      <c r="E1090" s="47">
        <v>2.0177399999999999</v>
      </c>
      <c r="F1090" s="53">
        <v>1</v>
      </c>
      <c r="G1090" s="53">
        <v>1</v>
      </c>
      <c r="H1090" s="47">
        <f t="shared" si="46"/>
        <v>2.0177399999999999</v>
      </c>
      <c r="I1090" s="49">
        <f t="shared" si="47"/>
        <v>2.0177399999999999</v>
      </c>
      <c r="J1090" s="50">
        <f>ROUND((H1090*'2-Calculator'!$D$26),2)</f>
        <v>10794.91</v>
      </c>
      <c r="K1090" s="50">
        <f>ROUND((I1090*'2-Calculator'!$D$26),2)</f>
        <v>10794.91</v>
      </c>
      <c r="L1090" s="48">
        <v>7.97</v>
      </c>
      <c r="M1090" s="45" t="s">
        <v>2151</v>
      </c>
      <c r="N1090" s="45" t="s">
        <v>2152</v>
      </c>
      <c r="O1090" s="45"/>
      <c r="P1090" s="45" t="s">
        <v>1789</v>
      </c>
    </row>
    <row r="1091" spans="1:16" s="51" customFormat="1">
      <c r="A1091" s="45"/>
      <c r="B1091" s="45" t="s">
        <v>226</v>
      </c>
      <c r="C1091" s="113" t="s">
        <v>1721</v>
      </c>
      <c r="D1091" s="145" t="s">
        <v>2486</v>
      </c>
      <c r="E1091" s="47">
        <v>2.0265300000000002</v>
      </c>
      <c r="F1091" s="53">
        <v>1</v>
      </c>
      <c r="G1091" s="53">
        <v>1</v>
      </c>
      <c r="H1091" s="47">
        <f t="shared" si="46"/>
        <v>2.0265300000000002</v>
      </c>
      <c r="I1091" s="49">
        <f t="shared" si="47"/>
        <v>2.0265300000000002</v>
      </c>
      <c r="J1091" s="50">
        <f>ROUND((H1091*'2-Calculator'!$D$26),2)</f>
        <v>10841.94</v>
      </c>
      <c r="K1091" s="50">
        <f>ROUND((I1091*'2-Calculator'!$D$26),2)</f>
        <v>10841.94</v>
      </c>
      <c r="L1091" s="48">
        <v>3.86</v>
      </c>
      <c r="M1091" s="45" t="s">
        <v>2151</v>
      </c>
      <c r="N1091" s="45" t="s">
        <v>2152</v>
      </c>
      <c r="O1091" s="45"/>
      <c r="P1091" s="45" t="s">
        <v>1789</v>
      </c>
    </row>
    <row r="1092" spans="1:16" s="51" customFormat="1">
      <c r="A1092" s="45"/>
      <c r="B1092" s="45" t="s">
        <v>225</v>
      </c>
      <c r="C1092" s="113" t="s">
        <v>1721</v>
      </c>
      <c r="D1092" s="145" t="s">
        <v>2486</v>
      </c>
      <c r="E1092" s="47">
        <v>2.7949799999999998</v>
      </c>
      <c r="F1092" s="53">
        <v>1</v>
      </c>
      <c r="G1092" s="53">
        <v>1</v>
      </c>
      <c r="H1092" s="47">
        <f t="shared" si="46"/>
        <v>2.7949799999999998</v>
      </c>
      <c r="I1092" s="49">
        <f t="shared" si="47"/>
        <v>2.7949799999999998</v>
      </c>
      <c r="J1092" s="50">
        <f>ROUND((H1092*'2-Calculator'!$D$26),2)</f>
        <v>14953.14</v>
      </c>
      <c r="K1092" s="50">
        <f>ROUND((I1092*'2-Calculator'!$D$26),2)</f>
        <v>14953.14</v>
      </c>
      <c r="L1092" s="48">
        <v>6.59</v>
      </c>
      <c r="M1092" s="45" t="s">
        <v>2151</v>
      </c>
      <c r="N1092" s="45" t="s">
        <v>2152</v>
      </c>
      <c r="O1092" s="45"/>
      <c r="P1092" s="45" t="s">
        <v>1789</v>
      </c>
    </row>
    <row r="1093" spans="1:16" s="51" customFormat="1">
      <c r="A1093" s="45"/>
      <c r="B1093" s="45" t="s">
        <v>224</v>
      </c>
      <c r="C1093" s="113" t="s">
        <v>1721</v>
      </c>
      <c r="D1093" s="145" t="s">
        <v>2486</v>
      </c>
      <c r="E1093" s="47">
        <v>4.38218</v>
      </c>
      <c r="F1093" s="53">
        <v>1</v>
      </c>
      <c r="G1093" s="53">
        <v>1</v>
      </c>
      <c r="H1093" s="47">
        <f t="shared" si="46"/>
        <v>4.38218</v>
      </c>
      <c r="I1093" s="49">
        <f t="shared" si="47"/>
        <v>4.38218</v>
      </c>
      <c r="J1093" s="50">
        <f>ROUND((H1093*'2-Calculator'!$D$26),2)</f>
        <v>23444.66</v>
      </c>
      <c r="K1093" s="50">
        <f>ROUND((I1093*'2-Calculator'!$D$26),2)</f>
        <v>23444.66</v>
      </c>
      <c r="L1093" s="48">
        <v>11.66</v>
      </c>
      <c r="M1093" s="45" t="s">
        <v>2151</v>
      </c>
      <c r="N1093" s="45" t="s">
        <v>2152</v>
      </c>
      <c r="O1093" s="45"/>
      <c r="P1093" s="45" t="s">
        <v>1789</v>
      </c>
    </row>
    <row r="1094" spans="1:16" s="51" customFormat="1">
      <c r="A1094" s="45"/>
      <c r="B1094" s="45" t="s">
        <v>223</v>
      </c>
      <c r="C1094" s="113" t="s">
        <v>1721</v>
      </c>
      <c r="D1094" s="145" t="s">
        <v>2486</v>
      </c>
      <c r="E1094" s="47">
        <v>8.2473799999999997</v>
      </c>
      <c r="F1094" s="53">
        <v>1</v>
      </c>
      <c r="G1094" s="53">
        <v>1</v>
      </c>
      <c r="H1094" s="47">
        <f t="shared" si="46"/>
        <v>8.2473799999999997</v>
      </c>
      <c r="I1094" s="49">
        <f t="shared" si="47"/>
        <v>8.2473799999999997</v>
      </c>
      <c r="J1094" s="50">
        <f>ROUND((H1094*'2-Calculator'!$D$26),2)</f>
        <v>44123.48</v>
      </c>
      <c r="K1094" s="50">
        <f>ROUND((I1094*'2-Calculator'!$D$26),2)</f>
        <v>44123.48</v>
      </c>
      <c r="L1094" s="48">
        <v>23.81</v>
      </c>
      <c r="M1094" s="45" t="s">
        <v>2151</v>
      </c>
      <c r="N1094" s="45" t="s">
        <v>2152</v>
      </c>
      <c r="O1094" s="45"/>
      <c r="P1094" s="45" t="s">
        <v>1789</v>
      </c>
    </row>
    <row r="1095" spans="1:16" s="51" customFormat="1">
      <c r="A1095" s="45"/>
      <c r="B1095" s="45" t="s">
        <v>222</v>
      </c>
      <c r="C1095" s="113" t="s">
        <v>1722</v>
      </c>
      <c r="D1095" s="145" t="s">
        <v>2487</v>
      </c>
      <c r="E1095" s="47">
        <v>1.4825999999999999</v>
      </c>
      <c r="F1095" s="53">
        <v>1</v>
      </c>
      <c r="G1095" s="53">
        <v>1</v>
      </c>
      <c r="H1095" s="47">
        <f t="shared" si="46"/>
        <v>1.4825999999999999</v>
      </c>
      <c r="I1095" s="49">
        <f t="shared" si="47"/>
        <v>1.4825999999999999</v>
      </c>
      <c r="J1095" s="50">
        <f>ROUND((H1095*'2-Calculator'!$D$26),2)</f>
        <v>7931.91</v>
      </c>
      <c r="K1095" s="50">
        <f>ROUND((I1095*'2-Calculator'!$D$26),2)</f>
        <v>7931.91</v>
      </c>
      <c r="L1095" s="48">
        <v>2.81</v>
      </c>
      <c r="M1095" s="45" t="s">
        <v>2151</v>
      </c>
      <c r="N1095" s="45" t="s">
        <v>2152</v>
      </c>
      <c r="O1095" s="45"/>
      <c r="P1095" s="45" t="s">
        <v>1789</v>
      </c>
    </row>
    <row r="1096" spans="1:16" s="51" customFormat="1">
      <c r="A1096" s="45"/>
      <c r="B1096" s="45" t="s">
        <v>221</v>
      </c>
      <c r="C1096" s="113" t="s">
        <v>1722</v>
      </c>
      <c r="D1096" s="145" t="s">
        <v>2487</v>
      </c>
      <c r="E1096" s="47">
        <v>2.00238</v>
      </c>
      <c r="F1096" s="53">
        <v>1</v>
      </c>
      <c r="G1096" s="53">
        <v>1</v>
      </c>
      <c r="H1096" s="47">
        <f t="shared" si="46"/>
        <v>2.00238</v>
      </c>
      <c r="I1096" s="49">
        <f t="shared" si="47"/>
        <v>2.00238</v>
      </c>
      <c r="J1096" s="50">
        <f>ROUND((H1096*'2-Calculator'!$D$26),2)</f>
        <v>10712.73</v>
      </c>
      <c r="K1096" s="50">
        <f>ROUND((I1096*'2-Calculator'!$D$26),2)</f>
        <v>10712.73</v>
      </c>
      <c r="L1096" s="48">
        <v>5.46</v>
      </c>
      <c r="M1096" s="45" t="s">
        <v>2151</v>
      </c>
      <c r="N1096" s="45" t="s">
        <v>2152</v>
      </c>
      <c r="O1096" s="45"/>
      <c r="P1096" s="45" t="s">
        <v>1789</v>
      </c>
    </row>
    <row r="1097" spans="1:16" s="51" customFormat="1">
      <c r="A1097" s="45"/>
      <c r="B1097" s="45" t="s">
        <v>220</v>
      </c>
      <c r="C1097" s="113" t="s">
        <v>1722</v>
      </c>
      <c r="D1097" s="145" t="s">
        <v>2487</v>
      </c>
      <c r="E1097" s="47">
        <v>3.4218999999999999</v>
      </c>
      <c r="F1097" s="53">
        <v>1</v>
      </c>
      <c r="G1097" s="53">
        <v>1</v>
      </c>
      <c r="H1097" s="47">
        <f t="shared" si="46"/>
        <v>3.4218999999999999</v>
      </c>
      <c r="I1097" s="49">
        <f t="shared" si="47"/>
        <v>3.4218999999999999</v>
      </c>
      <c r="J1097" s="50">
        <f>ROUND((H1097*'2-Calculator'!$D$26),2)</f>
        <v>18307.169999999998</v>
      </c>
      <c r="K1097" s="50">
        <f>ROUND((I1097*'2-Calculator'!$D$26),2)</f>
        <v>18307.169999999998</v>
      </c>
      <c r="L1097" s="48">
        <v>11.76</v>
      </c>
      <c r="M1097" s="45" t="s">
        <v>2151</v>
      </c>
      <c r="N1097" s="45" t="s">
        <v>2152</v>
      </c>
      <c r="O1097" s="45"/>
      <c r="P1097" s="45" t="s">
        <v>1789</v>
      </c>
    </row>
    <row r="1098" spans="1:16" s="51" customFormat="1">
      <c r="A1098" s="45"/>
      <c r="B1098" s="45" t="s">
        <v>219</v>
      </c>
      <c r="C1098" s="113" t="s">
        <v>1722</v>
      </c>
      <c r="D1098" s="145" t="s">
        <v>2487</v>
      </c>
      <c r="E1098" s="47">
        <v>7.0117399999999996</v>
      </c>
      <c r="F1098" s="53">
        <v>1</v>
      </c>
      <c r="G1098" s="53">
        <v>1</v>
      </c>
      <c r="H1098" s="47">
        <f t="shared" si="46"/>
        <v>7.0117399999999996</v>
      </c>
      <c r="I1098" s="49">
        <f t="shared" si="47"/>
        <v>7.0117399999999996</v>
      </c>
      <c r="J1098" s="50">
        <f>ROUND((H1098*'2-Calculator'!$D$26),2)</f>
        <v>37512.81</v>
      </c>
      <c r="K1098" s="50">
        <f>ROUND((I1098*'2-Calculator'!$D$26),2)</f>
        <v>37512.81</v>
      </c>
      <c r="L1098" s="48">
        <v>23.68</v>
      </c>
      <c r="M1098" s="45" t="s">
        <v>2151</v>
      </c>
      <c r="N1098" s="45" t="s">
        <v>2152</v>
      </c>
      <c r="O1098" s="45"/>
      <c r="P1098" s="45" t="s">
        <v>1789</v>
      </c>
    </row>
    <row r="1099" spans="1:16" s="51" customFormat="1">
      <c r="A1099" s="45"/>
      <c r="B1099" s="45" t="s">
        <v>218</v>
      </c>
      <c r="C1099" s="113" t="s">
        <v>1723</v>
      </c>
      <c r="D1099" s="145" t="s">
        <v>2019</v>
      </c>
      <c r="E1099" s="47">
        <v>1.00468</v>
      </c>
      <c r="F1099" s="53">
        <v>1</v>
      </c>
      <c r="G1099" s="53">
        <v>1</v>
      </c>
      <c r="H1099" s="47">
        <f t="shared" si="46"/>
        <v>1.00468</v>
      </c>
      <c r="I1099" s="49">
        <f t="shared" si="47"/>
        <v>1.00468</v>
      </c>
      <c r="J1099" s="50">
        <f>ROUND((H1099*'2-Calculator'!$D$26),2)</f>
        <v>5375.04</v>
      </c>
      <c r="K1099" s="50">
        <f>ROUND((I1099*'2-Calculator'!$D$26),2)</f>
        <v>5375.04</v>
      </c>
      <c r="L1099" s="48">
        <v>4.74</v>
      </c>
      <c r="M1099" s="45" t="s">
        <v>2151</v>
      </c>
      <c r="N1099" s="45" t="s">
        <v>2152</v>
      </c>
      <c r="O1099" s="45"/>
      <c r="P1099" s="45" t="s">
        <v>1789</v>
      </c>
    </row>
    <row r="1100" spans="1:16" s="51" customFormat="1">
      <c r="A1100" s="45"/>
      <c r="B1100" s="45" t="s">
        <v>217</v>
      </c>
      <c r="C1100" s="113" t="s">
        <v>1723</v>
      </c>
      <c r="D1100" s="145" t="s">
        <v>2019</v>
      </c>
      <c r="E1100" s="47">
        <v>1.9692799999999999</v>
      </c>
      <c r="F1100" s="53">
        <v>1</v>
      </c>
      <c r="G1100" s="53">
        <v>1</v>
      </c>
      <c r="H1100" s="47">
        <f t="shared" si="46"/>
        <v>1.9692799999999999</v>
      </c>
      <c r="I1100" s="49">
        <f t="shared" si="47"/>
        <v>1.9692799999999999</v>
      </c>
      <c r="J1100" s="50">
        <f>ROUND((H1100*'2-Calculator'!$D$26),2)</f>
        <v>10535.65</v>
      </c>
      <c r="K1100" s="50">
        <f>ROUND((I1100*'2-Calculator'!$D$26),2)</f>
        <v>10535.65</v>
      </c>
      <c r="L1100" s="48">
        <v>9.11</v>
      </c>
      <c r="M1100" s="45" t="s">
        <v>2151</v>
      </c>
      <c r="N1100" s="45" t="s">
        <v>2152</v>
      </c>
      <c r="O1100" s="45"/>
      <c r="P1100" s="45" t="s">
        <v>1789</v>
      </c>
    </row>
    <row r="1101" spans="1:16" s="51" customFormat="1">
      <c r="A1101" s="45"/>
      <c r="B1101" s="45" t="s">
        <v>216</v>
      </c>
      <c r="C1101" s="113" t="s">
        <v>1723</v>
      </c>
      <c r="D1101" s="145" t="s">
        <v>2019</v>
      </c>
      <c r="E1101" s="47">
        <v>4.0884499999999999</v>
      </c>
      <c r="F1101" s="53">
        <v>1</v>
      </c>
      <c r="G1101" s="53">
        <v>1</v>
      </c>
      <c r="H1101" s="47">
        <f t="shared" si="46"/>
        <v>4.0884499999999999</v>
      </c>
      <c r="I1101" s="49">
        <f t="shared" si="47"/>
        <v>4.0884499999999999</v>
      </c>
      <c r="J1101" s="50">
        <f>ROUND((H1101*'2-Calculator'!$D$26),2)</f>
        <v>21873.21</v>
      </c>
      <c r="K1101" s="50">
        <f>ROUND((I1101*'2-Calculator'!$D$26),2)</f>
        <v>21873.21</v>
      </c>
      <c r="L1101" s="48">
        <v>18.09</v>
      </c>
      <c r="M1101" s="45" t="s">
        <v>2151</v>
      </c>
      <c r="N1101" s="45" t="s">
        <v>2152</v>
      </c>
      <c r="O1101" s="45"/>
      <c r="P1101" s="45" t="s">
        <v>1789</v>
      </c>
    </row>
    <row r="1102" spans="1:16" s="51" customFormat="1">
      <c r="A1102" s="45"/>
      <c r="B1102" s="45" t="s">
        <v>215</v>
      </c>
      <c r="C1102" s="113" t="s">
        <v>1723</v>
      </c>
      <c r="D1102" s="145" t="s">
        <v>2019</v>
      </c>
      <c r="E1102" s="47">
        <v>6.89886</v>
      </c>
      <c r="F1102" s="53">
        <v>1</v>
      </c>
      <c r="G1102" s="53">
        <v>1</v>
      </c>
      <c r="H1102" s="47">
        <f t="shared" si="46"/>
        <v>6.89886</v>
      </c>
      <c r="I1102" s="49">
        <f t="shared" si="47"/>
        <v>6.89886</v>
      </c>
      <c r="J1102" s="50">
        <f>ROUND((H1102*'2-Calculator'!$D$26),2)</f>
        <v>36908.9</v>
      </c>
      <c r="K1102" s="50">
        <f>ROUND((I1102*'2-Calculator'!$D$26),2)</f>
        <v>36908.9</v>
      </c>
      <c r="L1102" s="48">
        <v>24.68</v>
      </c>
      <c r="M1102" s="45" t="s">
        <v>2151</v>
      </c>
      <c r="N1102" s="45" t="s">
        <v>2152</v>
      </c>
      <c r="O1102" s="45"/>
      <c r="P1102" s="45" t="s">
        <v>1789</v>
      </c>
    </row>
    <row r="1103" spans="1:16" s="51" customFormat="1">
      <c r="A1103" s="45"/>
      <c r="B1103" s="45" t="s">
        <v>214</v>
      </c>
      <c r="C1103" s="113" t="s">
        <v>1724</v>
      </c>
      <c r="D1103" s="145" t="s">
        <v>2488</v>
      </c>
      <c r="E1103" s="47">
        <v>1.0499000000000001</v>
      </c>
      <c r="F1103" s="53">
        <v>1</v>
      </c>
      <c r="G1103" s="53">
        <v>1</v>
      </c>
      <c r="H1103" s="47">
        <f t="shared" si="46"/>
        <v>1.0499000000000001</v>
      </c>
      <c r="I1103" s="49">
        <f t="shared" si="47"/>
        <v>1.0499000000000001</v>
      </c>
      <c r="J1103" s="50">
        <f>ROUND((H1103*'2-Calculator'!$D$26),2)</f>
        <v>5616.97</v>
      </c>
      <c r="K1103" s="50">
        <f>ROUND((I1103*'2-Calculator'!$D$26),2)</f>
        <v>5616.97</v>
      </c>
      <c r="L1103" s="48">
        <v>3.85</v>
      </c>
      <c r="M1103" s="45" t="s">
        <v>2151</v>
      </c>
      <c r="N1103" s="45" t="s">
        <v>2152</v>
      </c>
      <c r="O1103" s="45"/>
      <c r="P1103" s="45" t="s">
        <v>1789</v>
      </c>
    </row>
    <row r="1104" spans="1:16" s="51" customFormat="1">
      <c r="A1104" s="45"/>
      <c r="B1104" s="45" t="s">
        <v>213</v>
      </c>
      <c r="C1104" s="113" t="s">
        <v>1724</v>
      </c>
      <c r="D1104" s="145" t="s">
        <v>2488</v>
      </c>
      <c r="E1104" s="47">
        <v>1.4009400000000001</v>
      </c>
      <c r="F1104" s="53">
        <v>1</v>
      </c>
      <c r="G1104" s="53">
        <v>1</v>
      </c>
      <c r="H1104" s="47">
        <f t="shared" si="46"/>
        <v>1.4009400000000001</v>
      </c>
      <c r="I1104" s="49">
        <f t="shared" si="47"/>
        <v>1.4009400000000001</v>
      </c>
      <c r="J1104" s="50">
        <f>ROUND((H1104*'2-Calculator'!$D$26),2)</f>
        <v>7495.03</v>
      </c>
      <c r="K1104" s="50">
        <f>ROUND((I1104*'2-Calculator'!$D$26),2)</f>
        <v>7495.03</v>
      </c>
      <c r="L1104" s="48">
        <v>5.62</v>
      </c>
      <c r="M1104" s="45" t="s">
        <v>2151</v>
      </c>
      <c r="N1104" s="45" t="s">
        <v>2152</v>
      </c>
      <c r="O1104" s="45"/>
      <c r="P1104" s="45" t="s">
        <v>1789</v>
      </c>
    </row>
    <row r="1105" spans="1:16" s="51" customFormat="1">
      <c r="A1105" s="45"/>
      <c r="B1105" s="45" t="s">
        <v>212</v>
      </c>
      <c r="C1105" s="113" t="s">
        <v>1724</v>
      </c>
      <c r="D1105" s="145" t="s">
        <v>2488</v>
      </c>
      <c r="E1105" s="47">
        <v>2.17239</v>
      </c>
      <c r="F1105" s="53">
        <v>1</v>
      </c>
      <c r="G1105" s="53">
        <v>1</v>
      </c>
      <c r="H1105" s="47">
        <f t="shared" si="46"/>
        <v>2.17239</v>
      </c>
      <c r="I1105" s="49">
        <f t="shared" si="47"/>
        <v>2.17239</v>
      </c>
      <c r="J1105" s="50">
        <f>ROUND((H1105*'2-Calculator'!$D$26),2)</f>
        <v>11622.29</v>
      </c>
      <c r="K1105" s="50">
        <f>ROUND((I1105*'2-Calculator'!$D$26),2)</f>
        <v>11622.29</v>
      </c>
      <c r="L1105" s="48">
        <v>9.07</v>
      </c>
      <c r="M1105" s="45" t="s">
        <v>2151</v>
      </c>
      <c r="N1105" s="45" t="s">
        <v>2152</v>
      </c>
      <c r="O1105" s="45"/>
      <c r="P1105" s="45" t="s">
        <v>1789</v>
      </c>
    </row>
    <row r="1106" spans="1:16" s="51" customFormat="1">
      <c r="A1106" s="45"/>
      <c r="B1106" s="45" t="s">
        <v>211</v>
      </c>
      <c r="C1106" s="113" t="s">
        <v>1724</v>
      </c>
      <c r="D1106" s="145" t="s">
        <v>2488</v>
      </c>
      <c r="E1106" s="47">
        <v>4.1061899999999998</v>
      </c>
      <c r="F1106" s="53">
        <v>1</v>
      </c>
      <c r="G1106" s="53">
        <v>1</v>
      </c>
      <c r="H1106" s="47">
        <f t="shared" si="46"/>
        <v>4.1061899999999998</v>
      </c>
      <c r="I1106" s="49">
        <f t="shared" si="47"/>
        <v>4.1061899999999998</v>
      </c>
      <c r="J1106" s="50">
        <f>ROUND((H1106*'2-Calculator'!$D$26),2)</f>
        <v>21968.12</v>
      </c>
      <c r="K1106" s="50">
        <f>ROUND((I1106*'2-Calculator'!$D$26),2)</f>
        <v>21968.12</v>
      </c>
      <c r="L1106" s="48">
        <v>16.05</v>
      </c>
      <c r="M1106" s="45" t="s">
        <v>2151</v>
      </c>
      <c r="N1106" s="45" t="s">
        <v>2152</v>
      </c>
      <c r="O1106" s="45"/>
      <c r="P1106" s="45" t="s">
        <v>1789</v>
      </c>
    </row>
    <row r="1107" spans="1:16" s="51" customFormat="1">
      <c r="A1107" s="45"/>
      <c r="B1107" s="45" t="s">
        <v>210</v>
      </c>
      <c r="C1107" s="113" t="s">
        <v>1725</v>
      </c>
      <c r="D1107" s="145" t="s">
        <v>2489</v>
      </c>
      <c r="E1107" s="47">
        <v>0.75012000000000001</v>
      </c>
      <c r="F1107" s="53">
        <v>1</v>
      </c>
      <c r="G1107" s="53">
        <v>1</v>
      </c>
      <c r="H1107" s="47">
        <f t="shared" si="46"/>
        <v>0.75012000000000001</v>
      </c>
      <c r="I1107" s="49">
        <f t="shared" si="47"/>
        <v>0.75012000000000001</v>
      </c>
      <c r="J1107" s="50">
        <f>ROUND((H1107*'2-Calculator'!$D$26),2)</f>
        <v>4013.14</v>
      </c>
      <c r="K1107" s="50">
        <f>ROUND((I1107*'2-Calculator'!$D$26),2)</f>
        <v>4013.14</v>
      </c>
      <c r="L1107" s="48">
        <v>3.15</v>
      </c>
      <c r="M1107" s="45" t="s">
        <v>2151</v>
      </c>
      <c r="N1107" s="45" t="s">
        <v>2152</v>
      </c>
      <c r="O1107" s="45"/>
      <c r="P1107" s="45" t="s">
        <v>1789</v>
      </c>
    </row>
    <row r="1108" spans="1:16" s="51" customFormat="1">
      <c r="A1108" s="45"/>
      <c r="B1108" s="45" t="s">
        <v>209</v>
      </c>
      <c r="C1108" s="113" t="s">
        <v>1725</v>
      </c>
      <c r="D1108" s="145" t="s">
        <v>2489</v>
      </c>
      <c r="E1108" s="47">
        <v>1.3892199999999999</v>
      </c>
      <c r="F1108" s="53">
        <v>1</v>
      </c>
      <c r="G1108" s="53">
        <v>1</v>
      </c>
      <c r="H1108" s="47">
        <f t="shared" si="46"/>
        <v>1.3892199999999999</v>
      </c>
      <c r="I1108" s="49">
        <f t="shared" si="47"/>
        <v>1.3892199999999999</v>
      </c>
      <c r="J1108" s="50">
        <f>ROUND((H1108*'2-Calculator'!$D$26),2)</f>
        <v>7432.33</v>
      </c>
      <c r="K1108" s="50">
        <f>ROUND((I1108*'2-Calculator'!$D$26),2)</f>
        <v>7432.33</v>
      </c>
      <c r="L1108" s="48">
        <v>5.56</v>
      </c>
      <c r="M1108" s="45" t="s">
        <v>2151</v>
      </c>
      <c r="N1108" s="45" t="s">
        <v>2152</v>
      </c>
      <c r="O1108" s="45"/>
      <c r="P1108" s="45" t="s">
        <v>1789</v>
      </c>
    </row>
    <row r="1109" spans="1:16" s="51" customFormat="1">
      <c r="A1109" s="45"/>
      <c r="B1109" s="45" t="s">
        <v>208</v>
      </c>
      <c r="C1109" s="113" t="s">
        <v>1725</v>
      </c>
      <c r="D1109" s="145" t="s">
        <v>2489</v>
      </c>
      <c r="E1109" s="47">
        <v>2.48563</v>
      </c>
      <c r="F1109" s="53">
        <v>1</v>
      </c>
      <c r="G1109" s="53">
        <v>1</v>
      </c>
      <c r="H1109" s="47">
        <f t="shared" si="46"/>
        <v>2.48563</v>
      </c>
      <c r="I1109" s="49">
        <f t="shared" si="47"/>
        <v>2.48563</v>
      </c>
      <c r="J1109" s="50">
        <f>ROUND((H1109*'2-Calculator'!$D$26),2)</f>
        <v>13298.12</v>
      </c>
      <c r="K1109" s="50">
        <f>ROUND((I1109*'2-Calculator'!$D$26),2)</f>
        <v>13298.12</v>
      </c>
      <c r="L1109" s="48">
        <v>9.69</v>
      </c>
      <c r="M1109" s="45" t="s">
        <v>2151</v>
      </c>
      <c r="N1109" s="45" t="s">
        <v>2152</v>
      </c>
      <c r="O1109" s="45"/>
      <c r="P1109" s="45" t="s">
        <v>1789</v>
      </c>
    </row>
    <row r="1110" spans="1:16" s="51" customFormat="1">
      <c r="A1110" s="45"/>
      <c r="B1110" s="45" t="s">
        <v>207</v>
      </c>
      <c r="C1110" s="113" t="s">
        <v>1725</v>
      </c>
      <c r="D1110" s="145" t="s">
        <v>2489</v>
      </c>
      <c r="E1110" s="47">
        <v>4.0766499999999999</v>
      </c>
      <c r="F1110" s="53">
        <v>1</v>
      </c>
      <c r="G1110" s="53">
        <v>1</v>
      </c>
      <c r="H1110" s="47">
        <f t="shared" si="46"/>
        <v>4.0766499999999999</v>
      </c>
      <c r="I1110" s="49">
        <f t="shared" si="47"/>
        <v>4.0766499999999999</v>
      </c>
      <c r="J1110" s="50">
        <f>ROUND((H1110*'2-Calculator'!$D$26),2)</f>
        <v>21810.080000000002</v>
      </c>
      <c r="K1110" s="50">
        <f>ROUND((I1110*'2-Calculator'!$D$26),2)</f>
        <v>21810.080000000002</v>
      </c>
      <c r="L1110" s="48">
        <v>14.37</v>
      </c>
      <c r="M1110" s="45" t="s">
        <v>2151</v>
      </c>
      <c r="N1110" s="45" t="s">
        <v>2152</v>
      </c>
      <c r="O1110" s="45"/>
      <c r="P1110" s="45" t="s">
        <v>1789</v>
      </c>
    </row>
    <row r="1111" spans="1:16" s="51" customFormat="1">
      <c r="A1111" s="45"/>
      <c r="B1111" s="45" t="s">
        <v>206</v>
      </c>
      <c r="C1111" s="113" t="s">
        <v>1726</v>
      </c>
      <c r="D1111" s="145" t="s">
        <v>2490</v>
      </c>
      <c r="E1111" s="47">
        <v>0.74173999999999995</v>
      </c>
      <c r="F1111" s="53">
        <v>1</v>
      </c>
      <c r="G1111" s="53">
        <v>1</v>
      </c>
      <c r="H1111" s="47">
        <f t="shared" si="46"/>
        <v>0.74173999999999995</v>
      </c>
      <c r="I1111" s="49">
        <f t="shared" si="47"/>
        <v>0.74173999999999995</v>
      </c>
      <c r="J1111" s="50">
        <f>ROUND((H1111*'2-Calculator'!$D$26),2)</f>
        <v>3968.31</v>
      </c>
      <c r="K1111" s="50">
        <f>ROUND((I1111*'2-Calculator'!$D$26),2)</f>
        <v>3968.31</v>
      </c>
      <c r="L1111" s="48">
        <v>2.89</v>
      </c>
      <c r="M1111" s="45" t="s">
        <v>2151</v>
      </c>
      <c r="N1111" s="45" t="s">
        <v>2152</v>
      </c>
      <c r="O1111" s="45"/>
      <c r="P1111" s="45" t="s">
        <v>1789</v>
      </c>
    </row>
    <row r="1112" spans="1:16" s="51" customFormat="1">
      <c r="A1112" s="45"/>
      <c r="B1112" s="45" t="s">
        <v>205</v>
      </c>
      <c r="C1112" s="113" t="s">
        <v>1726</v>
      </c>
      <c r="D1112" s="145" t="s">
        <v>2490</v>
      </c>
      <c r="E1112" s="47">
        <v>0.99406000000000005</v>
      </c>
      <c r="F1112" s="53">
        <v>1</v>
      </c>
      <c r="G1112" s="53">
        <v>1</v>
      </c>
      <c r="H1112" s="47">
        <f t="shared" si="46"/>
        <v>0.99406000000000005</v>
      </c>
      <c r="I1112" s="49">
        <f t="shared" si="47"/>
        <v>0.99406000000000005</v>
      </c>
      <c r="J1112" s="50">
        <f>ROUND((H1112*'2-Calculator'!$D$26),2)</f>
        <v>5318.22</v>
      </c>
      <c r="K1112" s="50">
        <f>ROUND((I1112*'2-Calculator'!$D$26),2)</f>
        <v>5318.22</v>
      </c>
      <c r="L1112" s="48">
        <v>4.24</v>
      </c>
      <c r="M1112" s="45" t="s">
        <v>2151</v>
      </c>
      <c r="N1112" s="45" t="s">
        <v>2152</v>
      </c>
      <c r="O1112" s="45"/>
      <c r="P1112" s="45" t="s">
        <v>1789</v>
      </c>
    </row>
    <row r="1113" spans="1:16" s="51" customFormat="1">
      <c r="A1113" s="45"/>
      <c r="B1113" s="45" t="s">
        <v>204</v>
      </c>
      <c r="C1113" s="113" t="s">
        <v>1726</v>
      </c>
      <c r="D1113" s="145" t="s">
        <v>2490</v>
      </c>
      <c r="E1113" s="47">
        <v>1.4852799999999999</v>
      </c>
      <c r="F1113" s="53">
        <v>1</v>
      </c>
      <c r="G1113" s="53">
        <v>1</v>
      </c>
      <c r="H1113" s="47">
        <f t="shared" si="46"/>
        <v>1.4852799999999999</v>
      </c>
      <c r="I1113" s="49">
        <f t="shared" si="47"/>
        <v>1.4852799999999999</v>
      </c>
      <c r="J1113" s="50">
        <f>ROUND((H1113*'2-Calculator'!$D$26),2)</f>
        <v>7946.25</v>
      </c>
      <c r="K1113" s="50">
        <f>ROUND((I1113*'2-Calculator'!$D$26),2)</f>
        <v>7946.25</v>
      </c>
      <c r="L1113" s="48">
        <v>6.69</v>
      </c>
      <c r="M1113" s="45" t="s">
        <v>2151</v>
      </c>
      <c r="N1113" s="45" t="s">
        <v>2152</v>
      </c>
      <c r="O1113" s="45"/>
      <c r="P1113" s="45" t="s">
        <v>1789</v>
      </c>
    </row>
    <row r="1114" spans="1:16" s="51" customFormat="1">
      <c r="A1114" s="45"/>
      <c r="B1114" s="45" t="s">
        <v>203</v>
      </c>
      <c r="C1114" s="113" t="s">
        <v>1726</v>
      </c>
      <c r="D1114" s="145" t="s">
        <v>2490</v>
      </c>
      <c r="E1114" s="47">
        <v>2.6155499999999998</v>
      </c>
      <c r="F1114" s="53">
        <v>1</v>
      </c>
      <c r="G1114" s="53">
        <v>1</v>
      </c>
      <c r="H1114" s="47">
        <f t="shared" si="46"/>
        <v>2.6155499999999998</v>
      </c>
      <c r="I1114" s="49">
        <f t="shared" si="47"/>
        <v>2.6155499999999998</v>
      </c>
      <c r="J1114" s="50">
        <f>ROUND((H1114*'2-Calculator'!$D$26),2)</f>
        <v>13993.19</v>
      </c>
      <c r="K1114" s="50">
        <f>ROUND((I1114*'2-Calculator'!$D$26),2)</f>
        <v>13993.19</v>
      </c>
      <c r="L1114" s="48">
        <v>11.22</v>
      </c>
      <c r="M1114" s="45" t="s">
        <v>2151</v>
      </c>
      <c r="N1114" s="45" t="s">
        <v>2152</v>
      </c>
      <c r="O1114" s="45"/>
      <c r="P1114" s="45" t="s">
        <v>1789</v>
      </c>
    </row>
    <row r="1115" spans="1:16" s="51" customFormat="1">
      <c r="A1115" s="45"/>
      <c r="B1115" s="45" t="s">
        <v>2020</v>
      </c>
      <c r="C1115" s="113" t="s">
        <v>2021</v>
      </c>
      <c r="D1115" s="145" t="s">
        <v>2491</v>
      </c>
      <c r="E1115" s="47">
        <v>0.89878000000000002</v>
      </c>
      <c r="F1115" s="53">
        <v>1</v>
      </c>
      <c r="G1115" s="53">
        <v>1</v>
      </c>
      <c r="H1115" s="47">
        <f t="shared" si="46"/>
        <v>0.89878000000000002</v>
      </c>
      <c r="I1115" s="49">
        <f t="shared" si="47"/>
        <v>0.89878000000000002</v>
      </c>
      <c r="J1115" s="50">
        <f>ROUND((H1115*'2-Calculator'!$D$26),2)</f>
        <v>4808.47</v>
      </c>
      <c r="K1115" s="50">
        <f>ROUND((I1115*'2-Calculator'!$D$26),2)</f>
        <v>4808.47</v>
      </c>
      <c r="L1115" s="48">
        <v>4.5599999999999996</v>
      </c>
      <c r="M1115" s="45" t="s">
        <v>2151</v>
      </c>
      <c r="N1115" s="45" t="s">
        <v>2152</v>
      </c>
      <c r="O1115" s="45"/>
      <c r="P1115" s="45" t="s">
        <v>1789</v>
      </c>
    </row>
    <row r="1116" spans="1:16" s="51" customFormat="1">
      <c r="A1116" s="45"/>
      <c r="B1116" s="45" t="s">
        <v>2022</v>
      </c>
      <c r="C1116" s="113" t="s">
        <v>2021</v>
      </c>
      <c r="D1116" s="145" t="s">
        <v>2491</v>
      </c>
      <c r="E1116" s="47">
        <v>1.0347299999999999</v>
      </c>
      <c r="F1116" s="53">
        <v>1</v>
      </c>
      <c r="G1116" s="53">
        <v>1</v>
      </c>
      <c r="H1116" s="47">
        <f t="shared" si="46"/>
        <v>1.0347299999999999</v>
      </c>
      <c r="I1116" s="49">
        <f t="shared" si="47"/>
        <v>1.0347299999999999</v>
      </c>
      <c r="J1116" s="50">
        <f>ROUND((H1116*'2-Calculator'!$D$26),2)</f>
        <v>5535.81</v>
      </c>
      <c r="K1116" s="50">
        <f>ROUND((I1116*'2-Calculator'!$D$26),2)</f>
        <v>5535.81</v>
      </c>
      <c r="L1116" s="48">
        <v>4.5599999999999996</v>
      </c>
      <c r="M1116" s="45" t="s">
        <v>2151</v>
      </c>
      <c r="N1116" s="45" t="s">
        <v>2152</v>
      </c>
      <c r="O1116" s="45"/>
      <c r="P1116" s="45" t="s">
        <v>1789</v>
      </c>
    </row>
    <row r="1117" spans="1:16" s="51" customFormat="1">
      <c r="A1117" s="45"/>
      <c r="B1117" s="45" t="s">
        <v>2023</v>
      </c>
      <c r="C1117" s="113" t="s">
        <v>2021</v>
      </c>
      <c r="D1117" s="145" t="s">
        <v>2491</v>
      </c>
      <c r="E1117" s="47">
        <v>2.2176499999999999</v>
      </c>
      <c r="F1117" s="53">
        <v>1</v>
      </c>
      <c r="G1117" s="53">
        <v>1</v>
      </c>
      <c r="H1117" s="47">
        <f t="shared" si="46"/>
        <v>2.2176499999999999</v>
      </c>
      <c r="I1117" s="49">
        <f t="shared" si="47"/>
        <v>2.2176499999999999</v>
      </c>
      <c r="J1117" s="50">
        <f>ROUND((H1117*'2-Calculator'!$D$26),2)</f>
        <v>11864.43</v>
      </c>
      <c r="K1117" s="50">
        <f>ROUND((I1117*'2-Calculator'!$D$26),2)</f>
        <v>11864.43</v>
      </c>
      <c r="L1117" s="48">
        <v>11.23</v>
      </c>
      <c r="M1117" s="45" t="s">
        <v>2151</v>
      </c>
      <c r="N1117" s="45" t="s">
        <v>2152</v>
      </c>
      <c r="O1117" s="45"/>
      <c r="P1117" s="45" t="s">
        <v>1789</v>
      </c>
    </row>
    <row r="1118" spans="1:16" s="51" customFormat="1">
      <c r="A1118" s="45"/>
      <c r="B1118" s="45" t="s">
        <v>2024</v>
      </c>
      <c r="C1118" s="113" t="s">
        <v>2021</v>
      </c>
      <c r="D1118" s="145" t="s">
        <v>2491</v>
      </c>
      <c r="E1118" s="47">
        <v>6.6069100000000001</v>
      </c>
      <c r="F1118" s="53">
        <v>1</v>
      </c>
      <c r="G1118" s="53">
        <v>1</v>
      </c>
      <c r="H1118" s="47">
        <f t="shared" si="46"/>
        <v>6.6069100000000001</v>
      </c>
      <c r="I1118" s="49">
        <f t="shared" si="47"/>
        <v>6.6069100000000001</v>
      </c>
      <c r="J1118" s="50">
        <f>ROUND((H1118*'2-Calculator'!$D$26),2)</f>
        <v>35346.97</v>
      </c>
      <c r="K1118" s="50">
        <f>ROUND((I1118*'2-Calculator'!$D$26),2)</f>
        <v>35346.97</v>
      </c>
      <c r="L1118" s="48">
        <v>25.93</v>
      </c>
      <c r="M1118" s="45" t="s">
        <v>2151</v>
      </c>
      <c r="N1118" s="45" t="s">
        <v>2152</v>
      </c>
      <c r="O1118" s="45"/>
      <c r="P1118" s="45" t="s">
        <v>1789</v>
      </c>
    </row>
    <row r="1119" spans="1:16" s="51" customFormat="1">
      <c r="A1119" s="45"/>
      <c r="B1119" s="45" t="s">
        <v>2025</v>
      </c>
      <c r="C1119" s="113" t="s">
        <v>2026</v>
      </c>
      <c r="D1119" s="145" t="s">
        <v>2027</v>
      </c>
      <c r="E1119" s="47">
        <v>0.83431999999999995</v>
      </c>
      <c r="F1119" s="53">
        <v>1</v>
      </c>
      <c r="G1119" s="53">
        <v>1</v>
      </c>
      <c r="H1119" s="47">
        <f t="shared" si="46"/>
        <v>0.83431999999999995</v>
      </c>
      <c r="I1119" s="49">
        <f t="shared" si="47"/>
        <v>0.83431999999999995</v>
      </c>
      <c r="J1119" s="50">
        <f>ROUND((H1119*'2-Calculator'!$D$26),2)</f>
        <v>4463.6099999999997</v>
      </c>
      <c r="K1119" s="50">
        <f>ROUND((I1119*'2-Calculator'!$D$26),2)</f>
        <v>4463.6099999999997</v>
      </c>
      <c r="L1119" s="48">
        <v>3.06</v>
      </c>
      <c r="M1119" s="45" t="s">
        <v>2151</v>
      </c>
      <c r="N1119" s="45" t="s">
        <v>2152</v>
      </c>
      <c r="O1119" s="45"/>
      <c r="P1119" s="45" t="s">
        <v>1789</v>
      </c>
    </row>
    <row r="1120" spans="1:16" s="51" customFormat="1">
      <c r="A1120" s="45"/>
      <c r="B1120" s="45" t="s">
        <v>2028</v>
      </c>
      <c r="C1120" s="113" t="s">
        <v>2026</v>
      </c>
      <c r="D1120" s="145" t="s">
        <v>2027</v>
      </c>
      <c r="E1120" s="47">
        <v>1.1258900000000001</v>
      </c>
      <c r="F1120" s="53">
        <v>1</v>
      </c>
      <c r="G1120" s="53">
        <v>1</v>
      </c>
      <c r="H1120" s="47">
        <f t="shared" si="46"/>
        <v>1.1258900000000001</v>
      </c>
      <c r="I1120" s="49">
        <f t="shared" si="47"/>
        <v>1.1258900000000001</v>
      </c>
      <c r="J1120" s="50">
        <f>ROUND((H1120*'2-Calculator'!$D$26),2)</f>
        <v>6023.51</v>
      </c>
      <c r="K1120" s="50">
        <f>ROUND((I1120*'2-Calculator'!$D$26),2)</f>
        <v>6023.51</v>
      </c>
      <c r="L1120" s="48">
        <v>3.89</v>
      </c>
      <c r="M1120" s="45" t="s">
        <v>2151</v>
      </c>
      <c r="N1120" s="45" t="s">
        <v>2152</v>
      </c>
      <c r="O1120" s="45"/>
      <c r="P1120" s="45" t="s">
        <v>1789</v>
      </c>
    </row>
    <row r="1121" spans="1:16" s="51" customFormat="1">
      <c r="A1121" s="45"/>
      <c r="B1121" s="45" t="s">
        <v>2029</v>
      </c>
      <c r="C1121" s="113" t="s">
        <v>2026</v>
      </c>
      <c r="D1121" s="145" t="s">
        <v>2027</v>
      </c>
      <c r="E1121" s="47">
        <v>1.74132</v>
      </c>
      <c r="F1121" s="53">
        <v>1</v>
      </c>
      <c r="G1121" s="53">
        <v>1</v>
      </c>
      <c r="H1121" s="47">
        <f t="shared" si="46"/>
        <v>1.74132</v>
      </c>
      <c r="I1121" s="49">
        <f t="shared" si="47"/>
        <v>1.74132</v>
      </c>
      <c r="J1121" s="50">
        <f>ROUND((H1121*'2-Calculator'!$D$26),2)</f>
        <v>9316.06</v>
      </c>
      <c r="K1121" s="50">
        <f>ROUND((I1121*'2-Calculator'!$D$26),2)</f>
        <v>9316.06</v>
      </c>
      <c r="L1121" s="48">
        <v>6.18</v>
      </c>
      <c r="M1121" s="45" t="s">
        <v>2151</v>
      </c>
      <c r="N1121" s="45" t="s">
        <v>2152</v>
      </c>
      <c r="O1121" s="45"/>
      <c r="P1121" s="45" t="s">
        <v>1789</v>
      </c>
    </row>
    <row r="1122" spans="1:16" s="51" customFormat="1">
      <c r="A1122" s="45"/>
      <c r="B1122" s="45" t="s">
        <v>2030</v>
      </c>
      <c r="C1122" s="113" t="s">
        <v>2026</v>
      </c>
      <c r="D1122" s="145" t="s">
        <v>2027</v>
      </c>
      <c r="E1122" s="47">
        <v>3.81575</v>
      </c>
      <c r="F1122" s="53">
        <v>1</v>
      </c>
      <c r="G1122" s="53">
        <v>1</v>
      </c>
      <c r="H1122" s="47">
        <f t="shared" si="46"/>
        <v>3.81575</v>
      </c>
      <c r="I1122" s="49">
        <f t="shared" si="47"/>
        <v>3.81575</v>
      </c>
      <c r="J1122" s="50">
        <f>ROUND((H1122*'2-Calculator'!$D$26),2)</f>
        <v>20414.259999999998</v>
      </c>
      <c r="K1122" s="50">
        <f>ROUND((I1122*'2-Calculator'!$D$26),2)</f>
        <v>20414.259999999998</v>
      </c>
      <c r="L1122" s="48">
        <v>14.84</v>
      </c>
      <c r="M1122" s="45" t="s">
        <v>2151</v>
      </c>
      <c r="N1122" s="45" t="s">
        <v>2152</v>
      </c>
      <c r="O1122" s="45"/>
      <c r="P1122" s="45" t="s">
        <v>1789</v>
      </c>
    </row>
    <row r="1123" spans="1:16" s="51" customFormat="1">
      <c r="A1123" s="45"/>
      <c r="B1123" s="45" t="s">
        <v>202</v>
      </c>
      <c r="C1123" s="113" t="s">
        <v>1727</v>
      </c>
      <c r="D1123" s="145" t="s">
        <v>2492</v>
      </c>
      <c r="E1123" s="47">
        <v>1.4079699999999999</v>
      </c>
      <c r="F1123" s="53">
        <v>1</v>
      </c>
      <c r="G1123" s="53">
        <v>1</v>
      </c>
      <c r="H1123" s="47">
        <f t="shared" si="46"/>
        <v>1.4079699999999999</v>
      </c>
      <c r="I1123" s="49">
        <f t="shared" si="47"/>
        <v>1.4079699999999999</v>
      </c>
      <c r="J1123" s="50">
        <f>ROUND((H1123*'2-Calculator'!$D$26),2)</f>
        <v>7532.64</v>
      </c>
      <c r="K1123" s="50">
        <f>ROUND((I1123*'2-Calculator'!$D$26),2)</f>
        <v>7532.64</v>
      </c>
      <c r="L1123" s="48">
        <v>4.41</v>
      </c>
      <c r="M1123" s="45" t="s">
        <v>2151</v>
      </c>
      <c r="N1123" s="45" t="s">
        <v>2152</v>
      </c>
      <c r="O1123" s="45"/>
      <c r="P1123" s="45" t="s">
        <v>1789</v>
      </c>
    </row>
    <row r="1124" spans="1:16" s="51" customFormat="1">
      <c r="A1124" s="45"/>
      <c r="B1124" s="45" t="s">
        <v>201</v>
      </c>
      <c r="C1124" s="113" t="s">
        <v>1727</v>
      </c>
      <c r="D1124" s="145" t="s">
        <v>2492</v>
      </c>
      <c r="E1124" s="47">
        <v>2.0578599999999998</v>
      </c>
      <c r="F1124" s="53">
        <v>1</v>
      </c>
      <c r="G1124" s="53">
        <v>1</v>
      </c>
      <c r="H1124" s="47">
        <f t="shared" si="46"/>
        <v>2.0578599999999998</v>
      </c>
      <c r="I1124" s="49">
        <f t="shared" si="47"/>
        <v>2.0578599999999998</v>
      </c>
      <c r="J1124" s="50">
        <f>ROUND((H1124*'2-Calculator'!$D$26),2)</f>
        <v>11009.55</v>
      </c>
      <c r="K1124" s="50">
        <f>ROUND((I1124*'2-Calculator'!$D$26),2)</f>
        <v>11009.55</v>
      </c>
      <c r="L1124" s="48">
        <v>6.54</v>
      </c>
      <c r="M1124" s="45" t="s">
        <v>2151</v>
      </c>
      <c r="N1124" s="45" t="s">
        <v>2152</v>
      </c>
      <c r="O1124" s="45"/>
      <c r="P1124" s="45" t="s">
        <v>1789</v>
      </c>
    </row>
    <row r="1125" spans="1:16" s="51" customFormat="1">
      <c r="A1125" s="45"/>
      <c r="B1125" s="45" t="s">
        <v>200</v>
      </c>
      <c r="C1125" s="113" t="s">
        <v>1727</v>
      </c>
      <c r="D1125" s="145" t="s">
        <v>2492</v>
      </c>
      <c r="E1125" s="47">
        <v>3.3085399999999998</v>
      </c>
      <c r="F1125" s="53">
        <v>1</v>
      </c>
      <c r="G1125" s="53">
        <v>1</v>
      </c>
      <c r="H1125" s="47">
        <f t="shared" si="46"/>
        <v>3.3085399999999998</v>
      </c>
      <c r="I1125" s="49">
        <f t="shared" si="47"/>
        <v>3.3085399999999998</v>
      </c>
      <c r="J1125" s="50">
        <f>ROUND((H1125*'2-Calculator'!$D$26),2)</f>
        <v>17700.689999999999</v>
      </c>
      <c r="K1125" s="50">
        <f>ROUND((I1125*'2-Calculator'!$D$26),2)</f>
        <v>17700.689999999999</v>
      </c>
      <c r="L1125" s="48">
        <v>10.96</v>
      </c>
      <c r="M1125" s="45" t="s">
        <v>2151</v>
      </c>
      <c r="N1125" s="45" t="s">
        <v>2152</v>
      </c>
      <c r="O1125" s="45"/>
      <c r="P1125" s="45" t="s">
        <v>1789</v>
      </c>
    </row>
    <row r="1126" spans="1:16" s="51" customFormat="1">
      <c r="A1126" s="45"/>
      <c r="B1126" s="45" t="s">
        <v>199</v>
      </c>
      <c r="C1126" s="113" t="s">
        <v>1727</v>
      </c>
      <c r="D1126" s="145" t="s">
        <v>2492</v>
      </c>
      <c r="E1126" s="47">
        <v>5.9908099999999997</v>
      </c>
      <c r="F1126" s="53">
        <v>1</v>
      </c>
      <c r="G1126" s="53">
        <v>1</v>
      </c>
      <c r="H1126" s="47">
        <f t="shared" si="46"/>
        <v>5.9908099999999997</v>
      </c>
      <c r="I1126" s="49">
        <f t="shared" si="47"/>
        <v>5.9908099999999997</v>
      </c>
      <c r="J1126" s="50">
        <f>ROUND((H1126*'2-Calculator'!$D$26),2)</f>
        <v>32050.83</v>
      </c>
      <c r="K1126" s="50">
        <f>ROUND((I1126*'2-Calculator'!$D$26),2)</f>
        <v>32050.83</v>
      </c>
      <c r="L1126" s="48">
        <v>16.920000000000002</v>
      </c>
      <c r="M1126" s="45" t="s">
        <v>2151</v>
      </c>
      <c r="N1126" s="45" t="s">
        <v>2152</v>
      </c>
      <c r="O1126" s="45"/>
      <c r="P1126" s="45" t="s">
        <v>1789</v>
      </c>
    </row>
    <row r="1127" spans="1:16" s="51" customFormat="1">
      <c r="A1127" s="45"/>
      <c r="B1127" s="45" t="s">
        <v>198</v>
      </c>
      <c r="C1127" s="113" t="s">
        <v>1728</v>
      </c>
      <c r="D1127" s="145" t="s">
        <v>2493</v>
      </c>
      <c r="E1127" s="47">
        <v>1.3752899999999999</v>
      </c>
      <c r="F1127" s="53">
        <v>1</v>
      </c>
      <c r="G1127" s="53">
        <v>1</v>
      </c>
      <c r="H1127" s="47">
        <f t="shared" ref="H1127:H1190" si="48">ROUND(E1127*F1127,5)</f>
        <v>1.3752899999999999</v>
      </c>
      <c r="I1127" s="49">
        <f t="shared" ref="I1127:I1190" si="49">ROUND(E1127*G1127,5)</f>
        <v>1.3752899999999999</v>
      </c>
      <c r="J1127" s="50">
        <f>ROUND((H1127*'2-Calculator'!$D$26),2)</f>
        <v>7357.8</v>
      </c>
      <c r="K1127" s="50">
        <f>ROUND((I1127*'2-Calculator'!$D$26),2)</f>
        <v>7357.8</v>
      </c>
      <c r="L1127" s="48">
        <v>4.57</v>
      </c>
      <c r="M1127" s="45" t="s">
        <v>2151</v>
      </c>
      <c r="N1127" s="45" t="s">
        <v>2152</v>
      </c>
      <c r="O1127" s="45"/>
      <c r="P1127" s="45" t="s">
        <v>1789</v>
      </c>
    </row>
    <row r="1128" spans="1:16" s="51" customFormat="1">
      <c r="A1128" s="45"/>
      <c r="B1128" s="45" t="s">
        <v>197</v>
      </c>
      <c r="C1128" s="113" t="s">
        <v>1728</v>
      </c>
      <c r="D1128" s="145" t="s">
        <v>2493</v>
      </c>
      <c r="E1128" s="47">
        <v>1.78396</v>
      </c>
      <c r="F1128" s="53">
        <v>1</v>
      </c>
      <c r="G1128" s="53">
        <v>1</v>
      </c>
      <c r="H1128" s="47">
        <f t="shared" si="48"/>
        <v>1.78396</v>
      </c>
      <c r="I1128" s="49">
        <f t="shared" si="49"/>
        <v>1.78396</v>
      </c>
      <c r="J1128" s="50">
        <f>ROUND((H1128*'2-Calculator'!$D$26),2)</f>
        <v>9544.19</v>
      </c>
      <c r="K1128" s="50">
        <f>ROUND((I1128*'2-Calculator'!$D$26),2)</f>
        <v>9544.19</v>
      </c>
      <c r="L1128" s="48">
        <v>6.38</v>
      </c>
      <c r="M1128" s="45" t="s">
        <v>2151</v>
      </c>
      <c r="N1128" s="45" t="s">
        <v>2152</v>
      </c>
      <c r="O1128" s="45"/>
      <c r="P1128" s="45" t="s">
        <v>1789</v>
      </c>
    </row>
    <row r="1129" spans="1:16" s="51" customFormat="1">
      <c r="A1129" s="45"/>
      <c r="B1129" s="45" t="s">
        <v>196</v>
      </c>
      <c r="C1129" s="113" t="s">
        <v>1728</v>
      </c>
      <c r="D1129" s="145" t="s">
        <v>2493</v>
      </c>
      <c r="E1129" s="47">
        <v>2.9834999999999998</v>
      </c>
      <c r="F1129" s="53">
        <v>1</v>
      </c>
      <c r="G1129" s="53">
        <v>1</v>
      </c>
      <c r="H1129" s="47">
        <f t="shared" si="48"/>
        <v>2.9834999999999998</v>
      </c>
      <c r="I1129" s="49">
        <f t="shared" si="49"/>
        <v>2.9834999999999998</v>
      </c>
      <c r="J1129" s="50">
        <f>ROUND((H1129*'2-Calculator'!$D$26),2)</f>
        <v>15961.73</v>
      </c>
      <c r="K1129" s="50">
        <f>ROUND((I1129*'2-Calculator'!$D$26),2)</f>
        <v>15961.73</v>
      </c>
      <c r="L1129" s="48">
        <v>10.71</v>
      </c>
      <c r="M1129" s="45" t="s">
        <v>2151</v>
      </c>
      <c r="N1129" s="45" t="s">
        <v>2152</v>
      </c>
      <c r="O1129" s="45"/>
      <c r="P1129" s="45" t="s">
        <v>1789</v>
      </c>
    </row>
    <row r="1130" spans="1:16" s="51" customFormat="1">
      <c r="A1130" s="45"/>
      <c r="B1130" s="45" t="s">
        <v>195</v>
      </c>
      <c r="C1130" s="113" t="s">
        <v>1728</v>
      </c>
      <c r="D1130" s="145" t="s">
        <v>2493</v>
      </c>
      <c r="E1130" s="47">
        <v>5.6093000000000002</v>
      </c>
      <c r="F1130" s="53">
        <v>1</v>
      </c>
      <c r="G1130" s="53">
        <v>1</v>
      </c>
      <c r="H1130" s="47">
        <f t="shared" si="48"/>
        <v>5.6093000000000002</v>
      </c>
      <c r="I1130" s="49">
        <f t="shared" si="49"/>
        <v>5.6093000000000002</v>
      </c>
      <c r="J1130" s="50">
        <f>ROUND((H1130*'2-Calculator'!$D$26),2)</f>
        <v>30009.759999999998</v>
      </c>
      <c r="K1130" s="50">
        <f>ROUND((I1130*'2-Calculator'!$D$26),2)</f>
        <v>30009.759999999998</v>
      </c>
      <c r="L1130" s="48">
        <v>18.09</v>
      </c>
      <c r="M1130" s="45" t="s">
        <v>2151</v>
      </c>
      <c r="N1130" s="45" t="s">
        <v>2152</v>
      </c>
      <c r="O1130" s="45"/>
      <c r="P1130" s="45" t="s">
        <v>1789</v>
      </c>
    </row>
    <row r="1131" spans="1:16" s="51" customFormat="1">
      <c r="A1131" s="45"/>
      <c r="B1131" s="45" t="s">
        <v>194</v>
      </c>
      <c r="C1131" s="113" t="s">
        <v>1729</v>
      </c>
      <c r="D1131" s="145" t="s">
        <v>2494</v>
      </c>
      <c r="E1131" s="47">
        <v>0.76327999999999996</v>
      </c>
      <c r="F1131" s="53">
        <v>1</v>
      </c>
      <c r="G1131" s="53">
        <v>1</v>
      </c>
      <c r="H1131" s="47">
        <f t="shared" si="48"/>
        <v>0.76327999999999996</v>
      </c>
      <c r="I1131" s="49">
        <f t="shared" si="49"/>
        <v>0.76327999999999996</v>
      </c>
      <c r="J1131" s="50">
        <f>ROUND((H1131*'2-Calculator'!$D$26),2)</f>
        <v>4083.55</v>
      </c>
      <c r="K1131" s="50">
        <f>ROUND((I1131*'2-Calculator'!$D$26),2)</f>
        <v>4083.55</v>
      </c>
      <c r="L1131" s="48">
        <v>3.17</v>
      </c>
      <c r="M1131" s="45" t="s">
        <v>2151</v>
      </c>
      <c r="N1131" s="45" t="s">
        <v>2152</v>
      </c>
      <c r="O1131" s="45"/>
      <c r="P1131" s="45" t="s">
        <v>1789</v>
      </c>
    </row>
    <row r="1132" spans="1:16" s="51" customFormat="1">
      <c r="A1132" s="45"/>
      <c r="B1132" s="45" t="s">
        <v>193</v>
      </c>
      <c r="C1132" s="113" t="s">
        <v>1729</v>
      </c>
      <c r="D1132" s="145" t="s">
        <v>2494</v>
      </c>
      <c r="E1132" s="47">
        <v>0.99026000000000003</v>
      </c>
      <c r="F1132" s="53">
        <v>1</v>
      </c>
      <c r="G1132" s="53">
        <v>1</v>
      </c>
      <c r="H1132" s="47">
        <f t="shared" si="48"/>
        <v>0.99026000000000003</v>
      </c>
      <c r="I1132" s="49">
        <f t="shared" si="49"/>
        <v>0.99026000000000003</v>
      </c>
      <c r="J1132" s="50">
        <f>ROUND((H1132*'2-Calculator'!$D$26),2)</f>
        <v>5297.89</v>
      </c>
      <c r="K1132" s="50">
        <f>ROUND((I1132*'2-Calculator'!$D$26),2)</f>
        <v>5297.89</v>
      </c>
      <c r="L1132" s="48">
        <v>4.16</v>
      </c>
      <c r="M1132" s="45" t="s">
        <v>2151</v>
      </c>
      <c r="N1132" s="45" t="s">
        <v>2152</v>
      </c>
      <c r="O1132" s="45"/>
      <c r="P1132" s="45" t="s">
        <v>1789</v>
      </c>
    </row>
    <row r="1133" spans="1:16" s="51" customFormat="1">
      <c r="A1133" s="45"/>
      <c r="B1133" s="45" t="s">
        <v>192</v>
      </c>
      <c r="C1133" s="113" t="s">
        <v>1729</v>
      </c>
      <c r="D1133" s="145" t="s">
        <v>2494</v>
      </c>
      <c r="E1133" s="47">
        <v>1.4575800000000001</v>
      </c>
      <c r="F1133" s="53">
        <v>1</v>
      </c>
      <c r="G1133" s="53">
        <v>1</v>
      </c>
      <c r="H1133" s="47">
        <f t="shared" si="48"/>
        <v>1.4575800000000001</v>
      </c>
      <c r="I1133" s="49">
        <f t="shared" si="49"/>
        <v>1.4575800000000001</v>
      </c>
      <c r="J1133" s="50">
        <f>ROUND((H1133*'2-Calculator'!$D$26),2)</f>
        <v>7798.05</v>
      </c>
      <c r="K1133" s="50">
        <f>ROUND((I1133*'2-Calculator'!$D$26),2)</f>
        <v>7798.05</v>
      </c>
      <c r="L1133" s="48">
        <v>5.99</v>
      </c>
      <c r="M1133" s="45" t="s">
        <v>2151</v>
      </c>
      <c r="N1133" s="45" t="s">
        <v>2152</v>
      </c>
      <c r="O1133" s="45"/>
      <c r="P1133" s="45" t="s">
        <v>1789</v>
      </c>
    </row>
    <row r="1134" spans="1:16" s="51" customFormat="1">
      <c r="A1134" s="45"/>
      <c r="B1134" s="45" t="s">
        <v>191</v>
      </c>
      <c r="C1134" s="113" t="s">
        <v>1729</v>
      </c>
      <c r="D1134" s="145" t="s">
        <v>2494</v>
      </c>
      <c r="E1134" s="47">
        <v>2.5343</v>
      </c>
      <c r="F1134" s="53">
        <v>1</v>
      </c>
      <c r="G1134" s="53">
        <v>1</v>
      </c>
      <c r="H1134" s="47">
        <f t="shared" si="48"/>
        <v>2.5343</v>
      </c>
      <c r="I1134" s="49">
        <f t="shared" si="49"/>
        <v>2.5343</v>
      </c>
      <c r="J1134" s="50">
        <f>ROUND((H1134*'2-Calculator'!$D$26),2)</f>
        <v>13558.51</v>
      </c>
      <c r="K1134" s="50">
        <f>ROUND((I1134*'2-Calculator'!$D$26),2)</f>
        <v>13558.51</v>
      </c>
      <c r="L1134" s="48">
        <v>8.9600000000000009</v>
      </c>
      <c r="M1134" s="45" t="s">
        <v>2151</v>
      </c>
      <c r="N1134" s="45" t="s">
        <v>2152</v>
      </c>
      <c r="O1134" s="45"/>
      <c r="P1134" s="45" t="s">
        <v>1789</v>
      </c>
    </row>
    <row r="1135" spans="1:16" s="51" customFormat="1">
      <c r="A1135" s="45"/>
      <c r="B1135" s="45" t="s">
        <v>190</v>
      </c>
      <c r="C1135" s="113" t="s">
        <v>1730</v>
      </c>
      <c r="D1135" s="145" t="s">
        <v>2495</v>
      </c>
      <c r="E1135" s="47">
        <v>0.73373999999999995</v>
      </c>
      <c r="F1135" s="53">
        <v>1</v>
      </c>
      <c r="G1135" s="53">
        <v>1</v>
      </c>
      <c r="H1135" s="47">
        <f t="shared" si="48"/>
        <v>0.73373999999999995</v>
      </c>
      <c r="I1135" s="49">
        <f t="shared" si="49"/>
        <v>0.73373999999999995</v>
      </c>
      <c r="J1135" s="50">
        <f>ROUND((H1135*'2-Calculator'!$D$26),2)</f>
        <v>3925.51</v>
      </c>
      <c r="K1135" s="50">
        <f>ROUND((I1135*'2-Calculator'!$D$26),2)</f>
        <v>3925.51</v>
      </c>
      <c r="L1135" s="48">
        <v>3.55</v>
      </c>
      <c r="M1135" s="45" t="s">
        <v>2151</v>
      </c>
      <c r="N1135" s="45" t="s">
        <v>2152</v>
      </c>
      <c r="O1135" s="45"/>
      <c r="P1135" s="45" t="s">
        <v>1789</v>
      </c>
    </row>
    <row r="1136" spans="1:16" s="51" customFormat="1">
      <c r="A1136" s="45"/>
      <c r="B1136" s="45" t="s">
        <v>189</v>
      </c>
      <c r="C1136" s="113" t="s">
        <v>1730</v>
      </c>
      <c r="D1136" s="145" t="s">
        <v>2495</v>
      </c>
      <c r="E1136" s="47">
        <v>0.97545000000000004</v>
      </c>
      <c r="F1136" s="53">
        <v>1</v>
      </c>
      <c r="G1136" s="53">
        <v>1</v>
      </c>
      <c r="H1136" s="47">
        <f t="shared" si="48"/>
        <v>0.97545000000000004</v>
      </c>
      <c r="I1136" s="49">
        <f t="shared" si="49"/>
        <v>0.97545000000000004</v>
      </c>
      <c r="J1136" s="50">
        <f>ROUND((H1136*'2-Calculator'!$D$26),2)</f>
        <v>5218.66</v>
      </c>
      <c r="K1136" s="50">
        <f>ROUND((I1136*'2-Calculator'!$D$26),2)</f>
        <v>5218.66</v>
      </c>
      <c r="L1136" s="48">
        <v>4.55</v>
      </c>
      <c r="M1136" s="45" t="s">
        <v>2151</v>
      </c>
      <c r="N1136" s="45" t="s">
        <v>2152</v>
      </c>
      <c r="O1136" s="45"/>
      <c r="P1136" s="45" t="s">
        <v>1789</v>
      </c>
    </row>
    <row r="1137" spans="1:16" s="51" customFormat="1">
      <c r="A1137" s="45"/>
      <c r="B1137" s="45" t="s">
        <v>188</v>
      </c>
      <c r="C1137" s="113" t="s">
        <v>1730</v>
      </c>
      <c r="D1137" s="145" t="s">
        <v>2495</v>
      </c>
      <c r="E1137" s="47">
        <v>1.5549500000000001</v>
      </c>
      <c r="F1137" s="53">
        <v>1</v>
      </c>
      <c r="G1137" s="53">
        <v>1</v>
      </c>
      <c r="H1137" s="47">
        <f t="shared" si="48"/>
        <v>1.5549500000000001</v>
      </c>
      <c r="I1137" s="49">
        <f t="shared" si="49"/>
        <v>1.5549500000000001</v>
      </c>
      <c r="J1137" s="50">
        <f>ROUND((H1137*'2-Calculator'!$D$26),2)</f>
        <v>8318.98</v>
      </c>
      <c r="K1137" s="50">
        <f>ROUND((I1137*'2-Calculator'!$D$26),2)</f>
        <v>8318.98</v>
      </c>
      <c r="L1137" s="48">
        <v>6.87</v>
      </c>
      <c r="M1137" s="45" t="s">
        <v>2151</v>
      </c>
      <c r="N1137" s="45" t="s">
        <v>2152</v>
      </c>
      <c r="O1137" s="45"/>
      <c r="P1137" s="45" t="s">
        <v>1789</v>
      </c>
    </row>
    <row r="1138" spans="1:16" s="51" customFormat="1">
      <c r="A1138" s="45"/>
      <c r="B1138" s="45" t="s">
        <v>187</v>
      </c>
      <c r="C1138" s="113" t="s">
        <v>1730</v>
      </c>
      <c r="D1138" s="145" t="s">
        <v>2495</v>
      </c>
      <c r="E1138" s="47">
        <v>2.7448800000000002</v>
      </c>
      <c r="F1138" s="53">
        <v>1</v>
      </c>
      <c r="G1138" s="53">
        <v>1</v>
      </c>
      <c r="H1138" s="47">
        <f t="shared" si="48"/>
        <v>2.7448800000000002</v>
      </c>
      <c r="I1138" s="49">
        <f t="shared" si="49"/>
        <v>2.7448800000000002</v>
      </c>
      <c r="J1138" s="50">
        <f>ROUND((H1138*'2-Calculator'!$D$26),2)</f>
        <v>14685.11</v>
      </c>
      <c r="K1138" s="50">
        <f>ROUND((I1138*'2-Calculator'!$D$26),2)</f>
        <v>14685.11</v>
      </c>
      <c r="L1138" s="48">
        <v>10.63</v>
      </c>
      <c r="M1138" s="45" t="s">
        <v>2151</v>
      </c>
      <c r="N1138" s="45" t="s">
        <v>2152</v>
      </c>
      <c r="O1138" s="45"/>
      <c r="P1138" s="45" t="s">
        <v>1789</v>
      </c>
    </row>
    <row r="1139" spans="1:16" s="51" customFormat="1">
      <c r="A1139" s="45"/>
      <c r="B1139" s="45" t="s">
        <v>186</v>
      </c>
      <c r="C1139" s="113" t="s">
        <v>1731</v>
      </c>
      <c r="D1139" s="145" t="s">
        <v>2496</v>
      </c>
      <c r="E1139" s="47">
        <v>0.50295999999999996</v>
      </c>
      <c r="F1139" s="53">
        <v>1</v>
      </c>
      <c r="G1139" s="53">
        <v>1</v>
      </c>
      <c r="H1139" s="47">
        <f t="shared" si="48"/>
        <v>0.50295999999999996</v>
      </c>
      <c r="I1139" s="49">
        <f t="shared" si="49"/>
        <v>0.50295999999999996</v>
      </c>
      <c r="J1139" s="50">
        <f>ROUND((H1139*'2-Calculator'!$D$26),2)</f>
        <v>2690.84</v>
      </c>
      <c r="K1139" s="50">
        <f>ROUND((I1139*'2-Calculator'!$D$26),2)</f>
        <v>2690.84</v>
      </c>
      <c r="L1139" s="48">
        <v>2.34</v>
      </c>
      <c r="M1139" s="45" t="s">
        <v>2151</v>
      </c>
      <c r="N1139" s="45" t="s">
        <v>2152</v>
      </c>
      <c r="O1139" s="45"/>
      <c r="P1139" s="45" t="s">
        <v>1789</v>
      </c>
    </row>
    <row r="1140" spans="1:16" s="51" customFormat="1">
      <c r="A1140" s="45"/>
      <c r="B1140" s="45" t="s">
        <v>185</v>
      </c>
      <c r="C1140" s="113" t="s">
        <v>1731</v>
      </c>
      <c r="D1140" s="145" t="s">
        <v>2496</v>
      </c>
      <c r="E1140" s="47">
        <v>0.74758999999999998</v>
      </c>
      <c r="F1140" s="53">
        <v>1</v>
      </c>
      <c r="G1140" s="53">
        <v>1</v>
      </c>
      <c r="H1140" s="47">
        <f t="shared" si="48"/>
        <v>0.74758999999999998</v>
      </c>
      <c r="I1140" s="49">
        <f t="shared" si="49"/>
        <v>0.74758999999999998</v>
      </c>
      <c r="J1140" s="50">
        <f>ROUND((H1140*'2-Calculator'!$D$26),2)</f>
        <v>3999.61</v>
      </c>
      <c r="K1140" s="50">
        <f>ROUND((I1140*'2-Calculator'!$D$26),2)</f>
        <v>3999.61</v>
      </c>
      <c r="L1140" s="48">
        <v>3.06</v>
      </c>
      <c r="M1140" s="45" t="s">
        <v>2151</v>
      </c>
      <c r="N1140" s="45" t="s">
        <v>2152</v>
      </c>
      <c r="O1140" s="45"/>
      <c r="P1140" s="45" t="s">
        <v>1789</v>
      </c>
    </row>
    <row r="1141" spans="1:16" s="51" customFormat="1">
      <c r="A1141" s="45"/>
      <c r="B1141" s="45" t="s">
        <v>184</v>
      </c>
      <c r="C1141" s="113" t="s">
        <v>1731</v>
      </c>
      <c r="D1141" s="145" t="s">
        <v>2496</v>
      </c>
      <c r="E1141" s="47">
        <v>1.01929</v>
      </c>
      <c r="F1141" s="53">
        <v>1</v>
      </c>
      <c r="G1141" s="53">
        <v>1</v>
      </c>
      <c r="H1141" s="47">
        <f t="shared" si="48"/>
        <v>1.01929</v>
      </c>
      <c r="I1141" s="49">
        <f t="shared" si="49"/>
        <v>1.01929</v>
      </c>
      <c r="J1141" s="50">
        <f>ROUND((H1141*'2-Calculator'!$D$26),2)</f>
        <v>5453.2</v>
      </c>
      <c r="K1141" s="50">
        <f>ROUND((I1141*'2-Calculator'!$D$26),2)</f>
        <v>5453.2</v>
      </c>
      <c r="L1141" s="48">
        <v>4.18</v>
      </c>
      <c r="M1141" s="45" t="s">
        <v>2151</v>
      </c>
      <c r="N1141" s="45" t="s">
        <v>2152</v>
      </c>
      <c r="O1141" s="45"/>
      <c r="P1141" s="45" t="s">
        <v>1789</v>
      </c>
    </row>
    <row r="1142" spans="1:16" s="51" customFormat="1">
      <c r="A1142" s="45"/>
      <c r="B1142" s="45" t="s">
        <v>183</v>
      </c>
      <c r="C1142" s="113" t="s">
        <v>1731</v>
      </c>
      <c r="D1142" s="145" t="s">
        <v>2496</v>
      </c>
      <c r="E1142" s="47">
        <v>1.57673</v>
      </c>
      <c r="F1142" s="53">
        <v>1</v>
      </c>
      <c r="G1142" s="53">
        <v>1</v>
      </c>
      <c r="H1142" s="47">
        <f t="shared" si="48"/>
        <v>1.57673</v>
      </c>
      <c r="I1142" s="49">
        <f t="shared" si="49"/>
        <v>1.57673</v>
      </c>
      <c r="J1142" s="50">
        <f>ROUND((H1142*'2-Calculator'!$D$26),2)</f>
        <v>8435.51</v>
      </c>
      <c r="K1142" s="50">
        <f>ROUND((I1142*'2-Calculator'!$D$26),2)</f>
        <v>8435.51</v>
      </c>
      <c r="L1142" s="48">
        <v>6.46</v>
      </c>
      <c r="M1142" s="45" t="s">
        <v>2151</v>
      </c>
      <c r="N1142" s="45" t="s">
        <v>2152</v>
      </c>
      <c r="O1142" s="45"/>
      <c r="P1142" s="45" t="s">
        <v>1789</v>
      </c>
    </row>
    <row r="1143" spans="1:16" s="51" customFormat="1">
      <c r="A1143" s="45"/>
      <c r="B1143" s="45" t="s">
        <v>182</v>
      </c>
      <c r="C1143" s="113" t="s">
        <v>1732</v>
      </c>
      <c r="D1143" s="145" t="s">
        <v>2031</v>
      </c>
      <c r="E1143" s="47">
        <v>0.47055999999999998</v>
      </c>
      <c r="F1143" s="53">
        <v>1</v>
      </c>
      <c r="G1143" s="53">
        <v>1</v>
      </c>
      <c r="H1143" s="47">
        <f t="shared" si="48"/>
        <v>0.47055999999999998</v>
      </c>
      <c r="I1143" s="49">
        <f t="shared" si="49"/>
        <v>0.47055999999999998</v>
      </c>
      <c r="J1143" s="50">
        <f>ROUND((H1143*'2-Calculator'!$D$26),2)</f>
        <v>2517.5</v>
      </c>
      <c r="K1143" s="50">
        <f>ROUND((I1143*'2-Calculator'!$D$26),2)</f>
        <v>2517.5</v>
      </c>
      <c r="L1143" s="48">
        <v>2.15</v>
      </c>
      <c r="M1143" s="45" t="s">
        <v>2151</v>
      </c>
      <c r="N1143" s="45" t="s">
        <v>2152</v>
      </c>
      <c r="O1143" s="45"/>
      <c r="P1143" s="45" t="s">
        <v>1789</v>
      </c>
    </row>
    <row r="1144" spans="1:16" s="51" customFormat="1">
      <c r="A1144" s="45"/>
      <c r="B1144" s="45" t="s">
        <v>181</v>
      </c>
      <c r="C1144" s="113" t="s">
        <v>1732</v>
      </c>
      <c r="D1144" s="145" t="s">
        <v>2031</v>
      </c>
      <c r="E1144" s="47">
        <v>0.69038999999999995</v>
      </c>
      <c r="F1144" s="53">
        <v>1</v>
      </c>
      <c r="G1144" s="53">
        <v>1</v>
      </c>
      <c r="H1144" s="47">
        <f t="shared" si="48"/>
        <v>0.69038999999999995</v>
      </c>
      <c r="I1144" s="49">
        <f t="shared" si="49"/>
        <v>0.69038999999999995</v>
      </c>
      <c r="J1144" s="50">
        <f>ROUND((H1144*'2-Calculator'!$D$26),2)</f>
        <v>3693.59</v>
      </c>
      <c r="K1144" s="50">
        <f>ROUND((I1144*'2-Calculator'!$D$26),2)</f>
        <v>3693.59</v>
      </c>
      <c r="L1144" s="48">
        <v>2.89</v>
      </c>
      <c r="M1144" s="45" t="s">
        <v>2151</v>
      </c>
      <c r="N1144" s="45" t="s">
        <v>2152</v>
      </c>
      <c r="O1144" s="45"/>
      <c r="P1144" s="45" t="s">
        <v>1789</v>
      </c>
    </row>
    <row r="1145" spans="1:16" s="51" customFormat="1">
      <c r="A1145" s="45"/>
      <c r="B1145" s="45" t="s">
        <v>180</v>
      </c>
      <c r="C1145" s="113" t="s">
        <v>1732</v>
      </c>
      <c r="D1145" s="145" t="s">
        <v>2031</v>
      </c>
      <c r="E1145" s="47">
        <v>1.04921</v>
      </c>
      <c r="F1145" s="53">
        <v>1</v>
      </c>
      <c r="G1145" s="53">
        <v>1</v>
      </c>
      <c r="H1145" s="47">
        <f t="shared" si="48"/>
        <v>1.04921</v>
      </c>
      <c r="I1145" s="49">
        <f t="shared" si="49"/>
        <v>1.04921</v>
      </c>
      <c r="J1145" s="50">
        <f>ROUND((H1145*'2-Calculator'!$D$26),2)</f>
        <v>5613.27</v>
      </c>
      <c r="K1145" s="50">
        <f>ROUND((I1145*'2-Calculator'!$D$26),2)</f>
        <v>5613.27</v>
      </c>
      <c r="L1145" s="48">
        <v>4.57</v>
      </c>
      <c r="M1145" s="45" t="s">
        <v>2151</v>
      </c>
      <c r="N1145" s="45" t="s">
        <v>2152</v>
      </c>
      <c r="O1145" s="45"/>
      <c r="P1145" s="45" t="s">
        <v>1789</v>
      </c>
    </row>
    <row r="1146" spans="1:16" s="51" customFormat="1">
      <c r="A1146" s="45"/>
      <c r="B1146" s="45" t="s">
        <v>179</v>
      </c>
      <c r="C1146" s="113" t="s">
        <v>1732</v>
      </c>
      <c r="D1146" s="145" t="s">
        <v>2031</v>
      </c>
      <c r="E1146" s="47">
        <v>2.1542599999999998</v>
      </c>
      <c r="F1146" s="53">
        <v>1</v>
      </c>
      <c r="G1146" s="53">
        <v>1</v>
      </c>
      <c r="H1146" s="47">
        <f t="shared" si="48"/>
        <v>2.1542599999999998</v>
      </c>
      <c r="I1146" s="49">
        <f t="shared" si="49"/>
        <v>2.1542599999999998</v>
      </c>
      <c r="J1146" s="50">
        <f>ROUND((H1146*'2-Calculator'!$D$26),2)</f>
        <v>11525.29</v>
      </c>
      <c r="K1146" s="50">
        <f>ROUND((I1146*'2-Calculator'!$D$26),2)</f>
        <v>11525.29</v>
      </c>
      <c r="L1146" s="48">
        <v>9.2100000000000009</v>
      </c>
      <c r="M1146" s="45" t="s">
        <v>2151</v>
      </c>
      <c r="N1146" s="45" t="s">
        <v>2152</v>
      </c>
      <c r="O1146" s="45"/>
      <c r="P1146" s="45" t="s">
        <v>1789</v>
      </c>
    </row>
    <row r="1147" spans="1:16" s="51" customFormat="1">
      <c r="A1147" s="45"/>
      <c r="B1147" s="45" t="s">
        <v>178</v>
      </c>
      <c r="C1147" s="113" t="s">
        <v>1733</v>
      </c>
      <c r="D1147" s="145" t="s">
        <v>2497</v>
      </c>
      <c r="E1147" s="47">
        <v>0.72141</v>
      </c>
      <c r="F1147" s="53">
        <v>1</v>
      </c>
      <c r="G1147" s="53">
        <v>1</v>
      </c>
      <c r="H1147" s="47">
        <f t="shared" si="48"/>
        <v>0.72141</v>
      </c>
      <c r="I1147" s="49">
        <f t="shared" si="49"/>
        <v>0.72141</v>
      </c>
      <c r="J1147" s="50">
        <f>ROUND((H1147*'2-Calculator'!$D$26),2)</f>
        <v>3859.54</v>
      </c>
      <c r="K1147" s="50">
        <f>ROUND((I1147*'2-Calculator'!$D$26),2)</f>
        <v>3859.54</v>
      </c>
      <c r="L1147" s="48">
        <v>3.7</v>
      </c>
      <c r="M1147" s="45" t="s">
        <v>2151</v>
      </c>
      <c r="N1147" s="45" t="s">
        <v>2152</v>
      </c>
      <c r="O1147" s="45"/>
      <c r="P1147" s="45" t="s">
        <v>1789</v>
      </c>
    </row>
    <row r="1148" spans="1:16" s="51" customFormat="1">
      <c r="A1148" s="45"/>
      <c r="B1148" s="45" t="s">
        <v>177</v>
      </c>
      <c r="C1148" s="113" t="s">
        <v>1733</v>
      </c>
      <c r="D1148" s="145" t="s">
        <v>2497</v>
      </c>
      <c r="E1148" s="47">
        <v>0.90232000000000001</v>
      </c>
      <c r="F1148" s="53">
        <v>1</v>
      </c>
      <c r="G1148" s="53">
        <v>1</v>
      </c>
      <c r="H1148" s="47">
        <f t="shared" si="48"/>
        <v>0.90232000000000001</v>
      </c>
      <c r="I1148" s="49">
        <f t="shared" si="49"/>
        <v>0.90232000000000001</v>
      </c>
      <c r="J1148" s="50">
        <f>ROUND((H1148*'2-Calculator'!$D$26),2)</f>
        <v>4827.41</v>
      </c>
      <c r="K1148" s="50">
        <f>ROUND((I1148*'2-Calculator'!$D$26),2)</f>
        <v>4827.41</v>
      </c>
      <c r="L1148" s="48">
        <v>4.43</v>
      </c>
      <c r="M1148" s="45" t="s">
        <v>2151</v>
      </c>
      <c r="N1148" s="45" t="s">
        <v>2152</v>
      </c>
      <c r="O1148" s="45"/>
      <c r="P1148" s="45" t="s">
        <v>1789</v>
      </c>
    </row>
    <row r="1149" spans="1:16" s="51" customFormat="1">
      <c r="A1149" s="45"/>
      <c r="B1149" s="45" t="s">
        <v>176</v>
      </c>
      <c r="C1149" s="113" t="s">
        <v>1733</v>
      </c>
      <c r="D1149" s="145" t="s">
        <v>2497</v>
      </c>
      <c r="E1149" s="47">
        <v>1.5000899999999999</v>
      </c>
      <c r="F1149" s="53">
        <v>1</v>
      </c>
      <c r="G1149" s="53">
        <v>1</v>
      </c>
      <c r="H1149" s="47">
        <f t="shared" si="48"/>
        <v>1.5000899999999999</v>
      </c>
      <c r="I1149" s="49">
        <f t="shared" si="49"/>
        <v>1.5000899999999999</v>
      </c>
      <c r="J1149" s="50">
        <f>ROUND((H1149*'2-Calculator'!$D$26),2)</f>
        <v>8025.48</v>
      </c>
      <c r="K1149" s="50">
        <f>ROUND((I1149*'2-Calculator'!$D$26),2)</f>
        <v>8025.48</v>
      </c>
      <c r="L1149" s="48">
        <v>6.84</v>
      </c>
      <c r="M1149" s="45" t="s">
        <v>2151</v>
      </c>
      <c r="N1149" s="45" t="s">
        <v>2152</v>
      </c>
      <c r="O1149" s="45"/>
      <c r="P1149" s="45" t="s">
        <v>1789</v>
      </c>
    </row>
    <row r="1150" spans="1:16" s="51" customFormat="1">
      <c r="A1150" s="45"/>
      <c r="B1150" s="45" t="s">
        <v>175</v>
      </c>
      <c r="C1150" s="113" t="s">
        <v>1733</v>
      </c>
      <c r="D1150" s="145" t="s">
        <v>2497</v>
      </c>
      <c r="E1150" s="47">
        <v>3.01885</v>
      </c>
      <c r="F1150" s="53">
        <v>1</v>
      </c>
      <c r="G1150" s="53">
        <v>1</v>
      </c>
      <c r="H1150" s="47">
        <f t="shared" si="48"/>
        <v>3.01885</v>
      </c>
      <c r="I1150" s="49">
        <f t="shared" si="49"/>
        <v>3.01885</v>
      </c>
      <c r="J1150" s="50">
        <f>ROUND((H1150*'2-Calculator'!$D$26),2)</f>
        <v>16150.85</v>
      </c>
      <c r="K1150" s="50">
        <f>ROUND((I1150*'2-Calculator'!$D$26),2)</f>
        <v>16150.85</v>
      </c>
      <c r="L1150" s="48">
        <v>12.14</v>
      </c>
      <c r="M1150" s="45" t="s">
        <v>2151</v>
      </c>
      <c r="N1150" s="45" t="s">
        <v>2152</v>
      </c>
      <c r="O1150" s="45"/>
      <c r="P1150" s="45" t="s">
        <v>1789</v>
      </c>
    </row>
    <row r="1151" spans="1:16" s="51" customFormat="1">
      <c r="A1151" s="45"/>
      <c r="B1151" s="45" t="s">
        <v>174</v>
      </c>
      <c r="C1151" s="113" t="s">
        <v>1734</v>
      </c>
      <c r="D1151" s="145" t="s">
        <v>2498</v>
      </c>
      <c r="E1151" s="47">
        <v>1.3049599999999999</v>
      </c>
      <c r="F1151" s="53">
        <v>1.9</v>
      </c>
      <c r="G1151" s="53">
        <v>1.45</v>
      </c>
      <c r="H1151" s="47">
        <f t="shared" si="48"/>
        <v>2.4794200000000002</v>
      </c>
      <c r="I1151" s="49">
        <f t="shared" si="49"/>
        <v>1.89219</v>
      </c>
      <c r="J1151" s="50">
        <f>ROUND((H1151*'2-Calculator'!$D$26),2)</f>
        <v>13264.9</v>
      </c>
      <c r="K1151" s="50">
        <f>ROUND((I1151*'2-Calculator'!$D$26),2)</f>
        <v>10123.219999999999</v>
      </c>
      <c r="L1151" s="48">
        <v>4.37</v>
      </c>
      <c r="M1151" s="45" t="s">
        <v>2158</v>
      </c>
      <c r="N1151" s="45" t="s">
        <v>2159</v>
      </c>
      <c r="O1151" s="45"/>
      <c r="P1151" s="45" t="s">
        <v>1181</v>
      </c>
    </row>
    <row r="1152" spans="1:16" s="51" customFormat="1">
      <c r="A1152" s="45"/>
      <c r="B1152" s="45" t="s">
        <v>173</v>
      </c>
      <c r="C1152" s="113" t="s">
        <v>1734</v>
      </c>
      <c r="D1152" s="145" t="s">
        <v>2498</v>
      </c>
      <c r="E1152" s="47">
        <v>1.4104300000000001</v>
      </c>
      <c r="F1152" s="53">
        <v>1.9</v>
      </c>
      <c r="G1152" s="53">
        <v>1.45</v>
      </c>
      <c r="H1152" s="47">
        <f t="shared" si="48"/>
        <v>2.6798199999999999</v>
      </c>
      <c r="I1152" s="49">
        <f t="shared" si="49"/>
        <v>2.0451199999999998</v>
      </c>
      <c r="J1152" s="50">
        <f>ROUND((H1152*'2-Calculator'!$D$26),2)</f>
        <v>14337.04</v>
      </c>
      <c r="K1152" s="50">
        <f>ROUND((I1152*'2-Calculator'!$D$26),2)</f>
        <v>10941.39</v>
      </c>
      <c r="L1152" s="48">
        <v>10.28</v>
      </c>
      <c r="M1152" s="45" t="s">
        <v>2158</v>
      </c>
      <c r="N1152" s="45" t="s">
        <v>2159</v>
      </c>
      <c r="O1152" s="45"/>
      <c r="P1152" s="45" t="s">
        <v>1181</v>
      </c>
    </row>
    <row r="1153" spans="1:16" s="51" customFormat="1">
      <c r="A1153" s="45"/>
      <c r="B1153" s="45" t="s">
        <v>172</v>
      </c>
      <c r="C1153" s="113" t="s">
        <v>1734</v>
      </c>
      <c r="D1153" s="145" t="s">
        <v>2498</v>
      </c>
      <c r="E1153" s="47">
        <v>2.9879500000000001</v>
      </c>
      <c r="F1153" s="53">
        <v>1.9</v>
      </c>
      <c r="G1153" s="53">
        <v>1.45</v>
      </c>
      <c r="H1153" s="47">
        <f t="shared" si="48"/>
        <v>5.6771099999999999</v>
      </c>
      <c r="I1153" s="49">
        <f t="shared" si="49"/>
        <v>4.3325300000000002</v>
      </c>
      <c r="J1153" s="50">
        <f>ROUND((H1153*'2-Calculator'!$D$26),2)</f>
        <v>30372.54</v>
      </c>
      <c r="K1153" s="50">
        <f>ROUND((I1153*'2-Calculator'!$D$26),2)</f>
        <v>23179.040000000001</v>
      </c>
      <c r="L1153" s="48">
        <v>18.28</v>
      </c>
      <c r="M1153" s="45" t="s">
        <v>2158</v>
      </c>
      <c r="N1153" s="45" t="s">
        <v>2159</v>
      </c>
      <c r="O1153" s="45"/>
      <c r="P1153" s="45" t="s">
        <v>1181</v>
      </c>
    </row>
    <row r="1154" spans="1:16" s="51" customFormat="1">
      <c r="A1154" s="45"/>
      <c r="B1154" s="45" t="s">
        <v>171</v>
      </c>
      <c r="C1154" s="113" t="s">
        <v>1734</v>
      </c>
      <c r="D1154" s="145" t="s">
        <v>2498</v>
      </c>
      <c r="E1154" s="47">
        <v>5.0314899999999998</v>
      </c>
      <c r="F1154" s="53">
        <v>1.9</v>
      </c>
      <c r="G1154" s="53">
        <v>1.45</v>
      </c>
      <c r="H1154" s="47">
        <f t="shared" si="48"/>
        <v>9.5598299999999998</v>
      </c>
      <c r="I1154" s="49">
        <f t="shared" si="49"/>
        <v>7.2956599999999998</v>
      </c>
      <c r="J1154" s="50">
        <f>ROUND((H1154*'2-Calculator'!$D$26),2)</f>
        <v>51145.09</v>
      </c>
      <c r="K1154" s="50">
        <f>ROUND((I1154*'2-Calculator'!$D$26),2)</f>
        <v>39031.78</v>
      </c>
      <c r="L1154" s="48">
        <v>28.15</v>
      </c>
      <c r="M1154" s="45" t="s">
        <v>2158</v>
      </c>
      <c r="N1154" s="45" t="s">
        <v>2159</v>
      </c>
      <c r="O1154" s="45"/>
      <c r="P1154" s="45" t="s">
        <v>1181</v>
      </c>
    </row>
    <row r="1155" spans="1:16" s="51" customFormat="1">
      <c r="A1155" s="45"/>
      <c r="B1155" s="45" t="s">
        <v>170</v>
      </c>
      <c r="C1155" s="113" t="s">
        <v>1735</v>
      </c>
      <c r="D1155" s="145" t="s">
        <v>2032</v>
      </c>
      <c r="E1155" s="47">
        <v>0.67988000000000004</v>
      </c>
      <c r="F1155" s="53">
        <v>1.9</v>
      </c>
      <c r="G1155" s="53">
        <v>1.45</v>
      </c>
      <c r="H1155" s="47">
        <f t="shared" si="48"/>
        <v>1.2917700000000001</v>
      </c>
      <c r="I1155" s="49">
        <f t="shared" si="49"/>
        <v>0.98582999999999998</v>
      </c>
      <c r="J1155" s="50">
        <f>ROUND((H1155*'2-Calculator'!$D$26),2)</f>
        <v>6910.97</v>
      </c>
      <c r="K1155" s="50">
        <f>ROUND((I1155*'2-Calculator'!$D$26),2)</f>
        <v>5274.19</v>
      </c>
      <c r="L1155" s="48">
        <v>8.82</v>
      </c>
      <c r="M1155" s="45" t="s">
        <v>2158</v>
      </c>
      <c r="N1155" s="45" t="s">
        <v>2159</v>
      </c>
      <c r="O1155" s="45"/>
      <c r="P1155" s="45" t="s">
        <v>1181</v>
      </c>
    </row>
    <row r="1156" spans="1:16" s="51" customFormat="1">
      <c r="A1156" s="45"/>
      <c r="B1156" s="45" t="s">
        <v>169</v>
      </c>
      <c r="C1156" s="113" t="s">
        <v>1735</v>
      </c>
      <c r="D1156" s="145" t="s">
        <v>2032</v>
      </c>
      <c r="E1156" s="47">
        <v>0.83281000000000005</v>
      </c>
      <c r="F1156" s="53">
        <v>1.9</v>
      </c>
      <c r="G1156" s="53">
        <v>1.45</v>
      </c>
      <c r="H1156" s="47">
        <f t="shared" si="48"/>
        <v>1.5823400000000001</v>
      </c>
      <c r="I1156" s="49">
        <f t="shared" si="49"/>
        <v>1.20757</v>
      </c>
      <c r="J1156" s="50">
        <f>ROUND((H1156*'2-Calculator'!$D$26),2)</f>
        <v>8465.52</v>
      </c>
      <c r="K1156" s="50">
        <f>ROUND((I1156*'2-Calculator'!$D$26),2)</f>
        <v>6460.5</v>
      </c>
      <c r="L1156" s="48">
        <v>10.93</v>
      </c>
      <c r="M1156" s="45" t="s">
        <v>2158</v>
      </c>
      <c r="N1156" s="45" t="s">
        <v>2159</v>
      </c>
      <c r="O1156" s="45"/>
      <c r="P1156" s="45" t="s">
        <v>1181</v>
      </c>
    </row>
    <row r="1157" spans="1:16" s="51" customFormat="1">
      <c r="A1157" s="45"/>
      <c r="B1157" s="45" t="s">
        <v>168</v>
      </c>
      <c r="C1157" s="113" t="s">
        <v>1735</v>
      </c>
      <c r="D1157" s="145" t="s">
        <v>2032</v>
      </c>
      <c r="E1157" s="47">
        <v>1.3188599999999999</v>
      </c>
      <c r="F1157" s="53">
        <v>1.9</v>
      </c>
      <c r="G1157" s="53">
        <v>1.45</v>
      </c>
      <c r="H1157" s="47">
        <f t="shared" si="48"/>
        <v>2.50583</v>
      </c>
      <c r="I1157" s="49">
        <f t="shared" si="49"/>
        <v>1.91235</v>
      </c>
      <c r="J1157" s="50">
        <f>ROUND((H1157*'2-Calculator'!$D$26),2)</f>
        <v>13406.19</v>
      </c>
      <c r="K1157" s="50">
        <f>ROUND((I1157*'2-Calculator'!$D$26),2)</f>
        <v>10231.07</v>
      </c>
      <c r="L1157" s="48">
        <v>16.71</v>
      </c>
      <c r="M1157" s="45" t="s">
        <v>2158</v>
      </c>
      <c r="N1157" s="45" t="s">
        <v>2159</v>
      </c>
      <c r="O1157" s="45"/>
      <c r="P1157" s="45" t="s">
        <v>1181</v>
      </c>
    </row>
    <row r="1158" spans="1:16" s="51" customFormat="1">
      <c r="A1158" s="45"/>
      <c r="B1158" s="45" t="s">
        <v>167</v>
      </c>
      <c r="C1158" s="113" t="s">
        <v>1735</v>
      </c>
      <c r="D1158" s="145" t="s">
        <v>2032</v>
      </c>
      <c r="E1158" s="47">
        <v>3.0566399999999998</v>
      </c>
      <c r="F1158" s="53">
        <v>1.9</v>
      </c>
      <c r="G1158" s="53">
        <v>1.45</v>
      </c>
      <c r="H1158" s="47">
        <f t="shared" si="48"/>
        <v>5.80762</v>
      </c>
      <c r="I1158" s="49">
        <f t="shared" si="49"/>
        <v>4.4321299999999999</v>
      </c>
      <c r="J1158" s="50">
        <f>ROUND((H1158*'2-Calculator'!$D$26),2)</f>
        <v>31070.77</v>
      </c>
      <c r="K1158" s="50">
        <f>ROUND((I1158*'2-Calculator'!$D$26),2)</f>
        <v>23711.9</v>
      </c>
      <c r="L1158" s="48">
        <v>32.76</v>
      </c>
      <c r="M1158" s="45" t="s">
        <v>2158</v>
      </c>
      <c r="N1158" s="45" t="s">
        <v>2159</v>
      </c>
      <c r="O1158" s="45"/>
      <c r="P1158" s="45" t="s">
        <v>1181</v>
      </c>
    </row>
    <row r="1159" spans="1:16" s="51" customFormat="1">
      <c r="A1159" s="45"/>
      <c r="B1159" s="45" t="s">
        <v>166</v>
      </c>
      <c r="C1159" s="113" t="s">
        <v>1736</v>
      </c>
      <c r="D1159" s="145" t="s">
        <v>2499</v>
      </c>
      <c r="E1159" s="47">
        <v>0.48103000000000001</v>
      </c>
      <c r="F1159" s="53">
        <v>1.9</v>
      </c>
      <c r="G1159" s="53">
        <v>1.45</v>
      </c>
      <c r="H1159" s="47">
        <f t="shared" si="48"/>
        <v>0.91395999999999999</v>
      </c>
      <c r="I1159" s="49">
        <f t="shared" si="49"/>
        <v>0.69749000000000005</v>
      </c>
      <c r="J1159" s="50">
        <f>ROUND((H1159*'2-Calculator'!$D$26),2)</f>
        <v>4889.6899999999996</v>
      </c>
      <c r="K1159" s="50">
        <f>ROUND((I1159*'2-Calculator'!$D$26),2)</f>
        <v>3731.57</v>
      </c>
      <c r="L1159" s="48">
        <v>5.23</v>
      </c>
      <c r="M1159" s="45" t="s">
        <v>2158</v>
      </c>
      <c r="N1159" s="45" t="s">
        <v>2159</v>
      </c>
      <c r="O1159" s="45"/>
      <c r="P1159" s="45" t="s">
        <v>1181</v>
      </c>
    </row>
    <row r="1160" spans="1:16" s="51" customFormat="1">
      <c r="A1160" s="45"/>
      <c r="B1160" s="45" t="s">
        <v>165</v>
      </c>
      <c r="C1160" s="113" t="s">
        <v>1736</v>
      </c>
      <c r="D1160" s="145" t="s">
        <v>2499</v>
      </c>
      <c r="E1160" s="47">
        <v>0.64520999999999995</v>
      </c>
      <c r="F1160" s="53">
        <v>1.9</v>
      </c>
      <c r="G1160" s="53">
        <v>1.45</v>
      </c>
      <c r="H1160" s="47">
        <f t="shared" si="48"/>
        <v>1.2259</v>
      </c>
      <c r="I1160" s="49">
        <f t="shared" si="49"/>
        <v>0.93554999999999999</v>
      </c>
      <c r="J1160" s="50">
        <f>ROUND((H1160*'2-Calculator'!$D$26),2)</f>
        <v>6558.57</v>
      </c>
      <c r="K1160" s="50">
        <f>ROUND((I1160*'2-Calculator'!$D$26),2)</f>
        <v>5005.1899999999996</v>
      </c>
      <c r="L1160" s="48">
        <v>7.17</v>
      </c>
      <c r="M1160" s="45" t="s">
        <v>2158</v>
      </c>
      <c r="N1160" s="45" t="s">
        <v>2159</v>
      </c>
      <c r="O1160" s="45"/>
      <c r="P1160" s="45" t="s">
        <v>1181</v>
      </c>
    </row>
    <row r="1161" spans="1:16" s="51" customFormat="1">
      <c r="A1161" s="45"/>
      <c r="B1161" s="45" t="s">
        <v>164</v>
      </c>
      <c r="C1161" s="113" t="s">
        <v>1736</v>
      </c>
      <c r="D1161" s="145" t="s">
        <v>2499</v>
      </c>
      <c r="E1161" s="47">
        <v>1.17276</v>
      </c>
      <c r="F1161" s="53">
        <v>1.9</v>
      </c>
      <c r="G1161" s="53">
        <v>1.45</v>
      </c>
      <c r="H1161" s="47">
        <f t="shared" si="48"/>
        <v>2.22824</v>
      </c>
      <c r="I1161" s="49">
        <f t="shared" si="49"/>
        <v>1.7004999999999999</v>
      </c>
      <c r="J1161" s="50">
        <f>ROUND((H1161*'2-Calculator'!$D$26),2)</f>
        <v>11921.08</v>
      </c>
      <c r="K1161" s="50">
        <f>ROUND((I1161*'2-Calculator'!$D$26),2)</f>
        <v>9097.68</v>
      </c>
      <c r="L1161" s="48">
        <v>11.74</v>
      </c>
      <c r="M1161" s="45" t="s">
        <v>2158</v>
      </c>
      <c r="N1161" s="45" t="s">
        <v>2159</v>
      </c>
      <c r="O1161" s="45"/>
      <c r="P1161" s="45" t="s">
        <v>1181</v>
      </c>
    </row>
    <row r="1162" spans="1:16" s="51" customFormat="1">
      <c r="A1162" s="45"/>
      <c r="B1162" s="45" t="s">
        <v>163</v>
      </c>
      <c r="C1162" s="113" t="s">
        <v>1736</v>
      </c>
      <c r="D1162" s="145" t="s">
        <v>2499</v>
      </c>
      <c r="E1162" s="47">
        <v>2.3363900000000002</v>
      </c>
      <c r="F1162" s="53">
        <v>1.9</v>
      </c>
      <c r="G1162" s="53">
        <v>1.45</v>
      </c>
      <c r="H1162" s="47">
        <f t="shared" si="48"/>
        <v>4.4391400000000001</v>
      </c>
      <c r="I1162" s="49">
        <f t="shared" si="49"/>
        <v>3.3877700000000002</v>
      </c>
      <c r="J1162" s="50">
        <f>ROUND((H1162*'2-Calculator'!$D$26),2)</f>
        <v>23749.4</v>
      </c>
      <c r="K1162" s="50">
        <f>ROUND((I1162*'2-Calculator'!$D$26),2)</f>
        <v>18124.57</v>
      </c>
      <c r="L1162" s="48">
        <v>20.76</v>
      </c>
      <c r="M1162" s="45" t="s">
        <v>2158</v>
      </c>
      <c r="N1162" s="45" t="s">
        <v>2159</v>
      </c>
      <c r="O1162" s="45"/>
      <c r="P1162" s="45" t="s">
        <v>1181</v>
      </c>
    </row>
    <row r="1163" spans="1:16" s="51" customFormat="1">
      <c r="A1163" s="45"/>
      <c r="B1163" s="45" t="s">
        <v>162</v>
      </c>
      <c r="C1163" s="113" t="s">
        <v>1737</v>
      </c>
      <c r="D1163" s="145" t="s">
        <v>2500</v>
      </c>
      <c r="E1163" s="47">
        <v>0.39835999999999999</v>
      </c>
      <c r="F1163" s="53">
        <v>1.9</v>
      </c>
      <c r="G1163" s="53">
        <v>1.45</v>
      </c>
      <c r="H1163" s="47">
        <f t="shared" si="48"/>
        <v>0.75688</v>
      </c>
      <c r="I1163" s="49">
        <f t="shared" si="49"/>
        <v>0.57762000000000002</v>
      </c>
      <c r="J1163" s="50">
        <f>ROUND((H1163*'2-Calculator'!$D$26),2)</f>
        <v>4049.31</v>
      </c>
      <c r="K1163" s="50">
        <f>ROUND((I1163*'2-Calculator'!$D$26),2)</f>
        <v>3090.27</v>
      </c>
      <c r="L1163" s="48">
        <v>4.3600000000000003</v>
      </c>
      <c r="M1163" s="45" t="s">
        <v>2158</v>
      </c>
      <c r="N1163" s="45" t="s">
        <v>2159</v>
      </c>
      <c r="O1163" s="45"/>
      <c r="P1163" s="45" t="s">
        <v>1181</v>
      </c>
    </row>
    <row r="1164" spans="1:16" s="51" customFormat="1">
      <c r="A1164" s="45"/>
      <c r="B1164" s="45" t="s">
        <v>161</v>
      </c>
      <c r="C1164" s="113" t="s">
        <v>1737</v>
      </c>
      <c r="D1164" s="145" t="s">
        <v>2500</v>
      </c>
      <c r="E1164" s="47">
        <v>0.53469</v>
      </c>
      <c r="F1164" s="53">
        <v>1.9</v>
      </c>
      <c r="G1164" s="53">
        <v>1.45</v>
      </c>
      <c r="H1164" s="47">
        <f t="shared" si="48"/>
        <v>1.0159100000000001</v>
      </c>
      <c r="I1164" s="49">
        <f t="shared" si="49"/>
        <v>0.77529999999999999</v>
      </c>
      <c r="J1164" s="50">
        <f>ROUND((H1164*'2-Calculator'!$D$26),2)</f>
        <v>5435.12</v>
      </c>
      <c r="K1164" s="50">
        <f>ROUND((I1164*'2-Calculator'!$D$26),2)</f>
        <v>4147.8599999999997</v>
      </c>
      <c r="L1164" s="48">
        <v>5.86</v>
      </c>
      <c r="M1164" s="45" t="s">
        <v>2158</v>
      </c>
      <c r="N1164" s="45" t="s">
        <v>2159</v>
      </c>
      <c r="O1164" s="45"/>
      <c r="P1164" s="45" t="s">
        <v>1181</v>
      </c>
    </row>
    <row r="1165" spans="1:16" s="51" customFormat="1">
      <c r="A1165" s="45"/>
      <c r="B1165" s="45" t="s">
        <v>160</v>
      </c>
      <c r="C1165" s="113" t="s">
        <v>1737</v>
      </c>
      <c r="D1165" s="145" t="s">
        <v>2500</v>
      </c>
      <c r="E1165" s="47">
        <v>1.0964400000000001</v>
      </c>
      <c r="F1165" s="53">
        <v>1.9</v>
      </c>
      <c r="G1165" s="53">
        <v>1.45</v>
      </c>
      <c r="H1165" s="47">
        <f t="shared" si="48"/>
        <v>2.08324</v>
      </c>
      <c r="I1165" s="49">
        <f t="shared" si="49"/>
        <v>1.5898399999999999</v>
      </c>
      <c r="J1165" s="50">
        <f>ROUND((H1165*'2-Calculator'!$D$26),2)</f>
        <v>11145.33</v>
      </c>
      <c r="K1165" s="50">
        <f>ROUND((I1165*'2-Calculator'!$D$26),2)</f>
        <v>8505.64</v>
      </c>
      <c r="L1165" s="48">
        <v>12.06</v>
      </c>
      <c r="M1165" s="45" t="s">
        <v>2158</v>
      </c>
      <c r="N1165" s="45" t="s">
        <v>2159</v>
      </c>
      <c r="O1165" s="45"/>
      <c r="P1165" s="45" t="s">
        <v>1181</v>
      </c>
    </row>
    <row r="1166" spans="1:16" s="51" customFormat="1">
      <c r="A1166" s="45"/>
      <c r="B1166" s="45" t="s">
        <v>159</v>
      </c>
      <c r="C1166" s="113" t="s">
        <v>1737</v>
      </c>
      <c r="D1166" s="145" t="s">
        <v>2500</v>
      </c>
      <c r="E1166" s="47">
        <v>4.5874100000000002</v>
      </c>
      <c r="F1166" s="53">
        <v>1.9</v>
      </c>
      <c r="G1166" s="53">
        <v>1.45</v>
      </c>
      <c r="H1166" s="47">
        <f t="shared" si="48"/>
        <v>8.7160799999999998</v>
      </c>
      <c r="I1166" s="49">
        <f t="shared" si="49"/>
        <v>6.6517400000000002</v>
      </c>
      <c r="J1166" s="50">
        <f>ROUND((H1166*'2-Calculator'!$D$26),2)</f>
        <v>46631.03</v>
      </c>
      <c r="K1166" s="50">
        <f>ROUND((I1166*'2-Calculator'!$D$26),2)</f>
        <v>35586.81</v>
      </c>
      <c r="L1166" s="48">
        <v>12.06</v>
      </c>
      <c r="M1166" s="45" t="s">
        <v>2158</v>
      </c>
      <c r="N1166" s="45" t="s">
        <v>2159</v>
      </c>
      <c r="O1166" s="45"/>
      <c r="P1166" s="45" t="s">
        <v>1181</v>
      </c>
    </row>
    <row r="1167" spans="1:16" s="51" customFormat="1">
      <c r="A1167" s="45"/>
      <c r="B1167" s="45" t="s">
        <v>158</v>
      </c>
      <c r="C1167" s="113" t="s">
        <v>1738</v>
      </c>
      <c r="D1167" s="145" t="s">
        <v>2501</v>
      </c>
      <c r="E1167" s="47">
        <v>0.51553000000000004</v>
      </c>
      <c r="F1167" s="53">
        <v>1.9</v>
      </c>
      <c r="G1167" s="53">
        <v>1.45</v>
      </c>
      <c r="H1167" s="47">
        <f t="shared" si="48"/>
        <v>0.97950999999999999</v>
      </c>
      <c r="I1167" s="49">
        <f t="shared" si="49"/>
        <v>0.74751999999999996</v>
      </c>
      <c r="J1167" s="50">
        <f>ROUND((H1167*'2-Calculator'!$D$26),2)</f>
        <v>5240.38</v>
      </c>
      <c r="K1167" s="50">
        <f>ROUND((I1167*'2-Calculator'!$D$26),2)</f>
        <v>3999.23</v>
      </c>
      <c r="L1167" s="48">
        <v>5.72</v>
      </c>
      <c r="M1167" s="45" t="s">
        <v>2158</v>
      </c>
      <c r="N1167" s="45" t="s">
        <v>2159</v>
      </c>
      <c r="O1167" s="45"/>
      <c r="P1167" s="45" t="s">
        <v>1181</v>
      </c>
    </row>
    <row r="1168" spans="1:16" s="51" customFormat="1">
      <c r="A1168" s="45"/>
      <c r="B1168" s="45" t="s">
        <v>157</v>
      </c>
      <c r="C1168" s="113" t="s">
        <v>1738</v>
      </c>
      <c r="D1168" s="145" t="s">
        <v>2501</v>
      </c>
      <c r="E1168" s="47">
        <v>0.69240000000000002</v>
      </c>
      <c r="F1168" s="53">
        <v>1.9</v>
      </c>
      <c r="G1168" s="53">
        <v>1.45</v>
      </c>
      <c r="H1168" s="47">
        <f t="shared" si="48"/>
        <v>1.3155600000000001</v>
      </c>
      <c r="I1168" s="49">
        <f t="shared" si="49"/>
        <v>1.0039800000000001</v>
      </c>
      <c r="J1168" s="50">
        <f>ROUND((H1168*'2-Calculator'!$D$26),2)</f>
        <v>7038.25</v>
      </c>
      <c r="K1168" s="50">
        <f>ROUND((I1168*'2-Calculator'!$D$26),2)</f>
        <v>5371.29</v>
      </c>
      <c r="L1168" s="48">
        <v>8.07</v>
      </c>
      <c r="M1168" s="45" t="s">
        <v>2158</v>
      </c>
      <c r="N1168" s="45" t="s">
        <v>2159</v>
      </c>
      <c r="O1168" s="45"/>
      <c r="P1168" s="45" t="s">
        <v>1181</v>
      </c>
    </row>
    <row r="1169" spans="1:16" s="51" customFormat="1">
      <c r="A1169" s="45"/>
      <c r="B1169" s="45" t="s">
        <v>156</v>
      </c>
      <c r="C1169" s="113" t="s">
        <v>1738</v>
      </c>
      <c r="D1169" s="145" t="s">
        <v>2501</v>
      </c>
      <c r="E1169" s="47">
        <v>1.1573</v>
      </c>
      <c r="F1169" s="53">
        <v>1.9</v>
      </c>
      <c r="G1169" s="53">
        <v>1.45</v>
      </c>
      <c r="H1169" s="47">
        <f t="shared" si="48"/>
        <v>2.1988699999999999</v>
      </c>
      <c r="I1169" s="49">
        <f t="shared" si="49"/>
        <v>1.6780900000000001</v>
      </c>
      <c r="J1169" s="50">
        <f>ROUND((H1169*'2-Calculator'!$D$26),2)</f>
        <v>11763.95</v>
      </c>
      <c r="K1169" s="50">
        <f>ROUND((I1169*'2-Calculator'!$D$26),2)</f>
        <v>8977.7800000000007</v>
      </c>
      <c r="L1169" s="48">
        <v>12.28</v>
      </c>
      <c r="M1169" s="45" t="s">
        <v>2158</v>
      </c>
      <c r="N1169" s="45" t="s">
        <v>2159</v>
      </c>
      <c r="O1169" s="45"/>
      <c r="P1169" s="45" t="s">
        <v>1181</v>
      </c>
    </row>
    <row r="1170" spans="1:16" s="51" customFormat="1">
      <c r="A1170" s="45"/>
      <c r="B1170" s="45" t="s">
        <v>155</v>
      </c>
      <c r="C1170" s="113" t="s">
        <v>1738</v>
      </c>
      <c r="D1170" s="145" t="s">
        <v>2501</v>
      </c>
      <c r="E1170" s="47">
        <v>2.3208799999999998</v>
      </c>
      <c r="F1170" s="53">
        <v>1.9</v>
      </c>
      <c r="G1170" s="53">
        <v>1.45</v>
      </c>
      <c r="H1170" s="47">
        <f t="shared" si="48"/>
        <v>4.4096700000000002</v>
      </c>
      <c r="I1170" s="49">
        <f t="shared" si="49"/>
        <v>3.3652799999999998</v>
      </c>
      <c r="J1170" s="50">
        <f>ROUND((H1170*'2-Calculator'!$D$26),2)</f>
        <v>23591.73</v>
      </c>
      <c r="K1170" s="50">
        <f>ROUND((I1170*'2-Calculator'!$D$26),2)</f>
        <v>18004.25</v>
      </c>
      <c r="L1170" s="48">
        <v>22.75</v>
      </c>
      <c r="M1170" s="45" t="s">
        <v>2158</v>
      </c>
      <c r="N1170" s="45" t="s">
        <v>2159</v>
      </c>
      <c r="O1170" s="45"/>
      <c r="P1170" s="45" t="s">
        <v>1181</v>
      </c>
    </row>
    <row r="1171" spans="1:16" s="51" customFormat="1">
      <c r="A1171" s="45"/>
      <c r="B1171" s="45" t="s">
        <v>154</v>
      </c>
      <c r="C1171" s="113" t="s">
        <v>1739</v>
      </c>
      <c r="D1171" s="145" t="s">
        <v>2502</v>
      </c>
      <c r="E1171" s="47">
        <v>0.41303000000000001</v>
      </c>
      <c r="F1171" s="53">
        <v>1.9</v>
      </c>
      <c r="G1171" s="53">
        <v>1.45</v>
      </c>
      <c r="H1171" s="47">
        <f t="shared" si="48"/>
        <v>0.78476000000000001</v>
      </c>
      <c r="I1171" s="49">
        <f t="shared" si="49"/>
        <v>0.59889000000000003</v>
      </c>
      <c r="J1171" s="50">
        <f>ROUND((H1171*'2-Calculator'!$D$26),2)</f>
        <v>4198.47</v>
      </c>
      <c r="K1171" s="50">
        <f>ROUND((I1171*'2-Calculator'!$D$26),2)</f>
        <v>3204.06</v>
      </c>
      <c r="L1171" s="48">
        <v>4.3600000000000003</v>
      </c>
      <c r="M1171" s="45" t="s">
        <v>2158</v>
      </c>
      <c r="N1171" s="45" t="s">
        <v>2159</v>
      </c>
      <c r="O1171" s="45"/>
      <c r="P1171" s="45" t="s">
        <v>1181</v>
      </c>
    </row>
    <row r="1172" spans="1:16" s="51" customFormat="1">
      <c r="A1172" s="45"/>
      <c r="B1172" s="45" t="s">
        <v>153</v>
      </c>
      <c r="C1172" s="113" t="s">
        <v>1739</v>
      </c>
      <c r="D1172" s="145" t="s">
        <v>2502</v>
      </c>
      <c r="E1172" s="47">
        <v>0.55257999999999996</v>
      </c>
      <c r="F1172" s="53">
        <v>1.9</v>
      </c>
      <c r="G1172" s="53">
        <v>1.45</v>
      </c>
      <c r="H1172" s="47">
        <f t="shared" si="48"/>
        <v>1.0499000000000001</v>
      </c>
      <c r="I1172" s="49">
        <f t="shared" si="49"/>
        <v>0.80123999999999995</v>
      </c>
      <c r="J1172" s="50">
        <f>ROUND((H1172*'2-Calculator'!$D$26),2)</f>
        <v>5616.97</v>
      </c>
      <c r="K1172" s="50">
        <f>ROUND((I1172*'2-Calculator'!$D$26),2)</f>
        <v>4286.63</v>
      </c>
      <c r="L1172" s="48">
        <v>5.96</v>
      </c>
      <c r="M1172" s="45" t="s">
        <v>2158</v>
      </c>
      <c r="N1172" s="45" t="s">
        <v>2159</v>
      </c>
      <c r="O1172" s="45"/>
      <c r="P1172" s="45" t="s">
        <v>1181</v>
      </c>
    </row>
    <row r="1173" spans="1:16" s="51" customFormat="1">
      <c r="A1173" s="45"/>
      <c r="B1173" s="45" t="s">
        <v>152</v>
      </c>
      <c r="C1173" s="113" t="s">
        <v>1739</v>
      </c>
      <c r="D1173" s="145" t="s">
        <v>2502</v>
      </c>
      <c r="E1173" s="47">
        <v>0.89870000000000005</v>
      </c>
      <c r="F1173" s="53">
        <v>1.9</v>
      </c>
      <c r="G1173" s="53">
        <v>1.45</v>
      </c>
      <c r="H1173" s="47">
        <f t="shared" si="48"/>
        <v>1.70753</v>
      </c>
      <c r="I1173" s="49">
        <f t="shared" si="49"/>
        <v>1.3031200000000001</v>
      </c>
      <c r="J1173" s="50">
        <f>ROUND((H1173*'2-Calculator'!$D$26),2)</f>
        <v>9135.2900000000009</v>
      </c>
      <c r="K1173" s="50">
        <f>ROUND((I1173*'2-Calculator'!$D$26),2)</f>
        <v>6971.69</v>
      </c>
      <c r="L1173" s="48">
        <v>8.77</v>
      </c>
      <c r="M1173" s="45" t="s">
        <v>2158</v>
      </c>
      <c r="N1173" s="45" t="s">
        <v>2159</v>
      </c>
      <c r="O1173" s="45"/>
      <c r="P1173" s="45" t="s">
        <v>1181</v>
      </c>
    </row>
    <row r="1174" spans="1:16" s="51" customFormat="1">
      <c r="A1174" s="45"/>
      <c r="B1174" s="45" t="s">
        <v>151</v>
      </c>
      <c r="C1174" s="113" t="s">
        <v>1739</v>
      </c>
      <c r="D1174" s="145" t="s">
        <v>2502</v>
      </c>
      <c r="E1174" s="47">
        <v>1.9487699999999999</v>
      </c>
      <c r="F1174" s="53">
        <v>1.9</v>
      </c>
      <c r="G1174" s="53">
        <v>1.45</v>
      </c>
      <c r="H1174" s="47">
        <f t="shared" si="48"/>
        <v>3.7026599999999998</v>
      </c>
      <c r="I1174" s="49">
        <f t="shared" si="49"/>
        <v>2.82572</v>
      </c>
      <c r="J1174" s="50">
        <f>ROUND((H1174*'2-Calculator'!$D$26),2)</f>
        <v>19809.23</v>
      </c>
      <c r="K1174" s="50">
        <f>ROUND((I1174*'2-Calculator'!$D$26),2)</f>
        <v>15117.6</v>
      </c>
      <c r="L1174" s="48">
        <v>18.96</v>
      </c>
      <c r="M1174" s="45" t="s">
        <v>2158</v>
      </c>
      <c r="N1174" s="45" t="s">
        <v>2159</v>
      </c>
      <c r="O1174" s="45"/>
      <c r="P1174" s="45" t="s">
        <v>1181</v>
      </c>
    </row>
    <row r="1175" spans="1:16" s="51" customFormat="1">
      <c r="A1175" s="45"/>
      <c r="B1175" s="45" t="s">
        <v>150</v>
      </c>
      <c r="C1175" s="113" t="s">
        <v>1740</v>
      </c>
      <c r="D1175" s="145" t="s">
        <v>2503</v>
      </c>
      <c r="E1175" s="47">
        <v>0.36931000000000003</v>
      </c>
      <c r="F1175" s="53">
        <v>1.9</v>
      </c>
      <c r="G1175" s="53">
        <v>1.45</v>
      </c>
      <c r="H1175" s="47">
        <f t="shared" si="48"/>
        <v>0.70169000000000004</v>
      </c>
      <c r="I1175" s="49">
        <f t="shared" si="49"/>
        <v>0.53549999999999998</v>
      </c>
      <c r="J1175" s="50">
        <f>ROUND((H1175*'2-Calculator'!$D$26),2)</f>
        <v>3754.04</v>
      </c>
      <c r="K1175" s="50">
        <f>ROUND((I1175*'2-Calculator'!$D$26),2)</f>
        <v>2864.93</v>
      </c>
      <c r="L1175" s="48">
        <v>3.72</v>
      </c>
      <c r="M1175" s="45" t="s">
        <v>2158</v>
      </c>
      <c r="N1175" s="45" t="s">
        <v>2159</v>
      </c>
      <c r="O1175" s="45"/>
      <c r="P1175" s="45" t="s">
        <v>1181</v>
      </c>
    </row>
    <row r="1176" spans="1:16" s="51" customFormat="1">
      <c r="A1176" s="45"/>
      <c r="B1176" s="45" t="s">
        <v>149</v>
      </c>
      <c r="C1176" s="113" t="s">
        <v>1740</v>
      </c>
      <c r="D1176" s="145" t="s">
        <v>2503</v>
      </c>
      <c r="E1176" s="47">
        <v>0.56000000000000005</v>
      </c>
      <c r="F1176" s="53">
        <v>1.9</v>
      </c>
      <c r="G1176" s="53">
        <v>1.45</v>
      </c>
      <c r="H1176" s="47">
        <f t="shared" si="48"/>
        <v>1.0640000000000001</v>
      </c>
      <c r="I1176" s="49">
        <f t="shared" si="49"/>
        <v>0.81200000000000006</v>
      </c>
      <c r="J1176" s="50">
        <f>ROUND((H1176*'2-Calculator'!$D$26),2)</f>
        <v>5692.4</v>
      </c>
      <c r="K1176" s="50">
        <f>ROUND((I1176*'2-Calculator'!$D$26),2)</f>
        <v>4344.2</v>
      </c>
      <c r="L1176" s="48">
        <v>5.64</v>
      </c>
      <c r="M1176" s="45" t="s">
        <v>2158</v>
      </c>
      <c r="N1176" s="45" t="s">
        <v>2159</v>
      </c>
      <c r="O1176" s="45"/>
      <c r="P1176" s="45" t="s">
        <v>1181</v>
      </c>
    </row>
    <row r="1177" spans="1:16" s="51" customFormat="1">
      <c r="A1177" s="45"/>
      <c r="B1177" s="45" t="s">
        <v>148</v>
      </c>
      <c r="C1177" s="113" t="s">
        <v>1740</v>
      </c>
      <c r="D1177" s="145" t="s">
        <v>2503</v>
      </c>
      <c r="E1177" s="47">
        <v>0.82865</v>
      </c>
      <c r="F1177" s="53">
        <v>1.9</v>
      </c>
      <c r="G1177" s="53">
        <v>1.45</v>
      </c>
      <c r="H1177" s="47">
        <f t="shared" si="48"/>
        <v>1.5744400000000001</v>
      </c>
      <c r="I1177" s="49">
        <f t="shared" si="49"/>
        <v>1.2015400000000001</v>
      </c>
      <c r="J1177" s="50">
        <f>ROUND((H1177*'2-Calculator'!$D$26),2)</f>
        <v>8423.25</v>
      </c>
      <c r="K1177" s="50">
        <f>ROUND((I1177*'2-Calculator'!$D$26),2)</f>
        <v>6428.24</v>
      </c>
      <c r="L1177" s="48">
        <v>9.4700000000000006</v>
      </c>
      <c r="M1177" s="45" t="s">
        <v>2158</v>
      </c>
      <c r="N1177" s="45" t="s">
        <v>2159</v>
      </c>
      <c r="O1177" s="45"/>
      <c r="P1177" s="45" t="s">
        <v>1181</v>
      </c>
    </row>
    <row r="1178" spans="1:16" s="51" customFormat="1">
      <c r="A1178" s="45"/>
      <c r="B1178" s="45" t="s">
        <v>147</v>
      </c>
      <c r="C1178" s="113" t="s">
        <v>1740</v>
      </c>
      <c r="D1178" s="145" t="s">
        <v>2503</v>
      </c>
      <c r="E1178" s="47">
        <v>1.9572799999999999</v>
      </c>
      <c r="F1178" s="53">
        <v>1.9</v>
      </c>
      <c r="G1178" s="53">
        <v>1.45</v>
      </c>
      <c r="H1178" s="47">
        <f t="shared" si="48"/>
        <v>3.7188300000000001</v>
      </c>
      <c r="I1178" s="49">
        <f t="shared" si="49"/>
        <v>2.83806</v>
      </c>
      <c r="J1178" s="50">
        <f>ROUND((H1178*'2-Calculator'!$D$26),2)</f>
        <v>19895.740000000002</v>
      </c>
      <c r="K1178" s="50">
        <f>ROUND((I1178*'2-Calculator'!$D$26),2)</f>
        <v>15183.62</v>
      </c>
      <c r="L1178" s="48">
        <v>11.93</v>
      </c>
      <c r="M1178" s="45" t="s">
        <v>2158</v>
      </c>
      <c r="N1178" s="45" t="s">
        <v>2159</v>
      </c>
      <c r="O1178" s="45"/>
      <c r="P1178" s="45" t="s">
        <v>1181</v>
      </c>
    </row>
    <row r="1179" spans="1:16" s="51" customFormat="1">
      <c r="A1179" s="45"/>
      <c r="B1179" s="45" t="s">
        <v>146</v>
      </c>
      <c r="C1179" s="113" t="s">
        <v>1741</v>
      </c>
      <c r="D1179" s="145" t="s">
        <v>2504</v>
      </c>
      <c r="E1179" s="47">
        <v>0.53947000000000001</v>
      </c>
      <c r="F1179" s="53">
        <v>1.9</v>
      </c>
      <c r="G1179" s="53">
        <v>1.45</v>
      </c>
      <c r="H1179" s="47">
        <f t="shared" si="48"/>
        <v>1.0249900000000001</v>
      </c>
      <c r="I1179" s="49">
        <f t="shared" si="49"/>
        <v>0.78222999999999998</v>
      </c>
      <c r="J1179" s="50">
        <f>ROUND((H1179*'2-Calculator'!$D$26),2)</f>
        <v>5483.7</v>
      </c>
      <c r="K1179" s="50">
        <f>ROUND((I1179*'2-Calculator'!$D$26),2)</f>
        <v>4184.93</v>
      </c>
      <c r="L1179" s="48">
        <v>3.43</v>
      </c>
      <c r="M1179" s="45" t="s">
        <v>2158</v>
      </c>
      <c r="N1179" s="45" t="s">
        <v>2159</v>
      </c>
      <c r="O1179" s="45"/>
      <c r="P1179" s="45" t="s">
        <v>1181</v>
      </c>
    </row>
    <row r="1180" spans="1:16" s="51" customFormat="1">
      <c r="A1180" s="45"/>
      <c r="B1180" s="45" t="s">
        <v>145</v>
      </c>
      <c r="C1180" s="113" t="s">
        <v>1741</v>
      </c>
      <c r="D1180" s="145" t="s">
        <v>2504</v>
      </c>
      <c r="E1180" s="47">
        <v>0.71772999999999998</v>
      </c>
      <c r="F1180" s="53">
        <v>1.9</v>
      </c>
      <c r="G1180" s="53">
        <v>1.45</v>
      </c>
      <c r="H1180" s="47">
        <f t="shared" si="48"/>
        <v>1.3636900000000001</v>
      </c>
      <c r="I1180" s="49">
        <f t="shared" si="49"/>
        <v>1.04071</v>
      </c>
      <c r="J1180" s="50">
        <f>ROUND((H1180*'2-Calculator'!$D$26),2)</f>
        <v>7295.74</v>
      </c>
      <c r="K1180" s="50">
        <f>ROUND((I1180*'2-Calculator'!$D$26),2)</f>
        <v>5567.8</v>
      </c>
      <c r="L1180" s="48">
        <v>4.22</v>
      </c>
      <c r="M1180" s="45" t="s">
        <v>2158</v>
      </c>
      <c r="N1180" s="45" t="s">
        <v>2159</v>
      </c>
      <c r="O1180" s="45"/>
      <c r="P1180" s="45" t="s">
        <v>1181</v>
      </c>
    </row>
    <row r="1181" spans="1:16" s="51" customFormat="1">
      <c r="A1181" s="45"/>
      <c r="B1181" s="45" t="s">
        <v>144</v>
      </c>
      <c r="C1181" s="113" t="s">
        <v>1741</v>
      </c>
      <c r="D1181" s="145" t="s">
        <v>2504</v>
      </c>
      <c r="E1181" s="47">
        <v>0.73846999999999996</v>
      </c>
      <c r="F1181" s="53">
        <v>1.9</v>
      </c>
      <c r="G1181" s="53">
        <v>1.45</v>
      </c>
      <c r="H1181" s="47">
        <f t="shared" si="48"/>
        <v>1.4030899999999999</v>
      </c>
      <c r="I1181" s="49">
        <f t="shared" si="49"/>
        <v>1.0707800000000001</v>
      </c>
      <c r="J1181" s="50">
        <f>ROUND((H1181*'2-Calculator'!$D$26),2)</f>
        <v>7506.53</v>
      </c>
      <c r="K1181" s="50">
        <f>ROUND((I1181*'2-Calculator'!$D$26),2)</f>
        <v>5728.67</v>
      </c>
      <c r="L1181" s="48">
        <v>4.82</v>
      </c>
      <c r="M1181" s="45" t="s">
        <v>2158</v>
      </c>
      <c r="N1181" s="45" t="s">
        <v>2159</v>
      </c>
      <c r="O1181" s="45"/>
      <c r="P1181" s="45" t="s">
        <v>1181</v>
      </c>
    </row>
    <row r="1182" spans="1:16" s="51" customFormat="1">
      <c r="A1182" s="45"/>
      <c r="B1182" s="45" t="s">
        <v>143</v>
      </c>
      <c r="C1182" s="113" t="s">
        <v>1741</v>
      </c>
      <c r="D1182" s="145" t="s">
        <v>2504</v>
      </c>
      <c r="E1182" s="47">
        <v>1.8867100000000001</v>
      </c>
      <c r="F1182" s="53">
        <v>1.9</v>
      </c>
      <c r="G1182" s="53">
        <v>1.45</v>
      </c>
      <c r="H1182" s="47">
        <f t="shared" si="48"/>
        <v>3.5847500000000001</v>
      </c>
      <c r="I1182" s="49">
        <f t="shared" si="49"/>
        <v>2.7357300000000002</v>
      </c>
      <c r="J1182" s="50">
        <f>ROUND((H1182*'2-Calculator'!$D$26),2)</f>
        <v>19178.41</v>
      </c>
      <c r="K1182" s="50">
        <f>ROUND((I1182*'2-Calculator'!$D$26),2)</f>
        <v>14636.16</v>
      </c>
      <c r="L1182" s="48">
        <v>8.58</v>
      </c>
      <c r="M1182" s="45" t="s">
        <v>2158</v>
      </c>
      <c r="N1182" s="45" t="s">
        <v>2159</v>
      </c>
      <c r="O1182" s="45"/>
      <c r="P1182" s="45" t="s">
        <v>1181</v>
      </c>
    </row>
    <row r="1183" spans="1:16" s="51" customFormat="1">
      <c r="A1183" s="45"/>
      <c r="B1183" s="45" t="s">
        <v>142</v>
      </c>
      <c r="C1183" s="113" t="s">
        <v>1742</v>
      </c>
      <c r="D1183" s="145" t="s">
        <v>2505</v>
      </c>
      <c r="E1183" s="47">
        <v>0.54266000000000003</v>
      </c>
      <c r="F1183" s="53">
        <v>1.9</v>
      </c>
      <c r="G1183" s="53">
        <v>1.45</v>
      </c>
      <c r="H1183" s="47">
        <f t="shared" si="48"/>
        <v>1.03105</v>
      </c>
      <c r="I1183" s="49">
        <f t="shared" si="49"/>
        <v>0.78686</v>
      </c>
      <c r="J1183" s="50">
        <f>ROUND((H1183*'2-Calculator'!$D$26),2)</f>
        <v>5516.12</v>
      </c>
      <c r="K1183" s="50">
        <f>ROUND((I1183*'2-Calculator'!$D$26),2)</f>
        <v>4209.7</v>
      </c>
      <c r="L1183" s="48">
        <v>5.85</v>
      </c>
      <c r="M1183" s="45" t="s">
        <v>2158</v>
      </c>
      <c r="N1183" s="45" t="s">
        <v>2159</v>
      </c>
      <c r="O1183" s="45"/>
      <c r="P1183" s="45" t="s">
        <v>1181</v>
      </c>
    </row>
    <row r="1184" spans="1:16" s="51" customFormat="1">
      <c r="A1184" s="45"/>
      <c r="B1184" s="45" t="s">
        <v>141</v>
      </c>
      <c r="C1184" s="113" t="s">
        <v>1742</v>
      </c>
      <c r="D1184" s="145" t="s">
        <v>2505</v>
      </c>
      <c r="E1184" s="47">
        <v>0.747</v>
      </c>
      <c r="F1184" s="53">
        <v>1.9</v>
      </c>
      <c r="G1184" s="53">
        <v>1.45</v>
      </c>
      <c r="H1184" s="47">
        <f t="shared" si="48"/>
        <v>1.4193</v>
      </c>
      <c r="I1184" s="49">
        <f t="shared" si="49"/>
        <v>1.0831500000000001</v>
      </c>
      <c r="J1184" s="50">
        <f>ROUND((H1184*'2-Calculator'!$D$26),2)</f>
        <v>7593.26</v>
      </c>
      <c r="K1184" s="50">
        <f>ROUND((I1184*'2-Calculator'!$D$26),2)</f>
        <v>5794.85</v>
      </c>
      <c r="L1184" s="48">
        <v>8.43</v>
      </c>
      <c r="M1184" s="45" t="s">
        <v>2158</v>
      </c>
      <c r="N1184" s="45" t="s">
        <v>2159</v>
      </c>
      <c r="O1184" s="45"/>
      <c r="P1184" s="45" t="s">
        <v>1181</v>
      </c>
    </row>
    <row r="1185" spans="1:16" s="51" customFormat="1">
      <c r="A1185" s="45"/>
      <c r="B1185" s="45" t="s">
        <v>140</v>
      </c>
      <c r="C1185" s="113" t="s">
        <v>1742</v>
      </c>
      <c r="D1185" s="145" t="s">
        <v>2505</v>
      </c>
      <c r="E1185" s="47">
        <v>1.2625</v>
      </c>
      <c r="F1185" s="53">
        <v>1.9</v>
      </c>
      <c r="G1185" s="53">
        <v>1.45</v>
      </c>
      <c r="H1185" s="47">
        <f t="shared" si="48"/>
        <v>2.3987500000000002</v>
      </c>
      <c r="I1185" s="49">
        <f t="shared" si="49"/>
        <v>1.83063</v>
      </c>
      <c r="J1185" s="50">
        <f>ROUND((H1185*'2-Calculator'!$D$26),2)</f>
        <v>12833.31</v>
      </c>
      <c r="K1185" s="50">
        <f>ROUND((I1185*'2-Calculator'!$D$26),2)</f>
        <v>9793.8700000000008</v>
      </c>
      <c r="L1185" s="48">
        <v>12.06</v>
      </c>
      <c r="M1185" s="45" t="s">
        <v>2158</v>
      </c>
      <c r="N1185" s="45" t="s">
        <v>2159</v>
      </c>
      <c r="O1185" s="45"/>
      <c r="P1185" s="45" t="s">
        <v>1181</v>
      </c>
    </row>
    <row r="1186" spans="1:16" s="51" customFormat="1">
      <c r="A1186" s="45"/>
      <c r="B1186" s="45" t="s">
        <v>139</v>
      </c>
      <c r="C1186" s="113" t="s">
        <v>1742</v>
      </c>
      <c r="D1186" s="145" t="s">
        <v>2505</v>
      </c>
      <c r="E1186" s="47">
        <v>2.6413099999999998</v>
      </c>
      <c r="F1186" s="53">
        <v>1.9</v>
      </c>
      <c r="G1186" s="53">
        <v>1.45</v>
      </c>
      <c r="H1186" s="47">
        <f t="shared" si="48"/>
        <v>5.0184899999999999</v>
      </c>
      <c r="I1186" s="49">
        <f t="shared" si="49"/>
        <v>3.8298999999999999</v>
      </c>
      <c r="J1186" s="50">
        <f>ROUND((H1186*'2-Calculator'!$D$26),2)</f>
        <v>26848.92</v>
      </c>
      <c r="K1186" s="50">
        <f>ROUND((I1186*'2-Calculator'!$D$26),2)</f>
        <v>20489.97</v>
      </c>
      <c r="L1186" s="48">
        <v>23.14</v>
      </c>
      <c r="M1186" s="45" t="s">
        <v>2158</v>
      </c>
      <c r="N1186" s="45" t="s">
        <v>2159</v>
      </c>
      <c r="O1186" s="45"/>
      <c r="P1186" s="45" t="s">
        <v>1181</v>
      </c>
    </row>
    <row r="1187" spans="1:16" s="51" customFormat="1">
      <c r="A1187" s="45"/>
      <c r="B1187" s="45" t="s">
        <v>138</v>
      </c>
      <c r="C1187" s="113" t="s">
        <v>1743</v>
      </c>
      <c r="D1187" s="145" t="s">
        <v>2033</v>
      </c>
      <c r="E1187" s="47">
        <v>0.48082999999999998</v>
      </c>
      <c r="F1187" s="53">
        <v>1.9</v>
      </c>
      <c r="G1187" s="53">
        <v>1.45</v>
      </c>
      <c r="H1187" s="47">
        <f t="shared" si="48"/>
        <v>0.91357999999999995</v>
      </c>
      <c r="I1187" s="49">
        <f t="shared" si="49"/>
        <v>0.69720000000000004</v>
      </c>
      <c r="J1187" s="50">
        <f>ROUND((H1187*'2-Calculator'!$D$26),2)</f>
        <v>4887.6499999999996</v>
      </c>
      <c r="K1187" s="50">
        <f>ROUND((I1187*'2-Calculator'!$D$26),2)</f>
        <v>3730.02</v>
      </c>
      <c r="L1187" s="48">
        <v>5.9</v>
      </c>
      <c r="M1187" s="45" t="s">
        <v>2158</v>
      </c>
      <c r="N1187" s="45" t="s">
        <v>2159</v>
      </c>
      <c r="O1187" s="45"/>
      <c r="P1187" s="45" t="s">
        <v>1181</v>
      </c>
    </row>
    <row r="1188" spans="1:16" s="51" customFormat="1">
      <c r="A1188" s="45"/>
      <c r="B1188" s="45" t="s">
        <v>137</v>
      </c>
      <c r="C1188" s="113" t="s">
        <v>1743</v>
      </c>
      <c r="D1188" s="145" t="s">
        <v>2033</v>
      </c>
      <c r="E1188" s="47">
        <v>0.60160999999999998</v>
      </c>
      <c r="F1188" s="53">
        <v>1.9</v>
      </c>
      <c r="G1188" s="53">
        <v>1.45</v>
      </c>
      <c r="H1188" s="47">
        <f t="shared" si="48"/>
        <v>1.14306</v>
      </c>
      <c r="I1188" s="49">
        <f t="shared" si="49"/>
        <v>0.87233000000000005</v>
      </c>
      <c r="J1188" s="50">
        <f>ROUND((H1188*'2-Calculator'!$D$26),2)</f>
        <v>6115.37</v>
      </c>
      <c r="K1188" s="50">
        <f>ROUND((I1188*'2-Calculator'!$D$26),2)</f>
        <v>4666.97</v>
      </c>
      <c r="L1188" s="48">
        <v>7.55</v>
      </c>
      <c r="M1188" s="45" t="s">
        <v>2158</v>
      </c>
      <c r="N1188" s="45" t="s">
        <v>2159</v>
      </c>
      <c r="O1188" s="45"/>
      <c r="P1188" s="45" t="s">
        <v>1181</v>
      </c>
    </row>
    <row r="1189" spans="1:16" s="51" customFormat="1">
      <c r="A1189" s="45"/>
      <c r="B1189" s="45" t="s">
        <v>136</v>
      </c>
      <c r="C1189" s="113" t="s">
        <v>1743</v>
      </c>
      <c r="D1189" s="145" t="s">
        <v>2033</v>
      </c>
      <c r="E1189" s="47">
        <v>1.0006200000000001</v>
      </c>
      <c r="F1189" s="53">
        <v>1.9</v>
      </c>
      <c r="G1189" s="53">
        <v>1.45</v>
      </c>
      <c r="H1189" s="47">
        <f t="shared" si="48"/>
        <v>1.9011800000000001</v>
      </c>
      <c r="I1189" s="49">
        <f t="shared" si="49"/>
        <v>1.4509000000000001</v>
      </c>
      <c r="J1189" s="50">
        <f>ROUND((H1189*'2-Calculator'!$D$26),2)</f>
        <v>10171.31</v>
      </c>
      <c r="K1189" s="50">
        <f>ROUND((I1189*'2-Calculator'!$D$26),2)</f>
        <v>7762.32</v>
      </c>
      <c r="L1189" s="48">
        <v>13.07</v>
      </c>
      <c r="M1189" s="45" t="s">
        <v>2158</v>
      </c>
      <c r="N1189" s="45" t="s">
        <v>2159</v>
      </c>
      <c r="O1189" s="45"/>
      <c r="P1189" s="45" t="s">
        <v>1181</v>
      </c>
    </row>
    <row r="1190" spans="1:16" s="51" customFormat="1">
      <c r="A1190" s="45"/>
      <c r="B1190" s="45" t="s">
        <v>135</v>
      </c>
      <c r="C1190" s="113" t="s">
        <v>1743</v>
      </c>
      <c r="D1190" s="145" t="s">
        <v>2033</v>
      </c>
      <c r="E1190" s="47">
        <v>1.2782800000000001</v>
      </c>
      <c r="F1190" s="53">
        <v>1.9</v>
      </c>
      <c r="G1190" s="53">
        <v>1.45</v>
      </c>
      <c r="H1190" s="47">
        <f t="shared" si="48"/>
        <v>2.4287299999999998</v>
      </c>
      <c r="I1190" s="49">
        <f t="shared" si="49"/>
        <v>1.85351</v>
      </c>
      <c r="J1190" s="50">
        <f>ROUND((H1190*'2-Calculator'!$D$26),2)</f>
        <v>12993.71</v>
      </c>
      <c r="K1190" s="50">
        <f>ROUND((I1190*'2-Calculator'!$D$26),2)</f>
        <v>9916.2800000000007</v>
      </c>
      <c r="L1190" s="48">
        <v>33.67</v>
      </c>
      <c r="M1190" s="45" t="s">
        <v>2158</v>
      </c>
      <c r="N1190" s="45" t="s">
        <v>2159</v>
      </c>
      <c r="O1190" s="45"/>
      <c r="P1190" s="45" t="s">
        <v>1181</v>
      </c>
    </row>
    <row r="1191" spans="1:16" s="51" customFormat="1">
      <c r="A1191" s="45"/>
      <c r="B1191" s="45" t="s">
        <v>134</v>
      </c>
      <c r="C1191" s="113" t="s">
        <v>1744</v>
      </c>
      <c r="D1191" s="145" t="s">
        <v>2506</v>
      </c>
      <c r="E1191" s="47">
        <v>0.97667999999999999</v>
      </c>
      <c r="F1191" s="53">
        <v>1.9</v>
      </c>
      <c r="G1191" s="53">
        <v>1.45</v>
      </c>
      <c r="H1191" s="47">
        <f t="shared" ref="H1191:H1254" si="50">ROUND(E1191*F1191,5)</f>
        <v>1.8556900000000001</v>
      </c>
      <c r="I1191" s="49">
        <f t="shared" ref="I1191:I1254" si="51">ROUND(E1191*G1191,5)</f>
        <v>1.4161900000000001</v>
      </c>
      <c r="J1191" s="50">
        <f>ROUND((H1191*'2-Calculator'!$D$26),2)</f>
        <v>9927.94</v>
      </c>
      <c r="K1191" s="50">
        <f>ROUND((I1191*'2-Calculator'!$D$26),2)</f>
        <v>7576.62</v>
      </c>
      <c r="L1191" s="48">
        <v>12.1</v>
      </c>
      <c r="M1191" s="45" t="s">
        <v>2158</v>
      </c>
      <c r="N1191" s="45" t="s">
        <v>2159</v>
      </c>
      <c r="O1191" s="45"/>
      <c r="P1191" s="45" t="s">
        <v>1181</v>
      </c>
    </row>
    <row r="1192" spans="1:16" s="51" customFormat="1">
      <c r="A1192" s="45"/>
      <c r="B1192" s="45" t="s">
        <v>133</v>
      </c>
      <c r="C1192" s="113" t="s">
        <v>1744</v>
      </c>
      <c r="D1192" s="145" t="s">
        <v>2506</v>
      </c>
      <c r="E1192" s="47">
        <v>1.18092</v>
      </c>
      <c r="F1192" s="53">
        <v>1.9</v>
      </c>
      <c r="G1192" s="53">
        <v>1.45</v>
      </c>
      <c r="H1192" s="47">
        <f t="shared" si="50"/>
        <v>2.2437499999999999</v>
      </c>
      <c r="I1192" s="49">
        <f t="shared" si="51"/>
        <v>1.7123299999999999</v>
      </c>
      <c r="J1192" s="50">
        <f>ROUND((H1192*'2-Calculator'!$D$26),2)</f>
        <v>12004.06</v>
      </c>
      <c r="K1192" s="50">
        <f>ROUND((I1192*'2-Calculator'!$D$26),2)</f>
        <v>9160.9699999999993</v>
      </c>
      <c r="L1192" s="48">
        <v>12.71</v>
      </c>
      <c r="M1192" s="45" t="s">
        <v>2158</v>
      </c>
      <c r="N1192" s="45" t="s">
        <v>2159</v>
      </c>
      <c r="O1192" s="45"/>
      <c r="P1192" s="45" t="s">
        <v>1181</v>
      </c>
    </row>
    <row r="1193" spans="1:16" s="51" customFormat="1">
      <c r="A1193" s="45"/>
      <c r="B1193" s="45" t="s">
        <v>132</v>
      </c>
      <c r="C1193" s="113" t="s">
        <v>1744</v>
      </c>
      <c r="D1193" s="145" t="s">
        <v>2506</v>
      </c>
      <c r="E1193" s="47">
        <v>1.6609799999999999</v>
      </c>
      <c r="F1193" s="53">
        <v>1.9</v>
      </c>
      <c r="G1193" s="53">
        <v>1.45</v>
      </c>
      <c r="H1193" s="47">
        <f t="shared" si="50"/>
        <v>3.1558600000000001</v>
      </c>
      <c r="I1193" s="49">
        <f t="shared" si="51"/>
        <v>2.40842</v>
      </c>
      <c r="J1193" s="50">
        <f>ROUND((H1193*'2-Calculator'!$D$26),2)</f>
        <v>16883.849999999999</v>
      </c>
      <c r="K1193" s="50">
        <f>ROUND((I1193*'2-Calculator'!$D$26),2)</f>
        <v>12885.05</v>
      </c>
      <c r="L1193" s="48">
        <v>15.57</v>
      </c>
      <c r="M1193" s="45" t="s">
        <v>2158</v>
      </c>
      <c r="N1193" s="45" t="s">
        <v>2159</v>
      </c>
      <c r="O1193" s="45"/>
      <c r="P1193" s="45" t="s">
        <v>1181</v>
      </c>
    </row>
    <row r="1194" spans="1:16" s="51" customFormat="1">
      <c r="A1194" s="45"/>
      <c r="B1194" s="45" t="s">
        <v>131</v>
      </c>
      <c r="C1194" s="113" t="s">
        <v>1744</v>
      </c>
      <c r="D1194" s="145" t="s">
        <v>2506</v>
      </c>
      <c r="E1194" s="47">
        <v>4.2205500000000002</v>
      </c>
      <c r="F1194" s="53">
        <v>1.9</v>
      </c>
      <c r="G1194" s="53">
        <v>1.45</v>
      </c>
      <c r="H1194" s="47">
        <f t="shared" si="50"/>
        <v>8.01905</v>
      </c>
      <c r="I1194" s="49">
        <f t="shared" si="51"/>
        <v>6.1197999999999997</v>
      </c>
      <c r="J1194" s="50">
        <f>ROUND((H1194*'2-Calculator'!$D$26),2)</f>
        <v>42901.919999999998</v>
      </c>
      <c r="K1194" s="50">
        <f>ROUND((I1194*'2-Calculator'!$D$26),2)</f>
        <v>32740.93</v>
      </c>
      <c r="L1194" s="48">
        <v>25.29</v>
      </c>
      <c r="M1194" s="45" t="s">
        <v>2158</v>
      </c>
      <c r="N1194" s="45" t="s">
        <v>2159</v>
      </c>
      <c r="O1194" s="45"/>
      <c r="P1194" s="45" t="s">
        <v>1181</v>
      </c>
    </row>
    <row r="1195" spans="1:16" s="51" customFormat="1">
      <c r="A1195" s="45"/>
      <c r="B1195" s="45" t="s">
        <v>130</v>
      </c>
      <c r="C1195" s="113" t="s">
        <v>1745</v>
      </c>
      <c r="D1195" s="145" t="s">
        <v>2507</v>
      </c>
      <c r="E1195" s="47">
        <v>0.62958999999999998</v>
      </c>
      <c r="F1195" s="53">
        <v>1.9</v>
      </c>
      <c r="G1195" s="53">
        <v>1.45</v>
      </c>
      <c r="H1195" s="47">
        <f t="shared" si="50"/>
        <v>1.1962200000000001</v>
      </c>
      <c r="I1195" s="49">
        <f t="shared" si="51"/>
        <v>0.91291</v>
      </c>
      <c r="J1195" s="50">
        <f>ROUND((H1195*'2-Calculator'!$D$26),2)</f>
        <v>6399.78</v>
      </c>
      <c r="K1195" s="50">
        <f>ROUND((I1195*'2-Calculator'!$D$26),2)</f>
        <v>4884.07</v>
      </c>
      <c r="L1195" s="48">
        <v>5.73</v>
      </c>
      <c r="M1195" s="45" t="s">
        <v>2158</v>
      </c>
      <c r="N1195" s="45" t="s">
        <v>2159</v>
      </c>
      <c r="O1195" s="45"/>
      <c r="P1195" s="45" t="s">
        <v>1181</v>
      </c>
    </row>
    <row r="1196" spans="1:16" s="51" customFormat="1">
      <c r="A1196" s="45"/>
      <c r="B1196" s="45" t="s">
        <v>129</v>
      </c>
      <c r="C1196" s="113" t="s">
        <v>1745</v>
      </c>
      <c r="D1196" s="145" t="s">
        <v>2507</v>
      </c>
      <c r="E1196" s="47">
        <v>0.81428999999999996</v>
      </c>
      <c r="F1196" s="53">
        <v>1.9</v>
      </c>
      <c r="G1196" s="53">
        <v>1.45</v>
      </c>
      <c r="H1196" s="47">
        <f t="shared" si="50"/>
        <v>1.54715</v>
      </c>
      <c r="I1196" s="49">
        <f t="shared" si="51"/>
        <v>1.18072</v>
      </c>
      <c r="J1196" s="50">
        <f>ROUND((H1196*'2-Calculator'!$D$26),2)</f>
        <v>8277.25</v>
      </c>
      <c r="K1196" s="50">
        <f>ROUND((I1196*'2-Calculator'!$D$26),2)</f>
        <v>6316.85</v>
      </c>
      <c r="L1196" s="48">
        <v>7.82</v>
      </c>
      <c r="M1196" s="45" t="s">
        <v>2158</v>
      </c>
      <c r="N1196" s="45" t="s">
        <v>2159</v>
      </c>
      <c r="O1196" s="45"/>
      <c r="P1196" s="45" t="s">
        <v>1181</v>
      </c>
    </row>
    <row r="1197" spans="1:16" s="51" customFormat="1">
      <c r="A1197" s="45"/>
      <c r="B1197" s="45" t="s">
        <v>128</v>
      </c>
      <c r="C1197" s="113" t="s">
        <v>1745</v>
      </c>
      <c r="D1197" s="145" t="s">
        <v>2507</v>
      </c>
      <c r="E1197" s="47">
        <v>1.1184099999999999</v>
      </c>
      <c r="F1197" s="53">
        <v>1.9</v>
      </c>
      <c r="G1197" s="53">
        <v>1.45</v>
      </c>
      <c r="H1197" s="47">
        <f t="shared" si="50"/>
        <v>2.1249799999999999</v>
      </c>
      <c r="I1197" s="49">
        <f t="shared" si="51"/>
        <v>1.6216900000000001</v>
      </c>
      <c r="J1197" s="50">
        <f>ROUND((H1197*'2-Calculator'!$D$26),2)</f>
        <v>11368.64</v>
      </c>
      <c r="K1197" s="50">
        <f>ROUND((I1197*'2-Calculator'!$D$26),2)</f>
        <v>8676.0400000000009</v>
      </c>
      <c r="L1197" s="48">
        <v>8.42</v>
      </c>
      <c r="M1197" s="45" t="s">
        <v>2158</v>
      </c>
      <c r="N1197" s="45" t="s">
        <v>2159</v>
      </c>
      <c r="O1197" s="45"/>
      <c r="P1197" s="45" t="s">
        <v>1181</v>
      </c>
    </row>
    <row r="1198" spans="1:16" s="51" customFormat="1">
      <c r="A1198" s="45"/>
      <c r="B1198" s="45" t="s">
        <v>127</v>
      </c>
      <c r="C1198" s="113" t="s">
        <v>1745</v>
      </c>
      <c r="D1198" s="145" t="s">
        <v>2507</v>
      </c>
      <c r="E1198" s="47">
        <v>1.4315899999999999</v>
      </c>
      <c r="F1198" s="53">
        <v>1.9</v>
      </c>
      <c r="G1198" s="53">
        <v>1.45</v>
      </c>
      <c r="H1198" s="47">
        <f t="shared" si="50"/>
        <v>2.7200199999999999</v>
      </c>
      <c r="I1198" s="49">
        <f t="shared" si="51"/>
        <v>2.0758100000000002</v>
      </c>
      <c r="J1198" s="50">
        <f>ROUND((H1198*'2-Calculator'!$D$26),2)</f>
        <v>14552.11</v>
      </c>
      <c r="K1198" s="50">
        <f>ROUND((I1198*'2-Calculator'!$D$26),2)</f>
        <v>11105.58</v>
      </c>
      <c r="L1198" s="48">
        <v>8.42</v>
      </c>
      <c r="M1198" s="45" t="s">
        <v>2158</v>
      </c>
      <c r="N1198" s="45" t="s">
        <v>2159</v>
      </c>
      <c r="O1198" s="45"/>
      <c r="P1198" s="45" t="s">
        <v>1181</v>
      </c>
    </row>
    <row r="1199" spans="1:16" s="51" customFormat="1">
      <c r="A1199" s="45"/>
      <c r="B1199" s="45" t="s">
        <v>126</v>
      </c>
      <c r="C1199" s="113" t="s">
        <v>1746</v>
      </c>
      <c r="D1199" s="145" t="s">
        <v>2508</v>
      </c>
      <c r="E1199" s="47">
        <v>0.30830999999999997</v>
      </c>
      <c r="F1199" s="53">
        <v>1.9</v>
      </c>
      <c r="G1199" s="53">
        <v>1.45</v>
      </c>
      <c r="H1199" s="47">
        <f t="shared" si="50"/>
        <v>0.58579000000000003</v>
      </c>
      <c r="I1199" s="49">
        <f t="shared" si="51"/>
        <v>0.44705</v>
      </c>
      <c r="J1199" s="50">
        <f>ROUND((H1199*'2-Calculator'!$D$26),2)</f>
        <v>3133.98</v>
      </c>
      <c r="K1199" s="50">
        <f>ROUND((I1199*'2-Calculator'!$D$26),2)</f>
        <v>2391.7199999999998</v>
      </c>
      <c r="L1199" s="48">
        <v>2.23</v>
      </c>
      <c r="M1199" s="45" t="s">
        <v>2158</v>
      </c>
      <c r="N1199" s="45" t="s">
        <v>2159</v>
      </c>
      <c r="O1199" s="45"/>
      <c r="P1199" s="45" t="s">
        <v>1181</v>
      </c>
    </row>
    <row r="1200" spans="1:16" s="51" customFormat="1">
      <c r="A1200" s="45"/>
      <c r="B1200" s="45" t="s">
        <v>125</v>
      </c>
      <c r="C1200" s="113" t="s">
        <v>1746</v>
      </c>
      <c r="D1200" s="145" t="s">
        <v>2508</v>
      </c>
      <c r="E1200" s="47">
        <v>0.46131</v>
      </c>
      <c r="F1200" s="53">
        <v>1.9</v>
      </c>
      <c r="G1200" s="53">
        <v>1.45</v>
      </c>
      <c r="H1200" s="47">
        <f t="shared" si="50"/>
        <v>0.87648999999999999</v>
      </c>
      <c r="I1200" s="49">
        <f t="shared" si="51"/>
        <v>0.66890000000000005</v>
      </c>
      <c r="J1200" s="50">
        <f>ROUND((H1200*'2-Calculator'!$D$26),2)</f>
        <v>4689.22</v>
      </c>
      <c r="K1200" s="50">
        <f>ROUND((I1200*'2-Calculator'!$D$26),2)</f>
        <v>3578.62</v>
      </c>
      <c r="L1200" s="48">
        <v>2.4700000000000002</v>
      </c>
      <c r="M1200" s="45" t="s">
        <v>2158</v>
      </c>
      <c r="N1200" s="45" t="s">
        <v>2159</v>
      </c>
      <c r="O1200" s="45"/>
      <c r="P1200" s="45" t="s">
        <v>1181</v>
      </c>
    </row>
    <row r="1201" spans="1:16" s="51" customFormat="1">
      <c r="A1201" s="45"/>
      <c r="B1201" s="45" t="s">
        <v>124</v>
      </c>
      <c r="C1201" s="113" t="s">
        <v>1746</v>
      </c>
      <c r="D1201" s="145" t="s">
        <v>2508</v>
      </c>
      <c r="E1201" s="47">
        <v>0.80901000000000001</v>
      </c>
      <c r="F1201" s="53">
        <v>1.9</v>
      </c>
      <c r="G1201" s="53">
        <v>1.45</v>
      </c>
      <c r="H1201" s="47">
        <f t="shared" si="50"/>
        <v>1.53712</v>
      </c>
      <c r="I1201" s="49">
        <f t="shared" si="51"/>
        <v>1.17306</v>
      </c>
      <c r="J1201" s="50">
        <f>ROUND((H1201*'2-Calculator'!$D$26),2)</f>
        <v>8223.59</v>
      </c>
      <c r="K1201" s="50">
        <f>ROUND((I1201*'2-Calculator'!$D$26),2)</f>
        <v>6275.87</v>
      </c>
      <c r="L1201" s="48">
        <v>3.19</v>
      </c>
      <c r="M1201" s="45" t="s">
        <v>2158</v>
      </c>
      <c r="N1201" s="45" t="s">
        <v>2159</v>
      </c>
      <c r="O1201" s="45"/>
      <c r="P1201" s="45" t="s">
        <v>1181</v>
      </c>
    </row>
    <row r="1202" spans="1:16" s="51" customFormat="1">
      <c r="A1202" s="45"/>
      <c r="B1202" s="45" t="s">
        <v>123</v>
      </c>
      <c r="C1202" s="113" t="s">
        <v>1746</v>
      </c>
      <c r="D1202" s="145" t="s">
        <v>2508</v>
      </c>
      <c r="E1202" s="47">
        <v>1.6869099999999999</v>
      </c>
      <c r="F1202" s="53">
        <v>1.9</v>
      </c>
      <c r="G1202" s="53">
        <v>1.45</v>
      </c>
      <c r="H1202" s="47">
        <f t="shared" si="50"/>
        <v>3.20513</v>
      </c>
      <c r="I1202" s="49">
        <f t="shared" si="51"/>
        <v>2.4460199999999999</v>
      </c>
      <c r="J1202" s="50">
        <f>ROUND((H1202*'2-Calculator'!$D$26),2)</f>
        <v>17147.45</v>
      </c>
      <c r="K1202" s="50">
        <f>ROUND((I1202*'2-Calculator'!$D$26),2)</f>
        <v>13086.21</v>
      </c>
      <c r="L1202" s="48">
        <v>5.71</v>
      </c>
      <c r="M1202" s="45" t="s">
        <v>2158</v>
      </c>
      <c r="N1202" s="45" t="s">
        <v>2159</v>
      </c>
      <c r="O1202" s="45"/>
      <c r="P1202" s="45" t="s">
        <v>1181</v>
      </c>
    </row>
    <row r="1203" spans="1:16" s="51" customFormat="1">
      <c r="A1203" s="45"/>
      <c r="B1203" s="45" t="s">
        <v>122</v>
      </c>
      <c r="C1203" s="113" t="s">
        <v>1747</v>
      </c>
      <c r="D1203" s="145" t="s">
        <v>2509</v>
      </c>
      <c r="E1203" s="47">
        <v>0.59079000000000004</v>
      </c>
      <c r="F1203" s="53">
        <v>1.9</v>
      </c>
      <c r="G1203" s="53">
        <v>1.45</v>
      </c>
      <c r="H1203" s="47">
        <f t="shared" si="50"/>
        <v>1.1225000000000001</v>
      </c>
      <c r="I1203" s="49">
        <f t="shared" si="51"/>
        <v>0.85665000000000002</v>
      </c>
      <c r="J1203" s="50">
        <f>ROUND((H1203*'2-Calculator'!$D$26),2)</f>
        <v>6005.38</v>
      </c>
      <c r="K1203" s="50">
        <f>ROUND((I1203*'2-Calculator'!$D$26),2)</f>
        <v>4583.08</v>
      </c>
      <c r="L1203" s="48">
        <v>8.8699999999999992</v>
      </c>
      <c r="M1203" s="45" t="s">
        <v>2158</v>
      </c>
      <c r="N1203" s="45" t="s">
        <v>2159</v>
      </c>
      <c r="O1203" s="45"/>
      <c r="P1203" s="45" t="s">
        <v>1181</v>
      </c>
    </row>
    <row r="1204" spans="1:16" s="51" customFormat="1">
      <c r="A1204" s="45"/>
      <c r="B1204" s="45" t="s">
        <v>121</v>
      </c>
      <c r="C1204" s="113" t="s">
        <v>1747</v>
      </c>
      <c r="D1204" s="145" t="s">
        <v>2509</v>
      </c>
      <c r="E1204" s="47">
        <v>0.75519000000000003</v>
      </c>
      <c r="F1204" s="53">
        <v>1.9</v>
      </c>
      <c r="G1204" s="53">
        <v>1.45</v>
      </c>
      <c r="H1204" s="47">
        <f t="shared" si="50"/>
        <v>1.43486</v>
      </c>
      <c r="I1204" s="49">
        <f t="shared" si="51"/>
        <v>1.0950299999999999</v>
      </c>
      <c r="J1204" s="50">
        <f>ROUND((H1204*'2-Calculator'!$D$26),2)</f>
        <v>7676.5</v>
      </c>
      <c r="K1204" s="50">
        <f>ROUND((I1204*'2-Calculator'!$D$26),2)</f>
        <v>5858.41</v>
      </c>
      <c r="L1204" s="48">
        <v>10.58</v>
      </c>
      <c r="M1204" s="45" t="s">
        <v>2158</v>
      </c>
      <c r="N1204" s="45" t="s">
        <v>2159</v>
      </c>
      <c r="O1204" s="45"/>
      <c r="P1204" s="45" t="s">
        <v>1181</v>
      </c>
    </row>
    <row r="1205" spans="1:16" s="51" customFormat="1">
      <c r="A1205" s="45"/>
      <c r="B1205" s="45" t="s">
        <v>120</v>
      </c>
      <c r="C1205" s="113" t="s">
        <v>1747</v>
      </c>
      <c r="D1205" s="145" t="s">
        <v>2509</v>
      </c>
      <c r="E1205" s="47">
        <v>0.94962000000000002</v>
      </c>
      <c r="F1205" s="53">
        <v>1.9</v>
      </c>
      <c r="G1205" s="53">
        <v>1.45</v>
      </c>
      <c r="H1205" s="47">
        <f t="shared" si="50"/>
        <v>1.8042800000000001</v>
      </c>
      <c r="I1205" s="49">
        <f t="shared" si="51"/>
        <v>1.3769499999999999</v>
      </c>
      <c r="J1205" s="50">
        <f>ROUND((H1205*'2-Calculator'!$D$26),2)</f>
        <v>9652.9</v>
      </c>
      <c r="K1205" s="50">
        <f>ROUND((I1205*'2-Calculator'!$D$26),2)</f>
        <v>7366.68</v>
      </c>
      <c r="L1205" s="48">
        <v>10.58</v>
      </c>
      <c r="M1205" s="45" t="s">
        <v>2158</v>
      </c>
      <c r="N1205" s="45" t="s">
        <v>2159</v>
      </c>
      <c r="O1205" s="45"/>
      <c r="P1205" s="45" t="s">
        <v>1181</v>
      </c>
    </row>
    <row r="1206" spans="1:16" s="51" customFormat="1">
      <c r="A1206" s="45"/>
      <c r="B1206" s="45" t="s">
        <v>119</v>
      </c>
      <c r="C1206" s="113" t="s">
        <v>1747</v>
      </c>
      <c r="D1206" s="145" t="s">
        <v>2509</v>
      </c>
      <c r="E1206" s="47">
        <v>2.8134100000000002</v>
      </c>
      <c r="F1206" s="53">
        <v>1.9</v>
      </c>
      <c r="G1206" s="53">
        <v>1.45</v>
      </c>
      <c r="H1206" s="47">
        <f t="shared" si="50"/>
        <v>5.3454800000000002</v>
      </c>
      <c r="I1206" s="49">
        <f t="shared" si="51"/>
        <v>4.07944</v>
      </c>
      <c r="J1206" s="50">
        <f>ROUND((H1206*'2-Calculator'!$D$26),2)</f>
        <v>28598.32</v>
      </c>
      <c r="K1206" s="50">
        <f>ROUND((I1206*'2-Calculator'!$D$26),2)</f>
        <v>21825</v>
      </c>
      <c r="L1206" s="48">
        <v>16.559999999999999</v>
      </c>
      <c r="M1206" s="45" t="s">
        <v>2158</v>
      </c>
      <c r="N1206" s="45" t="s">
        <v>2159</v>
      </c>
      <c r="O1206" s="45"/>
      <c r="P1206" s="45" t="s">
        <v>1181</v>
      </c>
    </row>
    <row r="1207" spans="1:16" s="51" customFormat="1">
      <c r="A1207" s="45"/>
      <c r="B1207" s="45" t="s">
        <v>118</v>
      </c>
      <c r="C1207" s="113" t="s">
        <v>1748</v>
      </c>
      <c r="D1207" s="145" t="s">
        <v>2510</v>
      </c>
      <c r="E1207" s="47">
        <v>0.38013999999999998</v>
      </c>
      <c r="F1207" s="53">
        <v>1.9</v>
      </c>
      <c r="G1207" s="53">
        <v>1.45</v>
      </c>
      <c r="H1207" s="47">
        <f t="shared" si="50"/>
        <v>0.72226999999999997</v>
      </c>
      <c r="I1207" s="49">
        <f t="shared" si="51"/>
        <v>0.55120000000000002</v>
      </c>
      <c r="J1207" s="50">
        <f>ROUND((H1207*'2-Calculator'!$D$26),2)</f>
        <v>3864.14</v>
      </c>
      <c r="K1207" s="50">
        <f>ROUND((I1207*'2-Calculator'!$D$26),2)</f>
        <v>2948.92</v>
      </c>
      <c r="L1207" s="48">
        <v>3.73</v>
      </c>
      <c r="M1207" s="45" t="s">
        <v>2158</v>
      </c>
      <c r="N1207" s="45" t="s">
        <v>2159</v>
      </c>
      <c r="O1207" s="45"/>
      <c r="P1207" s="45" t="s">
        <v>1181</v>
      </c>
    </row>
    <row r="1208" spans="1:16" s="51" customFormat="1">
      <c r="A1208" s="45"/>
      <c r="B1208" s="45" t="s">
        <v>117</v>
      </c>
      <c r="C1208" s="113" t="s">
        <v>1748</v>
      </c>
      <c r="D1208" s="145" t="s">
        <v>2510</v>
      </c>
      <c r="E1208" s="47">
        <v>0.51232</v>
      </c>
      <c r="F1208" s="53">
        <v>1.9</v>
      </c>
      <c r="G1208" s="53">
        <v>1.45</v>
      </c>
      <c r="H1208" s="47">
        <f t="shared" si="50"/>
        <v>0.97341</v>
      </c>
      <c r="I1208" s="49">
        <f t="shared" si="51"/>
        <v>0.74285999999999996</v>
      </c>
      <c r="J1208" s="50">
        <f>ROUND((H1208*'2-Calculator'!$D$26),2)</f>
        <v>5207.74</v>
      </c>
      <c r="K1208" s="50">
        <f>ROUND((I1208*'2-Calculator'!$D$26),2)</f>
        <v>3974.3</v>
      </c>
      <c r="L1208" s="48">
        <v>4.49</v>
      </c>
      <c r="M1208" s="45" t="s">
        <v>2158</v>
      </c>
      <c r="N1208" s="45" t="s">
        <v>2159</v>
      </c>
      <c r="O1208" s="45"/>
      <c r="P1208" s="45" t="s">
        <v>1181</v>
      </c>
    </row>
    <row r="1209" spans="1:16" s="51" customFormat="1">
      <c r="A1209" s="45"/>
      <c r="B1209" s="45" t="s">
        <v>116</v>
      </c>
      <c r="C1209" s="113" t="s">
        <v>1748</v>
      </c>
      <c r="D1209" s="145" t="s">
        <v>2510</v>
      </c>
      <c r="E1209" s="47">
        <v>0.93757000000000001</v>
      </c>
      <c r="F1209" s="53">
        <v>1.9</v>
      </c>
      <c r="G1209" s="53">
        <v>1.45</v>
      </c>
      <c r="H1209" s="47">
        <f t="shared" si="50"/>
        <v>1.78138</v>
      </c>
      <c r="I1209" s="49">
        <f t="shared" si="51"/>
        <v>1.35948</v>
      </c>
      <c r="J1209" s="50">
        <f>ROUND((H1209*'2-Calculator'!$D$26),2)</f>
        <v>9530.3799999999992</v>
      </c>
      <c r="K1209" s="50">
        <f>ROUND((I1209*'2-Calculator'!$D$26),2)</f>
        <v>7273.22</v>
      </c>
      <c r="L1209" s="48">
        <v>5.26</v>
      </c>
      <c r="M1209" s="45" t="s">
        <v>2158</v>
      </c>
      <c r="N1209" s="45" t="s">
        <v>2159</v>
      </c>
      <c r="O1209" s="45"/>
      <c r="P1209" s="45" t="s">
        <v>1181</v>
      </c>
    </row>
    <row r="1210" spans="1:16" s="51" customFormat="1">
      <c r="A1210" s="45"/>
      <c r="B1210" s="45" t="s">
        <v>115</v>
      </c>
      <c r="C1210" s="113" t="s">
        <v>1748</v>
      </c>
      <c r="D1210" s="145" t="s">
        <v>2510</v>
      </c>
      <c r="E1210" s="47">
        <v>2.2574299999999998</v>
      </c>
      <c r="F1210" s="53">
        <v>1.9</v>
      </c>
      <c r="G1210" s="53">
        <v>1.45</v>
      </c>
      <c r="H1210" s="47">
        <f t="shared" si="50"/>
        <v>4.2891199999999996</v>
      </c>
      <c r="I1210" s="49">
        <f t="shared" si="51"/>
        <v>3.2732700000000001</v>
      </c>
      <c r="J1210" s="50">
        <f>ROUND((H1210*'2-Calculator'!$D$26),2)</f>
        <v>22946.79</v>
      </c>
      <c r="K1210" s="50">
        <f>ROUND((I1210*'2-Calculator'!$D$26),2)</f>
        <v>17511.990000000002</v>
      </c>
      <c r="L1210" s="48">
        <v>8.9600000000000009</v>
      </c>
      <c r="M1210" s="45" t="s">
        <v>2158</v>
      </c>
      <c r="N1210" s="45" t="s">
        <v>2159</v>
      </c>
      <c r="O1210" s="45"/>
      <c r="P1210" s="45" t="s">
        <v>1181</v>
      </c>
    </row>
    <row r="1211" spans="1:16" s="51" customFormat="1">
      <c r="A1211" s="45"/>
      <c r="B1211" s="45" t="s">
        <v>114</v>
      </c>
      <c r="C1211" s="113" t="s">
        <v>1749</v>
      </c>
      <c r="D1211" s="145" t="s">
        <v>2511</v>
      </c>
      <c r="E1211" s="47">
        <v>0.40018999999999999</v>
      </c>
      <c r="F1211" s="53">
        <v>1.9</v>
      </c>
      <c r="G1211" s="53">
        <v>1.45</v>
      </c>
      <c r="H1211" s="47">
        <f t="shared" si="50"/>
        <v>0.76036000000000004</v>
      </c>
      <c r="I1211" s="49">
        <f t="shared" si="51"/>
        <v>0.58028000000000002</v>
      </c>
      <c r="J1211" s="50">
        <f>ROUND((H1211*'2-Calculator'!$D$26),2)</f>
        <v>4067.93</v>
      </c>
      <c r="K1211" s="50">
        <f>ROUND((I1211*'2-Calculator'!$D$26),2)</f>
        <v>3104.5</v>
      </c>
      <c r="L1211" s="48">
        <v>3.85</v>
      </c>
      <c r="M1211" s="45" t="s">
        <v>2158</v>
      </c>
      <c r="N1211" s="45" t="s">
        <v>2159</v>
      </c>
      <c r="O1211" s="45"/>
      <c r="P1211" s="45" t="s">
        <v>1181</v>
      </c>
    </row>
    <row r="1212" spans="1:16" s="51" customFormat="1">
      <c r="A1212" s="45"/>
      <c r="B1212" s="45" t="s">
        <v>113</v>
      </c>
      <c r="C1212" s="113" t="s">
        <v>1749</v>
      </c>
      <c r="D1212" s="145" t="s">
        <v>2511</v>
      </c>
      <c r="E1212" s="47">
        <v>0.49210999999999999</v>
      </c>
      <c r="F1212" s="53">
        <v>1.9</v>
      </c>
      <c r="G1212" s="53">
        <v>1.45</v>
      </c>
      <c r="H1212" s="47">
        <f t="shared" si="50"/>
        <v>0.93501000000000001</v>
      </c>
      <c r="I1212" s="49">
        <f t="shared" si="51"/>
        <v>0.71355999999999997</v>
      </c>
      <c r="J1212" s="50">
        <f>ROUND((H1212*'2-Calculator'!$D$26),2)</f>
        <v>5002.3</v>
      </c>
      <c r="K1212" s="50">
        <f>ROUND((I1212*'2-Calculator'!$D$26),2)</f>
        <v>3817.55</v>
      </c>
      <c r="L1212" s="48">
        <v>4.17</v>
      </c>
      <c r="M1212" s="45" t="s">
        <v>2158</v>
      </c>
      <c r="N1212" s="45" t="s">
        <v>2159</v>
      </c>
      <c r="O1212" s="45"/>
      <c r="P1212" s="45" t="s">
        <v>1181</v>
      </c>
    </row>
    <row r="1213" spans="1:16" s="51" customFormat="1">
      <c r="A1213" s="45"/>
      <c r="B1213" s="45" t="s">
        <v>112</v>
      </c>
      <c r="C1213" s="113" t="s">
        <v>1749</v>
      </c>
      <c r="D1213" s="145" t="s">
        <v>2511</v>
      </c>
      <c r="E1213" s="47">
        <v>0.87273999999999996</v>
      </c>
      <c r="F1213" s="53">
        <v>1.9</v>
      </c>
      <c r="G1213" s="53">
        <v>1.45</v>
      </c>
      <c r="H1213" s="47">
        <f t="shared" si="50"/>
        <v>1.65821</v>
      </c>
      <c r="I1213" s="49">
        <f t="shared" si="51"/>
        <v>1.2654700000000001</v>
      </c>
      <c r="J1213" s="50">
        <f>ROUND((H1213*'2-Calculator'!$D$26),2)</f>
        <v>8871.42</v>
      </c>
      <c r="K1213" s="50">
        <f>ROUND((I1213*'2-Calculator'!$D$26),2)</f>
        <v>6770.26</v>
      </c>
      <c r="L1213" s="48">
        <v>4.7</v>
      </c>
      <c r="M1213" s="45" t="s">
        <v>2158</v>
      </c>
      <c r="N1213" s="45" t="s">
        <v>2159</v>
      </c>
      <c r="O1213" s="45"/>
      <c r="P1213" s="45" t="s">
        <v>1181</v>
      </c>
    </row>
    <row r="1214" spans="1:16" s="51" customFormat="1">
      <c r="A1214" s="45"/>
      <c r="B1214" s="45" t="s">
        <v>111</v>
      </c>
      <c r="C1214" s="113" t="s">
        <v>1749</v>
      </c>
      <c r="D1214" s="145" t="s">
        <v>2511</v>
      </c>
      <c r="E1214" s="47">
        <v>2.2896700000000001</v>
      </c>
      <c r="F1214" s="53">
        <v>1.9</v>
      </c>
      <c r="G1214" s="53">
        <v>1.45</v>
      </c>
      <c r="H1214" s="47">
        <f t="shared" si="50"/>
        <v>4.3503699999999998</v>
      </c>
      <c r="I1214" s="49">
        <f t="shared" si="51"/>
        <v>3.32002</v>
      </c>
      <c r="J1214" s="50">
        <f>ROUND((H1214*'2-Calculator'!$D$26),2)</f>
        <v>23274.48</v>
      </c>
      <c r="K1214" s="50">
        <f>ROUND((I1214*'2-Calculator'!$D$26),2)</f>
        <v>17762.11</v>
      </c>
      <c r="L1214" s="48">
        <v>9.49</v>
      </c>
      <c r="M1214" s="45" t="s">
        <v>2158</v>
      </c>
      <c r="N1214" s="45" t="s">
        <v>2159</v>
      </c>
      <c r="O1214" s="45"/>
      <c r="P1214" s="45" t="s">
        <v>1181</v>
      </c>
    </row>
    <row r="1215" spans="1:16" s="51" customFormat="1">
      <c r="A1215" s="45"/>
      <c r="B1215" s="45" t="s">
        <v>110</v>
      </c>
      <c r="C1215" s="113" t="s">
        <v>1750</v>
      </c>
      <c r="D1215" s="145" t="s">
        <v>2512</v>
      </c>
      <c r="E1215" s="47">
        <v>0.48282999999999998</v>
      </c>
      <c r="F1215" s="53">
        <v>1.9</v>
      </c>
      <c r="G1215" s="53">
        <v>1.45</v>
      </c>
      <c r="H1215" s="47">
        <f t="shared" si="50"/>
        <v>0.91737999999999997</v>
      </c>
      <c r="I1215" s="49">
        <f t="shared" si="51"/>
        <v>0.70009999999999994</v>
      </c>
      <c r="J1215" s="50">
        <f>ROUND((H1215*'2-Calculator'!$D$26),2)</f>
        <v>4907.9799999999996</v>
      </c>
      <c r="K1215" s="50">
        <f>ROUND((I1215*'2-Calculator'!$D$26),2)</f>
        <v>3745.54</v>
      </c>
      <c r="L1215" s="48">
        <v>3.38</v>
      </c>
      <c r="M1215" s="45" t="s">
        <v>2158</v>
      </c>
      <c r="N1215" s="45" t="s">
        <v>2159</v>
      </c>
      <c r="O1215" s="45"/>
      <c r="P1215" s="45" t="s">
        <v>1181</v>
      </c>
    </row>
    <row r="1216" spans="1:16" s="51" customFormat="1">
      <c r="A1216" s="45"/>
      <c r="B1216" s="45" t="s">
        <v>109</v>
      </c>
      <c r="C1216" s="113" t="s">
        <v>1750</v>
      </c>
      <c r="D1216" s="145" t="s">
        <v>2512</v>
      </c>
      <c r="E1216" s="47">
        <v>0.66871999999999998</v>
      </c>
      <c r="F1216" s="53">
        <v>1.9</v>
      </c>
      <c r="G1216" s="53">
        <v>1.45</v>
      </c>
      <c r="H1216" s="47">
        <f t="shared" si="50"/>
        <v>1.27057</v>
      </c>
      <c r="I1216" s="49">
        <f t="shared" si="51"/>
        <v>0.96963999999999995</v>
      </c>
      <c r="J1216" s="50">
        <f>ROUND((H1216*'2-Calculator'!$D$26),2)</f>
        <v>6797.55</v>
      </c>
      <c r="K1216" s="50">
        <f>ROUND((I1216*'2-Calculator'!$D$26),2)</f>
        <v>5187.57</v>
      </c>
      <c r="L1216" s="48">
        <v>3.99</v>
      </c>
      <c r="M1216" s="45" t="s">
        <v>2158</v>
      </c>
      <c r="N1216" s="45" t="s">
        <v>2159</v>
      </c>
      <c r="O1216" s="45"/>
      <c r="P1216" s="45" t="s">
        <v>1181</v>
      </c>
    </row>
    <row r="1217" spans="1:16" s="51" customFormat="1">
      <c r="A1217" s="45"/>
      <c r="B1217" s="45" t="s">
        <v>108</v>
      </c>
      <c r="C1217" s="113" t="s">
        <v>1750</v>
      </c>
      <c r="D1217" s="145" t="s">
        <v>2512</v>
      </c>
      <c r="E1217" s="47">
        <v>1.1646099999999999</v>
      </c>
      <c r="F1217" s="53">
        <v>1.9</v>
      </c>
      <c r="G1217" s="53">
        <v>1.45</v>
      </c>
      <c r="H1217" s="47">
        <f t="shared" si="50"/>
        <v>2.2127599999999998</v>
      </c>
      <c r="I1217" s="49">
        <f t="shared" si="51"/>
        <v>1.68868</v>
      </c>
      <c r="J1217" s="50">
        <f>ROUND((H1217*'2-Calculator'!$D$26),2)</f>
        <v>11838.27</v>
      </c>
      <c r="K1217" s="50">
        <f>ROUND((I1217*'2-Calculator'!$D$26),2)</f>
        <v>9034.44</v>
      </c>
      <c r="L1217" s="48">
        <v>5.81</v>
      </c>
      <c r="M1217" s="45" t="s">
        <v>2158</v>
      </c>
      <c r="N1217" s="45" t="s">
        <v>2159</v>
      </c>
      <c r="O1217" s="45"/>
      <c r="P1217" s="45" t="s">
        <v>1181</v>
      </c>
    </row>
    <row r="1218" spans="1:16" s="51" customFormat="1">
      <c r="A1218" s="45"/>
      <c r="B1218" s="45" t="s">
        <v>107</v>
      </c>
      <c r="C1218" s="113" t="s">
        <v>1750</v>
      </c>
      <c r="D1218" s="145" t="s">
        <v>2512</v>
      </c>
      <c r="E1218" s="47">
        <v>2.71854</v>
      </c>
      <c r="F1218" s="53">
        <v>1.9</v>
      </c>
      <c r="G1218" s="53">
        <v>1.45</v>
      </c>
      <c r="H1218" s="47">
        <f t="shared" si="50"/>
        <v>5.1652300000000002</v>
      </c>
      <c r="I1218" s="49">
        <f t="shared" si="51"/>
        <v>3.9418799999999998</v>
      </c>
      <c r="J1218" s="50">
        <f>ROUND((H1218*'2-Calculator'!$D$26),2)</f>
        <v>27633.98</v>
      </c>
      <c r="K1218" s="50">
        <f>ROUND((I1218*'2-Calculator'!$D$26),2)</f>
        <v>21089.06</v>
      </c>
      <c r="L1218" s="48">
        <v>11.01</v>
      </c>
      <c r="M1218" s="45" t="s">
        <v>2158</v>
      </c>
      <c r="N1218" s="45" t="s">
        <v>2159</v>
      </c>
      <c r="O1218" s="45"/>
      <c r="P1218" s="45" t="s">
        <v>1181</v>
      </c>
    </row>
    <row r="1219" spans="1:16" s="51" customFormat="1">
      <c r="A1219" s="45"/>
      <c r="B1219" s="45" t="s">
        <v>106</v>
      </c>
      <c r="C1219" s="113" t="s">
        <v>1751</v>
      </c>
      <c r="D1219" s="145" t="s">
        <v>2513</v>
      </c>
      <c r="E1219" s="47">
        <v>0.44542999999999999</v>
      </c>
      <c r="F1219" s="53">
        <v>1.9</v>
      </c>
      <c r="G1219" s="53">
        <v>1.45</v>
      </c>
      <c r="H1219" s="47">
        <f t="shared" si="50"/>
        <v>0.84631999999999996</v>
      </c>
      <c r="I1219" s="49">
        <f t="shared" si="51"/>
        <v>0.64587000000000006</v>
      </c>
      <c r="J1219" s="50">
        <f>ROUND((H1219*'2-Calculator'!$D$26),2)</f>
        <v>4527.8100000000004</v>
      </c>
      <c r="K1219" s="50">
        <f>ROUND((I1219*'2-Calculator'!$D$26),2)</f>
        <v>3455.4</v>
      </c>
      <c r="L1219" s="48">
        <v>4.29</v>
      </c>
      <c r="M1219" s="45" t="s">
        <v>2158</v>
      </c>
      <c r="N1219" s="45" t="s">
        <v>2159</v>
      </c>
      <c r="O1219" s="45"/>
      <c r="P1219" s="45" t="s">
        <v>1181</v>
      </c>
    </row>
    <row r="1220" spans="1:16" s="51" customFormat="1">
      <c r="A1220" s="45"/>
      <c r="B1220" s="45" t="s">
        <v>105</v>
      </c>
      <c r="C1220" s="113" t="s">
        <v>1751</v>
      </c>
      <c r="D1220" s="145" t="s">
        <v>2513</v>
      </c>
      <c r="E1220" s="47">
        <v>0.53449000000000002</v>
      </c>
      <c r="F1220" s="53">
        <v>1.9</v>
      </c>
      <c r="G1220" s="53">
        <v>1.45</v>
      </c>
      <c r="H1220" s="47">
        <f t="shared" si="50"/>
        <v>1.01553</v>
      </c>
      <c r="I1220" s="49">
        <f t="shared" si="51"/>
        <v>0.77500999999999998</v>
      </c>
      <c r="J1220" s="50">
        <f>ROUND((H1220*'2-Calculator'!$D$26),2)</f>
        <v>5433.09</v>
      </c>
      <c r="K1220" s="50">
        <f>ROUND((I1220*'2-Calculator'!$D$26),2)</f>
        <v>4146.3</v>
      </c>
      <c r="L1220" s="48">
        <v>4.3899999999999997</v>
      </c>
      <c r="M1220" s="45" t="s">
        <v>2158</v>
      </c>
      <c r="N1220" s="45" t="s">
        <v>2159</v>
      </c>
      <c r="O1220" s="45"/>
      <c r="P1220" s="45" t="s">
        <v>1181</v>
      </c>
    </row>
    <row r="1221" spans="1:16" s="51" customFormat="1">
      <c r="A1221" s="45"/>
      <c r="B1221" s="45" t="s">
        <v>104</v>
      </c>
      <c r="C1221" s="113" t="s">
        <v>1751</v>
      </c>
      <c r="D1221" s="145" t="s">
        <v>2513</v>
      </c>
      <c r="E1221" s="47">
        <v>0.96799000000000002</v>
      </c>
      <c r="F1221" s="53">
        <v>1.9</v>
      </c>
      <c r="G1221" s="53">
        <v>1.45</v>
      </c>
      <c r="H1221" s="47">
        <f t="shared" si="50"/>
        <v>1.83918</v>
      </c>
      <c r="I1221" s="49">
        <f t="shared" si="51"/>
        <v>1.4035899999999999</v>
      </c>
      <c r="J1221" s="50">
        <f>ROUND((H1221*'2-Calculator'!$D$26),2)</f>
        <v>9839.61</v>
      </c>
      <c r="K1221" s="50">
        <f>ROUND((I1221*'2-Calculator'!$D$26),2)</f>
        <v>7509.21</v>
      </c>
      <c r="L1221" s="48">
        <v>4.6399999999999997</v>
      </c>
      <c r="M1221" s="45" t="s">
        <v>2158</v>
      </c>
      <c r="N1221" s="45" t="s">
        <v>2159</v>
      </c>
      <c r="O1221" s="45"/>
      <c r="P1221" s="45" t="s">
        <v>1181</v>
      </c>
    </row>
    <row r="1222" spans="1:16" s="51" customFormat="1">
      <c r="A1222" s="45"/>
      <c r="B1222" s="45" t="s">
        <v>103</v>
      </c>
      <c r="C1222" s="113" t="s">
        <v>1751</v>
      </c>
      <c r="D1222" s="145" t="s">
        <v>2513</v>
      </c>
      <c r="E1222" s="47">
        <v>1.8662799999999999</v>
      </c>
      <c r="F1222" s="53">
        <v>1.9</v>
      </c>
      <c r="G1222" s="53">
        <v>1.45</v>
      </c>
      <c r="H1222" s="47">
        <f t="shared" si="50"/>
        <v>3.5459299999999998</v>
      </c>
      <c r="I1222" s="49">
        <f t="shared" si="51"/>
        <v>2.7061099999999998</v>
      </c>
      <c r="J1222" s="50">
        <f>ROUND((H1222*'2-Calculator'!$D$26),2)</f>
        <v>18970.73</v>
      </c>
      <c r="K1222" s="50">
        <f>ROUND((I1222*'2-Calculator'!$D$26),2)</f>
        <v>14477.69</v>
      </c>
      <c r="L1222" s="48">
        <v>6.64</v>
      </c>
      <c r="M1222" s="45" t="s">
        <v>2158</v>
      </c>
      <c r="N1222" s="45" t="s">
        <v>2159</v>
      </c>
      <c r="O1222" s="45"/>
      <c r="P1222" s="45" t="s">
        <v>1181</v>
      </c>
    </row>
    <row r="1223" spans="1:16" s="51" customFormat="1">
      <c r="A1223" s="45"/>
      <c r="B1223" s="45" t="s">
        <v>2099</v>
      </c>
      <c r="C1223" s="113" t="s">
        <v>2131</v>
      </c>
      <c r="D1223" s="145" t="s">
        <v>2514</v>
      </c>
      <c r="E1223" s="47">
        <v>1.8624700000000001</v>
      </c>
      <c r="F1223" s="53">
        <v>1</v>
      </c>
      <c r="G1223" s="53">
        <v>1</v>
      </c>
      <c r="H1223" s="47">
        <f t="shared" si="50"/>
        <v>1.8624700000000001</v>
      </c>
      <c r="I1223" s="49">
        <f t="shared" si="51"/>
        <v>1.8624700000000001</v>
      </c>
      <c r="J1223" s="50">
        <f>ROUND((H1223*'2-Calculator'!$D$26),2)</f>
        <v>9964.2099999999991</v>
      </c>
      <c r="K1223" s="50">
        <f>ROUND((I1223*'2-Calculator'!$D$26),2)</f>
        <v>9964.2099999999991</v>
      </c>
      <c r="L1223" s="48">
        <v>3.66</v>
      </c>
      <c r="M1223" s="45" t="s">
        <v>2151</v>
      </c>
      <c r="N1223" s="45" t="s">
        <v>2152</v>
      </c>
      <c r="O1223" s="45"/>
      <c r="P1223" s="45" t="s">
        <v>1789</v>
      </c>
    </row>
    <row r="1224" spans="1:16" s="51" customFormat="1">
      <c r="A1224" s="45"/>
      <c r="B1224" s="45" t="s">
        <v>2100</v>
      </c>
      <c r="C1224" s="113" t="s">
        <v>2131</v>
      </c>
      <c r="D1224" s="145" t="s">
        <v>2514</v>
      </c>
      <c r="E1224" s="47">
        <v>2.3158300000000001</v>
      </c>
      <c r="F1224" s="53">
        <v>1</v>
      </c>
      <c r="G1224" s="53">
        <v>1</v>
      </c>
      <c r="H1224" s="47">
        <f t="shared" si="50"/>
        <v>2.3158300000000001</v>
      </c>
      <c r="I1224" s="49">
        <f t="shared" si="51"/>
        <v>2.3158300000000001</v>
      </c>
      <c r="J1224" s="50">
        <f>ROUND((H1224*'2-Calculator'!$D$26),2)</f>
        <v>12389.69</v>
      </c>
      <c r="K1224" s="50">
        <f>ROUND((I1224*'2-Calculator'!$D$26),2)</f>
        <v>12389.69</v>
      </c>
      <c r="L1224" s="48">
        <v>5.6</v>
      </c>
      <c r="M1224" s="45" t="s">
        <v>2151</v>
      </c>
      <c r="N1224" s="45" t="s">
        <v>2152</v>
      </c>
      <c r="O1224" s="45"/>
      <c r="P1224" s="45" t="s">
        <v>1789</v>
      </c>
    </row>
    <row r="1225" spans="1:16" s="51" customFormat="1">
      <c r="A1225" s="45"/>
      <c r="B1225" s="45" t="s">
        <v>2101</v>
      </c>
      <c r="C1225" s="113" t="s">
        <v>2131</v>
      </c>
      <c r="D1225" s="145" t="s">
        <v>2514</v>
      </c>
      <c r="E1225" s="47">
        <v>3.28329</v>
      </c>
      <c r="F1225" s="53">
        <v>1</v>
      </c>
      <c r="G1225" s="53">
        <v>1</v>
      </c>
      <c r="H1225" s="47">
        <f t="shared" si="50"/>
        <v>3.28329</v>
      </c>
      <c r="I1225" s="49">
        <f t="shared" si="51"/>
        <v>3.28329</v>
      </c>
      <c r="J1225" s="50">
        <f>ROUND((H1225*'2-Calculator'!$D$26),2)</f>
        <v>17565.599999999999</v>
      </c>
      <c r="K1225" s="50">
        <f>ROUND((I1225*'2-Calculator'!$D$26),2)</f>
        <v>17565.599999999999</v>
      </c>
      <c r="L1225" s="48">
        <v>9.0500000000000007</v>
      </c>
      <c r="M1225" s="45" t="s">
        <v>2151</v>
      </c>
      <c r="N1225" s="45" t="s">
        <v>2152</v>
      </c>
      <c r="O1225" s="45"/>
      <c r="P1225" s="45" t="s">
        <v>1789</v>
      </c>
    </row>
    <row r="1226" spans="1:16" s="51" customFormat="1">
      <c r="A1226" s="45"/>
      <c r="B1226" s="45" t="s">
        <v>2102</v>
      </c>
      <c r="C1226" s="113" t="s">
        <v>2131</v>
      </c>
      <c r="D1226" s="145" t="s">
        <v>2514</v>
      </c>
      <c r="E1226" s="47">
        <v>6.1387799999999997</v>
      </c>
      <c r="F1226" s="53">
        <v>1</v>
      </c>
      <c r="G1226" s="53">
        <v>1</v>
      </c>
      <c r="H1226" s="47">
        <f t="shared" si="50"/>
        <v>6.1387799999999997</v>
      </c>
      <c r="I1226" s="49">
        <f t="shared" si="51"/>
        <v>6.1387799999999997</v>
      </c>
      <c r="J1226" s="50">
        <f>ROUND((H1226*'2-Calculator'!$D$26),2)</f>
        <v>32842.47</v>
      </c>
      <c r="K1226" s="50">
        <f>ROUND((I1226*'2-Calculator'!$D$26),2)</f>
        <v>32842.47</v>
      </c>
      <c r="L1226" s="48">
        <v>16.559999999999999</v>
      </c>
      <c r="M1226" s="45" t="s">
        <v>2151</v>
      </c>
      <c r="N1226" s="45" t="s">
        <v>2152</v>
      </c>
      <c r="O1226" s="45"/>
      <c r="P1226" s="45" t="s">
        <v>1789</v>
      </c>
    </row>
    <row r="1227" spans="1:16" s="51" customFormat="1">
      <c r="A1227" s="45"/>
      <c r="B1227" s="45" t="s">
        <v>2103</v>
      </c>
      <c r="C1227" s="113" t="s">
        <v>2132</v>
      </c>
      <c r="D1227" s="145" t="s">
        <v>2515</v>
      </c>
      <c r="E1227" s="47">
        <v>1.19764</v>
      </c>
      <c r="F1227" s="53">
        <v>1</v>
      </c>
      <c r="G1227" s="53">
        <v>1</v>
      </c>
      <c r="H1227" s="47">
        <f t="shared" si="50"/>
        <v>1.19764</v>
      </c>
      <c r="I1227" s="49">
        <f t="shared" si="51"/>
        <v>1.19764</v>
      </c>
      <c r="J1227" s="50">
        <f>ROUND((H1227*'2-Calculator'!$D$26),2)</f>
        <v>6407.37</v>
      </c>
      <c r="K1227" s="50">
        <f>ROUND((I1227*'2-Calculator'!$D$26),2)</f>
        <v>6407.37</v>
      </c>
      <c r="L1227" s="48">
        <v>3.13</v>
      </c>
      <c r="M1227" s="45" t="s">
        <v>2151</v>
      </c>
      <c r="N1227" s="45" t="s">
        <v>2152</v>
      </c>
      <c r="O1227" s="45"/>
      <c r="P1227" s="45" t="s">
        <v>1789</v>
      </c>
    </row>
    <row r="1228" spans="1:16" s="51" customFormat="1">
      <c r="A1228" s="45"/>
      <c r="B1228" s="45" t="s">
        <v>2104</v>
      </c>
      <c r="C1228" s="113" t="s">
        <v>2132</v>
      </c>
      <c r="D1228" s="145" t="s">
        <v>2515</v>
      </c>
      <c r="E1228" s="47">
        <v>1.6757899999999999</v>
      </c>
      <c r="F1228" s="53">
        <v>1</v>
      </c>
      <c r="G1228" s="53">
        <v>1</v>
      </c>
      <c r="H1228" s="47">
        <f t="shared" si="50"/>
        <v>1.6757899999999999</v>
      </c>
      <c r="I1228" s="49">
        <f t="shared" si="51"/>
        <v>1.6757899999999999</v>
      </c>
      <c r="J1228" s="50">
        <f>ROUND((H1228*'2-Calculator'!$D$26),2)</f>
        <v>8965.48</v>
      </c>
      <c r="K1228" s="50">
        <f>ROUND((I1228*'2-Calculator'!$D$26),2)</f>
        <v>8965.48</v>
      </c>
      <c r="L1228" s="48">
        <v>5.08</v>
      </c>
      <c r="M1228" s="45" t="s">
        <v>2151</v>
      </c>
      <c r="N1228" s="45" t="s">
        <v>2152</v>
      </c>
      <c r="O1228" s="45"/>
      <c r="P1228" s="45" t="s">
        <v>1789</v>
      </c>
    </row>
    <row r="1229" spans="1:16" s="51" customFormat="1">
      <c r="A1229" s="45"/>
      <c r="B1229" s="45" t="s">
        <v>2105</v>
      </c>
      <c r="C1229" s="113" t="s">
        <v>2132</v>
      </c>
      <c r="D1229" s="145" t="s">
        <v>2515</v>
      </c>
      <c r="E1229" s="47">
        <v>2.5931600000000001</v>
      </c>
      <c r="F1229" s="53">
        <v>1</v>
      </c>
      <c r="G1229" s="53">
        <v>1</v>
      </c>
      <c r="H1229" s="47">
        <f t="shared" si="50"/>
        <v>2.5931600000000001</v>
      </c>
      <c r="I1229" s="49">
        <f t="shared" si="51"/>
        <v>2.5931600000000001</v>
      </c>
      <c r="J1229" s="50">
        <f>ROUND((H1229*'2-Calculator'!$D$26),2)</f>
        <v>13873.41</v>
      </c>
      <c r="K1229" s="50">
        <f>ROUND((I1229*'2-Calculator'!$D$26),2)</f>
        <v>13873.41</v>
      </c>
      <c r="L1229" s="48">
        <v>8.2799999999999994</v>
      </c>
      <c r="M1229" s="45" t="s">
        <v>2151</v>
      </c>
      <c r="N1229" s="45" t="s">
        <v>2152</v>
      </c>
      <c r="O1229" s="45"/>
      <c r="P1229" s="45" t="s">
        <v>1789</v>
      </c>
    </row>
    <row r="1230" spans="1:16" s="51" customFormat="1">
      <c r="A1230" s="45"/>
      <c r="B1230" s="45" t="s">
        <v>2106</v>
      </c>
      <c r="C1230" s="113" t="s">
        <v>2132</v>
      </c>
      <c r="D1230" s="145" t="s">
        <v>2515</v>
      </c>
      <c r="E1230" s="47">
        <v>4.9114800000000001</v>
      </c>
      <c r="F1230" s="53">
        <v>1</v>
      </c>
      <c r="G1230" s="53">
        <v>1</v>
      </c>
      <c r="H1230" s="47">
        <f t="shared" si="50"/>
        <v>4.9114800000000001</v>
      </c>
      <c r="I1230" s="49">
        <f t="shared" si="51"/>
        <v>4.9114800000000001</v>
      </c>
      <c r="J1230" s="50">
        <f>ROUND((H1230*'2-Calculator'!$D$26),2)</f>
        <v>26276.42</v>
      </c>
      <c r="K1230" s="50">
        <f>ROUND((I1230*'2-Calculator'!$D$26),2)</f>
        <v>26276.42</v>
      </c>
      <c r="L1230" s="48">
        <v>14.75</v>
      </c>
      <c r="M1230" s="45" t="s">
        <v>2151</v>
      </c>
      <c r="N1230" s="45" t="s">
        <v>2152</v>
      </c>
      <c r="O1230" s="45"/>
      <c r="P1230" s="45" t="s">
        <v>1789</v>
      </c>
    </row>
    <row r="1231" spans="1:16" s="51" customFormat="1">
      <c r="A1231" s="45"/>
      <c r="B1231" s="45" t="s">
        <v>2107</v>
      </c>
      <c r="C1231" s="113" t="s">
        <v>2133</v>
      </c>
      <c r="D1231" s="145" t="s">
        <v>2516</v>
      </c>
      <c r="E1231" s="47">
        <v>1.1042700000000001</v>
      </c>
      <c r="F1231" s="53">
        <v>1</v>
      </c>
      <c r="G1231" s="53">
        <v>1</v>
      </c>
      <c r="H1231" s="47">
        <f t="shared" si="50"/>
        <v>1.1042700000000001</v>
      </c>
      <c r="I1231" s="49">
        <f t="shared" si="51"/>
        <v>1.1042700000000001</v>
      </c>
      <c r="J1231" s="50">
        <f>ROUND((H1231*'2-Calculator'!$D$26),2)</f>
        <v>5907.84</v>
      </c>
      <c r="K1231" s="50">
        <f>ROUND((I1231*'2-Calculator'!$D$26),2)</f>
        <v>5907.84</v>
      </c>
      <c r="L1231" s="48">
        <v>2.97</v>
      </c>
      <c r="M1231" s="45" t="s">
        <v>2151</v>
      </c>
      <c r="N1231" s="45" t="s">
        <v>2152</v>
      </c>
      <c r="O1231" s="45"/>
      <c r="P1231" s="45" t="s">
        <v>1789</v>
      </c>
    </row>
    <row r="1232" spans="1:16" s="51" customFormat="1">
      <c r="A1232" s="45"/>
      <c r="B1232" s="45" t="s">
        <v>2108</v>
      </c>
      <c r="C1232" s="113" t="s">
        <v>2133</v>
      </c>
      <c r="D1232" s="145" t="s">
        <v>2516</v>
      </c>
      <c r="E1232" s="47">
        <v>1.38537</v>
      </c>
      <c r="F1232" s="53">
        <v>1</v>
      </c>
      <c r="G1232" s="53">
        <v>1</v>
      </c>
      <c r="H1232" s="47">
        <f t="shared" si="50"/>
        <v>1.38537</v>
      </c>
      <c r="I1232" s="49">
        <f t="shared" si="51"/>
        <v>1.38537</v>
      </c>
      <c r="J1232" s="50">
        <f>ROUND((H1232*'2-Calculator'!$D$26),2)</f>
        <v>7411.73</v>
      </c>
      <c r="K1232" s="50">
        <f>ROUND((I1232*'2-Calculator'!$D$26),2)</f>
        <v>7411.73</v>
      </c>
      <c r="L1232" s="48">
        <v>4.12</v>
      </c>
      <c r="M1232" s="45" t="s">
        <v>2151</v>
      </c>
      <c r="N1232" s="45" t="s">
        <v>2152</v>
      </c>
      <c r="O1232" s="45"/>
      <c r="P1232" s="45" t="s">
        <v>1789</v>
      </c>
    </row>
    <row r="1233" spans="1:16" s="51" customFormat="1">
      <c r="A1233" s="45"/>
      <c r="B1233" s="45" t="s">
        <v>2109</v>
      </c>
      <c r="C1233" s="113" t="s">
        <v>2133</v>
      </c>
      <c r="D1233" s="145" t="s">
        <v>2516</v>
      </c>
      <c r="E1233" s="47">
        <v>2.15618</v>
      </c>
      <c r="F1233" s="53">
        <v>1</v>
      </c>
      <c r="G1233" s="53">
        <v>1</v>
      </c>
      <c r="H1233" s="47">
        <f t="shared" si="50"/>
        <v>2.15618</v>
      </c>
      <c r="I1233" s="49">
        <f t="shared" si="51"/>
        <v>2.15618</v>
      </c>
      <c r="J1233" s="50">
        <f>ROUND((H1233*'2-Calculator'!$D$26),2)</f>
        <v>11535.56</v>
      </c>
      <c r="K1233" s="50">
        <f>ROUND((I1233*'2-Calculator'!$D$26),2)</f>
        <v>11535.56</v>
      </c>
      <c r="L1233" s="48">
        <v>7.26</v>
      </c>
      <c r="M1233" s="45" t="s">
        <v>2151</v>
      </c>
      <c r="N1233" s="45" t="s">
        <v>2152</v>
      </c>
      <c r="O1233" s="45"/>
      <c r="P1233" s="45" t="s">
        <v>1789</v>
      </c>
    </row>
    <row r="1234" spans="1:16" s="51" customFormat="1">
      <c r="A1234" s="45"/>
      <c r="B1234" s="45" t="s">
        <v>2110</v>
      </c>
      <c r="C1234" s="113" t="s">
        <v>2133</v>
      </c>
      <c r="D1234" s="145" t="s">
        <v>2516</v>
      </c>
      <c r="E1234" s="47">
        <v>3.5692499999999998</v>
      </c>
      <c r="F1234" s="53">
        <v>1</v>
      </c>
      <c r="G1234" s="53">
        <v>1</v>
      </c>
      <c r="H1234" s="47">
        <f t="shared" si="50"/>
        <v>3.5692499999999998</v>
      </c>
      <c r="I1234" s="49">
        <f t="shared" si="51"/>
        <v>3.5692499999999998</v>
      </c>
      <c r="J1234" s="50">
        <f>ROUND((H1234*'2-Calculator'!$D$26),2)</f>
        <v>19095.490000000002</v>
      </c>
      <c r="K1234" s="50">
        <f>ROUND((I1234*'2-Calculator'!$D$26),2)</f>
        <v>19095.490000000002</v>
      </c>
      <c r="L1234" s="48">
        <v>11.36</v>
      </c>
      <c r="M1234" s="45" t="s">
        <v>2151</v>
      </c>
      <c r="N1234" s="45" t="s">
        <v>2152</v>
      </c>
      <c r="O1234" s="45"/>
      <c r="P1234" s="45" t="s">
        <v>1789</v>
      </c>
    </row>
    <row r="1235" spans="1:16" s="51" customFormat="1">
      <c r="A1235" s="45"/>
      <c r="B1235" s="45" t="s">
        <v>2111</v>
      </c>
      <c r="C1235" s="113" t="s">
        <v>2134</v>
      </c>
      <c r="D1235" s="145" t="s">
        <v>2517</v>
      </c>
      <c r="E1235" s="47">
        <v>0.61961999999999995</v>
      </c>
      <c r="F1235" s="53">
        <v>1</v>
      </c>
      <c r="G1235" s="53">
        <v>1</v>
      </c>
      <c r="H1235" s="47">
        <f t="shared" si="50"/>
        <v>0.61961999999999995</v>
      </c>
      <c r="I1235" s="49">
        <f t="shared" si="51"/>
        <v>0.61961999999999995</v>
      </c>
      <c r="J1235" s="50">
        <f>ROUND((H1235*'2-Calculator'!$D$26),2)</f>
        <v>3314.97</v>
      </c>
      <c r="K1235" s="50">
        <f>ROUND((I1235*'2-Calculator'!$D$26),2)</f>
        <v>3314.97</v>
      </c>
      <c r="L1235" s="48">
        <v>2.33</v>
      </c>
      <c r="M1235" s="45" t="s">
        <v>2151</v>
      </c>
      <c r="N1235" s="45" t="s">
        <v>2152</v>
      </c>
      <c r="O1235" s="45"/>
      <c r="P1235" s="45" t="s">
        <v>1789</v>
      </c>
    </row>
    <row r="1236" spans="1:16" s="51" customFormat="1">
      <c r="A1236" s="45"/>
      <c r="B1236" s="45" t="s">
        <v>2112</v>
      </c>
      <c r="C1236" s="113" t="s">
        <v>2134</v>
      </c>
      <c r="D1236" s="145" t="s">
        <v>2517</v>
      </c>
      <c r="E1236" s="47">
        <v>0.85958999999999997</v>
      </c>
      <c r="F1236" s="53">
        <v>1</v>
      </c>
      <c r="G1236" s="53">
        <v>1</v>
      </c>
      <c r="H1236" s="47">
        <f t="shared" si="50"/>
        <v>0.85958999999999997</v>
      </c>
      <c r="I1236" s="49">
        <f t="shared" si="51"/>
        <v>0.85958999999999997</v>
      </c>
      <c r="J1236" s="50">
        <f>ROUND((H1236*'2-Calculator'!$D$26),2)</f>
        <v>4598.8100000000004</v>
      </c>
      <c r="K1236" s="50">
        <f>ROUND((I1236*'2-Calculator'!$D$26),2)</f>
        <v>4598.8100000000004</v>
      </c>
      <c r="L1236" s="48">
        <v>3.2</v>
      </c>
      <c r="M1236" s="45" t="s">
        <v>2151</v>
      </c>
      <c r="N1236" s="45" t="s">
        <v>2152</v>
      </c>
      <c r="O1236" s="45"/>
      <c r="P1236" s="45" t="s">
        <v>1789</v>
      </c>
    </row>
    <row r="1237" spans="1:16" s="51" customFormat="1">
      <c r="A1237" s="45"/>
      <c r="B1237" s="45" t="s">
        <v>2113</v>
      </c>
      <c r="C1237" s="113" t="s">
        <v>2134</v>
      </c>
      <c r="D1237" s="145" t="s">
        <v>2517</v>
      </c>
      <c r="E1237" s="47">
        <v>1.3046800000000001</v>
      </c>
      <c r="F1237" s="53">
        <v>1</v>
      </c>
      <c r="G1237" s="53">
        <v>1</v>
      </c>
      <c r="H1237" s="47">
        <f t="shared" si="50"/>
        <v>1.3046800000000001</v>
      </c>
      <c r="I1237" s="49">
        <f t="shared" si="51"/>
        <v>1.3046800000000001</v>
      </c>
      <c r="J1237" s="50">
        <f>ROUND((H1237*'2-Calculator'!$D$26),2)</f>
        <v>6980.04</v>
      </c>
      <c r="K1237" s="50">
        <f>ROUND((I1237*'2-Calculator'!$D$26),2)</f>
        <v>6980.04</v>
      </c>
      <c r="L1237" s="48">
        <v>4.78</v>
      </c>
      <c r="M1237" s="45" t="s">
        <v>2151</v>
      </c>
      <c r="N1237" s="45" t="s">
        <v>2152</v>
      </c>
      <c r="O1237" s="45"/>
      <c r="P1237" s="45" t="s">
        <v>1789</v>
      </c>
    </row>
    <row r="1238" spans="1:16" s="51" customFormat="1">
      <c r="A1238" s="45"/>
      <c r="B1238" s="45" t="s">
        <v>2114</v>
      </c>
      <c r="C1238" s="113" t="s">
        <v>2134</v>
      </c>
      <c r="D1238" s="145" t="s">
        <v>2517</v>
      </c>
      <c r="E1238" s="47">
        <v>2.51898</v>
      </c>
      <c r="F1238" s="53">
        <v>1</v>
      </c>
      <c r="G1238" s="53">
        <v>1</v>
      </c>
      <c r="H1238" s="47">
        <f t="shared" si="50"/>
        <v>2.51898</v>
      </c>
      <c r="I1238" s="49">
        <f t="shared" si="51"/>
        <v>2.51898</v>
      </c>
      <c r="J1238" s="50">
        <f>ROUND((H1238*'2-Calculator'!$D$26),2)</f>
        <v>13476.54</v>
      </c>
      <c r="K1238" s="50">
        <f>ROUND((I1238*'2-Calculator'!$D$26),2)</f>
        <v>13476.54</v>
      </c>
      <c r="L1238" s="48">
        <v>8.48</v>
      </c>
      <c r="M1238" s="45" t="s">
        <v>2151</v>
      </c>
      <c r="N1238" s="45" t="s">
        <v>2152</v>
      </c>
      <c r="O1238" s="45"/>
      <c r="P1238" s="45" t="s">
        <v>1789</v>
      </c>
    </row>
    <row r="1239" spans="1:16" s="51" customFormat="1">
      <c r="A1239" s="45"/>
      <c r="B1239" s="45" t="s">
        <v>102</v>
      </c>
      <c r="C1239" s="113" t="s">
        <v>1752</v>
      </c>
      <c r="D1239" s="145" t="s">
        <v>2034</v>
      </c>
      <c r="E1239" s="47">
        <v>0.41460999999999998</v>
      </c>
      <c r="F1239" s="53">
        <v>1</v>
      </c>
      <c r="G1239" s="53">
        <v>1</v>
      </c>
      <c r="H1239" s="47">
        <f t="shared" si="50"/>
        <v>0.41460999999999998</v>
      </c>
      <c r="I1239" s="49">
        <f t="shared" si="51"/>
        <v>0.41460999999999998</v>
      </c>
      <c r="J1239" s="50">
        <f>ROUND((H1239*'2-Calculator'!$D$26),2)</f>
        <v>2218.16</v>
      </c>
      <c r="K1239" s="50">
        <f>ROUND((I1239*'2-Calculator'!$D$26),2)</f>
        <v>2218.16</v>
      </c>
      <c r="L1239" s="48">
        <v>1.59</v>
      </c>
      <c r="M1239" s="45" t="s">
        <v>2151</v>
      </c>
      <c r="N1239" s="45" t="s">
        <v>2152</v>
      </c>
      <c r="O1239" s="45"/>
      <c r="P1239" s="45" t="s">
        <v>1789</v>
      </c>
    </row>
    <row r="1240" spans="1:16" s="51" customFormat="1">
      <c r="A1240" s="45"/>
      <c r="B1240" s="45" t="s">
        <v>101</v>
      </c>
      <c r="C1240" s="113" t="s">
        <v>1752</v>
      </c>
      <c r="D1240" s="145" t="s">
        <v>2034</v>
      </c>
      <c r="E1240" s="47">
        <v>0.61865999999999999</v>
      </c>
      <c r="F1240" s="53">
        <v>1</v>
      </c>
      <c r="G1240" s="53">
        <v>1</v>
      </c>
      <c r="H1240" s="47">
        <f t="shared" si="50"/>
        <v>0.61865999999999999</v>
      </c>
      <c r="I1240" s="49">
        <f t="shared" si="51"/>
        <v>0.61865999999999999</v>
      </c>
      <c r="J1240" s="50">
        <f>ROUND((H1240*'2-Calculator'!$D$26),2)</f>
        <v>3309.83</v>
      </c>
      <c r="K1240" s="50">
        <f>ROUND((I1240*'2-Calculator'!$D$26),2)</f>
        <v>3309.83</v>
      </c>
      <c r="L1240" s="48">
        <v>2.3199999999999998</v>
      </c>
      <c r="M1240" s="45" t="s">
        <v>2151</v>
      </c>
      <c r="N1240" s="45" t="s">
        <v>2152</v>
      </c>
      <c r="O1240" s="45"/>
      <c r="P1240" s="45" t="s">
        <v>1789</v>
      </c>
    </row>
    <row r="1241" spans="1:16" s="51" customFormat="1">
      <c r="A1241" s="45"/>
      <c r="B1241" s="45" t="s">
        <v>100</v>
      </c>
      <c r="C1241" s="113" t="s">
        <v>1752</v>
      </c>
      <c r="D1241" s="145" t="s">
        <v>2034</v>
      </c>
      <c r="E1241" s="47">
        <v>1.24688</v>
      </c>
      <c r="F1241" s="53">
        <v>1</v>
      </c>
      <c r="G1241" s="53">
        <v>1</v>
      </c>
      <c r="H1241" s="47">
        <f t="shared" si="50"/>
        <v>1.24688</v>
      </c>
      <c r="I1241" s="49">
        <f t="shared" si="51"/>
        <v>1.24688</v>
      </c>
      <c r="J1241" s="50">
        <f>ROUND((H1241*'2-Calculator'!$D$26),2)</f>
        <v>6670.81</v>
      </c>
      <c r="K1241" s="50">
        <f>ROUND((I1241*'2-Calculator'!$D$26),2)</f>
        <v>6670.81</v>
      </c>
      <c r="L1241" s="48">
        <v>4.05</v>
      </c>
      <c r="M1241" s="45" t="s">
        <v>2151</v>
      </c>
      <c r="N1241" s="45" t="s">
        <v>2152</v>
      </c>
      <c r="O1241" s="45"/>
      <c r="P1241" s="45" t="s">
        <v>1789</v>
      </c>
    </row>
    <row r="1242" spans="1:16" s="51" customFormat="1">
      <c r="A1242" s="45"/>
      <c r="B1242" s="45" t="s">
        <v>99</v>
      </c>
      <c r="C1242" s="113" t="s">
        <v>1752</v>
      </c>
      <c r="D1242" s="145" t="s">
        <v>2034</v>
      </c>
      <c r="E1242" s="47">
        <v>2.4100199999999998</v>
      </c>
      <c r="F1242" s="53">
        <v>1</v>
      </c>
      <c r="G1242" s="53">
        <v>1</v>
      </c>
      <c r="H1242" s="47">
        <f t="shared" si="50"/>
        <v>2.4100199999999998</v>
      </c>
      <c r="I1242" s="49">
        <f t="shared" si="51"/>
        <v>2.4100199999999998</v>
      </c>
      <c r="J1242" s="50">
        <f>ROUND((H1242*'2-Calculator'!$D$26),2)</f>
        <v>12893.61</v>
      </c>
      <c r="K1242" s="50">
        <f>ROUND((I1242*'2-Calculator'!$D$26),2)</f>
        <v>12893.61</v>
      </c>
      <c r="L1242" s="48">
        <v>7.77</v>
      </c>
      <c r="M1242" s="45" t="s">
        <v>2151</v>
      </c>
      <c r="N1242" s="45" t="s">
        <v>2152</v>
      </c>
      <c r="O1242" s="45"/>
      <c r="P1242" s="45" t="s">
        <v>1789</v>
      </c>
    </row>
    <row r="1243" spans="1:16" s="51" customFormat="1">
      <c r="A1243" s="45"/>
      <c r="B1243" s="45" t="s">
        <v>98</v>
      </c>
      <c r="C1243" s="113" t="s">
        <v>1753</v>
      </c>
      <c r="D1243" s="145" t="s">
        <v>2518</v>
      </c>
      <c r="E1243" s="47">
        <v>0.47455000000000003</v>
      </c>
      <c r="F1243" s="53">
        <v>1</v>
      </c>
      <c r="G1243" s="53">
        <v>1</v>
      </c>
      <c r="H1243" s="47">
        <f t="shared" si="50"/>
        <v>0.47455000000000003</v>
      </c>
      <c r="I1243" s="49">
        <f t="shared" si="51"/>
        <v>0.47455000000000003</v>
      </c>
      <c r="J1243" s="50">
        <f>ROUND((H1243*'2-Calculator'!$D$26),2)</f>
        <v>2538.84</v>
      </c>
      <c r="K1243" s="50">
        <f>ROUND((I1243*'2-Calculator'!$D$26),2)</f>
        <v>2538.84</v>
      </c>
      <c r="L1243" s="48">
        <v>1.83</v>
      </c>
      <c r="M1243" s="45" t="s">
        <v>2151</v>
      </c>
      <c r="N1243" s="45" t="s">
        <v>2152</v>
      </c>
      <c r="O1243" s="45"/>
      <c r="P1243" s="45" t="s">
        <v>1789</v>
      </c>
    </row>
    <row r="1244" spans="1:16" s="51" customFormat="1">
      <c r="A1244" s="45"/>
      <c r="B1244" s="45" t="s">
        <v>97</v>
      </c>
      <c r="C1244" s="113" t="s">
        <v>1753</v>
      </c>
      <c r="D1244" s="145" t="s">
        <v>2518</v>
      </c>
      <c r="E1244" s="47">
        <v>0.66954000000000002</v>
      </c>
      <c r="F1244" s="53">
        <v>1</v>
      </c>
      <c r="G1244" s="53">
        <v>1</v>
      </c>
      <c r="H1244" s="47">
        <f t="shared" si="50"/>
        <v>0.66954000000000002</v>
      </c>
      <c r="I1244" s="49">
        <f t="shared" si="51"/>
        <v>0.66954000000000002</v>
      </c>
      <c r="J1244" s="50">
        <f>ROUND((H1244*'2-Calculator'!$D$26),2)</f>
        <v>3582.04</v>
      </c>
      <c r="K1244" s="50">
        <f>ROUND((I1244*'2-Calculator'!$D$26),2)</f>
        <v>3582.04</v>
      </c>
      <c r="L1244" s="48">
        <v>2.65</v>
      </c>
      <c r="M1244" s="45" t="s">
        <v>2151</v>
      </c>
      <c r="N1244" s="45" t="s">
        <v>2152</v>
      </c>
      <c r="O1244" s="45"/>
      <c r="P1244" s="45" t="s">
        <v>1789</v>
      </c>
    </row>
    <row r="1245" spans="1:16" s="51" customFormat="1">
      <c r="A1245" s="45"/>
      <c r="B1245" s="45" t="s">
        <v>96</v>
      </c>
      <c r="C1245" s="113" t="s">
        <v>1753</v>
      </c>
      <c r="D1245" s="145" t="s">
        <v>2518</v>
      </c>
      <c r="E1245" s="47">
        <v>0.99722999999999995</v>
      </c>
      <c r="F1245" s="53">
        <v>1</v>
      </c>
      <c r="G1245" s="53">
        <v>1</v>
      </c>
      <c r="H1245" s="47">
        <f t="shared" si="50"/>
        <v>0.99722999999999995</v>
      </c>
      <c r="I1245" s="49">
        <f t="shared" si="51"/>
        <v>0.99722999999999995</v>
      </c>
      <c r="J1245" s="50">
        <f>ROUND((H1245*'2-Calculator'!$D$26),2)</f>
        <v>5335.18</v>
      </c>
      <c r="K1245" s="50">
        <f>ROUND((I1245*'2-Calculator'!$D$26),2)</f>
        <v>5335.18</v>
      </c>
      <c r="L1245" s="48">
        <v>3.8</v>
      </c>
      <c r="M1245" s="45" t="s">
        <v>2151</v>
      </c>
      <c r="N1245" s="45" t="s">
        <v>2152</v>
      </c>
      <c r="O1245" s="45"/>
      <c r="P1245" s="45" t="s">
        <v>1789</v>
      </c>
    </row>
    <row r="1246" spans="1:16" s="51" customFormat="1">
      <c r="A1246" s="45"/>
      <c r="B1246" s="45" t="s">
        <v>95</v>
      </c>
      <c r="C1246" s="113" t="s">
        <v>1753</v>
      </c>
      <c r="D1246" s="145" t="s">
        <v>2518</v>
      </c>
      <c r="E1246" s="47">
        <v>1.7870699999999999</v>
      </c>
      <c r="F1246" s="53">
        <v>1</v>
      </c>
      <c r="G1246" s="53">
        <v>1</v>
      </c>
      <c r="H1246" s="47">
        <f t="shared" si="50"/>
        <v>1.7870699999999999</v>
      </c>
      <c r="I1246" s="49">
        <f t="shared" si="51"/>
        <v>1.7870699999999999</v>
      </c>
      <c r="J1246" s="50">
        <f>ROUND((H1246*'2-Calculator'!$D$26),2)</f>
        <v>9560.82</v>
      </c>
      <c r="K1246" s="50">
        <f>ROUND((I1246*'2-Calculator'!$D$26),2)</f>
        <v>9560.82</v>
      </c>
      <c r="L1246" s="48">
        <v>5.7</v>
      </c>
      <c r="M1246" s="45" t="s">
        <v>2151</v>
      </c>
      <c r="N1246" s="45" t="s">
        <v>2152</v>
      </c>
      <c r="O1246" s="45"/>
      <c r="P1246" s="45" t="s">
        <v>1789</v>
      </c>
    </row>
    <row r="1247" spans="1:16" s="51" customFormat="1">
      <c r="A1247" s="45"/>
      <c r="B1247" s="45" t="s">
        <v>94</v>
      </c>
      <c r="C1247" s="113" t="s">
        <v>1754</v>
      </c>
      <c r="D1247" s="145" t="s">
        <v>2519</v>
      </c>
      <c r="E1247" s="47">
        <v>0.72414000000000001</v>
      </c>
      <c r="F1247" s="53">
        <v>1</v>
      </c>
      <c r="G1247" s="53">
        <v>1</v>
      </c>
      <c r="H1247" s="47">
        <f t="shared" si="50"/>
        <v>0.72414000000000001</v>
      </c>
      <c r="I1247" s="49">
        <f t="shared" si="51"/>
        <v>0.72414000000000001</v>
      </c>
      <c r="J1247" s="50">
        <f>ROUND((H1247*'2-Calculator'!$D$26),2)</f>
        <v>3874.15</v>
      </c>
      <c r="K1247" s="50">
        <f>ROUND((I1247*'2-Calculator'!$D$26),2)</f>
        <v>3874.15</v>
      </c>
      <c r="L1247" s="48">
        <v>3.03</v>
      </c>
      <c r="M1247" s="45" t="s">
        <v>2151</v>
      </c>
      <c r="N1247" s="45" t="s">
        <v>2152</v>
      </c>
      <c r="O1247" s="45"/>
      <c r="P1247" s="45" t="s">
        <v>1789</v>
      </c>
    </row>
    <row r="1248" spans="1:16" s="51" customFormat="1">
      <c r="A1248" s="45"/>
      <c r="B1248" s="45" t="s">
        <v>93</v>
      </c>
      <c r="C1248" s="113" t="s">
        <v>1754</v>
      </c>
      <c r="D1248" s="145" t="s">
        <v>2519</v>
      </c>
      <c r="E1248" s="47">
        <v>0.88941999999999999</v>
      </c>
      <c r="F1248" s="53">
        <v>1</v>
      </c>
      <c r="G1248" s="53">
        <v>1</v>
      </c>
      <c r="H1248" s="47">
        <f t="shared" si="50"/>
        <v>0.88941999999999999</v>
      </c>
      <c r="I1248" s="49">
        <f t="shared" si="51"/>
        <v>0.88941999999999999</v>
      </c>
      <c r="J1248" s="50">
        <f>ROUND((H1248*'2-Calculator'!$D$26),2)</f>
        <v>4758.3999999999996</v>
      </c>
      <c r="K1248" s="50">
        <f>ROUND((I1248*'2-Calculator'!$D$26),2)</f>
        <v>4758.3999999999996</v>
      </c>
      <c r="L1248" s="48">
        <v>3.77</v>
      </c>
      <c r="M1248" s="45" t="s">
        <v>2151</v>
      </c>
      <c r="N1248" s="45" t="s">
        <v>2152</v>
      </c>
      <c r="O1248" s="45"/>
      <c r="P1248" s="45" t="s">
        <v>1789</v>
      </c>
    </row>
    <row r="1249" spans="1:16" s="51" customFormat="1">
      <c r="A1249" s="45"/>
      <c r="B1249" s="45" t="s">
        <v>92</v>
      </c>
      <c r="C1249" s="113" t="s">
        <v>1754</v>
      </c>
      <c r="D1249" s="145" t="s">
        <v>2519</v>
      </c>
      <c r="E1249" s="47">
        <v>1.30335</v>
      </c>
      <c r="F1249" s="53">
        <v>1</v>
      </c>
      <c r="G1249" s="53">
        <v>1</v>
      </c>
      <c r="H1249" s="47">
        <f t="shared" si="50"/>
        <v>1.30335</v>
      </c>
      <c r="I1249" s="49">
        <f t="shared" si="51"/>
        <v>1.30335</v>
      </c>
      <c r="J1249" s="50">
        <f>ROUND((H1249*'2-Calculator'!$D$26),2)</f>
        <v>6972.92</v>
      </c>
      <c r="K1249" s="50">
        <f>ROUND((I1249*'2-Calculator'!$D$26),2)</f>
        <v>6972.92</v>
      </c>
      <c r="L1249" s="48">
        <v>5.51</v>
      </c>
      <c r="M1249" s="45" t="s">
        <v>2151</v>
      </c>
      <c r="N1249" s="45" t="s">
        <v>2152</v>
      </c>
      <c r="O1249" s="45"/>
      <c r="P1249" s="45" t="s">
        <v>1789</v>
      </c>
    </row>
    <row r="1250" spans="1:16" s="51" customFormat="1">
      <c r="A1250" s="45"/>
      <c r="B1250" s="45" t="s">
        <v>91</v>
      </c>
      <c r="C1250" s="113" t="s">
        <v>1754</v>
      </c>
      <c r="D1250" s="145" t="s">
        <v>2519</v>
      </c>
      <c r="E1250" s="47">
        <v>2.3285</v>
      </c>
      <c r="F1250" s="53">
        <v>1</v>
      </c>
      <c r="G1250" s="53">
        <v>1</v>
      </c>
      <c r="H1250" s="47">
        <f t="shared" si="50"/>
        <v>2.3285</v>
      </c>
      <c r="I1250" s="49">
        <f t="shared" si="51"/>
        <v>2.3285</v>
      </c>
      <c r="J1250" s="50">
        <f>ROUND((H1250*'2-Calculator'!$D$26),2)</f>
        <v>12457.48</v>
      </c>
      <c r="K1250" s="50">
        <f>ROUND((I1250*'2-Calculator'!$D$26),2)</f>
        <v>12457.48</v>
      </c>
      <c r="L1250" s="48">
        <v>9.16</v>
      </c>
      <c r="M1250" s="45" t="s">
        <v>2151</v>
      </c>
      <c r="N1250" s="45" t="s">
        <v>2152</v>
      </c>
      <c r="O1250" s="45"/>
      <c r="P1250" s="45" t="s">
        <v>1789</v>
      </c>
    </row>
    <row r="1251" spans="1:16" s="51" customFormat="1">
      <c r="A1251" s="45"/>
      <c r="B1251" s="45" t="s">
        <v>90</v>
      </c>
      <c r="C1251" s="113" t="s">
        <v>1755</v>
      </c>
      <c r="D1251" s="145" t="s">
        <v>2520</v>
      </c>
      <c r="E1251" s="47">
        <v>0.49142999999999998</v>
      </c>
      <c r="F1251" s="53">
        <v>1</v>
      </c>
      <c r="G1251" s="53">
        <v>1</v>
      </c>
      <c r="H1251" s="47">
        <f t="shared" si="50"/>
        <v>0.49142999999999998</v>
      </c>
      <c r="I1251" s="49">
        <f t="shared" si="51"/>
        <v>0.49142999999999998</v>
      </c>
      <c r="J1251" s="50">
        <f>ROUND((H1251*'2-Calculator'!$D$26),2)</f>
        <v>2629.15</v>
      </c>
      <c r="K1251" s="50">
        <f>ROUND((I1251*'2-Calculator'!$D$26),2)</f>
        <v>2629.15</v>
      </c>
      <c r="L1251" s="48">
        <v>2.19</v>
      </c>
      <c r="M1251" s="45" t="s">
        <v>2151</v>
      </c>
      <c r="N1251" s="45" t="s">
        <v>2152</v>
      </c>
      <c r="O1251" s="45"/>
      <c r="P1251" s="45" t="s">
        <v>1789</v>
      </c>
    </row>
    <row r="1252" spans="1:16" s="51" customFormat="1">
      <c r="A1252" s="45"/>
      <c r="B1252" s="45" t="s">
        <v>89</v>
      </c>
      <c r="C1252" s="113" t="s">
        <v>1755</v>
      </c>
      <c r="D1252" s="145" t="s">
        <v>2520</v>
      </c>
      <c r="E1252" s="47">
        <v>0.69386999999999999</v>
      </c>
      <c r="F1252" s="53">
        <v>1</v>
      </c>
      <c r="G1252" s="53">
        <v>1</v>
      </c>
      <c r="H1252" s="47">
        <f t="shared" si="50"/>
        <v>0.69386999999999999</v>
      </c>
      <c r="I1252" s="49">
        <f t="shared" si="51"/>
        <v>0.69386999999999999</v>
      </c>
      <c r="J1252" s="50">
        <f>ROUND((H1252*'2-Calculator'!$D$26),2)</f>
        <v>3712.2</v>
      </c>
      <c r="K1252" s="50">
        <f>ROUND((I1252*'2-Calculator'!$D$26),2)</f>
        <v>3712.2</v>
      </c>
      <c r="L1252" s="48">
        <v>3.35</v>
      </c>
      <c r="M1252" s="45" t="s">
        <v>2151</v>
      </c>
      <c r="N1252" s="45" t="s">
        <v>2152</v>
      </c>
      <c r="O1252" s="45"/>
      <c r="P1252" s="45" t="s">
        <v>1789</v>
      </c>
    </row>
    <row r="1253" spans="1:16" s="51" customFormat="1">
      <c r="A1253" s="45"/>
      <c r="B1253" s="45" t="s">
        <v>88</v>
      </c>
      <c r="C1253" s="113" t="s">
        <v>1755</v>
      </c>
      <c r="D1253" s="145" t="s">
        <v>2520</v>
      </c>
      <c r="E1253" s="47">
        <v>1.15737</v>
      </c>
      <c r="F1253" s="53">
        <v>1</v>
      </c>
      <c r="G1253" s="53">
        <v>1</v>
      </c>
      <c r="H1253" s="47">
        <f t="shared" si="50"/>
        <v>1.15737</v>
      </c>
      <c r="I1253" s="49">
        <f t="shared" si="51"/>
        <v>1.15737</v>
      </c>
      <c r="J1253" s="50">
        <f>ROUND((H1253*'2-Calculator'!$D$26),2)</f>
        <v>6191.93</v>
      </c>
      <c r="K1253" s="50">
        <f>ROUND((I1253*'2-Calculator'!$D$26),2)</f>
        <v>6191.93</v>
      </c>
      <c r="L1253" s="48">
        <v>5.51</v>
      </c>
      <c r="M1253" s="45" t="s">
        <v>2151</v>
      </c>
      <c r="N1253" s="45" t="s">
        <v>2152</v>
      </c>
      <c r="O1253" s="45"/>
      <c r="P1253" s="45" t="s">
        <v>1789</v>
      </c>
    </row>
    <row r="1254" spans="1:16" s="51" customFormat="1">
      <c r="A1254" s="45"/>
      <c r="B1254" s="45" t="s">
        <v>87</v>
      </c>
      <c r="C1254" s="113" t="s">
        <v>1755</v>
      </c>
      <c r="D1254" s="145" t="s">
        <v>2520</v>
      </c>
      <c r="E1254" s="47">
        <v>2.66797</v>
      </c>
      <c r="F1254" s="53">
        <v>1</v>
      </c>
      <c r="G1254" s="53">
        <v>1</v>
      </c>
      <c r="H1254" s="47">
        <f t="shared" si="50"/>
        <v>2.66797</v>
      </c>
      <c r="I1254" s="49">
        <f t="shared" si="51"/>
        <v>2.66797</v>
      </c>
      <c r="J1254" s="50">
        <f>ROUND((H1254*'2-Calculator'!$D$26),2)</f>
        <v>14273.64</v>
      </c>
      <c r="K1254" s="50">
        <f>ROUND((I1254*'2-Calculator'!$D$26),2)</f>
        <v>14273.64</v>
      </c>
      <c r="L1254" s="48">
        <v>9.36</v>
      </c>
      <c r="M1254" s="45" t="s">
        <v>2151</v>
      </c>
      <c r="N1254" s="45" t="s">
        <v>2152</v>
      </c>
      <c r="O1254" s="45"/>
      <c r="P1254" s="45" t="s">
        <v>1789</v>
      </c>
    </row>
    <row r="1255" spans="1:16" s="51" customFormat="1">
      <c r="A1255" s="45"/>
      <c r="B1255" s="45" t="s">
        <v>86</v>
      </c>
      <c r="C1255" s="113" t="s">
        <v>1756</v>
      </c>
      <c r="D1255" s="145" t="s">
        <v>2521</v>
      </c>
      <c r="E1255" s="47">
        <v>0.64949000000000001</v>
      </c>
      <c r="F1255" s="53">
        <v>1</v>
      </c>
      <c r="G1255" s="53">
        <v>1</v>
      </c>
      <c r="H1255" s="47">
        <f t="shared" ref="H1255:H1318" si="52">ROUND(E1255*F1255,5)</f>
        <v>0.64949000000000001</v>
      </c>
      <c r="I1255" s="49">
        <f t="shared" ref="I1255:I1318" si="53">ROUND(E1255*G1255,5)</f>
        <v>0.64949000000000001</v>
      </c>
      <c r="J1255" s="50">
        <f>ROUND((H1255*'2-Calculator'!$D$26),2)</f>
        <v>3474.77</v>
      </c>
      <c r="K1255" s="50">
        <f>ROUND((I1255*'2-Calculator'!$D$26),2)</f>
        <v>3474.77</v>
      </c>
      <c r="L1255" s="48">
        <v>1.8</v>
      </c>
      <c r="M1255" s="45" t="s">
        <v>2151</v>
      </c>
      <c r="N1255" s="45" t="s">
        <v>2152</v>
      </c>
      <c r="O1255" s="45"/>
      <c r="P1255" s="45" t="s">
        <v>1789</v>
      </c>
    </row>
    <row r="1256" spans="1:16" s="51" customFormat="1">
      <c r="A1256" s="45"/>
      <c r="B1256" s="45" t="s">
        <v>85</v>
      </c>
      <c r="C1256" s="113" t="s">
        <v>1756</v>
      </c>
      <c r="D1256" s="145" t="s">
        <v>2521</v>
      </c>
      <c r="E1256" s="47">
        <v>0.69599</v>
      </c>
      <c r="F1256" s="53">
        <v>1</v>
      </c>
      <c r="G1256" s="53">
        <v>1</v>
      </c>
      <c r="H1256" s="47">
        <f t="shared" si="52"/>
        <v>0.69599</v>
      </c>
      <c r="I1256" s="49">
        <f t="shared" si="53"/>
        <v>0.69599</v>
      </c>
      <c r="J1256" s="50">
        <f>ROUND((H1256*'2-Calculator'!$D$26),2)</f>
        <v>3723.55</v>
      </c>
      <c r="K1256" s="50">
        <f>ROUND((I1256*'2-Calculator'!$D$26),2)</f>
        <v>3723.55</v>
      </c>
      <c r="L1256" s="48">
        <v>2.5</v>
      </c>
      <c r="M1256" s="45" t="s">
        <v>2151</v>
      </c>
      <c r="N1256" s="45" t="s">
        <v>2152</v>
      </c>
      <c r="O1256" s="45"/>
      <c r="P1256" s="45" t="s">
        <v>1789</v>
      </c>
    </row>
    <row r="1257" spans="1:16" s="51" customFormat="1">
      <c r="A1257" s="45"/>
      <c r="B1257" s="45" t="s">
        <v>84</v>
      </c>
      <c r="C1257" s="113" t="s">
        <v>1756</v>
      </c>
      <c r="D1257" s="145" t="s">
        <v>2521</v>
      </c>
      <c r="E1257" s="47">
        <v>0.93913999999999997</v>
      </c>
      <c r="F1257" s="53">
        <v>1</v>
      </c>
      <c r="G1257" s="53">
        <v>1</v>
      </c>
      <c r="H1257" s="47">
        <f t="shared" si="52"/>
        <v>0.93913999999999997</v>
      </c>
      <c r="I1257" s="49">
        <f t="shared" si="53"/>
        <v>0.93913999999999997</v>
      </c>
      <c r="J1257" s="50">
        <f>ROUND((H1257*'2-Calculator'!$D$26),2)</f>
        <v>5024.3999999999996</v>
      </c>
      <c r="K1257" s="50">
        <f>ROUND((I1257*'2-Calculator'!$D$26),2)</f>
        <v>5024.3999999999996</v>
      </c>
      <c r="L1257" s="48">
        <v>3.4</v>
      </c>
      <c r="M1257" s="45" t="s">
        <v>2151</v>
      </c>
      <c r="N1257" s="45" t="s">
        <v>2152</v>
      </c>
      <c r="O1257" s="45"/>
      <c r="P1257" s="45" t="s">
        <v>1789</v>
      </c>
    </row>
    <row r="1258" spans="1:16" s="51" customFormat="1">
      <c r="A1258" s="45"/>
      <c r="B1258" s="45" t="s">
        <v>83</v>
      </c>
      <c r="C1258" s="113" t="s">
        <v>1756</v>
      </c>
      <c r="D1258" s="145" t="s">
        <v>2521</v>
      </c>
      <c r="E1258" s="47">
        <v>1.75895</v>
      </c>
      <c r="F1258" s="53">
        <v>1</v>
      </c>
      <c r="G1258" s="53">
        <v>1</v>
      </c>
      <c r="H1258" s="47">
        <f t="shared" si="52"/>
        <v>1.75895</v>
      </c>
      <c r="I1258" s="49">
        <f t="shared" si="53"/>
        <v>1.75895</v>
      </c>
      <c r="J1258" s="50">
        <f>ROUND((H1258*'2-Calculator'!$D$26),2)</f>
        <v>9410.3799999999992</v>
      </c>
      <c r="K1258" s="50">
        <f>ROUND((I1258*'2-Calculator'!$D$26),2)</f>
        <v>9410.3799999999992</v>
      </c>
      <c r="L1258" s="48">
        <v>5.48</v>
      </c>
      <c r="M1258" s="45" t="s">
        <v>2151</v>
      </c>
      <c r="N1258" s="45" t="s">
        <v>2152</v>
      </c>
      <c r="O1258" s="45"/>
      <c r="P1258" s="45" t="s">
        <v>1789</v>
      </c>
    </row>
    <row r="1259" spans="1:16" s="51" customFormat="1">
      <c r="A1259" s="45"/>
      <c r="B1259" s="45" t="s">
        <v>2115</v>
      </c>
      <c r="C1259" s="113" t="s">
        <v>2135</v>
      </c>
      <c r="D1259" s="145" t="s">
        <v>2522</v>
      </c>
      <c r="E1259" s="47">
        <v>0.50575000000000003</v>
      </c>
      <c r="F1259" s="53">
        <v>1</v>
      </c>
      <c r="G1259" s="53">
        <v>1</v>
      </c>
      <c r="H1259" s="47">
        <f t="shared" si="52"/>
        <v>0.50575000000000003</v>
      </c>
      <c r="I1259" s="49">
        <f t="shared" si="53"/>
        <v>0.50575000000000003</v>
      </c>
      <c r="J1259" s="50">
        <f>ROUND((H1259*'2-Calculator'!$D$26),2)</f>
        <v>2705.76</v>
      </c>
      <c r="K1259" s="50">
        <f>ROUND((I1259*'2-Calculator'!$D$26),2)</f>
        <v>2705.76</v>
      </c>
      <c r="L1259" s="48">
        <v>2.27</v>
      </c>
      <c r="M1259" s="45" t="s">
        <v>2151</v>
      </c>
      <c r="N1259" s="45" t="s">
        <v>2152</v>
      </c>
      <c r="O1259" s="45"/>
      <c r="P1259" s="45" t="s">
        <v>1789</v>
      </c>
    </row>
    <row r="1260" spans="1:16" s="51" customFormat="1">
      <c r="A1260" s="45"/>
      <c r="B1260" s="45" t="s">
        <v>2116</v>
      </c>
      <c r="C1260" s="113" t="s">
        <v>2135</v>
      </c>
      <c r="D1260" s="145" t="s">
        <v>2522</v>
      </c>
      <c r="E1260" s="47">
        <v>0.63061999999999996</v>
      </c>
      <c r="F1260" s="53">
        <v>1</v>
      </c>
      <c r="G1260" s="53">
        <v>1</v>
      </c>
      <c r="H1260" s="47">
        <f t="shared" si="52"/>
        <v>0.63061999999999996</v>
      </c>
      <c r="I1260" s="49">
        <f t="shared" si="53"/>
        <v>0.63061999999999996</v>
      </c>
      <c r="J1260" s="50">
        <f>ROUND((H1260*'2-Calculator'!$D$26),2)</f>
        <v>3373.82</v>
      </c>
      <c r="K1260" s="50">
        <f>ROUND((I1260*'2-Calculator'!$D$26),2)</f>
        <v>3373.82</v>
      </c>
      <c r="L1260" s="48">
        <v>3.03</v>
      </c>
      <c r="M1260" s="45" t="s">
        <v>2151</v>
      </c>
      <c r="N1260" s="45" t="s">
        <v>2152</v>
      </c>
      <c r="O1260" s="45"/>
      <c r="P1260" s="45" t="s">
        <v>1789</v>
      </c>
    </row>
    <row r="1261" spans="1:16" s="51" customFormat="1">
      <c r="A1261" s="45"/>
      <c r="B1261" s="45" t="s">
        <v>2117</v>
      </c>
      <c r="C1261" s="113" t="s">
        <v>2135</v>
      </c>
      <c r="D1261" s="145" t="s">
        <v>2522</v>
      </c>
      <c r="E1261" s="47">
        <v>1.0248900000000001</v>
      </c>
      <c r="F1261" s="53">
        <v>1</v>
      </c>
      <c r="G1261" s="53">
        <v>1</v>
      </c>
      <c r="H1261" s="47">
        <f t="shared" si="52"/>
        <v>1.0248900000000001</v>
      </c>
      <c r="I1261" s="49">
        <f t="shared" si="53"/>
        <v>1.0248900000000001</v>
      </c>
      <c r="J1261" s="50">
        <f>ROUND((H1261*'2-Calculator'!$D$26),2)</f>
        <v>5483.16</v>
      </c>
      <c r="K1261" s="50">
        <f>ROUND((I1261*'2-Calculator'!$D$26),2)</f>
        <v>5483.16</v>
      </c>
      <c r="L1261" s="48">
        <v>4.12</v>
      </c>
      <c r="M1261" s="45" t="s">
        <v>2151</v>
      </c>
      <c r="N1261" s="45" t="s">
        <v>2152</v>
      </c>
      <c r="O1261" s="45"/>
      <c r="P1261" s="45" t="s">
        <v>1789</v>
      </c>
    </row>
    <row r="1262" spans="1:16" s="51" customFormat="1">
      <c r="A1262" s="45"/>
      <c r="B1262" s="45" t="s">
        <v>2118</v>
      </c>
      <c r="C1262" s="113" t="s">
        <v>2135</v>
      </c>
      <c r="D1262" s="145" t="s">
        <v>2522</v>
      </c>
      <c r="E1262" s="47">
        <v>1.9221299999999999</v>
      </c>
      <c r="F1262" s="53">
        <v>1</v>
      </c>
      <c r="G1262" s="53">
        <v>1</v>
      </c>
      <c r="H1262" s="47">
        <f t="shared" si="52"/>
        <v>1.9221299999999999</v>
      </c>
      <c r="I1262" s="49">
        <f t="shared" si="53"/>
        <v>1.9221299999999999</v>
      </c>
      <c r="J1262" s="50">
        <f>ROUND((H1262*'2-Calculator'!$D$26),2)</f>
        <v>10283.4</v>
      </c>
      <c r="K1262" s="50">
        <f>ROUND((I1262*'2-Calculator'!$D$26),2)</f>
        <v>10283.4</v>
      </c>
      <c r="L1262" s="48">
        <v>6.21</v>
      </c>
      <c r="M1262" s="45" t="s">
        <v>2151</v>
      </c>
      <c r="N1262" s="45" t="s">
        <v>2152</v>
      </c>
      <c r="O1262" s="45"/>
      <c r="P1262" s="45" t="s">
        <v>1789</v>
      </c>
    </row>
    <row r="1263" spans="1:16" s="51" customFormat="1">
      <c r="A1263" s="45"/>
      <c r="B1263" s="45" t="s">
        <v>82</v>
      </c>
      <c r="C1263" s="113" t="s">
        <v>1757</v>
      </c>
      <c r="D1263" s="145" t="s">
        <v>2523</v>
      </c>
      <c r="E1263" s="47">
        <v>2.1245799999999999</v>
      </c>
      <c r="F1263" s="53">
        <v>1</v>
      </c>
      <c r="G1263" s="53">
        <v>1</v>
      </c>
      <c r="H1263" s="47">
        <f t="shared" si="52"/>
        <v>2.1245799999999999</v>
      </c>
      <c r="I1263" s="49">
        <f t="shared" si="53"/>
        <v>2.1245799999999999</v>
      </c>
      <c r="J1263" s="50">
        <f>ROUND((H1263*'2-Calculator'!$D$26),2)</f>
        <v>11366.5</v>
      </c>
      <c r="K1263" s="50">
        <f>ROUND((I1263*'2-Calculator'!$D$26),2)</f>
        <v>11366.5</v>
      </c>
      <c r="L1263" s="48">
        <v>0</v>
      </c>
      <c r="M1263" s="45" t="s">
        <v>2151</v>
      </c>
      <c r="N1263" s="45" t="s">
        <v>2152</v>
      </c>
      <c r="O1263" s="45"/>
      <c r="P1263" s="45" t="s">
        <v>1789</v>
      </c>
    </row>
    <row r="1264" spans="1:16" s="51" customFormat="1">
      <c r="A1264" s="45"/>
      <c r="B1264" s="45" t="s">
        <v>81</v>
      </c>
      <c r="C1264" s="113" t="s">
        <v>1757</v>
      </c>
      <c r="D1264" s="145" t="s">
        <v>2523</v>
      </c>
      <c r="E1264" s="47">
        <v>2.4183500000000002</v>
      </c>
      <c r="F1264" s="53">
        <v>1</v>
      </c>
      <c r="G1264" s="53">
        <v>1</v>
      </c>
      <c r="H1264" s="47">
        <f t="shared" si="52"/>
        <v>2.4183500000000002</v>
      </c>
      <c r="I1264" s="49">
        <f t="shared" si="53"/>
        <v>2.4183500000000002</v>
      </c>
      <c r="J1264" s="50">
        <f>ROUND((H1264*'2-Calculator'!$D$26),2)</f>
        <v>12938.17</v>
      </c>
      <c r="K1264" s="50">
        <f>ROUND((I1264*'2-Calculator'!$D$26),2)</f>
        <v>12938.17</v>
      </c>
      <c r="L1264" s="48">
        <v>7.5</v>
      </c>
      <c r="M1264" s="45" t="s">
        <v>2151</v>
      </c>
      <c r="N1264" s="45" t="s">
        <v>2152</v>
      </c>
      <c r="O1264" s="45"/>
      <c r="P1264" s="45" t="s">
        <v>1789</v>
      </c>
    </row>
    <row r="1265" spans="1:16" s="51" customFormat="1">
      <c r="A1265" s="45"/>
      <c r="B1265" s="45" t="s">
        <v>80</v>
      </c>
      <c r="C1265" s="113" t="s">
        <v>1757</v>
      </c>
      <c r="D1265" s="145" t="s">
        <v>2523</v>
      </c>
      <c r="E1265" s="47">
        <v>7.4438300000000002</v>
      </c>
      <c r="F1265" s="53">
        <v>1</v>
      </c>
      <c r="G1265" s="53">
        <v>1</v>
      </c>
      <c r="H1265" s="47">
        <f t="shared" si="52"/>
        <v>7.4438300000000002</v>
      </c>
      <c r="I1265" s="49">
        <f t="shared" si="53"/>
        <v>7.4438300000000002</v>
      </c>
      <c r="J1265" s="50">
        <f>ROUND((H1265*'2-Calculator'!$D$26),2)</f>
        <v>39824.49</v>
      </c>
      <c r="K1265" s="50">
        <f>ROUND((I1265*'2-Calculator'!$D$26),2)</f>
        <v>39824.49</v>
      </c>
      <c r="L1265" s="48">
        <v>22.69</v>
      </c>
      <c r="M1265" s="45" t="s">
        <v>2151</v>
      </c>
      <c r="N1265" s="45" t="s">
        <v>2152</v>
      </c>
      <c r="O1265" s="45"/>
      <c r="P1265" s="45" t="s">
        <v>1789</v>
      </c>
    </row>
    <row r="1266" spans="1:16" s="51" customFormat="1">
      <c r="A1266" s="45"/>
      <c r="B1266" s="45" t="s">
        <v>79</v>
      </c>
      <c r="C1266" s="113" t="s">
        <v>1757</v>
      </c>
      <c r="D1266" s="145" t="s">
        <v>2523</v>
      </c>
      <c r="E1266" s="47">
        <v>22.32386</v>
      </c>
      <c r="F1266" s="53">
        <v>1</v>
      </c>
      <c r="G1266" s="53">
        <v>1</v>
      </c>
      <c r="H1266" s="47">
        <f t="shared" si="52"/>
        <v>22.32386</v>
      </c>
      <c r="I1266" s="49">
        <f t="shared" si="53"/>
        <v>22.32386</v>
      </c>
      <c r="J1266" s="50">
        <f>ROUND((H1266*'2-Calculator'!$D$26),2)</f>
        <v>119432.65</v>
      </c>
      <c r="K1266" s="50">
        <f>ROUND((I1266*'2-Calculator'!$D$26),2)</f>
        <v>119432.65</v>
      </c>
      <c r="L1266" s="48">
        <v>40.49</v>
      </c>
      <c r="M1266" s="45" t="s">
        <v>2151</v>
      </c>
      <c r="N1266" s="45" t="s">
        <v>2152</v>
      </c>
      <c r="O1266" s="45"/>
      <c r="P1266" s="45" t="s">
        <v>1789</v>
      </c>
    </row>
    <row r="1267" spans="1:16" s="51" customFormat="1">
      <c r="A1267" s="45"/>
      <c r="B1267" s="45" t="s">
        <v>78</v>
      </c>
      <c r="C1267" s="113" t="s">
        <v>1758</v>
      </c>
      <c r="D1267" s="145" t="s">
        <v>2524</v>
      </c>
      <c r="E1267" s="47">
        <v>1.5161199999999999</v>
      </c>
      <c r="F1267" s="53">
        <v>1</v>
      </c>
      <c r="G1267" s="53">
        <v>1</v>
      </c>
      <c r="H1267" s="47">
        <f t="shared" si="52"/>
        <v>1.5161199999999999</v>
      </c>
      <c r="I1267" s="49">
        <f t="shared" si="53"/>
        <v>1.5161199999999999</v>
      </c>
      <c r="J1267" s="50">
        <f>ROUND((H1267*'2-Calculator'!$D$26),2)</f>
        <v>8111.24</v>
      </c>
      <c r="K1267" s="50">
        <f>ROUND((I1267*'2-Calculator'!$D$26),2)</f>
        <v>8111.24</v>
      </c>
      <c r="L1267" s="48">
        <v>4.4000000000000004</v>
      </c>
      <c r="M1267" s="45" t="s">
        <v>2151</v>
      </c>
      <c r="N1267" s="45" t="s">
        <v>2152</v>
      </c>
      <c r="O1267" s="45"/>
      <c r="P1267" s="45" t="s">
        <v>1789</v>
      </c>
    </row>
    <row r="1268" spans="1:16" s="51" customFormat="1">
      <c r="A1268" s="45"/>
      <c r="B1268" s="45" t="s">
        <v>77</v>
      </c>
      <c r="C1268" s="113" t="s">
        <v>1758</v>
      </c>
      <c r="D1268" s="145" t="s">
        <v>2524</v>
      </c>
      <c r="E1268" s="47">
        <v>2.3689</v>
      </c>
      <c r="F1268" s="53">
        <v>1</v>
      </c>
      <c r="G1268" s="53">
        <v>1</v>
      </c>
      <c r="H1268" s="47">
        <f t="shared" si="52"/>
        <v>2.3689</v>
      </c>
      <c r="I1268" s="49">
        <f t="shared" si="53"/>
        <v>2.3689</v>
      </c>
      <c r="J1268" s="50">
        <f>ROUND((H1268*'2-Calculator'!$D$26),2)</f>
        <v>12673.62</v>
      </c>
      <c r="K1268" s="50">
        <f>ROUND((I1268*'2-Calculator'!$D$26),2)</f>
        <v>12673.62</v>
      </c>
      <c r="L1268" s="48">
        <v>7.92</v>
      </c>
      <c r="M1268" s="45" t="s">
        <v>2151</v>
      </c>
      <c r="N1268" s="45" t="s">
        <v>2152</v>
      </c>
      <c r="O1268" s="45"/>
      <c r="P1268" s="45" t="s">
        <v>1789</v>
      </c>
    </row>
    <row r="1269" spans="1:16" s="51" customFormat="1">
      <c r="A1269" s="45"/>
      <c r="B1269" s="45" t="s">
        <v>76</v>
      </c>
      <c r="C1269" s="113" t="s">
        <v>1758</v>
      </c>
      <c r="D1269" s="145" t="s">
        <v>2524</v>
      </c>
      <c r="E1269" s="47">
        <v>4.2918900000000004</v>
      </c>
      <c r="F1269" s="53">
        <v>1</v>
      </c>
      <c r="G1269" s="53">
        <v>1</v>
      </c>
      <c r="H1269" s="47">
        <f t="shared" si="52"/>
        <v>4.2918900000000004</v>
      </c>
      <c r="I1269" s="49">
        <f t="shared" si="53"/>
        <v>4.2918900000000004</v>
      </c>
      <c r="J1269" s="50">
        <f>ROUND((H1269*'2-Calculator'!$D$26),2)</f>
        <v>22961.61</v>
      </c>
      <c r="K1269" s="50">
        <f>ROUND((I1269*'2-Calculator'!$D$26),2)</f>
        <v>22961.61</v>
      </c>
      <c r="L1269" s="48">
        <v>13.89</v>
      </c>
      <c r="M1269" s="45" t="s">
        <v>2151</v>
      </c>
      <c r="N1269" s="45" t="s">
        <v>2152</v>
      </c>
      <c r="O1269" s="45"/>
      <c r="P1269" s="45" t="s">
        <v>1789</v>
      </c>
    </row>
    <row r="1270" spans="1:16" s="51" customFormat="1">
      <c r="A1270" s="45"/>
      <c r="B1270" s="45" t="s">
        <v>75</v>
      </c>
      <c r="C1270" s="113" t="s">
        <v>1758</v>
      </c>
      <c r="D1270" s="145" t="s">
        <v>2524</v>
      </c>
      <c r="E1270" s="47">
        <v>10.68773</v>
      </c>
      <c r="F1270" s="53">
        <v>1</v>
      </c>
      <c r="G1270" s="53">
        <v>1</v>
      </c>
      <c r="H1270" s="47">
        <f t="shared" si="52"/>
        <v>10.68773</v>
      </c>
      <c r="I1270" s="49">
        <f t="shared" si="53"/>
        <v>10.68773</v>
      </c>
      <c r="J1270" s="50">
        <f>ROUND((H1270*'2-Calculator'!$D$26),2)</f>
        <v>57179.360000000001</v>
      </c>
      <c r="K1270" s="50">
        <f>ROUND((I1270*'2-Calculator'!$D$26),2)</f>
        <v>57179.360000000001</v>
      </c>
      <c r="L1270" s="48">
        <v>27.17</v>
      </c>
      <c r="M1270" s="45" t="s">
        <v>2151</v>
      </c>
      <c r="N1270" s="45" t="s">
        <v>2152</v>
      </c>
      <c r="O1270" s="45"/>
      <c r="P1270" s="45" t="s">
        <v>1789</v>
      </c>
    </row>
    <row r="1271" spans="1:16" s="51" customFormat="1">
      <c r="A1271" s="45"/>
      <c r="B1271" s="45" t="s">
        <v>74</v>
      </c>
      <c r="C1271" s="113" t="s">
        <v>1759</v>
      </c>
      <c r="D1271" s="145" t="s">
        <v>2525</v>
      </c>
      <c r="E1271" s="47">
        <v>0.60787999999999998</v>
      </c>
      <c r="F1271" s="53">
        <v>1</v>
      </c>
      <c r="G1271" s="53">
        <v>1</v>
      </c>
      <c r="H1271" s="47">
        <f t="shared" si="52"/>
        <v>0.60787999999999998</v>
      </c>
      <c r="I1271" s="49">
        <f t="shared" si="53"/>
        <v>0.60787999999999998</v>
      </c>
      <c r="J1271" s="50">
        <f>ROUND((H1271*'2-Calculator'!$D$26),2)</f>
        <v>3252.16</v>
      </c>
      <c r="K1271" s="50">
        <f>ROUND((I1271*'2-Calculator'!$D$26),2)</f>
        <v>3252.16</v>
      </c>
      <c r="L1271" s="48">
        <v>3.25</v>
      </c>
      <c r="M1271" s="45" t="s">
        <v>2151</v>
      </c>
      <c r="N1271" s="45" t="s">
        <v>2152</v>
      </c>
      <c r="O1271" s="45"/>
      <c r="P1271" s="45" t="s">
        <v>1789</v>
      </c>
    </row>
    <row r="1272" spans="1:16" s="51" customFormat="1">
      <c r="A1272" s="45"/>
      <c r="B1272" s="45" t="s">
        <v>73</v>
      </c>
      <c r="C1272" s="113" t="s">
        <v>1759</v>
      </c>
      <c r="D1272" s="145" t="s">
        <v>2525</v>
      </c>
      <c r="E1272" s="47">
        <v>1.0004999999999999</v>
      </c>
      <c r="F1272" s="53">
        <v>1</v>
      </c>
      <c r="G1272" s="53">
        <v>1</v>
      </c>
      <c r="H1272" s="47">
        <f t="shared" si="52"/>
        <v>1.0004999999999999</v>
      </c>
      <c r="I1272" s="49">
        <f t="shared" si="53"/>
        <v>1.0004999999999999</v>
      </c>
      <c r="J1272" s="50">
        <f>ROUND((H1272*'2-Calculator'!$D$26),2)</f>
        <v>5352.68</v>
      </c>
      <c r="K1272" s="50">
        <f>ROUND((I1272*'2-Calculator'!$D$26),2)</f>
        <v>5352.68</v>
      </c>
      <c r="L1272" s="48">
        <v>4.82</v>
      </c>
      <c r="M1272" s="45" t="s">
        <v>2151</v>
      </c>
      <c r="N1272" s="45" t="s">
        <v>2152</v>
      </c>
      <c r="O1272" s="45"/>
      <c r="P1272" s="45" t="s">
        <v>1789</v>
      </c>
    </row>
    <row r="1273" spans="1:16" s="51" customFormat="1">
      <c r="A1273" s="45"/>
      <c r="B1273" s="45" t="s">
        <v>72</v>
      </c>
      <c r="C1273" s="113" t="s">
        <v>1759</v>
      </c>
      <c r="D1273" s="145" t="s">
        <v>2525</v>
      </c>
      <c r="E1273" s="47">
        <v>1.3853500000000001</v>
      </c>
      <c r="F1273" s="53">
        <v>1</v>
      </c>
      <c r="G1273" s="53">
        <v>1</v>
      </c>
      <c r="H1273" s="47">
        <f t="shared" si="52"/>
        <v>1.3853500000000001</v>
      </c>
      <c r="I1273" s="49">
        <f t="shared" si="53"/>
        <v>1.3853500000000001</v>
      </c>
      <c r="J1273" s="50">
        <f>ROUND((H1273*'2-Calculator'!$D$26),2)</f>
        <v>7411.62</v>
      </c>
      <c r="K1273" s="50">
        <f>ROUND((I1273*'2-Calculator'!$D$26),2)</f>
        <v>7411.62</v>
      </c>
      <c r="L1273" s="48">
        <v>7.17</v>
      </c>
      <c r="M1273" s="45" t="s">
        <v>2151</v>
      </c>
      <c r="N1273" s="45" t="s">
        <v>2152</v>
      </c>
      <c r="O1273" s="45"/>
      <c r="P1273" s="45" t="s">
        <v>1789</v>
      </c>
    </row>
    <row r="1274" spans="1:16" s="51" customFormat="1">
      <c r="A1274" s="45"/>
      <c r="B1274" s="45" t="s">
        <v>71</v>
      </c>
      <c r="C1274" s="113" t="s">
        <v>1759</v>
      </c>
      <c r="D1274" s="145" t="s">
        <v>2525</v>
      </c>
      <c r="E1274" s="47">
        <v>4.3156400000000001</v>
      </c>
      <c r="F1274" s="53">
        <v>1</v>
      </c>
      <c r="G1274" s="53">
        <v>1</v>
      </c>
      <c r="H1274" s="47">
        <f t="shared" si="52"/>
        <v>4.3156400000000001</v>
      </c>
      <c r="I1274" s="49">
        <f t="shared" si="53"/>
        <v>4.3156400000000001</v>
      </c>
      <c r="J1274" s="50">
        <f>ROUND((H1274*'2-Calculator'!$D$26),2)</f>
        <v>23088.67</v>
      </c>
      <c r="K1274" s="50">
        <f>ROUND((I1274*'2-Calculator'!$D$26),2)</f>
        <v>23088.67</v>
      </c>
      <c r="L1274" s="48">
        <v>13.05</v>
      </c>
      <c r="M1274" s="45" t="s">
        <v>2151</v>
      </c>
      <c r="N1274" s="45" t="s">
        <v>2152</v>
      </c>
      <c r="O1274" s="45"/>
      <c r="P1274" s="45" t="s">
        <v>1789</v>
      </c>
    </row>
    <row r="1275" spans="1:16" s="51" customFormat="1">
      <c r="A1275" s="45"/>
      <c r="B1275" s="45" t="s">
        <v>70</v>
      </c>
      <c r="C1275" s="113" t="s">
        <v>1760</v>
      </c>
      <c r="D1275" s="145" t="s">
        <v>2526</v>
      </c>
      <c r="E1275" s="47">
        <v>0.45068000000000003</v>
      </c>
      <c r="F1275" s="53">
        <v>1</v>
      </c>
      <c r="G1275" s="53">
        <v>1</v>
      </c>
      <c r="H1275" s="47">
        <f t="shared" si="52"/>
        <v>0.45068000000000003</v>
      </c>
      <c r="I1275" s="49">
        <f t="shared" si="53"/>
        <v>0.45068000000000003</v>
      </c>
      <c r="J1275" s="50">
        <f>ROUND((H1275*'2-Calculator'!$D$26),2)</f>
        <v>2411.14</v>
      </c>
      <c r="K1275" s="50">
        <f>ROUND((I1275*'2-Calculator'!$D$26),2)</f>
        <v>2411.14</v>
      </c>
      <c r="L1275" s="48">
        <v>2.38</v>
      </c>
      <c r="M1275" s="45" t="s">
        <v>2151</v>
      </c>
      <c r="N1275" s="45" t="s">
        <v>2152</v>
      </c>
      <c r="O1275" s="45"/>
      <c r="P1275" s="45" t="s">
        <v>1789</v>
      </c>
    </row>
    <row r="1276" spans="1:16" s="51" customFormat="1">
      <c r="A1276" s="45"/>
      <c r="B1276" s="45" t="s">
        <v>69</v>
      </c>
      <c r="C1276" s="113" t="s">
        <v>1760</v>
      </c>
      <c r="D1276" s="145" t="s">
        <v>2526</v>
      </c>
      <c r="E1276" s="47">
        <v>0.79169</v>
      </c>
      <c r="F1276" s="53">
        <v>1</v>
      </c>
      <c r="G1276" s="53">
        <v>1</v>
      </c>
      <c r="H1276" s="47">
        <f t="shared" si="52"/>
        <v>0.79169</v>
      </c>
      <c r="I1276" s="49">
        <f t="shared" si="53"/>
        <v>0.79169</v>
      </c>
      <c r="J1276" s="50">
        <f>ROUND((H1276*'2-Calculator'!$D$26),2)</f>
        <v>4235.54</v>
      </c>
      <c r="K1276" s="50">
        <f>ROUND((I1276*'2-Calculator'!$D$26),2)</f>
        <v>4235.54</v>
      </c>
      <c r="L1276" s="48">
        <v>3.98</v>
      </c>
      <c r="M1276" s="45" t="s">
        <v>2151</v>
      </c>
      <c r="N1276" s="45" t="s">
        <v>2152</v>
      </c>
      <c r="O1276" s="45"/>
      <c r="P1276" s="45" t="s">
        <v>1789</v>
      </c>
    </row>
    <row r="1277" spans="1:16" s="51" customFormat="1">
      <c r="A1277" s="45"/>
      <c r="B1277" s="45" t="s">
        <v>68</v>
      </c>
      <c r="C1277" s="113" t="s">
        <v>1760</v>
      </c>
      <c r="D1277" s="145" t="s">
        <v>2526</v>
      </c>
      <c r="E1277" s="47">
        <v>1.3791899999999999</v>
      </c>
      <c r="F1277" s="53">
        <v>1</v>
      </c>
      <c r="G1277" s="53">
        <v>1</v>
      </c>
      <c r="H1277" s="47">
        <f t="shared" si="52"/>
        <v>1.3791899999999999</v>
      </c>
      <c r="I1277" s="49">
        <f t="shared" si="53"/>
        <v>1.3791899999999999</v>
      </c>
      <c r="J1277" s="50">
        <f>ROUND((H1277*'2-Calculator'!$D$26),2)</f>
        <v>7378.67</v>
      </c>
      <c r="K1277" s="50">
        <f>ROUND((I1277*'2-Calculator'!$D$26),2)</f>
        <v>7378.67</v>
      </c>
      <c r="L1277" s="48">
        <v>5.89</v>
      </c>
      <c r="M1277" s="45" t="s">
        <v>2151</v>
      </c>
      <c r="N1277" s="45" t="s">
        <v>2152</v>
      </c>
      <c r="O1277" s="45"/>
      <c r="P1277" s="45" t="s">
        <v>1789</v>
      </c>
    </row>
    <row r="1278" spans="1:16" s="51" customFormat="1">
      <c r="A1278" s="45"/>
      <c r="B1278" s="45" t="s">
        <v>67</v>
      </c>
      <c r="C1278" s="113" t="s">
        <v>1760</v>
      </c>
      <c r="D1278" s="145" t="s">
        <v>2526</v>
      </c>
      <c r="E1278" s="47">
        <v>2.9160400000000002</v>
      </c>
      <c r="F1278" s="53">
        <v>1</v>
      </c>
      <c r="G1278" s="53">
        <v>1</v>
      </c>
      <c r="H1278" s="47">
        <f t="shared" si="52"/>
        <v>2.9160400000000002</v>
      </c>
      <c r="I1278" s="49">
        <f t="shared" si="53"/>
        <v>2.9160400000000002</v>
      </c>
      <c r="J1278" s="50">
        <f>ROUND((H1278*'2-Calculator'!$D$26),2)</f>
        <v>15600.81</v>
      </c>
      <c r="K1278" s="50">
        <f>ROUND((I1278*'2-Calculator'!$D$26),2)</f>
        <v>15600.81</v>
      </c>
      <c r="L1278" s="48">
        <v>11.16</v>
      </c>
      <c r="M1278" s="45" t="s">
        <v>2151</v>
      </c>
      <c r="N1278" s="45" t="s">
        <v>2152</v>
      </c>
      <c r="O1278" s="45"/>
      <c r="P1278" s="45" t="s">
        <v>1789</v>
      </c>
    </row>
    <row r="1279" spans="1:16" s="51" customFormat="1">
      <c r="A1279" s="45"/>
      <c r="B1279" s="45" t="s">
        <v>66</v>
      </c>
      <c r="C1279" s="113" t="s">
        <v>1761</v>
      </c>
      <c r="D1279" s="145" t="s">
        <v>2527</v>
      </c>
      <c r="E1279" s="47">
        <v>2.0554899999999998</v>
      </c>
      <c r="F1279" s="53">
        <v>1</v>
      </c>
      <c r="G1279" s="53">
        <v>1</v>
      </c>
      <c r="H1279" s="47">
        <f t="shared" si="52"/>
        <v>2.0554899999999998</v>
      </c>
      <c r="I1279" s="49">
        <f t="shared" si="53"/>
        <v>2.0554899999999998</v>
      </c>
      <c r="J1279" s="50">
        <f>ROUND((H1279*'2-Calculator'!$D$26),2)</f>
        <v>10996.87</v>
      </c>
      <c r="K1279" s="50">
        <f>ROUND((I1279*'2-Calculator'!$D$26),2)</f>
        <v>10996.87</v>
      </c>
      <c r="L1279" s="48">
        <v>2.93</v>
      </c>
      <c r="M1279" s="45" t="s">
        <v>2151</v>
      </c>
      <c r="N1279" s="45" t="s">
        <v>2152</v>
      </c>
      <c r="O1279" s="45"/>
      <c r="P1279" s="45" t="s">
        <v>1789</v>
      </c>
    </row>
    <row r="1280" spans="1:16" s="51" customFormat="1">
      <c r="A1280" s="45"/>
      <c r="B1280" s="45" t="s">
        <v>65</v>
      </c>
      <c r="C1280" s="113" t="s">
        <v>1761</v>
      </c>
      <c r="D1280" s="145" t="s">
        <v>2527</v>
      </c>
      <c r="E1280" s="47">
        <v>2.6974999999999998</v>
      </c>
      <c r="F1280" s="53">
        <v>1</v>
      </c>
      <c r="G1280" s="53">
        <v>1</v>
      </c>
      <c r="H1280" s="47">
        <f t="shared" si="52"/>
        <v>2.6974999999999998</v>
      </c>
      <c r="I1280" s="49">
        <f t="shared" si="53"/>
        <v>2.6974999999999998</v>
      </c>
      <c r="J1280" s="50">
        <f>ROUND((H1280*'2-Calculator'!$D$26),2)</f>
        <v>14431.63</v>
      </c>
      <c r="K1280" s="50">
        <f>ROUND((I1280*'2-Calculator'!$D$26),2)</f>
        <v>14431.63</v>
      </c>
      <c r="L1280" s="48">
        <v>4.8099999999999996</v>
      </c>
      <c r="M1280" s="45" t="s">
        <v>2151</v>
      </c>
      <c r="N1280" s="45" t="s">
        <v>2152</v>
      </c>
      <c r="O1280" s="45"/>
      <c r="P1280" s="45" t="s">
        <v>1789</v>
      </c>
    </row>
    <row r="1281" spans="1:16" s="51" customFormat="1">
      <c r="A1281" s="45"/>
      <c r="B1281" s="45" t="s">
        <v>64</v>
      </c>
      <c r="C1281" s="113" t="s">
        <v>1761</v>
      </c>
      <c r="D1281" s="145" t="s">
        <v>2527</v>
      </c>
      <c r="E1281" s="47">
        <v>3.3654000000000002</v>
      </c>
      <c r="F1281" s="53">
        <v>1</v>
      </c>
      <c r="G1281" s="53">
        <v>1</v>
      </c>
      <c r="H1281" s="47">
        <f t="shared" si="52"/>
        <v>3.3654000000000002</v>
      </c>
      <c r="I1281" s="49">
        <f t="shared" si="53"/>
        <v>3.3654000000000002</v>
      </c>
      <c r="J1281" s="50">
        <f>ROUND((H1281*'2-Calculator'!$D$26),2)</f>
        <v>18004.89</v>
      </c>
      <c r="K1281" s="50">
        <f>ROUND((I1281*'2-Calculator'!$D$26),2)</f>
        <v>18004.89</v>
      </c>
      <c r="L1281" s="48">
        <v>10.18</v>
      </c>
      <c r="M1281" s="45" t="s">
        <v>2151</v>
      </c>
      <c r="N1281" s="45" t="s">
        <v>2152</v>
      </c>
      <c r="O1281" s="45"/>
      <c r="P1281" s="45" t="s">
        <v>1789</v>
      </c>
    </row>
    <row r="1282" spans="1:16" s="51" customFormat="1">
      <c r="A1282" s="45"/>
      <c r="B1282" s="45" t="s">
        <v>63</v>
      </c>
      <c r="C1282" s="113" t="s">
        <v>1761</v>
      </c>
      <c r="D1282" s="145" t="s">
        <v>2527</v>
      </c>
      <c r="E1282" s="47">
        <v>6.5361399999999996</v>
      </c>
      <c r="F1282" s="53">
        <v>1</v>
      </c>
      <c r="G1282" s="53">
        <v>1</v>
      </c>
      <c r="H1282" s="47">
        <f t="shared" si="52"/>
        <v>6.5361399999999996</v>
      </c>
      <c r="I1282" s="49">
        <f t="shared" si="53"/>
        <v>6.5361399999999996</v>
      </c>
      <c r="J1282" s="50">
        <f>ROUND((H1282*'2-Calculator'!$D$26),2)</f>
        <v>34968.35</v>
      </c>
      <c r="K1282" s="50">
        <f>ROUND((I1282*'2-Calculator'!$D$26),2)</f>
        <v>34968.35</v>
      </c>
      <c r="L1282" s="48">
        <v>27</v>
      </c>
      <c r="M1282" s="45" t="s">
        <v>2151</v>
      </c>
      <c r="N1282" s="45" t="s">
        <v>2152</v>
      </c>
      <c r="O1282" s="45"/>
      <c r="P1282" s="45" t="s">
        <v>1789</v>
      </c>
    </row>
    <row r="1283" spans="1:16" s="51" customFormat="1">
      <c r="A1283" s="45"/>
      <c r="B1283" s="45" t="s">
        <v>62</v>
      </c>
      <c r="C1283" s="113" t="s">
        <v>1762</v>
      </c>
      <c r="D1283" s="145" t="s">
        <v>2035</v>
      </c>
      <c r="E1283" s="47">
        <v>1.30619</v>
      </c>
      <c r="F1283" s="53">
        <v>2</v>
      </c>
      <c r="G1283" s="53">
        <v>2</v>
      </c>
      <c r="H1283" s="47">
        <f t="shared" si="52"/>
        <v>2.6123799999999999</v>
      </c>
      <c r="I1283" s="49">
        <f t="shared" si="53"/>
        <v>2.6123799999999999</v>
      </c>
      <c r="J1283" s="50">
        <f>ROUND((H1283*'2-Calculator'!$D$26),2)</f>
        <v>13976.23</v>
      </c>
      <c r="K1283" s="50">
        <f>ROUND((I1283*'2-Calculator'!$D$26),2)</f>
        <v>13976.23</v>
      </c>
      <c r="L1283" s="48">
        <v>11.37</v>
      </c>
      <c r="M1283" s="45" t="s">
        <v>2160</v>
      </c>
      <c r="N1283" s="45" t="s">
        <v>2161</v>
      </c>
      <c r="O1283" s="45"/>
      <c r="P1283" s="45" t="s">
        <v>1789</v>
      </c>
    </row>
    <row r="1284" spans="1:16" s="51" customFormat="1">
      <c r="A1284" s="45"/>
      <c r="B1284" s="45" t="s">
        <v>61</v>
      </c>
      <c r="C1284" s="113" t="s">
        <v>1762</v>
      </c>
      <c r="D1284" s="145" t="s">
        <v>2035</v>
      </c>
      <c r="E1284" s="47">
        <v>1.63662</v>
      </c>
      <c r="F1284" s="53">
        <v>2</v>
      </c>
      <c r="G1284" s="53">
        <v>2</v>
      </c>
      <c r="H1284" s="47">
        <f t="shared" si="52"/>
        <v>3.2732399999999999</v>
      </c>
      <c r="I1284" s="49">
        <f t="shared" si="53"/>
        <v>3.2732399999999999</v>
      </c>
      <c r="J1284" s="50">
        <f>ROUND((H1284*'2-Calculator'!$D$26),2)</f>
        <v>17511.830000000002</v>
      </c>
      <c r="K1284" s="50">
        <f>ROUND((I1284*'2-Calculator'!$D$26),2)</f>
        <v>17511.830000000002</v>
      </c>
      <c r="L1284" s="48">
        <v>13.29</v>
      </c>
      <c r="M1284" s="45" t="s">
        <v>2160</v>
      </c>
      <c r="N1284" s="45" t="s">
        <v>2161</v>
      </c>
      <c r="O1284" s="45"/>
      <c r="P1284" s="45" t="s">
        <v>1789</v>
      </c>
    </row>
    <row r="1285" spans="1:16" s="51" customFormat="1">
      <c r="A1285" s="45"/>
      <c r="B1285" s="45" t="s">
        <v>60</v>
      </c>
      <c r="C1285" s="113" t="s">
        <v>1762</v>
      </c>
      <c r="D1285" s="145" t="s">
        <v>2035</v>
      </c>
      <c r="E1285" s="47">
        <v>2.0628700000000002</v>
      </c>
      <c r="F1285" s="53">
        <v>2</v>
      </c>
      <c r="G1285" s="53">
        <v>2</v>
      </c>
      <c r="H1285" s="47">
        <f t="shared" si="52"/>
        <v>4.1257400000000004</v>
      </c>
      <c r="I1285" s="49">
        <f t="shared" si="53"/>
        <v>4.1257400000000004</v>
      </c>
      <c r="J1285" s="50">
        <f>ROUND((H1285*'2-Calculator'!$D$26),2)</f>
        <v>22072.71</v>
      </c>
      <c r="K1285" s="50">
        <f>ROUND((I1285*'2-Calculator'!$D$26),2)</f>
        <v>22072.71</v>
      </c>
      <c r="L1285" s="48">
        <v>15.34</v>
      </c>
      <c r="M1285" s="45" t="s">
        <v>2160</v>
      </c>
      <c r="N1285" s="45" t="s">
        <v>2161</v>
      </c>
      <c r="O1285" s="45"/>
      <c r="P1285" s="45" t="s">
        <v>1789</v>
      </c>
    </row>
    <row r="1286" spans="1:16" s="51" customFormat="1">
      <c r="A1286" s="45"/>
      <c r="B1286" s="45" t="s">
        <v>59</v>
      </c>
      <c r="C1286" s="113" t="s">
        <v>1762</v>
      </c>
      <c r="D1286" s="145" t="s">
        <v>2035</v>
      </c>
      <c r="E1286" s="47">
        <v>2.5517699999999999</v>
      </c>
      <c r="F1286" s="53">
        <v>2</v>
      </c>
      <c r="G1286" s="53">
        <v>2</v>
      </c>
      <c r="H1286" s="47">
        <f t="shared" si="52"/>
        <v>5.1035399999999997</v>
      </c>
      <c r="I1286" s="49">
        <f t="shared" si="53"/>
        <v>5.1035399999999997</v>
      </c>
      <c r="J1286" s="50">
        <f>ROUND((H1286*'2-Calculator'!$D$26),2)</f>
        <v>27303.94</v>
      </c>
      <c r="K1286" s="50">
        <f>ROUND((I1286*'2-Calculator'!$D$26),2)</f>
        <v>27303.94</v>
      </c>
      <c r="L1286" s="48">
        <v>17.77</v>
      </c>
      <c r="M1286" s="45" t="s">
        <v>2160</v>
      </c>
      <c r="N1286" s="45" t="s">
        <v>2161</v>
      </c>
      <c r="O1286" s="45"/>
      <c r="P1286" s="45" t="s">
        <v>1789</v>
      </c>
    </row>
    <row r="1287" spans="1:16" s="51" customFormat="1">
      <c r="A1287" s="45"/>
      <c r="B1287" s="45" t="s">
        <v>58</v>
      </c>
      <c r="C1287" s="113" t="s">
        <v>1763</v>
      </c>
      <c r="D1287" s="145" t="s">
        <v>2528</v>
      </c>
      <c r="E1287" s="47">
        <v>0.57389999999999997</v>
      </c>
      <c r="F1287" s="53">
        <v>1</v>
      </c>
      <c r="G1287" s="53">
        <v>1</v>
      </c>
      <c r="H1287" s="47">
        <f t="shared" si="52"/>
        <v>0.57389999999999997</v>
      </c>
      <c r="I1287" s="49">
        <f t="shared" si="53"/>
        <v>0.57389999999999997</v>
      </c>
      <c r="J1287" s="50">
        <f>ROUND((H1287*'2-Calculator'!$D$26),2)</f>
        <v>3070.37</v>
      </c>
      <c r="K1287" s="50">
        <f>ROUND((I1287*'2-Calculator'!$D$26),2)</f>
        <v>3070.37</v>
      </c>
      <c r="L1287" s="48">
        <v>2.87</v>
      </c>
      <c r="M1287" s="45" t="s">
        <v>2151</v>
      </c>
      <c r="N1287" s="45" t="s">
        <v>2152</v>
      </c>
      <c r="O1287" s="45"/>
      <c r="P1287" s="45" t="s">
        <v>1789</v>
      </c>
    </row>
    <row r="1288" spans="1:16" s="51" customFormat="1">
      <c r="A1288" s="45"/>
      <c r="B1288" s="45" t="s">
        <v>57</v>
      </c>
      <c r="C1288" s="113" t="s">
        <v>1763</v>
      </c>
      <c r="D1288" s="145" t="s">
        <v>2528</v>
      </c>
      <c r="E1288" s="47">
        <v>0.79857</v>
      </c>
      <c r="F1288" s="53">
        <v>1</v>
      </c>
      <c r="G1288" s="53">
        <v>1</v>
      </c>
      <c r="H1288" s="47">
        <f t="shared" si="52"/>
        <v>0.79857</v>
      </c>
      <c r="I1288" s="49">
        <f t="shared" si="53"/>
        <v>0.79857</v>
      </c>
      <c r="J1288" s="50">
        <f>ROUND((H1288*'2-Calculator'!$D$26),2)</f>
        <v>4272.3500000000004</v>
      </c>
      <c r="K1288" s="50">
        <f>ROUND((I1288*'2-Calculator'!$D$26),2)</f>
        <v>4272.3500000000004</v>
      </c>
      <c r="L1288" s="48">
        <v>4.33</v>
      </c>
      <c r="M1288" s="45" t="s">
        <v>2151</v>
      </c>
      <c r="N1288" s="45" t="s">
        <v>2152</v>
      </c>
      <c r="O1288" s="45"/>
      <c r="P1288" s="45" t="s">
        <v>1789</v>
      </c>
    </row>
    <row r="1289" spans="1:16" s="51" customFormat="1">
      <c r="A1289" s="45"/>
      <c r="B1289" s="45" t="s">
        <v>56</v>
      </c>
      <c r="C1289" s="113" t="s">
        <v>1763</v>
      </c>
      <c r="D1289" s="145" t="s">
        <v>2528</v>
      </c>
      <c r="E1289" s="47">
        <v>1.1276200000000001</v>
      </c>
      <c r="F1289" s="53">
        <v>1</v>
      </c>
      <c r="G1289" s="53">
        <v>1</v>
      </c>
      <c r="H1289" s="47">
        <f t="shared" si="52"/>
        <v>1.1276200000000001</v>
      </c>
      <c r="I1289" s="49">
        <f t="shared" si="53"/>
        <v>1.1276200000000001</v>
      </c>
      <c r="J1289" s="50">
        <f>ROUND((H1289*'2-Calculator'!$D$26),2)</f>
        <v>6032.77</v>
      </c>
      <c r="K1289" s="50">
        <f>ROUND((I1289*'2-Calculator'!$D$26),2)</f>
        <v>6032.77</v>
      </c>
      <c r="L1289" s="48">
        <v>6.55</v>
      </c>
      <c r="M1289" s="45" t="s">
        <v>2151</v>
      </c>
      <c r="N1289" s="45" t="s">
        <v>2152</v>
      </c>
      <c r="O1289" s="45"/>
      <c r="P1289" s="45" t="s">
        <v>1789</v>
      </c>
    </row>
    <row r="1290" spans="1:16" s="51" customFormat="1">
      <c r="A1290" s="45"/>
      <c r="B1290" s="45" t="s">
        <v>55</v>
      </c>
      <c r="C1290" s="113" t="s">
        <v>1763</v>
      </c>
      <c r="D1290" s="145" t="s">
        <v>2528</v>
      </c>
      <c r="E1290" s="47">
        <v>1.73936</v>
      </c>
      <c r="F1290" s="53">
        <v>1</v>
      </c>
      <c r="G1290" s="53">
        <v>1</v>
      </c>
      <c r="H1290" s="47">
        <f t="shared" si="52"/>
        <v>1.73936</v>
      </c>
      <c r="I1290" s="49">
        <f t="shared" si="53"/>
        <v>1.73936</v>
      </c>
      <c r="J1290" s="50">
        <f>ROUND((H1290*'2-Calculator'!$D$26),2)</f>
        <v>9305.58</v>
      </c>
      <c r="K1290" s="50">
        <f>ROUND((I1290*'2-Calculator'!$D$26),2)</f>
        <v>9305.58</v>
      </c>
      <c r="L1290" s="48">
        <v>9.93</v>
      </c>
      <c r="M1290" s="45" t="s">
        <v>2151</v>
      </c>
      <c r="N1290" s="45" t="s">
        <v>2152</v>
      </c>
      <c r="O1290" s="45"/>
      <c r="P1290" s="45" t="s">
        <v>1789</v>
      </c>
    </row>
    <row r="1291" spans="1:16" s="51" customFormat="1">
      <c r="A1291" s="45"/>
      <c r="B1291" s="45" t="s">
        <v>54</v>
      </c>
      <c r="C1291" s="113" t="s">
        <v>1764</v>
      </c>
      <c r="D1291" s="145" t="s">
        <v>2529</v>
      </c>
      <c r="E1291" s="47">
        <v>0.81742000000000004</v>
      </c>
      <c r="F1291" s="53">
        <v>1</v>
      </c>
      <c r="G1291" s="53">
        <v>1</v>
      </c>
      <c r="H1291" s="47">
        <f t="shared" si="52"/>
        <v>0.81742000000000004</v>
      </c>
      <c r="I1291" s="49">
        <f t="shared" si="53"/>
        <v>0.81742000000000004</v>
      </c>
      <c r="J1291" s="50">
        <f>ROUND((H1291*'2-Calculator'!$D$26),2)</f>
        <v>4373.2</v>
      </c>
      <c r="K1291" s="50">
        <f>ROUND((I1291*'2-Calculator'!$D$26),2)</f>
        <v>4373.2</v>
      </c>
      <c r="L1291" s="48">
        <v>8.7799999999999994</v>
      </c>
      <c r="M1291" s="45" t="s">
        <v>2151</v>
      </c>
      <c r="N1291" s="45" t="s">
        <v>2152</v>
      </c>
      <c r="O1291" s="45"/>
      <c r="P1291" s="45" t="s">
        <v>1789</v>
      </c>
    </row>
    <row r="1292" spans="1:16" s="51" customFormat="1">
      <c r="A1292" s="45"/>
      <c r="B1292" s="45" t="s">
        <v>53</v>
      </c>
      <c r="C1292" s="113" t="s">
        <v>1764</v>
      </c>
      <c r="D1292" s="145" t="s">
        <v>2529</v>
      </c>
      <c r="E1292" s="47">
        <v>1.3227</v>
      </c>
      <c r="F1292" s="53">
        <v>1</v>
      </c>
      <c r="G1292" s="53">
        <v>1</v>
      </c>
      <c r="H1292" s="47">
        <f t="shared" si="52"/>
        <v>1.3227</v>
      </c>
      <c r="I1292" s="49">
        <f t="shared" si="53"/>
        <v>1.3227</v>
      </c>
      <c r="J1292" s="50">
        <f>ROUND((H1292*'2-Calculator'!$D$26),2)</f>
        <v>7076.45</v>
      </c>
      <c r="K1292" s="50">
        <f>ROUND((I1292*'2-Calculator'!$D$26),2)</f>
        <v>7076.45</v>
      </c>
      <c r="L1292" s="48">
        <v>11.43</v>
      </c>
      <c r="M1292" s="45" t="s">
        <v>2151</v>
      </c>
      <c r="N1292" s="45" t="s">
        <v>2152</v>
      </c>
      <c r="O1292" s="45"/>
      <c r="P1292" s="45" t="s">
        <v>1789</v>
      </c>
    </row>
    <row r="1293" spans="1:16" s="51" customFormat="1">
      <c r="A1293" s="45"/>
      <c r="B1293" s="45" t="s">
        <v>52</v>
      </c>
      <c r="C1293" s="113" t="s">
        <v>1764</v>
      </c>
      <c r="D1293" s="145" t="s">
        <v>2529</v>
      </c>
      <c r="E1293" s="47">
        <v>1.6377200000000001</v>
      </c>
      <c r="F1293" s="53">
        <v>1</v>
      </c>
      <c r="G1293" s="53">
        <v>1</v>
      </c>
      <c r="H1293" s="47">
        <f t="shared" si="52"/>
        <v>1.6377200000000001</v>
      </c>
      <c r="I1293" s="49">
        <f t="shared" si="53"/>
        <v>1.6377200000000001</v>
      </c>
      <c r="J1293" s="50">
        <f>ROUND((H1293*'2-Calculator'!$D$26),2)</f>
        <v>8761.7999999999993</v>
      </c>
      <c r="K1293" s="50">
        <f>ROUND((I1293*'2-Calculator'!$D$26),2)</f>
        <v>8761.7999999999993</v>
      </c>
      <c r="L1293" s="48">
        <v>13.33</v>
      </c>
      <c r="M1293" s="45" t="s">
        <v>2151</v>
      </c>
      <c r="N1293" s="45" t="s">
        <v>2152</v>
      </c>
      <c r="O1293" s="45"/>
      <c r="P1293" s="45" t="s">
        <v>1789</v>
      </c>
    </row>
    <row r="1294" spans="1:16" s="51" customFormat="1">
      <c r="A1294" s="45"/>
      <c r="B1294" s="45" t="s">
        <v>51</v>
      </c>
      <c r="C1294" s="113" t="s">
        <v>1764</v>
      </c>
      <c r="D1294" s="145" t="s">
        <v>2529</v>
      </c>
      <c r="E1294" s="47">
        <v>2.1223800000000002</v>
      </c>
      <c r="F1294" s="53">
        <v>1</v>
      </c>
      <c r="G1294" s="53">
        <v>1</v>
      </c>
      <c r="H1294" s="47">
        <f t="shared" si="52"/>
        <v>2.1223800000000002</v>
      </c>
      <c r="I1294" s="49">
        <f t="shared" si="53"/>
        <v>2.1223800000000002</v>
      </c>
      <c r="J1294" s="50">
        <f>ROUND((H1294*'2-Calculator'!$D$26),2)</f>
        <v>11354.73</v>
      </c>
      <c r="K1294" s="50">
        <f>ROUND((I1294*'2-Calculator'!$D$26),2)</f>
        <v>11354.73</v>
      </c>
      <c r="L1294" s="48">
        <v>13.33</v>
      </c>
      <c r="M1294" s="45" t="s">
        <v>2151</v>
      </c>
      <c r="N1294" s="45" t="s">
        <v>2152</v>
      </c>
      <c r="O1294" s="45"/>
      <c r="P1294" s="45" t="s">
        <v>1789</v>
      </c>
    </row>
    <row r="1295" spans="1:16" s="51" customFormat="1">
      <c r="A1295" s="45"/>
      <c r="B1295" s="45" t="s">
        <v>50</v>
      </c>
      <c r="C1295" s="113" t="s">
        <v>1765</v>
      </c>
      <c r="D1295" s="145" t="s">
        <v>2036</v>
      </c>
      <c r="E1295" s="47">
        <v>0.73307</v>
      </c>
      <c r="F1295" s="53">
        <v>1.4</v>
      </c>
      <c r="G1295" s="53">
        <v>1</v>
      </c>
      <c r="H1295" s="47">
        <f t="shared" si="52"/>
        <v>1.0263</v>
      </c>
      <c r="I1295" s="49">
        <f t="shared" si="53"/>
        <v>0.73307</v>
      </c>
      <c r="J1295" s="50">
        <f>ROUND((H1295*'2-Calculator'!$D$26),2)</f>
        <v>5490.71</v>
      </c>
      <c r="K1295" s="50">
        <f>ROUND((I1295*'2-Calculator'!$D$26),2)</f>
        <v>3921.92</v>
      </c>
      <c r="L1295" s="48">
        <v>8.26</v>
      </c>
      <c r="M1295" s="45" t="s">
        <v>46</v>
      </c>
      <c r="N1295" s="45" t="s">
        <v>46</v>
      </c>
      <c r="O1295" s="45"/>
      <c r="P1295" s="45" t="s">
        <v>1789</v>
      </c>
    </row>
    <row r="1296" spans="1:16" s="51" customFormat="1">
      <c r="A1296" s="45"/>
      <c r="B1296" s="45" t="s">
        <v>49</v>
      </c>
      <c r="C1296" s="113" t="s">
        <v>1765</v>
      </c>
      <c r="D1296" s="145" t="s">
        <v>2036</v>
      </c>
      <c r="E1296" s="47">
        <v>1.8744000000000001</v>
      </c>
      <c r="F1296" s="53">
        <v>1.4</v>
      </c>
      <c r="G1296" s="53">
        <v>1</v>
      </c>
      <c r="H1296" s="47">
        <f t="shared" si="52"/>
        <v>2.6241599999999998</v>
      </c>
      <c r="I1296" s="49">
        <f t="shared" si="53"/>
        <v>1.8744000000000001</v>
      </c>
      <c r="J1296" s="50">
        <f>ROUND((H1296*'2-Calculator'!$D$26),2)</f>
        <v>14039.26</v>
      </c>
      <c r="K1296" s="50">
        <f>ROUND((I1296*'2-Calculator'!$D$26),2)</f>
        <v>10028.040000000001</v>
      </c>
      <c r="L1296" s="48">
        <v>17.34</v>
      </c>
      <c r="M1296" s="45" t="s">
        <v>46</v>
      </c>
      <c r="N1296" s="45" t="s">
        <v>46</v>
      </c>
      <c r="O1296" s="45"/>
      <c r="P1296" s="45" t="s">
        <v>1789</v>
      </c>
    </row>
    <row r="1297" spans="1:16" s="51" customFormat="1">
      <c r="A1297" s="45"/>
      <c r="B1297" s="45" t="s">
        <v>48</v>
      </c>
      <c r="C1297" s="113" t="s">
        <v>1765</v>
      </c>
      <c r="D1297" s="145" t="s">
        <v>2036</v>
      </c>
      <c r="E1297" s="47">
        <v>4.4766500000000002</v>
      </c>
      <c r="F1297" s="53">
        <v>1.4</v>
      </c>
      <c r="G1297" s="53">
        <v>1</v>
      </c>
      <c r="H1297" s="47">
        <f t="shared" si="52"/>
        <v>6.2673100000000002</v>
      </c>
      <c r="I1297" s="49">
        <f t="shared" si="53"/>
        <v>4.4766500000000002</v>
      </c>
      <c r="J1297" s="50">
        <f>ROUND((H1297*'2-Calculator'!$D$26),2)</f>
        <v>33530.11</v>
      </c>
      <c r="K1297" s="50">
        <f>ROUND((I1297*'2-Calculator'!$D$26),2)</f>
        <v>23950.080000000002</v>
      </c>
      <c r="L1297" s="48">
        <v>31.71</v>
      </c>
      <c r="M1297" s="45" t="s">
        <v>46</v>
      </c>
      <c r="N1297" s="45" t="s">
        <v>46</v>
      </c>
      <c r="O1297" s="45"/>
      <c r="P1297" s="45" t="s">
        <v>1789</v>
      </c>
    </row>
    <row r="1298" spans="1:16" s="51" customFormat="1">
      <c r="A1298" s="45"/>
      <c r="B1298" s="45" t="s">
        <v>47</v>
      </c>
      <c r="C1298" s="113" t="s">
        <v>1765</v>
      </c>
      <c r="D1298" s="145" t="s">
        <v>2036</v>
      </c>
      <c r="E1298" s="47">
        <v>12.308450000000001</v>
      </c>
      <c r="F1298" s="53">
        <v>1.4</v>
      </c>
      <c r="G1298" s="53">
        <v>1</v>
      </c>
      <c r="H1298" s="47">
        <f t="shared" si="52"/>
        <v>17.231829999999999</v>
      </c>
      <c r="I1298" s="49">
        <f t="shared" si="53"/>
        <v>12.308450000000001</v>
      </c>
      <c r="J1298" s="50">
        <f>ROUND((H1298*'2-Calculator'!$D$26),2)</f>
        <v>92190.29</v>
      </c>
      <c r="K1298" s="50">
        <f>ROUND((I1298*'2-Calculator'!$D$26),2)</f>
        <v>65850.210000000006</v>
      </c>
      <c r="L1298" s="48">
        <v>61.88</v>
      </c>
      <c r="M1298" s="45" t="s">
        <v>46</v>
      </c>
      <c r="N1298" s="45" t="s">
        <v>46</v>
      </c>
      <c r="O1298" s="45"/>
      <c r="P1298" s="45" t="s">
        <v>1789</v>
      </c>
    </row>
    <row r="1299" spans="1:16" s="51" customFormat="1">
      <c r="A1299" s="45"/>
      <c r="B1299" s="45" t="s">
        <v>45</v>
      </c>
      <c r="C1299" s="113" t="s">
        <v>1766</v>
      </c>
      <c r="D1299" s="145" t="s">
        <v>2530</v>
      </c>
      <c r="E1299" s="47">
        <v>1.1219399999999999</v>
      </c>
      <c r="F1299" s="53">
        <v>1</v>
      </c>
      <c r="G1299" s="53">
        <v>1</v>
      </c>
      <c r="H1299" s="47">
        <f t="shared" si="52"/>
        <v>1.1219399999999999</v>
      </c>
      <c r="I1299" s="49">
        <f t="shared" si="53"/>
        <v>1.1219399999999999</v>
      </c>
      <c r="J1299" s="50">
        <f>ROUND((H1299*'2-Calculator'!$D$26),2)</f>
        <v>6002.38</v>
      </c>
      <c r="K1299" s="50">
        <f>ROUND((I1299*'2-Calculator'!$D$26),2)</f>
        <v>6002.38</v>
      </c>
      <c r="L1299" s="48">
        <v>5.31</v>
      </c>
      <c r="M1299" s="45" t="s">
        <v>2151</v>
      </c>
      <c r="N1299" s="45" t="s">
        <v>2152</v>
      </c>
      <c r="O1299" s="45"/>
      <c r="P1299" s="45" t="s">
        <v>1789</v>
      </c>
    </row>
    <row r="1300" spans="1:16" s="51" customFormat="1">
      <c r="A1300" s="45"/>
      <c r="B1300" s="45" t="s">
        <v>44</v>
      </c>
      <c r="C1300" s="113" t="s">
        <v>1766</v>
      </c>
      <c r="D1300" s="145" t="s">
        <v>2530</v>
      </c>
      <c r="E1300" s="47">
        <v>1.1245400000000001</v>
      </c>
      <c r="F1300" s="53">
        <v>1</v>
      </c>
      <c r="G1300" s="53">
        <v>1</v>
      </c>
      <c r="H1300" s="47">
        <f t="shared" si="52"/>
        <v>1.1245400000000001</v>
      </c>
      <c r="I1300" s="49">
        <f t="shared" si="53"/>
        <v>1.1245400000000001</v>
      </c>
      <c r="J1300" s="50">
        <f>ROUND((H1300*'2-Calculator'!$D$26),2)</f>
        <v>6016.29</v>
      </c>
      <c r="K1300" s="50">
        <f>ROUND((I1300*'2-Calculator'!$D$26),2)</f>
        <v>6016.29</v>
      </c>
      <c r="L1300" s="48">
        <v>5.31</v>
      </c>
      <c r="M1300" s="45" t="s">
        <v>2151</v>
      </c>
      <c r="N1300" s="45" t="s">
        <v>2152</v>
      </c>
      <c r="O1300" s="45"/>
      <c r="P1300" s="45" t="s">
        <v>1789</v>
      </c>
    </row>
    <row r="1301" spans="1:16" s="51" customFormat="1">
      <c r="A1301" s="45"/>
      <c r="B1301" s="45" t="s">
        <v>43</v>
      </c>
      <c r="C1301" s="113" t="s">
        <v>1766</v>
      </c>
      <c r="D1301" s="145" t="s">
        <v>2530</v>
      </c>
      <c r="E1301" s="47">
        <v>1.7480800000000001</v>
      </c>
      <c r="F1301" s="53">
        <v>1</v>
      </c>
      <c r="G1301" s="53">
        <v>1</v>
      </c>
      <c r="H1301" s="47">
        <f t="shared" si="52"/>
        <v>1.7480800000000001</v>
      </c>
      <c r="I1301" s="49">
        <f t="shared" si="53"/>
        <v>1.7480800000000001</v>
      </c>
      <c r="J1301" s="50">
        <f>ROUND((H1301*'2-Calculator'!$D$26),2)</f>
        <v>9352.23</v>
      </c>
      <c r="K1301" s="50">
        <f>ROUND((I1301*'2-Calculator'!$D$26),2)</f>
        <v>9352.23</v>
      </c>
      <c r="L1301" s="48">
        <v>8.5399999999999991</v>
      </c>
      <c r="M1301" s="45" t="s">
        <v>2151</v>
      </c>
      <c r="N1301" s="45" t="s">
        <v>2152</v>
      </c>
      <c r="O1301" s="45"/>
      <c r="P1301" s="45" t="s">
        <v>1789</v>
      </c>
    </row>
    <row r="1302" spans="1:16" s="51" customFormat="1">
      <c r="A1302" s="45"/>
      <c r="B1302" s="45" t="s">
        <v>42</v>
      </c>
      <c r="C1302" s="113" t="s">
        <v>1766</v>
      </c>
      <c r="D1302" s="145" t="s">
        <v>2530</v>
      </c>
      <c r="E1302" s="47">
        <v>3.3577300000000001</v>
      </c>
      <c r="F1302" s="53">
        <v>1</v>
      </c>
      <c r="G1302" s="53">
        <v>1</v>
      </c>
      <c r="H1302" s="47">
        <f t="shared" si="52"/>
        <v>3.3577300000000001</v>
      </c>
      <c r="I1302" s="49">
        <f t="shared" si="53"/>
        <v>3.3577300000000001</v>
      </c>
      <c r="J1302" s="50">
        <f>ROUND((H1302*'2-Calculator'!$D$26),2)</f>
        <v>17963.86</v>
      </c>
      <c r="K1302" s="50">
        <f>ROUND((I1302*'2-Calculator'!$D$26),2)</f>
        <v>17963.86</v>
      </c>
      <c r="L1302" s="48">
        <v>13.5</v>
      </c>
      <c r="M1302" s="45" t="s">
        <v>2151</v>
      </c>
      <c r="N1302" s="45" t="s">
        <v>2152</v>
      </c>
      <c r="O1302" s="45"/>
      <c r="P1302" s="45" t="s">
        <v>1789</v>
      </c>
    </row>
    <row r="1303" spans="1:16" s="51" customFormat="1">
      <c r="A1303" s="45"/>
      <c r="B1303" s="45" t="s">
        <v>41</v>
      </c>
      <c r="C1303" s="113" t="s">
        <v>1767</v>
      </c>
      <c r="D1303" s="145" t="s">
        <v>2531</v>
      </c>
      <c r="E1303" s="47">
        <v>0.75443000000000005</v>
      </c>
      <c r="F1303" s="53">
        <v>1</v>
      </c>
      <c r="G1303" s="53">
        <v>1</v>
      </c>
      <c r="H1303" s="47">
        <f t="shared" si="52"/>
        <v>0.75443000000000005</v>
      </c>
      <c r="I1303" s="49">
        <f t="shared" si="53"/>
        <v>0.75443000000000005</v>
      </c>
      <c r="J1303" s="50">
        <f>ROUND((H1303*'2-Calculator'!$D$26),2)</f>
        <v>4036.2</v>
      </c>
      <c r="K1303" s="50">
        <f>ROUND((I1303*'2-Calculator'!$D$26),2)</f>
        <v>4036.2</v>
      </c>
      <c r="L1303" s="48">
        <v>3.33</v>
      </c>
      <c r="M1303" s="45" t="s">
        <v>2151</v>
      </c>
      <c r="N1303" s="45" t="s">
        <v>2152</v>
      </c>
      <c r="O1303" s="45"/>
      <c r="P1303" s="45" t="s">
        <v>1789</v>
      </c>
    </row>
    <row r="1304" spans="1:16" s="51" customFormat="1">
      <c r="A1304" s="45"/>
      <c r="B1304" s="45" t="s">
        <v>40</v>
      </c>
      <c r="C1304" s="113" t="s">
        <v>1767</v>
      </c>
      <c r="D1304" s="145" t="s">
        <v>2531</v>
      </c>
      <c r="E1304" s="47">
        <v>0.93205000000000005</v>
      </c>
      <c r="F1304" s="53">
        <v>1</v>
      </c>
      <c r="G1304" s="53">
        <v>1</v>
      </c>
      <c r="H1304" s="47">
        <f t="shared" si="52"/>
        <v>0.93205000000000005</v>
      </c>
      <c r="I1304" s="49">
        <f t="shared" si="53"/>
        <v>0.93205000000000005</v>
      </c>
      <c r="J1304" s="50">
        <f>ROUND((H1304*'2-Calculator'!$D$26),2)</f>
        <v>4986.47</v>
      </c>
      <c r="K1304" s="50">
        <f>ROUND((I1304*'2-Calculator'!$D$26),2)</f>
        <v>4986.47</v>
      </c>
      <c r="L1304" s="48">
        <v>4.34</v>
      </c>
      <c r="M1304" s="45" t="s">
        <v>2151</v>
      </c>
      <c r="N1304" s="45" t="s">
        <v>2152</v>
      </c>
      <c r="O1304" s="45"/>
      <c r="P1304" s="45" t="s">
        <v>1789</v>
      </c>
    </row>
    <row r="1305" spans="1:16" s="51" customFormat="1">
      <c r="A1305" s="45"/>
      <c r="B1305" s="45" t="s">
        <v>39</v>
      </c>
      <c r="C1305" s="113" t="s">
        <v>1767</v>
      </c>
      <c r="D1305" s="145" t="s">
        <v>2531</v>
      </c>
      <c r="E1305" s="47">
        <v>1.3651800000000001</v>
      </c>
      <c r="F1305" s="53">
        <v>1</v>
      </c>
      <c r="G1305" s="53">
        <v>1</v>
      </c>
      <c r="H1305" s="47">
        <f t="shared" si="52"/>
        <v>1.3651800000000001</v>
      </c>
      <c r="I1305" s="49">
        <f t="shared" si="53"/>
        <v>1.3651800000000001</v>
      </c>
      <c r="J1305" s="50">
        <f>ROUND((H1305*'2-Calculator'!$D$26),2)</f>
        <v>7303.71</v>
      </c>
      <c r="K1305" s="50">
        <f>ROUND((I1305*'2-Calculator'!$D$26),2)</f>
        <v>7303.71</v>
      </c>
      <c r="L1305" s="48">
        <v>6.44</v>
      </c>
      <c r="M1305" s="45" t="s">
        <v>2151</v>
      </c>
      <c r="N1305" s="45" t="s">
        <v>2152</v>
      </c>
      <c r="O1305" s="45"/>
      <c r="P1305" s="45" t="s">
        <v>1789</v>
      </c>
    </row>
    <row r="1306" spans="1:16" s="51" customFormat="1">
      <c r="A1306" s="45"/>
      <c r="B1306" s="45" t="s">
        <v>38</v>
      </c>
      <c r="C1306" s="113" t="s">
        <v>1767</v>
      </c>
      <c r="D1306" s="145" t="s">
        <v>2531</v>
      </c>
      <c r="E1306" s="47">
        <v>2.2147000000000001</v>
      </c>
      <c r="F1306" s="53">
        <v>1</v>
      </c>
      <c r="G1306" s="53">
        <v>1</v>
      </c>
      <c r="H1306" s="47">
        <f t="shared" si="52"/>
        <v>2.2147000000000001</v>
      </c>
      <c r="I1306" s="49">
        <f t="shared" si="53"/>
        <v>2.2147000000000001</v>
      </c>
      <c r="J1306" s="50">
        <f>ROUND((H1306*'2-Calculator'!$D$26),2)</f>
        <v>11848.65</v>
      </c>
      <c r="K1306" s="50">
        <f>ROUND((I1306*'2-Calculator'!$D$26),2)</f>
        <v>11848.65</v>
      </c>
      <c r="L1306" s="48">
        <v>10.050000000000001</v>
      </c>
      <c r="M1306" s="45" t="s">
        <v>2151</v>
      </c>
      <c r="N1306" s="45" t="s">
        <v>2152</v>
      </c>
      <c r="O1306" s="45"/>
      <c r="P1306" s="45" t="s">
        <v>1789</v>
      </c>
    </row>
    <row r="1307" spans="1:16" s="51" customFormat="1">
      <c r="A1307" s="45"/>
      <c r="B1307" s="45" t="s">
        <v>37</v>
      </c>
      <c r="C1307" s="113" t="s">
        <v>1768</v>
      </c>
      <c r="D1307" s="145" t="s">
        <v>2532</v>
      </c>
      <c r="E1307" s="47">
        <v>0.83052999999999999</v>
      </c>
      <c r="F1307" s="53">
        <v>1</v>
      </c>
      <c r="G1307" s="53">
        <v>1</v>
      </c>
      <c r="H1307" s="47">
        <f t="shared" si="52"/>
        <v>0.83052999999999999</v>
      </c>
      <c r="I1307" s="49">
        <f t="shared" si="53"/>
        <v>0.83052999999999999</v>
      </c>
      <c r="J1307" s="50">
        <f>ROUND((H1307*'2-Calculator'!$D$26),2)</f>
        <v>4443.34</v>
      </c>
      <c r="K1307" s="50">
        <f>ROUND((I1307*'2-Calculator'!$D$26),2)</f>
        <v>4443.34</v>
      </c>
      <c r="L1307" s="48">
        <v>3.52</v>
      </c>
      <c r="M1307" s="45" t="s">
        <v>2151</v>
      </c>
      <c r="N1307" s="45" t="s">
        <v>2152</v>
      </c>
      <c r="O1307" s="45"/>
      <c r="P1307" s="45" t="s">
        <v>1789</v>
      </c>
    </row>
    <row r="1308" spans="1:16" s="51" customFormat="1">
      <c r="A1308" s="45"/>
      <c r="B1308" s="45" t="s">
        <v>36</v>
      </c>
      <c r="C1308" s="113" t="s">
        <v>1768</v>
      </c>
      <c r="D1308" s="145" t="s">
        <v>2532</v>
      </c>
      <c r="E1308" s="47">
        <v>1.06786</v>
      </c>
      <c r="F1308" s="53">
        <v>1</v>
      </c>
      <c r="G1308" s="53">
        <v>1</v>
      </c>
      <c r="H1308" s="47">
        <f t="shared" si="52"/>
        <v>1.06786</v>
      </c>
      <c r="I1308" s="49">
        <f t="shared" si="53"/>
        <v>1.06786</v>
      </c>
      <c r="J1308" s="50">
        <f>ROUND((H1308*'2-Calculator'!$D$26),2)</f>
        <v>5713.05</v>
      </c>
      <c r="K1308" s="50">
        <f>ROUND((I1308*'2-Calculator'!$D$26),2)</f>
        <v>5713.05</v>
      </c>
      <c r="L1308" s="48">
        <v>4.87</v>
      </c>
      <c r="M1308" s="45" t="s">
        <v>2151</v>
      </c>
      <c r="N1308" s="45" t="s">
        <v>2152</v>
      </c>
      <c r="O1308" s="45"/>
      <c r="P1308" s="45" t="s">
        <v>1789</v>
      </c>
    </row>
    <row r="1309" spans="1:16" s="51" customFormat="1">
      <c r="A1309" s="45"/>
      <c r="B1309" s="45" t="s">
        <v>35</v>
      </c>
      <c r="C1309" s="113" t="s">
        <v>1768</v>
      </c>
      <c r="D1309" s="145" t="s">
        <v>2532</v>
      </c>
      <c r="E1309" s="47">
        <v>1.46879</v>
      </c>
      <c r="F1309" s="53">
        <v>1</v>
      </c>
      <c r="G1309" s="53">
        <v>1</v>
      </c>
      <c r="H1309" s="47">
        <f t="shared" si="52"/>
        <v>1.46879</v>
      </c>
      <c r="I1309" s="49">
        <f t="shared" si="53"/>
        <v>1.46879</v>
      </c>
      <c r="J1309" s="50">
        <f>ROUND((H1309*'2-Calculator'!$D$26),2)</f>
        <v>7858.03</v>
      </c>
      <c r="K1309" s="50">
        <f>ROUND((I1309*'2-Calculator'!$D$26),2)</f>
        <v>7858.03</v>
      </c>
      <c r="L1309" s="48">
        <v>7.23</v>
      </c>
      <c r="M1309" s="45" t="s">
        <v>2151</v>
      </c>
      <c r="N1309" s="45" t="s">
        <v>2152</v>
      </c>
      <c r="O1309" s="45"/>
      <c r="P1309" s="45" t="s">
        <v>1789</v>
      </c>
    </row>
    <row r="1310" spans="1:16" s="51" customFormat="1">
      <c r="A1310" s="45"/>
      <c r="B1310" s="45" t="s">
        <v>34</v>
      </c>
      <c r="C1310" s="113" t="s">
        <v>1768</v>
      </c>
      <c r="D1310" s="145" t="s">
        <v>2532</v>
      </c>
      <c r="E1310" s="47">
        <v>2.5152100000000002</v>
      </c>
      <c r="F1310" s="53">
        <v>1</v>
      </c>
      <c r="G1310" s="53">
        <v>1</v>
      </c>
      <c r="H1310" s="47">
        <f t="shared" si="52"/>
        <v>2.5152100000000002</v>
      </c>
      <c r="I1310" s="49">
        <f t="shared" si="53"/>
        <v>2.5152100000000002</v>
      </c>
      <c r="J1310" s="50">
        <f>ROUND((H1310*'2-Calculator'!$D$26),2)</f>
        <v>13456.37</v>
      </c>
      <c r="K1310" s="50">
        <f>ROUND((I1310*'2-Calculator'!$D$26),2)</f>
        <v>13456.37</v>
      </c>
      <c r="L1310" s="48">
        <v>12.97</v>
      </c>
      <c r="M1310" s="45" t="s">
        <v>2151</v>
      </c>
      <c r="N1310" s="45" t="s">
        <v>2152</v>
      </c>
      <c r="O1310" s="45"/>
      <c r="P1310" s="45" t="s">
        <v>1789</v>
      </c>
    </row>
    <row r="1311" spans="1:16" s="51" customFormat="1">
      <c r="A1311" s="45"/>
      <c r="B1311" s="45" t="s">
        <v>33</v>
      </c>
      <c r="C1311" s="113" t="s">
        <v>1769</v>
      </c>
      <c r="D1311" s="145" t="s">
        <v>2533</v>
      </c>
      <c r="E1311" s="47">
        <v>0.70684000000000002</v>
      </c>
      <c r="F1311" s="53">
        <v>1</v>
      </c>
      <c r="G1311" s="53">
        <v>1</v>
      </c>
      <c r="H1311" s="47">
        <f t="shared" si="52"/>
        <v>0.70684000000000002</v>
      </c>
      <c r="I1311" s="49">
        <f t="shared" si="53"/>
        <v>0.70684000000000002</v>
      </c>
      <c r="J1311" s="50">
        <f>ROUND((H1311*'2-Calculator'!$D$26),2)</f>
        <v>3781.59</v>
      </c>
      <c r="K1311" s="50">
        <f>ROUND((I1311*'2-Calculator'!$D$26),2)</f>
        <v>3781.59</v>
      </c>
      <c r="L1311" s="48">
        <v>3.15</v>
      </c>
      <c r="M1311" s="45" t="s">
        <v>2151</v>
      </c>
      <c r="N1311" s="45" t="s">
        <v>2152</v>
      </c>
      <c r="O1311" s="45"/>
      <c r="P1311" s="45" t="s">
        <v>1789</v>
      </c>
    </row>
    <row r="1312" spans="1:16" s="51" customFormat="1">
      <c r="A1312" s="45"/>
      <c r="B1312" s="45" t="s">
        <v>32</v>
      </c>
      <c r="C1312" s="113" t="s">
        <v>1769</v>
      </c>
      <c r="D1312" s="145" t="s">
        <v>2533</v>
      </c>
      <c r="E1312" s="47">
        <v>0.89873999999999998</v>
      </c>
      <c r="F1312" s="53">
        <v>1</v>
      </c>
      <c r="G1312" s="53">
        <v>1</v>
      </c>
      <c r="H1312" s="47">
        <f t="shared" si="52"/>
        <v>0.89873999999999998</v>
      </c>
      <c r="I1312" s="49">
        <f t="shared" si="53"/>
        <v>0.89873999999999998</v>
      </c>
      <c r="J1312" s="50">
        <f>ROUND((H1312*'2-Calculator'!$D$26),2)</f>
        <v>4808.26</v>
      </c>
      <c r="K1312" s="50">
        <f>ROUND((I1312*'2-Calculator'!$D$26),2)</f>
        <v>4808.26</v>
      </c>
      <c r="L1312" s="48">
        <v>4.03</v>
      </c>
      <c r="M1312" s="45" t="s">
        <v>2151</v>
      </c>
      <c r="N1312" s="45" t="s">
        <v>2152</v>
      </c>
      <c r="O1312" s="45"/>
      <c r="P1312" s="45" t="s">
        <v>1789</v>
      </c>
    </row>
    <row r="1313" spans="1:16" s="51" customFormat="1">
      <c r="A1313" s="45"/>
      <c r="B1313" s="45" t="s">
        <v>31</v>
      </c>
      <c r="C1313" s="113" t="s">
        <v>1769</v>
      </c>
      <c r="D1313" s="145" t="s">
        <v>2533</v>
      </c>
      <c r="E1313" s="47">
        <v>1.2311000000000001</v>
      </c>
      <c r="F1313" s="53">
        <v>1</v>
      </c>
      <c r="G1313" s="53">
        <v>1</v>
      </c>
      <c r="H1313" s="47">
        <f t="shared" si="52"/>
        <v>1.2311000000000001</v>
      </c>
      <c r="I1313" s="49">
        <f t="shared" si="53"/>
        <v>1.2311000000000001</v>
      </c>
      <c r="J1313" s="50">
        <f>ROUND((H1313*'2-Calculator'!$D$26),2)</f>
        <v>6586.39</v>
      </c>
      <c r="K1313" s="50">
        <f>ROUND((I1313*'2-Calculator'!$D$26),2)</f>
        <v>6586.39</v>
      </c>
      <c r="L1313" s="48">
        <v>5.34</v>
      </c>
      <c r="M1313" s="45" t="s">
        <v>2151</v>
      </c>
      <c r="N1313" s="45" t="s">
        <v>2152</v>
      </c>
      <c r="O1313" s="45"/>
      <c r="P1313" s="45" t="s">
        <v>1789</v>
      </c>
    </row>
    <row r="1314" spans="1:16" s="51" customFormat="1">
      <c r="A1314" s="45"/>
      <c r="B1314" s="45" t="s">
        <v>30</v>
      </c>
      <c r="C1314" s="113" t="s">
        <v>1769</v>
      </c>
      <c r="D1314" s="145" t="s">
        <v>2533</v>
      </c>
      <c r="E1314" s="47">
        <v>1.7904800000000001</v>
      </c>
      <c r="F1314" s="53">
        <v>1</v>
      </c>
      <c r="G1314" s="53">
        <v>1</v>
      </c>
      <c r="H1314" s="47">
        <f t="shared" si="52"/>
        <v>1.7904800000000001</v>
      </c>
      <c r="I1314" s="49">
        <f t="shared" si="53"/>
        <v>1.7904800000000001</v>
      </c>
      <c r="J1314" s="50">
        <f>ROUND((H1314*'2-Calculator'!$D$26),2)</f>
        <v>9579.07</v>
      </c>
      <c r="K1314" s="50">
        <f>ROUND((I1314*'2-Calculator'!$D$26),2)</f>
        <v>9579.07</v>
      </c>
      <c r="L1314" s="48">
        <v>7.57</v>
      </c>
      <c r="M1314" s="45" t="s">
        <v>2151</v>
      </c>
      <c r="N1314" s="45" t="s">
        <v>2152</v>
      </c>
      <c r="O1314" s="45"/>
      <c r="P1314" s="45" t="s">
        <v>1789</v>
      </c>
    </row>
    <row r="1315" spans="1:16" s="51" customFormat="1">
      <c r="A1315" s="45"/>
      <c r="B1315" s="45" t="s">
        <v>29</v>
      </c>
      <c r="C1315" s="113" t="s">
        <v>1770</v>
      </c>
      <c r="D1315" s="145" t="s">
        <v>2534</v>
      </c>
      <c r="E1315" s="47">
        <v>3.19861</v>
      </c>
      <c r="F1315" s="53">
        <v>1</v>
      </c>
      <c r="G1315" s="53">
        <v>1</v>
      </c>
      <c r="H1315" s="47">
        <f t="shared" si="52"/>
        <v>3.19861</v>
      </c>
      <c r="I1315" s="49">
        <f t="shared" si="53"/>
        <v>3.19861</v>
      </c>
      <c r="J1315" s="50">
        <f>ROUND((H1315*'2-Calculator'!$D$26),2)</f>
        <v>17112.560000000001</v>
      </c>
      <c r="K1315" s="50">
        <f>ROUND((I1315*'2-Calculator'!$D$26),2)</f>
        <v>17112.560000000001</v>
      </c>
      <c r="L1315" s="48">
        <v>0</v>
      </c>
      <c r="M1315" s="45" t="s">
        <v>2151</v>
      </c>
      <c r="N1315" s="45" t="s">
        <v>2152</v>
      </c>
      <c r="O1315" s="45"/>
      <c r="P1315" s="45" t="s">
        <v>1789</v>
      </c>
    </row>
    <row r="1316" spans="1:16" s="51" customFormat="1">
      <c r="A1316" s="45"/>
      <c r="B1316" s="45" t="s">
        <v>28</v>
      </c>
      <c r="C1316" s="113" t="s">
        <v>1770</v>
      </c>
      <c r="D1316" s="145" t="s">
        <v>2534</v>
      </c>
      <c r="E1316" s="47">
        <v>4.1583399999999999</v>
      </c>
      <c r="F1316" s="53">
        <v>1</v>
      </c>
      <c r="G1316" s="53">
        <v>1</v>
      </c>
      <c r="H1316" s="47">
        <f t="shared" si="52"/>
        <v>4.1583399999999999</v>
      </c>
      <c r="I1316" s="49">
        <f t="shared" si="53"/>
        <v>4.1583399999999999</v>
      </c>
      <c r="J1316" s="50">
        <f>ROUND((H1316*'2-Calculator'!$D$26),2)</f>
        <v>22247.119999999999</v>
      </c>
      <c r="K1316" s="50">
        <f>ROUND((I1316*'2-Calculator'!$D$26),2)</f>
        <v>22247.119999999999</v>
      </c>
      <c r="L1316" s="48">
        <v>7.94</v>
      </c>
      <c r="M1316" s="45" t="s">
        <v>2151</v>
      </c>
      <c r="N1316" s="45" t="s">
        <v>2152</v>
      </c>
      <c r="O1316" s="45"/>
      <c r="P1316" s="45" t="s">
        <v>1789</v>
      </c>
    </row>
    <row r="1317" spans="1:16" s="51" customFormat="1">
      <c r="A1317" s="45"/>
      <c r="B1317" s="45" t="s">
        <v>27</v>
      </c>
      <c r="C1317" s="113" t="s">
        <v>1770</v>
      </c>
      <c r="D1317" s="145" t="s">
        <v>2534</v>
      </c>
      <c r="E1317" s="47">
        <v>5.3292299999999999</v>
      </c>
      <c r="F1317" s="53">
        <v>1</v>
      </c>
      <c r="G1317" s="53">
        <v>1</v>
      </c>
      <c r="H1317" s="47">
        <f t="shared" si="52"/>
        <v>5.3292299999999999</v>
      </c>
      <c r="I1317" s="49">
        <f t="shared" si="53"/>
        <v>5.3292299999999999</v>
      </c>
      <c r="J1317" s="50">
        <f>ROUND((H1317*'2-Calculator'!$D$26),2)</f>
        <v>28511.38</v>
      </c>
      <c r="K1317" s="50">
        <f>ROUND((I1317*'2-Calculator'!$D$26),2)</f>
        <v>28511.38</v>
      </c>
      <c r="L1317" s="48">
        <v>9.9700000000000006</v>
      </c>
      <c r="M1317" s="45" t="s">
        <v>2151</v>
      </c>
      <c r="N1317" s="45" t="s">
        <v>2152</v>
      </c>
      <c r="O1317" s="45"/>
      <c r="P1317" s="45" t="s">
        <v>1789</v>
      </c>
    </row>
    <row r="1318" spans="1:16" s="51" customFormat="1">
      <c r="A1318" s="45"/>
      <c r="B1318" s="45" t="s">
        <v>26</v>
      </c>
      <c r="C1318" s="113" t="s">
        <v>1770</v>
      </c>
      <c r="D1318" s="145" t="s">
        <v>2534</v>
      </c>
      <c r="E1318" s="47">
        <v>8.6701499999999996</v>
      </c>
      <c r="F1318" s="53">
        <v>1</v>
      </c>
      <c r="G1318" s="53">
        <v>1</v>
      </c>
      <c r="H1318" s="47">
        <f t="shared" si="52"/>
        <v>8.6701499999999996</v>
      </c>
      <c r="I1318" s="49">
        <f t="shared" si="53"/>
        <v>8.6701499999999996</v>
      </c>
      <c r="J1318" s="50">
        <f>ROUND((H1318*'2-Calculator'!$D$26),2)</f>
        <v>46385.3</v>
      </c>
      <c r="K1318" s="50">
        <f>ROUND((I1318*'2-Calculator'!$D$26),2)</f>
        <v>46385.3</v>
      </c>
      <c r="L1318" s="48">
        <v>16.72</v>
      </c>
      <c r="M1318" s="45" t="s">
        <v>2151</v>
      </c>
      <c r="N1318" s="45" t="s">
        <v>2152</v>
      </c>
      <c r="O1318" s="45"/>
      <c r="P1318" s="45" t="s">
        <v>1789</v>
      </c>
    </row>
    <row r="1319" spans="1:16" s="51" customFormat="1">
      <c r="A1319" s="45"/>
      <c r="B1319" s="45" t="s">
        <v>25</v>
      </c>
      <c r="C1319" s="113" t="s">
        <v>1771</v>
      </c>
      <c r="D1319" s="145" t="s">
        <v>2535</v>
      </c>
      <c r="E1319" s="47">
        <v>2.1274000000000002</v>
      </c>
      <c r="F1319" s="53">
        <v>1</v>
      </c>
      <c r="G1319" s="53">
        <v>1</v>
      </c>
      <c r="H1319" s="47">
        <f t="shared" ref="H1319:H1344" si="54">ROUND(E1319*F1319,5)</f>
        <v>2.1274000000000002</v>
      </c>
      <c r="I1319" s="49">
        <f t="shared" ref="I1319:I1344" si="55">ROUND(E1319*G1319,5)</f>
        <v>2.1274000000000002</v>
      </c>
      <c r="J1319" s="50">
        <f>ROUND((H1319*'2-Calculator'!$D$26),2)</f>
        <v>11381.59</v>
      </c>
      <c r="K1319" s="50">
        <f>ROUND((I1319*'2-Calculator'!$D$26),2)</f>
        <v>11381.59</v>
      </c>
      <c r="L1319" s="48">
        <v>4</v>
      </c>
      <c r="M1319" s="45" t="s">
        <v>2151</v>
      </c>
      <c r="N1319" s="45" t="s">
        <v>2152</v>
      </c>
      <c r="O1319" s="45"/>
      <c r="P1319" s="45" t="s">
        <v>1789</v>
      </c>
    </row>
    <row r="1320" spans="1:16" s="51" customFormat="1">
      <c r="A1320" s="45"/>
      <c r="B1320" s="45" t="s">
        <v>24</v>
      </c>
      <c r="C1320" s="113" t="s">
        <v>1771</v>
      </c>
      <c r="D1320" s="145" t="s">
        <v>2535</v>
      </c>
      <c r="E1320" s="47">
        <v>2.8332000000000002</v>
      </c>
      <c r="F1320" s="53">
        <v>1</v>
      </c>
      <c r="G1320" s="53">
        <v>1</v>
      </c>
      <c r="H1320" s="47">
        <f t="shared" si="54"/>
        <v>2.8332000000000002</v>
      </c>
      <c r="I1320" s="49">
        <f t="shared" si="55"/>
        <v>2.8332000000000002</v>
      </c>
      <c r="J1320" s="50">
        <f>ROUND((H1320*'2-Calculator'!$D$26),2)</f>
        <v>15157.62</v>
      </c>
      <c r="K1320" s="50">
        <f>ROUND((I1320*'2-Calculator'!$D$26),2)</f>
        <v>15157.62</v>
      </c>
      <c r="L1320" s="48">
        <v>5.66</v>
      </c>
      <c r="M1320" s="45" t="s">
        <v>2151</v>
      </c>
      <c r="N1320" s="45" t="s">
        <v>2152</v>
      </c>
      <c r="O1320" s="45"/>
      <c r="P1320" s="45" t="s">
        <v>1789</v>
      </c>
    </row>
    <row r="1321" spans="1:16" s="51" customFormat="1">
      <c r="A1321" s="45"/>
      <c r="B1321" s="45" t="s">
        <v>23</v>
      </c>
      <c r="C1321" s="113" t="s">
        <v>1771</v>
      </c>
      <c r="D1321" s="145" t="s">
        <v>2535</v>
      </c>
      <c r="E1321" s="47">
        <v>3.8806600000000002</v>
      </c>
      <c r="F1321" s="53">
        <v>1</v>
      </c>
      <c r="G1321" s="53">
        <v>1</v>
      </c>
      <c r="H1321" s="47">
        <f t="shared" si="54"/>
        <v>3.8806600000000002</v>
      </c>
      <c r="I1321" s="49">
        <f t="shared" si="55"/>
        <v>3.8806600000000002</v>
      </c>
      <c r="J1321" s="50">
        <f>ROUND((H1321*'2-Calculator'!$D$26),2)</f>
        <v>20761.53</v>
      </c>
      <c r="K1321" s="50">
        <f>ROUND((I1321*'2-Calculator'!$D$26),2)</f>
        <v>20761.53</v>
      </c>
      <c r="L1321" s="48">
        <v>8.3000000000000007</v>
      </c>
      <c r="M1321" s="45" t="s">
        <v>2151</v>
      </c>
      <c r="N1321" s="45" t="s">
        <v>2152</v>
      </c>
      <c r="O1321" s="45"/>
      <c r="P1321" s="45" t="s">
        <v>1789</v>
      </c>
    </row>
    <row r="1322" spans="1:16" s="51" customFormat="1">
      <c r="A1322" s="45"/>
      <c r="B1322" s="45" t="s">
        <v>22</v>
      </c>
      <c r="C1322" s="113" t="s">
        <v>1771</v>
      </c>
      <c r="D1322" s="145" t="s">
        <v>2535</v>
      </c>
      <c r="E1322" s="47">
        <v>8.3438599999999994</v>
      </c>
      <c r="F1322" s="53">
        <v>1</v>
      </c>
      <c r="G1322" s="53">
        <v>1</v>
      </c>
      <c r="H1322" s="47">
        <f t="shared" si="54"/>
        <v>8.3438599999999994</v>
      </c>
      <c r="I1322" s="49">
        <f t="shared" si="55"/>
        <v>8.3438599999999994</v>
      </c>
      <c r="J1322" s="50">
        <f>ROUND((H1322*'2-Calculator'!$D$26),2)</f>
        <v>44639.65</v>
      </c>
      <c r="K1322" s="50">
        <f>ROUND((I1322*'2-Calculator'!$D$26),2)</f>
        <v>44639.65</v>
      </c>
      <c r="L1322" s="48">
        <v>16.62</v>
      </c>
      <c r="M1322" s="45" t="s">
        <v>2151</v>
      </c>
      <c r="N1322" s="45" t="s">
        <v>2152</v>
      </c>
      <c r="O1322" s="45"/>
      <c r="P1322" s="45" t="s">
        <v>1789</v>
      </c>
    </row>
    <row r="1323" spans="1:16" s="51" customFormat="1">
      <c r="A1323" s="45"/>
      <c r="B1323" s="45" t="s">
        <v>21</v>
      </c>
      <c r="C1323" s="113" t="s">
        <v>1772</v>
      </c>
      <c r="D1323" s="145" t="s">
        <v>2536</v>
      </c>
      <c r="E1323" s="47">
        <v>2.3671199999999999</v>
      </c>
      <c r="F1323" s="53">
        <v>1</v>
      </c>
      <c r="G1323" s="53">
        <v>1</v>
      </c>
      <c r="H1323" s="47">
        <f t="shared" si="54"/>
        <v>2.3671199999999999</v>
      </c>
      <c r="I1323" s="49">
        <f t="shared" si="55"/>
        <v>2.3671199999999999</v>
      </c>
      <c r="J1323" s="50">
        <f>ROUND((H1323*'2-Calculator'!$D$26),2)</f>
        <v>12664.09</v>
      </c>
      <c r="K1323" s="50">
        <f>ROUND((I1323*'2-Calculator'!$D$26),2)</f>
        <v>12664.09</v>
      </c>
      <c r="L1323" s="48">
        <v>4.7699999999999996</v>
      </c>
      <c r="M1323" s="45" t="s">
        <v>2151</v>
      </c>
      <c r="N1323" s="45" t="s">
        <v>2152</v>
      </c>
      <c r="O1323" s="45"/>
      <c r="P1323" s="45" t="s">
        <v>1789</v>
      </c>
    </row>
    <row r="1324" spans="1:16" s="51" customFormat="1">
      <c r="A1324" s="45"/>
      <c r="B1324" s="45" t="s">
        <v>20</v>
      </c>
      <c r="C1324" s="113" t="s">
        <v>1772</v>
      </c>
      <c r="D1324" s="145" t="s">
        <v>2536</v>
      </c>
      <c r="E1324" s="47">
        <v>2.87961</v>
      </c>
      <c r="F1324" s="53">
        <v>1</v>
      </c>
      <c r="G1324" s="53">
        <v>1</v>
      </c>
      <c r="H1324" s="47">
        <f t="shared" si="54"/>
        <v>2.87961</v>
      </c>
      <c r="I1324" s="49">
        <f t="shared" si="55"/>
        <v>2.87961</v>
      </c>
      <c r="J1324" s="50">
        <f>ROUND((H1324*'2-Calculator'!$D$26),2)</f>
        <v>15405.91</v>
      </c>
      <c r="K1324" s="50">
        <f>ROUND((I1324*'2-Calculator'!$D$26),2)</f>
        <v>15405.91</v>
      </c>
      <c r="L1324" s="48">
        <v>5.63</v>
      </c>
      <c r="M1324" s="45" t="s">
        <v>2151</v>
      </c>
      <c r="N1324" s="45" t="s">
        <v>2152</v>
      </c>
      <c r="O1324" s="45"/>
      <c r="P1324" s="45" t="s">
        <v>1789</v>
      </c>
    </row>
    <row r="1325" spans="1:16" s="51" customFormat="1">
      <c r="A1325" s="45"/>
      <c r="B1325" s="45" t="s">
        <v>19</v>
      </c>
      <c r="C1325" s="113" t="s">
        <v>1772</v>
      </c>
      <c r="D1325" s="145" t="s">
        <v>2536</v>
      </c>
      <c r="E1325" s="47">
        <v>4.5014799999999999</v>
      </c>
      <c r="F1325" s="53">
        <v>1</v>
      </c>
      <c r="G1325" s="53">
        <v>1</v>
      </c>
      <c r="H1325" s="47">
        <f t="shared" si="54"/>
        <v>4.5014799999999999</v>
      </c>
      <c r="I1325" s="49">
        <f t="shared" si="55"/>
        <v>4.5014799999999999</v>
      </c>
      <c r="J1325" s="50">
        <f>ROUND((H1325*'2-Calculator'!$D$26),2)</f>
        <v>24082.92</v>
      </c>
      <c r="K1325" s="50">
        <f>ROUND((I1325*'2-Calculator'!$D$26),2)</f>
        <v>24082.92</v>
      </c>
      <c r="L1325" s="48">
        <v>9.09</v>
      </c>
      <c r="M1325" s="45" t="s">
        <v>2151</v>
      </c>
      <c r="N1325" s="45" t="s">
        <v>2152</v>
      </c>
      <c r="O1325" s="45"/>
      <c r="P1325" s="45" t="s">
        <v>1789</v>
      </c>
    </row>
    <row r="1326" spans="1:16" s="51" customFormat="1">
      <c r="A1326" s="45"/>
      <c r="B1326" s="45" t="s">
        <v>18</v>
      </c>
      <c r="C1326" s="113" t="s">
        <v>1772</v>
      </c>
      <c r="D1326" s="145" t="s">
        <v>2536</v>
      </c>
      <c r="E1326" s="47">
        <v>8.3308499999999999</v>
      </c>
      <c r="F1326" s="53">
        <v>1</v>
      </c>
      <c r="G1326" s="53">
        <v>1</v>
      </c>
      <c r="H1326" s="47">
        <f t="shared" si="54"/>
        <v>8.3308499999999999</v>
      </c>
      <c r="I1326" s="49">
        <f t="shared" si="55"/>
        <v>8.3308499999999999</v>
      </c>
      <c r="J1326" s="50">
        <f>ROUND((H1326*'2-Calculator'!$D$26),2)</f>
        <v>44570.05</v>
      </c>
      <c r="K1326" s="50">
        <f>ROUND((I1326*'2-Calculator'!$D$26),2)</f>
        <v>44570.05</v>
      </c>
      <c r="L1326" s="48">
        <v>16.77</v>
      </c>
      <c r="M1326" s="45" t="s">
        <v>2151</v>
      </c>
      <c r="N1326" s="45" t="s">
        <v>2152</v>
      </c>
      <c r="O1326" s="45"/>
      <c r="P1326" s="45" t="s">
        <v>1789</v>
      </c>
    </row>
    <row r="1327" spans="1:16" s="51" customFormat="1">
      <c r="A1327" s="45"/>
      <c r="B1327" s="45" t="s">
        <v>17</v>
      </c>
      <c r="C1327" s="113" t="s">
        <v>1773</v>
      </c>
      <c r="D1327" s="145" t="s">
        <v>2537</v>
      </c>
      <c r="E1327" s="47">
        <v>0.98665000000000003</v>
      </c>
      <c r="F1327" s="53">
        <v>1</v>
      </c>
      <c r="G1327" s="53">
        <v>1</v>
      </c>
      <c r="H1327" s="47">
        <f t="shared" si="54"/>
        <v>0.98665000000000003</v>
      </c>
      <c r="I1327" s="49">
        <f t="shared" si="55"/>
        <v>0.98665000000000003</v>
      </c>
      <c r="J1327" s="50">
        <f>ROUND((H1327*'2-Calculator'!$D$26),2)</f>
        <v>5278.58</v>
      </c>
      <c r="K1327" s="50">
        <f>ROUND((I1327*'2-Calculator'!$D$26),2)</f>
        <v>5278.58</v>
      </c>
      <c r="L1327" s="48">
        <v>2.61</v>
      </c>
      <c r="M1327" s="45" t="s">
        <v>2151</v>
      </c>
      <c r="N1327" s="45" t="s">
        <v>2152</v>
      </c>
      <c r="O1327" s="45"/>
      <c r="P1327" s="45" t="s">
        <v>1789</v>
      </c>
    </row>
    <row r="1328" spans="1:16" s="51" customFormat="1">
      <c r="A1328" s="45"/>
      <c r="B1328" s="45" t="s">
        <v>16</v>
      </c>
      <c r="C1328" s="113" t="s">
        <v>1773</v>
      </c>
      <c r="D1328" s="145" t="s">
        <v>2537</v>
      </c>
      <c r="E1328" s="47">
        <v>1.22984</v>
      </c>
      <c r="F1328" s="53">
        <v>1</v>
      </c>
      <c r="G1328" s="53">
        <v>1</v>
      </c>
      <c r="H1328" s="47">
        <f t="shared" si="54"/>
        <v>1.22984</v>
      </c>
      <c r="I1328" s="49">
        <f t="shared" si="55"/>
        <v>1.22984</v>
      </c>
      <c r="J1328" s="50">
        <f>ROUND((H1328*'2-Calculator'!$D$26),2)</f>
        <v>6579.64</v>
      </c>
      <c r="K1328" s="50">
        <f>ROUND((I1328*'2-Calculator'!$D$26),2)</f>
        <v>6579.64</v>
      </c>
      <c r="L1328" s="48">
        <v>3.72</v>
      </c>
      <c r="M1328" s="45" t="s">
        <v>2151</v>
      </c>
      <c r="N1328" s="45" t="s">
        <v>2152</v>
      </c>
      <c r="O1328" s="45"/>
      <c r="P1328" s="45" t="s">
        <v>1789</v>
      </c>
    </row>
    <row r="1329" spans="1:16" s="51" customFormat="1">
      <c r="A1329" s="45"/>
      <c r="B1329" s="45" t="s">
        <v>15</v>
      </c>
      <c r="C1329" s="113" t="s">
        <v>1773</v>
      </c>
      <c r="D1329" s="145" t="s">
        <v>2537</v>
      </c>
      <c r="E1329" s="47">
        <v>1.94052</v>
      </c>
      <c r="F1329" s="53">
        <v>1</v>
      </c>
      <c r="G1329" s="53">
        <v>1</v>
      </c>
      <c r="H1329" s="47">
        <f t="shared" si="54"/>
        <v>1.94052</v>
      </c>
      <c r="I1329" s="49">
        <f t="shared" si="55"/>
        <v>1.94052</v>
      </c>
      <c r="J1329" s="50">
        <f>ROUND((H1329*'2-Calculator'!$D$26),2)</f>
        <v>10381.780000000001</v>
      </c>
      <c r="K1329" s="50">
        <f>ROUND((I1329*'2-Calculator'!$D$26),2)</f>
        <v>10381.780000000001</v>
      </c>
      <c r="L1329" s="48">
        <v>5.97</v>
      </c>
      <c r="M1329" s="45" t="s">
        <v>2151</v>
      </c>
      <c r="N1329" s="45" t="s">
        <v>2152</v>
      </c>
      <c r="O1329" s="45"/>
      <c r="P1329" s="45" t="s">
        <v>1789</v>
      </c>
    </row>
    <row r="1330" spans="1:16" s="51" customFormat="1">
      <c r="A1330" s="45"/>
      <c r="B1330" s="45" t="s">
        <v>14</v>
      </c>
      <c r="C1330" s="113" t="s">
        <v>1773</v>
      </c>
      <c r="D1330" s="145" t="s">
        <v>2537</v>
      </c>
      <c r="E1330" s="47">
        <v>3.8341099999999999</v>
      </c>
      <c r="F1330" s="53">
        <v>1</v>
      </c>
      <c r="G1330" s="53">
        <v>1</v>
      </c>
      <c r="H1330" s="47">
        <f t="shared" si="54"/>
        <v>3.8341099999999999</v>
      </c>
      <c r="I1330" s="49">
        <f t="shared" si="55"/>
        <v>3.8341099999999999</v>
      </c>
      <c r="J1330" s="50">
        <f>ROUND((H1330*'2-Calculator'!$D$26),2)</f>
        <v>20512.490000000002</v>
      </c>
      <c r="K1330" s="50">
        <f>ROUND((I1330*'2-Calculator'!$D$26),2)</f>
        <v>20512.490000000002</v>
      </c>
      <c r="L1330" s="48">
        <v>9.82</v>
      </c>
      <c r="M1330" s="45" t="s">
        <v>2151</v>
      </c>
      <c r="N1330" s="45" t="s">
        <v>2152</v>
      </c>
      <c r="O1330" s="45"/>
      <c r="P1330" s="45" t="s">
        <v>1789</v>
      </c>
    </row>
    <row r="1331" spans="1:16" s="51" customFormat="1">
      <c r="A1331" s="45"/>
      <c r="B1331" s="45" t="s">
        <v>13</v>
      </c>
      <c r="C1331" s="113" t="s">
        <v>1774</v>
      </c>
      <c r="D1331" s="145" t="s">
        <v>2538</v>
      </c>
      <c r="E1331" s="47">
        <v>1.9348000000000001</v>
      </c>
      <c r="F1331" s="53">
        <v>1</v>
      </c>
      <c r="G1331" s="53">
        <v>1</v>
      </c>
      <c r="H1331" s="47">
        <f t="shared" si="54"/>
        <v>1.9348000000000001</v>
      </c>
      <c r="I1331" s="49">
        <f t="shared" si="55"/>
        <v>1.9348000000000001</v>
      </c>
      <c r="J1331" s="50">
        <f>ROUND((H1331*'2-Calculator'!$D$26),2)</f>
        <v>10351.18</v>
      </c>
      <c r="K1331" s="50">
        <f>ROUND((I1331*'2-Calculator'!$D$26),2)</f>
        <v>10351.18</v>
      </c>
      <c r="L1331" s="48">
        <v>3.17</v>
      </c>
      <c r="M1331" s="45" t="s">
        <v>2151</v>
      </c>
      <c r="N1331" s="45" t="s">
        <v>2152</v>
      </c>
      <c r="O1331" s="45"/>
      <c r="P1331" s="45" t="s">
        <v>1789</v>
      </c>
    </row>
    <row r="1332" spans="1:16" s="51" customFormat="1">
      <c r="A1332" s="45"/>
      <c r="B1332" s="45" t="s">
        <v>12</v>
      </c>
      <c r="C1332" s="113" t="s">
        <v>1774</v>
      </c>
      <c r="D1332" s="145" t="s">
        <v>2538</v>
      </c>
      <c r="E1332" s="47">
        <v>2.6514700000000002</v>
      </c>
      <c r="F1332" s="53">
        <v>1</v>
      </c>
      <c r="G1332" s="53">
        <v>1</v>
      </c>
      <c r="H1332" s="47">
        <f t="shared" si="54"/>
        <v>2.6514700000000002</v>
      </c>
      <c r="I1332" s="49">
        <f t="shared" si="55"/>
        <v>2.6514700000000002</v>
      </c>
      <c r="J1332" s="50">
        <f>ROUND((H1332*'2-Calculator'!$D$26),2)</f>
        <v>14185.36</v>
      </c>
      <c r="K1332" s="50">
        <f>ROUND((I1332*'2-Calculator'!$D$26),2)</f>
        <v>14185.36</v>
      </c>
      <c r="L1332" s="48">
        <v>6.04</v>
      </c>
      <c r="M1332" s="45" t="s">
        <v>2151</v>
      </c>
      <c r="N1332" s="45" t="s">
        <v>2152</v>
      </c>
      <c r="O1332" s="45"/>
      <c r="P1332" s="45" t="s">
        <v>1789</v>
      </c>
    </row>
    <row r="1333" spans="1:16" s="51" customFormat="1">
      <c r="A1333" s="45"/>
      <c r="B1333" s="45" t="s">
        <v>11</v>
      </c>
      <c r="C1333" s="113" t="s">
        <v>1774</v>
      </c>
      <c r="D1333" s="145" t="s">
        <v>2538</v>
      </c>
      <c r="E1333" s="47">
        <v>3.91222</v>
      </c>
      <c r="F1333" s="53">
        <v>1</v>
      </c>
      <c r="G1333" s="53">
        <v>1</v>
      </c>
      <c r="H1333" s="47">
        <f t="shared" si="54"/>
        <v>3.91222</v>
      </c>
      <c r="I1333" s="49">
        <f t="shared" si="55"/>
        <v>3.91222</v>
      </c>
      <c r="J1333" s="50">
        <f>ROUND((H1333*'2-Calculator'!$D$26),2)</f>
        <v>20930.38</v>
      </c>
      <c r="K1333" s="50">
        <f>ROUND((I1333*'2-Calculator'!$D$26),2)</f>
        <v>20930.38</v>
      </c>
      <c r="L1333" s="48">
        <v>11.2</v>
      </c>
      <c r="M1333" s="45" t="s">
        <v>2151</v>
      </c>
      <c r="N1333" s="45" t="s">
        <v>2152</v>
      </c>
      <c r="O1333" s="45"/>
      <c r="P1333" s="45" t="s">
        <v>1789</v>
      </c>
    </row>
    <row r="1334" spans="1:16" s="51" customFormat="1">
      <c r="A1334" s="45"/>
      <c r="B1334" s="45" t="s">
        <v>10</v>
      </c>
      <c r="C1334" s="113" t="s">
        <v>1774</v>
      </c>
      <c r="D1334" s="145" t="s">
        <v>2538</v>
      </c>
      <c r="E1334" s="47">
        <v>7.2010399999999999</v>
      </c>
      <c r="F1334" s="53">
        <v>1</v>
      </c>
      <c r="G1334" s="53">
        <v>1</v>
      </c>
      <c r="H1334" s="47">
        <f t="shared" si="54"/>
        <v>7.2010399999999999</v>
      </c>
      <c r="I1334" s="49">
        <f t="shared" si="55"/>
        <v>7.2010399999999999</v>
      </c>
      <c r="J1334" s="50">
        <f>ROUND((H1334*'2-Calculator'!$D$26),2)</f>
        <v>38525.56</v>
      </c>
      <c r="K1334" s="50">
        <f>ROUND((I1334*'2-Calculator'!$D$26),2)</f>
        <v>38525.56</v>
      </c>
      <c r="L1334" s="48">
        <v>19.77</v>
      </c>
      <c r="M1334" s="45" t="s">
        <v>2151</v>
      </c>
      <c r="N1334" s="45" t="s">
        <v>2152</v>
      </c>
      <c r="O1334" s="45"/>
      <c r="P1334" s="45" t="s">
        <v>1789</v>
      </c>
    </row>
    <row r="1335" spans="1:16" s="51" customFormat="1">
      <c r="A1335" s="45"/>
      <c r="B1335" s="45" t="s">
        <v>9</v>
      </c>
      <c r="C1335" s="113" t="s">
        <v>1775</v>
      </c>
      <c r="D1335" s="145" t="s">
        <v>2539</v>
      </c>
      <c r="E1335" s="47">
        <v>1.3594999999999999</v>
      </c>
      <c r="F1335" s="53">
        <v>1</v>
      </c>
      <c r="G1335" s="53">
        <v>1</v>
      </c>
      <c r="H1335" s="47">
        <f t="shared" si="54"/>
        <v>1.3594999999999999</v>
      </c>
      <c r="I1335" s="49">
        <f t="shared" si="55"/>
        <v>1.3594999999999999</v>
      </c>
      <c r="J1335" s="50">
        <f>ROUND((H1335*'2-Calculator'!$D$26),2)</f>
        <v>7273.33</v>
      </c>
      <c r="K1335" s="50">
        <f>ROUND((I1335*'2-Calculator'!$D$26),2)</f>
        <v>7273.33</v>
      </c>
      <c r="L1335" s="48">
        <v>2.99</v>
      </c>
      <c r="M1335" s="45" t="s">
        <v>2151</v>
      </c>
      <c r="N1335" s="45" t="s">
        <v>2152</v>
      </c>
      <c r="O1335" s="45"/>
      <c r="P1335" s="45" t="s">
        <v>1789</v>
      </c>
    </row>
    <row r="1336" spans="1:16" s="51" customFormat="1">
      <c r="A1336" s="45"/>
      <c r="B1336" s="45" t="s">
        <v>8</v>
      </c>
      <c r="C1336" s="113" t="s">
        <v>1775</v>
      </c>
      <c r="D1336" s="145" t="s">
        <v>2539</v>
      </c>
      <c r="E1336" s="47">
        <v>1.89896</v>
      </c>
      <c r="F1336" s="53">
        <v>1</v>
      </c>
      <c r="G1336" s="53">
        <v>1</v>
      </c>
      <c r="H1336" s="47">
        <f t="shared" si="54"/>
        <v>1.89896</v>
      </c>
      <c r="I1336" s="49">
        <f t="shared" si="55"/>
        <v>1.89896</v>
      </c>
      <c r="J1336" s="50">
        <f>ROUND((H1336*'2-Calculator'!$D$26),2)</f>
        <v>10159.44</v>
      </c>
      <c r="K1336" s="50">
        <f>ROUND((I1336*'2-Calculator'!$D$26),2)</f>
        <v>10159.44</v>
      </c>
      <c r="L1336" s="48">
        <v>5.53</v>
      </c>
      <c r="M1336" s="45" t="s">
        <v>2151</v>
      </c>
      <c r="N1336" s="45" t="s">
        <v>2152</v>
      </c>
      <c r="O1336" s="45"/>
      <c r="P1336" s="45" t="s">
        <v>1789</v>
      </c>
    </row>
    <row r="1337" spans="1:16" s="51" customFormat="1">
      <c r="A1337" s="45"/>
      <c r="B1337" s="45" t="s">
        <v>7</v>
      </c>
      <c r="C1337" s="113" t="s">
        <v>1775</v>
      </c>
      <c r="D1337" s="145" t="s">
        <v>2539</v>
      </c>
      <c r="E1337" s="47">
        <v>2.9277000000000002</v>
      </c>
      <c r="F1337" s="53">
        <v>1</v>
      </c>
      <c r="G1337" s="53">
        <v>1</v>
      </c>
      <c r="H1337" s="47">
        <f t="shared" si="54"/>
        <v>2.9277000000000002</v>
      </c>
      <c r="I1337" s="49">
        <f t="shared" si="55"/>
        <v>2.9277000000000002</v>
      </c>
      <c r="J1337" s="50">
        <f>ROUND((H1337*'2-Calculator'!$D$26),2)</f>
        <v>15663.2</v>
      </c>
      <c r="K1337" s="50">
        <f>ROUND((I1337*'2-Calculator'!$D$26),2)</f>
        <v>15663.2</v>
      </c>
      <c r="L1337" s="48">
        <v>9.58</v>
      </c>
      <c r="M1337" s="45" t="s">
        <v>2151</v>
      </c>
      <c r="N1337" s="45" t="s">
        <v>2152</v>
      </c>
      <c r="O1337" s="45"/>
      <c r="P1337" s="45" t="s">
        <v>1789</v>
      </c>
    </row>
    <row r="1338" spans="1:16" s="51" customFormat="1">
      <c r="A1338" s="45"/>
      <c r="B1338" s="45" t="s">
        <v>6</v>
      </c>
      <c r="C1338" s="113" t="s">
        <v>1775</v>
      </c>
      <c r="D1338" s="145" t="s">
        <v>2539</v>
      </c>
      <c r="E1338" s="47">
        <v>5.3595300000000003</v>
      </c>
      <c r="F1338" s="53">
        <v>1</v>
      </c>
      <c r="G1338" s="53">
        <v>1</v>
      </c>
      <c r="H1338" s="47">
        <f t="shared" si="54"/>
        <v>5.3595300000000003</v>
      </c>
      <c r="I1338" s="49">
        <f t="shared" si="55"/>
        <v>5.3595300000000003</v>
      </c>
      <c r="J1338" s="50">
        <f>ROUND((H1338*'2-Calculator'!$D$26),2)</f>
        <v>28673.49</v>
      </c>
      <c r="K1338" s="50">
        <f>ROUND((I1338*'2-Calculator'!$D$26),2)</f>
        <v>28673.49</v>
      </c>
      <c r="L1338" s="48">
        <v>16.899999999999999</v>
      </c>
      <c r="M1338" s="45" t="s">
        <v>2151</v>
      </c>
      <c r="N1338" s="45" t="s">
        <v>2152</v>
      </c>
      <c r="O1338" s="45"/>
      <c r="P1338" s="45" t="s">
        <v>1789</v>
      </c>
    </row>
    <row r="1339" spans="1:16" s="51" customFormat="1">
      <c r="A1339" s="45"/>
      <c r="B1339" s="45" t="s">
        <v>5</v>
      </c>
      <c r="C1339" s="113" t="s">
        <v>1776</v>
      </c>
      <c r="D1339" s="145" t="s">
        <v>2540</v>
      </c>
      <c r="E1339" s="47">
        <v>1.15984</v>
      </c>
      <c r="F1339" s="53">
        <v>1</v>
      </c>
      <c r="G1339" s="53">
        <v>1</v>
      </c>
      <c r="H1339" s="47">
        <f t="shared" si="54"/>
        <v>1.15984</v>
      </c>
      <c r="I1339" s="49">
        <f t="shared" si="55"/>
        <v>1.15984</v>
      </c>
      <c r="J1339" s="50">
        <f>ROUND((H1339*'2-Calculator'!$D$26),2)</f>
        <v>6205.14</v>
      </c>
      <c r="K1339" s="50">
        <f>ROUND((I1339*'2-Calculator'!$D$26),2)</f>
        <v>6205.14</v>
      </c>
      <c r="L1339" s="48">
        <v>3.16</v>
      </c>
      <c r="M1339" s="45" t="s">
        <v>2151</v>
      </c>
      <c r="N1339" s="45" t="s">
        <v>2152</v>
      </c>
      <c r="O1339" s="45"/>
      <c r="P1339" s="45" t="s">
        <v>1789</v>
      </c>
    </row>
    <row r="1340" spans="1:16" s="51" customFormat="1">
      <c r="A1340" s="45"/>
      <c r="B1340" s="45" t="s">
        <v>4</v>
      </c>
      <c r="C1340" s="113" t="s">
        <v>1776</v>
      </c>
      <c r="D1340" s="145" t="s">
        <v>2540</v>
      </c>
      <c r="E1340" s="47">
        <v>1.6327799999999999</v>
      </c>
      <c r="F1340" s="53">
        <v>1</v>
      </c>
      <c r="G1340" s="53">
        <v>1</v>
      </c>
      <c r="H1340" s="47">
        <f t="shared" si="54"/>
        <v>1.6327799999999999</v>
      </c>
      <c r="I1340" s="49">
        <f t="shared" si="55"/>
        <v>1.6327799999999999</v>
      </c>
      <c r="J1340" s="50">
        <f>ROUND((H1340*'2-Calculator'!$D$26),2)</f>
        <v>8735.3700000000008</v>
      </c>
      <c r="K1340" s="50">
        <f>ROUND((I1340*'2-Calculator'!$D$26),2)</f>
        <v>8735.3700000000008</v>
      </c>
      <c r="L1340" s="48">
        <v>5.33</v>
      </c>
      <c r="M1340" s="45" t="s">
        <v>2151</v>
      </c>
      <c r="N1340" s="45" t="s">
        <v>2152</v>
      </c>
      <c r="O1340" s="45"/>
      <c r="P1340" s="45" t="s">
        <v>1789</v>
      </c>
    </row>
    <row r="1341" spans="1:16" s="51" customFormat="1">
      <c r="A1341" s="45"/>
      <c r="B1341" s="45" t="s">
        <v>3</v>
      </c>
      <c r="C1341" s="113" t="s">
        <v>1776</v>
      </c>
      <c r="D1341" s="145" t="s">
        <v>2540</v>
      </c>
      <c r="E1341" s="47">
        <v>2.6460699999999999</v>
      </c>
      <c r="F1341" s="53">
        <v>1</v>
      </c>
      <c r="G1341" s="53">
        <v>1</v>
      </c>
      <c r="H1341" s="47">
        <f t="shared" si="54"/>
        <v>2.6460699999999999</v>
      </c>
      <c r="I1341" s="49">
        <f t="shared" si="55"/>
        <v>2.6460699999999999</v>
      </c>
      <c r="J1341" s="50">
        <f>ROUND((H1341*'2-Calculator'!$D$26),2)</f>
        <v>14156.47</v>
      </c>
      <c r="K1341" s="50">
        <f>ROUND((I1341*'2-Calculator'!$D$26),2)</f>
        <v>14156.47</v>
      </c>
      <c r="L1341" s="48">
        <v>9.32</v>
      </c>
      <c r="M1341" s="45" t="s">
        <v>2151</v>
      </c>
      <c r="N1341" s="45" t="s">
        <v>2152</v>
      </c>
      <c r="O1341" s="45"/>
      <c r="P1341" s="45" t="s">
        <v>1789</v>
      </c>
    </row>
    <row r="1342" spans="1:16" s="51" customFormat="1">
      <c r="A1342" s="45"/>
      <c r="B1342" s="45" t="s">
        <v>2</v>
      </c>
      <c r="C1342" s="113" t="s">
        <v>1776</v>
      </c>
      <c r="D1342" s="145" t="s">
        <v>2540</v>
      </c>
      <c r="E1342" s="47">
        <v>4.78294</v>
      </c>
      <c r="F1342" s="53">
        <v>1</v>
      </c>
      <c r="G1342" s="53">
        <v>1</v>
      </c>
      <c r="H1342" s="47">
        <f t="shared" si="54"/>
        <v>4.78294</v>
      </c>
      <c r="I1342" s="49">
        <f t="shared" si="55"/>
        <v>4.78294</v>
      </c>
      <c r="J1342" s="50">
        <f>ROUND((H1342*'2-Calculator'!$D$26),2)</f>
        <v>25588.73</v>
      </c>
      <c r="K1342" s="50">
        <f>ROUND((I1342*'2-Calculator'!$D$26),2)</f>
        <v>25588.73</v>
      </c>
      <c r="L1342" s="48">
        <v>16.2</v>
      </c>
      <c r="M1342" s="45" t="s">
        <v>2151</v>
      </c>
      <c r="N1342" s="45" t="s">
        <v>2152</v>
      </c>
      <c r="O1342" s="45"/>
      <c r="P1342" s="45" t="s">
        <v>1789</v>
      </c>
    </row>
    <row r="1343" spans="1:16" s="51" customFormat="1">
      <c r="A1343" s="45"/>
      <c r="B1343" s="45" t="s">
        <v>1</v>
      </c>
      <c r="C1343" s="113" t="s">
        <v>1777</v>
      </c>
      <c r="D1343" s="145" t="s">
        <v>2541</v>
      </c>
      <c r="E1343" s="47">
        <v>-1</v>
      </c>
      <c r="F1343" s="53">
        <v>1</v>
      </c>
      <c r="G1343" s="53">
        <v>1</v>
      </c>
      <c r="H1343" s="47">
        <f t="shared" si="54"/>
        <v>-1</v>
      </c>
      <c r="I1343" s="49">
        <f t="shared" si="55"/>
        <v>-1</v>
      </c>
      <c r="J1343" s="50">
        <f>ROUND((H1343*'2-Calculator'!$D$26),2)</f>
        <v>-5350</v>
      </c>
      <c r="K1343" s="50">
        <f>ROUND((I1343*'2-Calculator'!$D$26),2)</f>
        <v>-5350</v>
      </c>
      <c r="L1343" s="48">
        <v>0</v>
      </c>
      <c r="M1343" s="45" t="s">
        <v>2162</v>
      </c>
      <c r="N1343" s="45" t="s">
        <v>2162</v>
      </c>
      <c r="O1343" s="45"/>
      <c r="P1343" s="45" t="s">
        <v>1230</v>
      </c>
    </row>
    <row r="1344" spans="1:16" s="51" customFormat="1">
      <c r="A1344" s="45"/>
      <c r="B1344" s="45" t="s">
        <v>0</v>
      </c>
      <c r="C1344" s="113" t="s">
        <v>1778</v>
      </c>
      <c r="D1344" s="145" t="s">
        <v>2037</v>
      </c>
      <c r="E1344" s="47">
        <v>-1</v>
      </c>
      <c r="F1344" s="53">
        <v>1</v>
      </c>
      <c r="G1344" s="53">
        <v>1</v>
      </c>
      <c r="H1344" s="47">
        <f t="shared" si="54"/>
        <v>-1</v>
      </c>
      <c r="I1344" s="49">
        <f t="shared" si="55"/>
        <v>-1</v>
      </c>
      <c r="J1344" s="50">
        <f>ROUND((H1344*'2-Calculator'!$D$26),2)</f>
        <v>-5350</v>
      </c>
      <c r="K1344" s="50">
        <f>ROUND((I1344*'2-Calculator'!$D$26),2)</f>
        <v>-5350</v>
      </c>
      <c r="L1344" s="48">
        <v>0</v>
      </c>
      <c r="M1344" s="45" t="s">
        <v>2162</v>
      </c>
      <c r="N1344" s="45" t="s">
        <v>2162</v>
      </c>
      <c r="O1344" s="45"/>
      <c r="P1344" s="45" t="s">
        <v>1230</v>
      </c>
    </row>
    <row r="1345" spans="1:16" s="51" customFormat="1">
      <c r="A1345" s="45"/>
      <c r="B1345" s="116" t="s">
        <v>2592</v>
      </c>
      <c r="C1345" s="117"/>
      <c r="D1345" s="118"/>
      <c r="E1345" s="119"/>
      <c r="F1345" s="119"/>
      <c r="G1345" s="119"/>
      <c r="H1345" s="119"/>
      <c r="I1345" s="119"/>
      <c r="J1345" s="119"/>
      <c r="K1345" s="119"/>
      <c r="L1345" s="119"/>
      <c r="M1345" s="120"/>
      <c r="N1345" s="120"/>
      <c r="O1345" s="120"/>
      <c r="P1345" s="146"/>
    </row>
    <row r="1346" spans="1:16">
      <c r="E1346" s="149"/>
      <c r="F1346" s="149"/>
      <c r="G1346" s="149"/>
      <c r="L1346" s="149"/>
    </row>
  </sheetData>
  <sheetProtection sheet="1" autoFilter="0"/>
  <autoFilter ref="A14:P1345" xr:uid="{00000000-0009-0000-0000-000002000000}"/>
  <mergeCells count="11">
    <mergeCell ref="A12:P12"/>
    <mergeCell ref="A1:P1"/>
    <mergeCell ref="A3:P3"/>
    <mergeCell ref="A4:P4"/>
    <mergeCell ref="A6:P6"/>
    <mergeCell ref="A7:P7"/>
    <mergeCell ref="A8:P8"/>
    <mergeCell ref="A9:P9"/>
    <mergeCell ref="A10:P10"/>
    <mergeCell ref="A5:P5"/>
    <mergeCell ref="A11:P11"/>
  </mergeCells>
  <phoneticPr fontId="37" type="noConversion"/>
  <pageMargins left="0.25" right="0.25" top="0.5" bottom="0.75" header="0.3" footer="0.3"/>
  <pageSetup scale="54" fitToHeight="0" pageOrder="overThenDown" orientation="landscape" r:id="rId1"/>
  <headerFooter scaleWithDoc="0">
    <oddFooter>&amp;L&amp;8Mississippi Division of Medicaid DRG Pricing Calculator&amp;C&amp;8Tab 3 - DRG Table&amp;R&amp;8 2021-22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3"/>
  <sheetViews>
    <sheetView zoomScaleNormal="100" workbookViewId="0">
      <pane ySplit="8" topLeftCell="A9" activePane="bottomLeft" state="frozen"/>
      <selection pane="bottomLeft" activeCell="H11" sqref="H11"/>
    </sheetView>
  </sheetViews>
  <sheetFormatPr defaultColWidth="9.1796875" defaultRowHeight="13.75" customHeight="1"/>
  <cols>
    <col min="1" max="1" width="12.7265625" style="6" customWidth="1"/>
    <col min="2" max="2" width="11.81640625" style="6" customWidth="1"/>
    <col min="3" max="3" width="53.81640625" style="6" bestFit="1" customWidth="1"/>
    <col min="4" max="5" width="14.7265625" style="6" customWidth="1"/>
    <col min="6" max="6" width="9.26953125" style="6" customWidth="1"/>
    <col min="7" max="7" width="7.1796875" style="6" customWidth="1"/>
    <col min="8" max="8" width="26.453125" style="42" customWidth="1"/>
    <col min="9" max="9" width="27" style="4" customWidth="1"/>
    <col min="10" max="16384" width="9.1796875" style="6"/>
  </cols>
  <sheetData>
    <row r="1" spans="1:9" s="5" customFormat="1" ht="19.5" customHeight="1">
      <c r="A1" s="114" t="s">
        <v>1833</v>
      </c>
      <c r="B1" s="115"/>
      <c r="C1" s="71"/>
      <c r="D1" s="70"/>
      <c r="E1" s="70"/>
      <c r="F1" s="70"/>
      <c r="G1" s="70"/>
      <c r="H1" s="134"/>
      <c r="I1" s="106"/>
    </row>
    <row r="2" spans="1:9" ht="5.25" customHeight="1">
      <c r="A2" s="108"/>
      <c r="B2" s="109"/>
      <c r="C2" s="110"/>
      <c r="D2" s="111"/>
      <c r="E2" s="111"/>
      <c r="F2" s="111"/>
      <c r="G2" s="111"/>
      <c r="H2" s="135"/>
      <c r="I2" s="112"/>
    </row>
    <row r="3" spans="1:9" s="36" customFormat="1" ht="13">
      <c r="A3" s="130" t="s">
        <v>1962</v>
      </c>
      <c r="B3" s="75"/>
      <c r="C3" s="76"/>
      <c r="D3" s="77"/>
      <c r="E3" s="78"/>
      <c r="F3" s="79"/>
      <c r="G3" s="78"/>
      <c r="H3" s="136"/>
      <c r="I3" s="107"/>
    </row>
    <row r="4" spans="1:9" s="37" customFormat="1" ht="12.75" customHeight="1">
      <c r="A4" s="81" t="s">
        <v>2626</v>
      </c>
      <c r="B4" s="82"/>
      <c r="C4" s="83"/>
      <c r="D4" s="62"/>
      <c r="E4" s="80"/>
      <c r="F4" s="84"/>
      <c r="G4" s="78"/>
      <c r="H4" s="136"/>
      <c r="I4" s="107"/>
    </row>
    <row r="5" spans="1:9" s="37" customFormat="1" ht="12.75" customHeight="1">
      <c r="A5" s="85" t="s">
        <v>1834</v>
      </c>
      <c r="B5" s="80"/>
      <c r="C5" s="83"/>
      <c r="D5" s="80"/>
      <c r="E5" s="80"/>
      <c r="F5" s="84"/>
      <c r="G5" s="78"/>
      <c r="H5" s="136"/>
      <c r="I5" s="107"/>
    </row>
    <row r="6" spans="1:9" s="37" customFormat="1" ht="12.75" customHeight="1" thickBot="1">
      <c r="A6" s="131"/>
      <c r="B6" s="132"/>
      <c r="C6" s="132"/>
      <c r="D6" s="132"/>
      <c r="E6" s="132"/>
      <c r="F6" s="132"/>
      <c r="G6" s="132"/>
      <c r="H6" s="132"/>
      <c r="I6" s="133"/>
    </row>
    <row r="7" spans="1:9" ht="5.25" customHeight="1">
      <c r="A7" s="108"/>
      <c r="B7" s="109"/>
      <c r="C7" s="110"/>
      <c r="D7" s="111"/>
      <c r="E7" s="111"/>
      <c r="F7" s="111"/>
      <c r="G7" s="111"/>
      <c r="H7" s="135"/>
      <c r="I7" s="112"/>
    </row>
    <row r="8" spans="1:9" s="7" customFormat="1" ht="46">
      <c r="A8" s="88" t="s">
        <v>1242</v>
      </c>
      <c r="B8" s="89" t="s">
        <v>1243</v>
      </c>
      <c r="C8" s="90" t="s">
        <v>2148</v>
      </c>
      <c r="D8" s="91" t="s">
        <v>2593</v>
      </c>
      <c r="E8" s="91" t="s">
        <v>2627</v>
      </c>
      <c r="F8" s="90" t="s">
        <v>1244</v>
      </c>
      <c r="G8" s="90" t="s">
        <v>1245</v>
      </c>
      <c r="H8" s="90" t="s">
        <v>2628</v>
      </c>
      <c r="I8" s="92" t="s">
        <v>2607</v>
      </c>
    </row>
    <row r="9" spans="1:9" s="1" customFormat="1" ht="13.75" customHeight="1">
      <c r="A9" s="14" t="s">
        <v>1268</v>
      </c>
      <c r="B9" s="9" t="s">
        <v>1856</v>
      </c>
      <c r="C9" s="10" t="s">
        <v>1269</v>
      </c>
      <c r="D9" s="141">
        <v>0.246</v>
      </c>
      <c r="E9" s="142">
        <f>D9</f>
        <v>0.246</v>
      </c>
      <c r="F9" s="11" t="s">
        <v>1181</v>
      </c>
      <c r="G9" s="12" t="s">
        <v>1270</v>
      </c>
      <c r="H9" s="93" t="s">
        <v>2560</v>
      </c>
      <c r="I9" s="143" t="str">
        <f>H9</f>
        <v>2019 Average for the Bed Class</v>
      </c>
    </row>
    <row r="10" spans="1:9" s="1" customFormat="1" ht="13.75" customHeight="1">
      <c r="A10" s="8" t="s">
        <v>1271</v>
      </c>
      <c r="B10" s="15" t="s">
        <v>1857</v>
      </c>
      <c r="C10" s="10" t="s">
        <v>2561</v>
      </c>
      <c r="D10" s="141">
        <v>0.2737</v>
      </c>
      <c r="E10" s="142">
        <f t="shared" ref="E10:E73" si="0">D10</f>
        <v>0.2737</v>
      </c>
      <c r="F10" s="11" t="s">
        <v>1181</v>
      </c>
      <c r="G10" s="12" t="s">
        <v>1270</v>
      </c>
      <c r="H10" s="93" t="s">
        <v>2562</v>
      </c>
      <c r="I10" s="143" t="str">
        <f t="shared" ref="I10:I73" si="1">H10</f>
        <v>Cost Report Year End 2019</v>
      </c>
    </row>
    <row r="11" spans="1:9" s="1" customFormat="1" ht="13.75" customHeight="1">
      <c r="A11" s="14" t="s">
        <v>1272</v>
      </c>
      <c r="B11" s="15" t="s">
        <v>1858</v>
      </c>
      <c r="C11" s="10" t="s">
        <v>1273</v>
      </c>
      <c r="D11" s="141">
        <v>0.54559999999999997</v>
      </c>
      <c r="E11" s="142">
        <f t="shared" si="0"/>
        <v>0.54559999999999997</v>
      </c>
      <c r="F11" s="11" t="s">
        <v>1181</v>
      </c>
      <c r="G11" s="12" t="s">
        <v>1270</v>
      </c>
      <c r="H11" s="93" t="s">
        <v>2562</v>
      </c>
      <c r="I11" s="143" t="str">
        <f t="shared" si="1"/>
        <v>Cost Report Year End 2019</v>
      </c>
    </row>
    <row r="12" spans="1:9" s="1" customFormat="1" ht="13.75" customHeight="1">
      <c r="A12" s="14" t="s">
        <v>1275</v>
      </c>
      <c r="B12" s="15" t="s">
        <v>1860</v>
      </c>
      <c r="C12" s="10" t="s">
        <v>1276</v>
      </c>
      <c r="D12" s="141">
        <v>0.57679999999999998</v>
      </c>
      <c r="E12" s="142">
        <f t="shared" si="0"/>
        <v>0.57679999999999998</v>
      </c>
      <c r="F12" s="11" t="s">
        <v>1181</v>
      </c>
      <c r="G12" s="12" t="s">
        <v>1270</v>
      </c>
      <c r="H12" s="93" t="s">
        <v>2562</v>
      </c>
      <c r="I12" s="143" t="str">
        <f t="shared" si="1"/>
        <v>Cost Report Year End 2019</v>
      </c>
    </row>
    <row r="13" spans="1:9" s="1" customFormat="1" ht="13.75" customHeight="1">
      <c r="A13" s="14" t="s">
        <v>1277</v>
      </c>
      <c r="B13" s="15" t="s">
        <v>1861</v>
      </c>
      <c r="C13" s="10" t="s">
        <v>1278</v>
      </c>
      <c r="D13" s="141">
        <v>0.66900000000000004</v>
      </c>
      <c r="E13" s="142">
        <f t="shared" si="0"/>
        <v>0.66900000000000004</v>
      </c>
      <c r="F13" s="11" t="s">
        <v>1181</v>
      </c>
      <c r="G13" s="12" t="s">
        <v>1270</v>
      </c>
      <c r="H13" s="93" t="s">
        <v>2562</v>
      </c>
      <c r="I13" s="143" t="str">
        <f t="shared" si="1"/>
        <v>Cost Report Year End 2019</v>
      </c>
    </row>
    <row r="14" spans="1:9" s="1" customFormat="1" ht="13.75" customHeight="1">
      <c r="A14" s="14" t="s">
        <v>1337</v>
      </c>
      <c r="B14" s="15" t="s">
        <v>1893</v>
      </c>
      <c r="C14" s="10" t="s">
        <v>2565</v>
      </c>
      <c r="D14" s="141">
        <v>0.59040000000000004</v>
      </c>
      <c r="E14" s="142">
        <f t="shared" si="0"/>
        <v>0.59040000000000004</v>
      </c>
      <c r="F14" s="11" t="s">
        <v>1181</v>
      </c>
      <c r="G14" s="12" t="s">
        <v>1270</v>
      </c>
      <c r="H14" s="93" t="s">
        <v>2562</v>
      </c>
      <c r="I14" s="143" t="str">
        <f t="shared" si="1"/>
        <v>Cost Report Year End 2019</v>
      </c>
    </row>
    <row r="15" spans="1:9" s="1" customFormat="1" ht="13.75" customHeight="1">
      <c r="A15" s="8" t="s">
        <v>1353</v>
      </c>
      <c r="B15" s="15" t="s">
        <v>1916</v>
      </c>
      <c r="C15" s="10" t="s">
        <v>2564</v>
      </c>
      <c r="D15" s="141">
        <v>0.61309999999999998</v>
      </c>
      <c r="E15" s="142">
        <f t="shared" si="0"/>
        <v>0.61309999999999998</v>
      </c>
      <c r="F15" s="11" t="s">
        <v>1181</v>
      </c>
      <c r="G15" s="12" t="s">
        <v>1270</v>
      </c>
      <c r="H15" s="93" t="s">
        <v>2562</v>
      </c>
      <c r="I15" s="143" t="str">
        <f t="shared" si="1"/>
        <v>Cost Report Year End 2019</v>
      </c>
    </row>
    <row r="16" spans="1:9" s="1" customFormat="1" ht="13.75" customHeight="1">
      <c r="A16" s="14" t="s">
        <v>1279</v>
      </c>
      <c r="B16" s="15" t="s">
        <v>1862</v>
      </c>
      <c r="C16" s="10" t="s">
        <v>1280</v>
      </c>
      <c r="D16" s="141">
        <v>0.14599999999999999</v>
      </c>
      <c r="E16" s="142">
        <f t="shared" si="0"/>
        <v>0.14599999999999999</v>
      </c>
      <c r="F16" s="11" t="s">
        <v>1181</v>
      </c>
      <c r="G16" s="12" t="s">
        <v>1270</v>
      </c>
      <c r="H16" s="93" t="s">
        <v>2562</v>
      </c>
      <c r="I16" s="143" t="str">
        <f t="shared" si="1"/>
        <v>Cost Report Year End 2019</v>
      </c>
    </row>
    <row r="17" spans="1:9" s="1" customFormat="1" ht="13.75" customHeight="1">
      <c r="A17" s="14" t="s">
        <v>1295</v>
      </c>
      <c r="B17" s="15" t="s">
        <v>1870</v>
      </c>
      <c r="C17" s="17" t="s">
        <v>2566</v>
      </c>
      <c r="D17" s="141">
        <v>0.5524</v>
      </c>
      <c r="E17" s="142">
        <f t="shared" si="0"/>
        <v>0.5524</v>
      </c>
      <c r="F17" s="11" t="s">
        <v>1181</v>
      </c>
      <c r="G17" s="12" t="s">
        <v>1270</v>
      </c>
      <c r="H17" s="93" t="s">
        <v>2562</v>
      </c>
      <c r="I17" s="143" t="str">
        <f t="shared" si="1"/>
        <v>Cost Report Year End 2019</v>
      </c>
    </row>
    <row r="18" spans="1:9" s="1" customFormat="1" ht="13.75" customHeight="1">
      <c r="A18" s="14" t="s">
        <v>1281</v>
      </c>
      <c r="B18" s="15" t="s">
        <v>1863</v>
      </c>
      <c r="C18" s="10" t="s">
        <v>1282</v>
      </c>
      <c r="D18" s="141">
        <v>0.2697</v>
      </c>
      <c r="E18" s="142">
        <f t="shared" si="0"/>
        <v>0.2697</v>
      </c>
      <c r="F18" s="11" t="s">
        <v>1181</v>
      </c>
      <c r="G18" s="12" t="s">
        <v>1270</v>
      </c>
      <c r="H18" s="93" t="s">
        <v>2562</v>
      </c>
      <c r="I18" s="143" t="str">
        <f t="shared" si="1"/>
        <v>Cost Report Year End 2019</v>
      </c>
    </row>
    <row r="19" spans="1:9" s="1" customFormat="1" ht="13.75" customHeight="1">
      <c r="A19" s="14" t="s">
        <v>1283</v>
      </c>
      <c r="B19" s="15" t="s">
        <v>1864</v>
      </c>
      <c r="C19" s="10" t="s">
        <v>1284</v>
      </c>
      <c r="D19" s="141">
        <v>0.28439999999999999</v>
      </c>
      <c r="E19" s="142">
        <f t="shared" si="0"/>
        <v>0.28439999999999999</v>
      </c>
      <c r="F19" s="11" t="s">
        <v>1181</v>
      </c>
      <c r="G19" s="12" t="s">
        <v>1270</v>
      </c>
      <c r="H19" s="93" t="s">
        <v>2562</v>
      </c>
      <c r="I19" s="143" t="str">
        <f t="shared" si="1"/>
        <v>Cost Report Year End 2019</v>
      </c>
    </row>
    <row r="20" spans="1:9" s="1" customFormat="1" ht="13.75" customHeight="1">
      <c r="A20" s="14" t="s">
        <v>1285</v>
      </c>
      <c r="B20" s="15" t="s">
        <v>1865</v>
      </c>
      <c r="C20" s="10" t="s">
        <v>1286</v>
      </c>
      <c r="D20" s="141">
        <v>0.29020000000000001</v>
      </c>
      <c r="E20" s="142">
        <f t="shared" si="0"/>
        <v>0.29020000000000001</v>
      </c>
      <c r="F20" s="11" t="s">
        <v>1181</v>
      </c>
      <c r="G20" s="12" t="s">
        <v>1270</v>
      </c>
      <c r="H20" s="93" t="s">
        <v>2562</v>
      </c>
      <c r="I20" s="143" t="str">
        <f t="shared" si="1"/>
        <v>Cost Report Year End 2019</v>
      </c>
    </row>
    <row r="21" spans="1:9" s="1" customFormat="1" ht="13.75" customHeight="1">
      <c r="A21" s="14" t="s">
        <v>1287</v>
      </c>
      <c r="B21" s="15" t="s">
        <v>1866</v>
      </c>
      <c r="C21" s="10" t="s">
        <v>1288</v>
      </c>
      <c r="D21" s="141">
        <v>0.34250000000000003</v>
      </c>
      <c r="E21" s="142">
        <f t="shared" si="0"/>
        <v>0.34250000000000003</v>
      </c>
      <c r="F21" s="11" t="s">
        <v>1181</v>
      </c>
      <c r="G21" s="12" t="s">
        <v>1270</v>
      </c>
      <c r="H21" s="93" t="s">
        <v>2562</v>
      </c>
      <c r="I21" s="143" t="str">
        <f t="shared" si="1"/>
        <v>Cost Report Year End 2019</v>
      </c>
    </row>
    <row r="22" spans="1:9" s="1" customFormat="1" ht="13.75" customHeight="1">
      <c r="A22" s="8" t="s">
        <v>1289</v>
      </c>
      <c r="B22" s="15" t="s">
        <v>1867</v>
      </c>
      <c r="C22" s="10" t="s">
        <v>2624</v>
      </c>
      <c r="D22" s="141">
        <v>0.76139999999999997</v>
      </c>
      <c r="E22" s="142">
        <f t="shared" si="0"/>
        <v>0.76139999999999997</v>
      </c>
      <c r="F22" s="11" t="s">
        <v>1181</v>
      </c>
      <c r="G22" s="12" t="s">
        <v>1270</v>
      </c>
      <c r="H22" s="93" t="s">
        <v>2562</v>
      </c>
      <c r="I22" s="143" t="str">
        <f t="shared" si="1"/>
        <v>Cost Report Year End 2019</v>
      </c>
    </row>
    <row r="23" spans="1:9" s="1" customFormat="1" ht="13.75" customHeight="1">
      <c r="A23" s="14" t="s">
        <v>1291</v>
      </c>
      <c r="B23" s="15" t="s">
        <v>1868</v>
      </c>
      <c r="C23" s="10" t="s">
        <v>1292</v>
      </c>
      <c r="D23" s="141">
        <v>0.1482</v>
      </c>
      <c r="E23" s="142">
        <f t="shared" si="0"/>
        <v>0.1482</v>
      </c>
      <c r="F23" s="11" t="s">
        <v>1181</v>
      </c>
      <c r="G23" s="12" t="s">
        <v>1270</v>
      </c>
      <c r="H23" s="93" t="s">
        <v>2562</v>
      </c>
      <c r="I23" s="143" t="str">
        <f t="shared" si="1"/>
        <v>Cost Report Year End 2019</v>
      </c>
    </row>
    <row r="24" spans="1:9" s="1" customFormat="1" ht="13.75" customHeight="1">
      <c r="A24" s="14" t="s">
        <v>1293</v>
      </c>
      <c r="B24" s="15" t="s">
        <v>1869</v>
      </c>
      <c r="C24" s="10" t="s">
        <v>1294</v>
      </c>
      <c r="D24" s="141">
        <v>0.30759999999999998</v>
      </c>
      <c r="E24" s="142">
        <f t="shared" si="0"/>
        <v>0.30759999999999998</v>
      </c>
      <c r="F24" s="11" t="s">
        <v>1181</v>
      </c>
      <c r="G24" s="12" t="s">
        <v>1270</v>
      </c>
      <c r="H24" s="93" t="s">
        <v>2562</v>
      </c>
      <c r="I24" s="143" t="str">
        <f t="shared" si="1"/>
        <v>Cost Report Year End 2019</v>
      </c>
    </row>
    <row r="25" spans="1:9" s="1" customFormat="1" ht="13.75" customHeight="1">
      <c r="A25" s="14" t="s">
        <v>1297</v>
      </c>
      <c r="B25" s="15" t="s">
        <v>1871</v>
      </c>
      <c r="C25" s="10" t="s">
        <v>1800</v>
      </c>
      <c r="D25" s="141">
        <v>0.62660000000000005</v>
      </c>
      <c r="E25" s="142">
        <f t="shared" si="0"/>
        <v>0.62660000000000005</v>
      </c>
      <c r="F25" s="11" t="s">
        <v>1181</v>
      </c>
      <c r="G25" s="12" t="s">
        <v>1270</v>
      </c>
      <c r="H25" s="93" t="s">
        <v>2562</v>
      </c>
      <c r="I25" s="143" t="str">
        <f t="shared" si="1"/>
        <v>Cost Report Year End 2019</v>
      </c>
    </row>
    <row r="26" spans="1:9" s="1" customFormat="1" ht="13.75" customHeight="1">
      <c r="A26" s="14" t="s">
        <v>1298</v>
      </c>
      <c r="B26" s="15" t="s">
        <v>1872</v>
      </c>
      <c r="C26" s="10" t="s">
        <v>2567</v>
      </c>
      <c r="D26" s="141">
        <v>0.31219999999999998</v>
      </c>
      <c r="E26" s="142">
        <f t="shared" si="0"/>
        <v>0.31219999999999998</v>
      </c>
      <c r="F26" s="11" t="s">
        <v>1181</v>
      </c>
      <c r="G26" s="12" t="s">
        <v>1270</v>
      </c>
      <c r="H26" s="93" t="s">
        <v>2562</v>
      </c>
      <c r="I26" s="143" t="str">
        <f t="shared" si="1"/>
        <v>Cost Report Year End 2019</v>
      </c>
    </row>
    <row r="27" spans="1:9" s="1" customFormat="1" ht="13.75" customHeight="1">
      <c r="A27" s="8" t="s">
        <v>1299</v>
      </c>
      <c r="B27" s="15" t="s">
        <v>1873</v>
      </c>
      <c r="C27" s="10" t="s">
        <v>2568</v>
      </c>
      <c r="D27" s="141">
        <v>0.31180000000000002</v>
      </c>
      <c r="E27" s="142">
        <f t="shared" si="0"/>
        <v>0.31180000000000002</v>
      </c>
      <c r="F27" s="11" t="s">
        <v>1181</v>
      </c>
      <c r="G27" s="12" t="s">
        <v>1270</v>
      </c>
      <c r="H27" s="93" t="s">
        <v>2562</v>
      </c>
      <c r="I27" s="143" t="str">
        <f t="shared" si="1"/>
        <v>Cost Report Year End 2019</v>
      </c>
    </row>
    <row r="28" spans="1:9" s="1" customFormat="1" ht="13.75" customHeight="1">
      <c r="A28" s="14" t="s">
        <v>1323</v>
      </c>
      <c r="B28" s="15" t="s">
        <v>1886</v>
      </c>
      <c r="C28" s="10" t="s">
        <v>2183</v>
      </c>
      <c r="D28" s="141">
        <v>0.44840000000000002</v>
      </c>
      <c r="E28" s="142">
        <f t="shared" si="0"/>
        <v>0.44840000000000002</v>
      </c>
      <c r="F28" s="11" t="s">
        <v>1181</v>
      </c>
      <c r="G28" s="12" t="s">
        <v>1270</v>
      </c>
      <c r="H28" s="93" t="s">
        <v>2562</v>
      </c>
      <c r="I28" s="143" t="str">
        <f t="shared" si="1"/>
        <v>Cost Report Year End 2019</v>
      </c>
    </row>
    <row r="29" spans="1:9" s="1" customFormat="1" ht="13.75" customHeight="1">
      <c r="A29" s="14" t="s">
        <v>1300</v>
      </c>
      <c r="B29" s="15" t="s">
        <v>1874</v>
      </c>
      <c r="C29" s="10" t="s">
        <v>1301</v>
      </c>
      <c r="D29" s="141">
        <v>0.5333</v>
      </c>
      <c r="E29" s="142">
        <f t="shared" si="0"/>
        <v>0.5333</v>
      </c>
      <c r="F29" s="11" t="s">
        <v>1181</v>
      </c>
      <c r="G29" s="12" t="s">
        <v>1270</v>
      </c>
      <c r="H29" s="93" t="s">
        <v>2562</v>
      </c>
      <c r="I29" s="143" t="str">
        <f t="shared" si="1"/>
        <v>Cost Report Year End 2019</v>
      </c>
    </row>
    <row r="30" spans="1:9" s="1" customFormat="1" ht="13.75" customHeight="1">
      <c r="A30" s="8" t="s">
        <v>1303</v>
      </c>
      <c r="B30" s="15" t="s">
        <v>1875</v>
      </c>
      <c r="C30" s="10" t="s">
        <v>1304</v>
      </c>
      <c r="D30" s="141">
        <v>0.40160000000000001</v>
      </c>
      <c r="E30" s="142">
        <f t="shared" si="0"/>
        <v>0.40160000000000001</v>
      </c>
      <c r="F30" s="11" t="s">
        <v>1181</v>
      </c>
      <c r="G30" s="12" t="s">
        <v>1270</v>
      </c>
      <c r="H30" s="93" t="s">
        <v>2562</v>
      </c>
      <c r="I30" s="143" t="str">
        <f t="shared" si="1"/>
        <v>Cost Report Year End 2019</v>
      </c>
    </row>
    <row r="31" spans="1:9" s="1" customFormat="1" ht="13.75" customHeight="1">
      <c r="A31" s="14" t="s">
        <v>1305</v>
      </c>
      <c r="B31" s="15" t="s">
        <v>1876</v>
      </c>
      <c r="C31" s="17" t="s">
        <v>2569</v>
      </c>
      <c r="D31" s="141">
        <v>0.51839999999999997</v>
      </c>
      <c r="E31" s="142">
        <f t="shared" si="0"/>
        <v>0.51839999999999997</v>
      </c>
      <c r="F31" s="11" t="s">
        <v>1181</v>
      </c>
      <c r="G31" s="12" t="s">
        <v>1270</v>
      </c>
      <c r="H31" s="93" t="s">
        <v>2560</v>
      </c>
      <c r="I31" s="143" t="str">
        <f t="shared" si="1"/>
        <v>2019 Average for the Bed Class</v>
      </c>
    </row>
    <row r="32" spans="1:9" s="1" customFormat="1" ht="13.75" customHeight="1">
      <c r="A32" s="14" t="s">
        <v>2163</v>
      </c>
      <c r="B32" s="15" t="s">
        <v>2164</v>
      </c>
      <c r="C32" s="10" t="s">
        <v>2184</v>
      </c>
      <c r="D32" s="141">
        <v>0.49399999999999999</v>
      </c>
      <c r="E32" s="142">
        <f t="shared" si="0"/>
        <v>0.49399999999999999</v>
      </c>
      <c r="F32" s="11" t="s">
        <v>1181</v>
      </c>
      <c r="G32" s="12" t="s">
        <v>1270</v>
      </c>
      <c r="H32" s="93" t="s">
        <v>2562</v>
      </c>
      <c r="I32" s="143" t="str">
        <f t="shared" si="1"/>
        <v>Cost Report Year End 2019</v>
      </c>
    </row>
    <row r="33" spans="1:9" s="1" customFormat="1" ht="13.75" customHeight="1">
      <c r="A33" s="14" t="s">
        <v>1306</v>
      </c>
      <c r="B33" s="15" t="s">
        <v>1877</v>
      </c>
      <c r="C33" s="10" t="s">
        <v>1307</v>
      </c>
      <c r="D33" s="141">
        <v>0.62280000000000002</v>
      </c>
      <c r="E33" s="142">
        <f t="shared" si="0"/>
        <v>0.62280000000000002</v>
      </c>
      <c r="F33" s="11" t="s">
        <v>1181</v>
      </c>
      <c r="G33" s="12" t="s">
        <v>1270</v>
      </c>
      <c r="H33" s="93" t="s">
        <v>2562</v>
      </c>
      <c r="I33" s="143" t="str">
        <f t="shared" si="1"/>
        <v>Cost Report Year End 2019</v>
      </c>
    </row>
    <row r="34" spans="1:9" s="1" customFormat="1" ht="13.75" customHeight="1">
      <c r="A34" s="14" t="s">
        <v>1308</v>
      </c>
      <c r="B34" s="15" t="s">
        <v>1878</v>
      </c>
      <c r="C34" s="10" t="s">
        <v>1309</v>
      </c>
      <c r="D34" s="141">
        <v>0.29270000000000002</v>
      </c>
      <c r="E34" s="142">
        <f t="shared" si="0"/>
        <v>0.29270000000000002</v>
      </c>
      <c r="F34" s="11" t="s">
        <v>1181</v>
      </c>
      <c r="G34" s="12" t="s">
        <v>1270</v>
      </c>
      <c r="H34" s="93" t="s">
        <v>2562</v>
      </c>
      <c r="I34" s="143" t="str">
        <f t="shared" si="1"/>
        <v>Cost Report Year End 2019</v>
      </c>
    </row>
    <row r="35" spans="1:9" s="1" customFormat="1" ht="13.75" customHeight="1">
      <c r="A35" s="14" t="s">
        <v>1310</v>
      </c>
      <c r="B35" s="15" t="s">
        <v>1879</v>
      </c>
      <c r="C35" s="10" t="s">
        <v>1311</v>
      </c>
      <c r="D35" s="141">
        <v>0.60119999999999996</v>
      </c>
      <c r="E35" s="142">
        <f t="shared" si="0"/>
        <v>0.60119999999999996</v>
      </c>
      <c r="F35" s="11" t="s">
        <v>1181</v>
      </c>
      <c r="G35" s="12" t="s">
        <v>1270</v>
      </c>
      <c r="H35" s="93" t="s">
        <v>2562</v>
      </c>
      <c r="I35" s="143" t="str">
        <f t="shared" si="1"/>
        <v>Cost Report Year End 2019</v>
      </c>
    </row>
    <row r="36" spans="1:9" s="1" customFormat="1" ht="13.75" customHeight="1">
      <c r="A36" s="14" t="s">
        <v>1312</v>
      </c>
      <c r="B36" s="15" t="s">
        <v>1880</v>
      </c>
      <c r="C36" s="17" t="s">
        <v>2570</v>
      </c>
      <c r="D36" s="141">
        <v>0.19400000000000001</v>
      </c>
      <c r="E36" s="142">
        <f t="shared" si="0"/>
        <v>0.19400000000000001</v>
      </c>
      <c r="F36" s="11" t="s">
        <v>1181</v>
      </c>
      <c r="G36" s="12" t="s">
        <v>1270</v>
      </c>
      <c r="H36" s="93" t="s">
        <v>2562</v>
      </c>
      <c r="I36" s="143" t="str">
        <f t="shared" si="1"/>
        <v>Cost Report Year End 2019</v>
      </c>
    </row>
    <row r="37" spans="1:9" s="1" customFormat="1" ht="13.75" customHeight="1">
      <c r="A37" s="8" t="s">
        <v>1313</v>
      </c>
      <c r="B37" s="15" t="s">
        <v>1881</v>
      </c>
      <c r="C37" s="10" t="s">
        <v>1314</v>
      </c>
      <c r="D37" s="141">
        <v>0.44140000000000001</v>
      </c>
      <c r="E37" s="142">
        <f t="shared" si="0"/>
        <v>0.44140000000000001</v>
      </c>
      <c r="F37" s="11" t="s">
        <v>1181</v>
      </c>
      <c r="G37" s="12" t="s">
        <v>1270</v>
      </c>
      <c r="H37" s="93" t="s">
        <v>2562</v>
      </c>
      <c r="I37" s="143" t="str">
        <f t="shared" si="1"/>
        <v>Cost Report Year End 2019</v>
      </c>
    </row>
    <row r="38" spans="1:9" s="1" customFormat="1" ht="13.75" customHeight="1">
      <c r="A38" s="14" t="s">
        <v>1316</v>
      </c>
      <c r="B38" s="15" t="s">
        <v>1882</v>
      </c>
      <c r="C38" s="10" t="s">
        <v>1317</v>
      </c>
      <c r="D38" s="141">
        <v>1</v>
      </c>
      <c r="E38" s="142">
        <f t="shared" si="0"/>
        <v>1</v>
      </c>
      <c r="F38" s="11" t="s">
        <v>1181</v>
      </c>
      <c r="G38" s="12" t="s">
        <v>1270</v>
      </c>
      <c r="H38" s="93" t="s">
        <v>2562</v>
      </c>
      <c r="I38" s="143" t="str">
        <f t="shared" si="1"/>
        <v>Cost Report Year End 2019</v>
      </c>
    </row>
    <row r="39" spans="1:9" s="1" customFormat="1" ht="13.75" customHeight="1">
      <c r="A39" s="14" t="s">
        <v>1318</v>
      </c>
      <c r="B39" s="15" t="s">
        <v>1883</v>
      </c>
      <c r="C39" s="10" t="s">
        <v>1319</v>
      </c>
      <c r="D39" s="141">
        <v>0.37119999999999997</v>
      </c>
      <c r="E39" s="142">
        <f t="shared" si="0"/>
        <v>0.37119999999999997</v>
      </c>
      <c r="F39" s="11" t="s">
        <v>1181</v>
      </c>
      <c r="G39" s="15" t="s">
        <v>1270</v>
      </c>
      <c r="H39" s="93" t="s">
        <v>2562</v>
      </c>
      <c r="I39" s="143" t="str">
        <f t="shared" si="1"/>
        <v>Cost Report Year End 2019</v>
      </c>
    </row>
    <row r="40" spans="1:9" s="1" customFormat="1" ht="13.75" customHeight="1">
      <c r="A40" s="14" t="s">
        <v>2178</v>
      </c>
      <c r="B40" s="15" t="s">
        <v>2179</v>
      </c>
      <c r="C40" s="10" t="s">
        <v>2180</v>
      </c>
      <c r="D40" s="141">
        <v>0.5968</v>
      </c>
      <c r="E40" s="142">
        <f t="shared" si="0"/>
        <v>0.5968</v>
      </c>
      <c r="F40" s="11" t="s">
        <v>1181</v>
      </c>
      <c r="G40" s="12" t="s">
        <v>1270</v>
      </c>
      <c r="H40" s="93" t="s">
        <v>2562</v>
      </c>
      <c r="I40" s="143" t="str">
        <f t="shared" si="1"/>
        <v>Cost Report Year End 2019</v>
      </c>
    </row>
    <row r="41" spans="1:9" s="1" customFormat="1" ht="13.75" customHeight="1">
      <c r="A41" s="8" t="s">
        <v>2174</v>
      </c>
      <c r="B41" s="15" t="s">
        <v>2175</v>
      </c>
      <c r="C41" s="10" t="s">
        <v>2176</v>
      </c>
      <c r="D41" s="141">
        <v>0.76219999999999999</v>
      </c>
      <c r="E41" s="142">
        <f t="shared" si="0"/>
        <v>0.76219999999999999</v>
      </c>
      <c r="F41" s="11" t="s">
        <v>1181</v>
      </c>
      <c r="G41" s="12" t="s">
        <v>1270</v>
      </c>
      <c r="H41" s="93" t="s">
        <v>2562</v>
      </c>
      <c r="I41" s="143" t="str">
        <f t="shared" si="1"/>
        <v>Cost Report Year End 2019</v>
      </c>
    </row>
    <row r="42" spans="1:9" s="1" customFormat="1" ht="13.75" customHeight="1">
      <c r="A42" s="14" t="s">
        <v>1321</v>
      </c>
      <c r="B42" s="15" t="s">
        <v>1884</v>
      </c>
      <c r="C42" s="10" t="s">
        <v>1801</v>
      </c>
      <c r="D42" s="141">
        <v>0.68500000000000005</v>
      </c>
      <c r="E42" s="142">
        <f t="shared" si="0"/>
        <v>0.68500000000000005</v>
      </c>
      <c r="F42" s="11" t="s">
        <v>1181</v>
      </c>
      <c r="G42" s="12" t="s">
        <v>1270</v>
      </c>
      <c r="H42" s="93" t="s">
        <v>2562</v>
      </c>
      <c r="I42" s="143" t="str">
        <f t="shared" si="1"/>
        <v>Cost Report Year End 2019</v>
      </c>
    </row>
    <row r="43" spans="1:9" s="1" customFormat="1" ht="13.75" customHeight="1">
      <c r="A43" s="14" t="s">
        <v>1324</v>
      </c>
      <c r="B43" s="15" t="s">
        <v>1887</v>
      </c>
      <c r="C43" s="10" t="s">
        <v>1325</v>
      </c>
      <c r="D43" s="141">
        <v>0.77159999999999995</v>
      </c>
      <c r="E43" s="142">
        <f t="shared" si="0"/>
        <v>0.77159999999999995</v>
      </c>
      <c r="F43" s="11" t="s">
        <v>1181</v>
      </c>
      <c r="G43" s="12" t="s">
        <v>1270</v>
      </c>
      <c r="H43" s="93" t="s">
        <v>2562</v>
      </c>
      <c r="I43" s="143" t="str">
        <f t="shared" si="1"/>
        <v>Cost Report Year End 2019</v>
      </c>
    </row>
    <row r="44" spans="1:9" s="1" customFormat="1" ht="13.75" customHeight="1">
      <c r="A44" s="14" t="s">
        <v>1326</v>
      </c>
      <c r="B44" s="15" t="s">
        <v>1888</v>
      </c>
      <c r="C44" s="10" t="s">
        <v>1327</v>
      </c>
      <c r="D44" s="141">
        <v>0.74470000000000003</v>
      </c>
      <c r="E44" s="142">
        <f t="shared" si="0"/>
        <v>0.74470000000000003</v>
      </c>
      <c r="F44" s="11" t="s">
        <v>1181</v>
      </c>
      <c r="G44" s="12" t="s">
        <v>1270</v>
      </c>
      <c r="H44" s="93" t="s">
        <v>2562</v>
      </c>
      <c r="I44" s="143" t="str">
        <f t="shared" si="1"/>
        <v>Cost Report Year End 2019</v>
      </c>
    </row>
    <row r="45" spans="1:9" s="1" customFormat="1" ht="13.75" customHeight="1">
      <c r="A45" s="14" t="s">
        <v>1328</v>
      </c>
      <c r="B45" s="15" t="s">
        <v>1889</v>
      </c>
      <c r="C45" s="10" t="s">
        <v>1329</v>
      </c>
      <c r="D45" s="141">
        <v>0.61170000000000002</v>
      </c>
      <c r="E45" s="142">
        <f t="shared" si="0"/>
        <v>0.61170000000000002</v>
      </c>
      <c r="F45" s="11" t="s">
        <v>1181</v>
      </c>
      <c r="G45" s="12" t="s">
        <v>1270</v>
      </c>
      <c r="H45" s="93" t="s">
        <v>2560</v>
      </c>
      <c r="I45" s="143" t="str">
        <f t="shared" si="1"/>
        <v>2019 Average for the Bed Class</v>
      </c>
    </row>
    <row r="46" spans="1:9" s="1" customFormat="1" ht="13.75" customHeight="1">
      <c r="A46" s="8" t="s">
        <v>1274</v>
      </c>
      <c r="B46" s="15" t="s">
        <v>1859</v>
      </c>
      <c r="C46" s="10" t="s">
        <v>2563</v>
      </c>
      <c r="D46" s="141">
        <v>0.39179999999999998</v>
      </c>
      <c r="E46" s="142">
        <f t="shared" si="0"/>
        <v>0.39179999999999998</v>
      </c>
      <c r="F46" s="11" t="s">
        <v>1181</v>
      </c>
      <c r="G46" s="12" t="s">
        <v>1270</v>
      </c>
      <c r="H46" s="93" t="s">
        <v>2562</v>
      </c>
      <c r="I46" s="143" t="str">
        <f t="shared" si="1"/>
        <v>Cost Report Year End 2019</v>
      </c>
    </row>
    <row r="47" spans="1:9" s="1" customFormat="1" ht="13.75" customHeight="1">
      <c r="A47" s="8" t="s">
        <v>1330</v>
      </c>
      <c r="B47" s="15" t="s">
        <v>1890</v>
      </c>
      <c r="C47" s="10" t="s">
        <v>1331</v>
      </c>
      <c r="D47" s="141">
        <v>1</v>
      </c>
      <c r="E47" s="142">
        <f t="shared" si="0"/>
        <v>1</v>
      </c>
      <c r="F47" s="11" t="s">
        <v>1181</v>
      </c>
      <c r="G47" s="12" t="s">
        <v>1270</v>
      </c>
      <c r="H47" s="93" t="s">
        <v>2562</v>
      </c>
      <c r="I47" s="143" t="str">
        <f t="shared" si="1"/>
        <v>Cost Report Year End 2019</v>
      </c>
    </row>
    <row r="48" spans="1:9" s="1" customFormat="1" ht="13.75" customHeight="1">
      <c r="A48" s="14" t="s">
        <v>1332</v>
      </c>
      <c r="B48" s="15" t="s">
        <v>1891</v>
      </c>
      <c r="C48" s="10" t="s">
        <v>2571</v>
      </c>
      <c r="D48" s="141">
        <v>0.99019999999999997</v>
      </c>
      <c r="E48" s="142">
        <f t="shared" si="0"/>
        <v>0.99019999999999997</v>
      </c>
      <c r="F48" s="11" t="s">
        <v>1181</v>
      </c>
      <c r="G48" s="12" t="s">
        <v>1270</v>
      </c>
      <c r="H48" s="93" t="s">
        <v>2562</v>
      </c>
      <c r="I48" s="143" t="str">
        <f t="shared" si="1"/>
        <v>Cost Report Year End 2019</v>
      </c>
    </row>
    <row r="49" spans="1:9" s="1" customFormat="1" ht="13.75" customHeight="1">
      <c r="A49" s="14" t="s">
        <v>1333</v>
      </c>
      <c r="B49" s="15" t="s">
        <v>1892</v>
      </c>
      <c r="C49" s="10" t="s">
        <v>1334</v>
      </c>
      <c r="D49" s="141">
        <v>0.79630000000000001</v>
      </c>
      <c r="E49" s="142">
        <f t="shared" si="0"/>
        <v>0.79630000000000001</v>
      </c>
      <c r="F49" s="11" t="s">
        <v>1181</v>
      </c>
      <c r="G49" s="12" t="s">
        <v>1270</v>
      </c>
      <c r="H49" s="93" t="s">
        <v>2562</v>
      </c>
      <c r="I49" s="143" t="str">
        <f t="shared" si="1"/>
        <v>Cost Report Year End 2019</v>
      </c>
    </row>
    <row r="50" spans="1:9" s="1" customFormat="1" ht="13.75" customHeight="1">
      <c r="A50" s="14" t="s">
        <v>1335</v>
      </c>
      <c r="B50" s="15" t="s">
        <v>1894</v>
      </c>
      <c r="C50" s="10" t="s">
        <v>1336</v>
      </c>
      <c r="D50" s="141">
        <v>0.56659999999999999</v>
      </c>
      <c r="E50" s="142">
        <f t="shared" si="0"/>
        <v>0.56659999999999999</v>
      </c>
      <c r="F50" s="11" t="s">
        <v>1181</v>
      </c>
      <c r="G50" s="12" t="s">
        <v>1270</v>
      </c>
      <c r="H50" s="93" t="s">
        <v>2562</v>
      </c>
      <c r="I50" s="143" t="str">
        <f t="shared" si="1"/>
        <v>Cost Report Year End 2019</v>
      </c>
    </row>
    <row r="51" spans="1:9" s="1" customFormat="1" ht="13.75" customHeight="1">
      <c r="A51" s="14" t="s">
        <v>1374</v>
      </c>
      <c r="B51" s="15" t="s">
        <v>1929</v>
      </c>
      <c r="C51" s="17" t="s">
        <v>2572</v>
      </c>
      <c r="D51" s="141">
        <v>0.246</v>
      </c>
      <c r="E51" s="142">
        <f t="shared" si="0"/>
        <v>0.246</v>
      </c>
      <c r="F51" s="18" t="s">
        <v>1181</v>
      </c>
      <c r="G51" s="19" t="s">
        <v>1270</v>
      </c>
      <c r="H51" s="93" t="s">
        <v>2560</v>
      </c>
      <c r="I51" s="143" t="str">
        <f t="shared" si="1"/>
        <v>2019 Average for the Bed Class</v>
      </c>
    </row>
    <row r="52" spans="1:9" s="1" customFormat="1" ht="13.75" customHeight="1">
      <c r="A52" s="14" t="s">
        <v>1338</v>
      </c>
      <c r="B52" s="15" t="s">
        <v>1895</v>
      </c>
      <c r="C52" s="10" t="s">
        <v>1339</v>
      </c>
      <c r="D52" s="141">
        <v>0.38030000000000003</v>
      </c>
      <c r="E52" s="142">
        <f t="shared" si="0"/>
        <v>0.38030000000000003</v>
      </c>
      <c r="F52" s="11" t="s">
        <v>1181</v>
      </c>
      <c r="G52" s="12" t="s">
        <v>1270</v>
      </c>
      <c r="H52" s="93" t="s">
        <v>2562</v>
      </c>
      <c r="I52" s="143" t="str">
        <f t="shared" si="1"/>
        <v>Cost Report Year End 2019</v>
      </c>
    </row>
    <row r="53" spans="1:9" s="1" customFormat="1" ht="13.75" customHeight="1">
      <c r="A53" s="8" t="s">
        <v>1340</v>
      </c>
      <c r="B53" s="15" t="s">
        <v>1896</v>
      </c>
      <c r="C53" s="10" t="s">
        <v>1341</v>
      </c>
      <c r="D53" s="141">
        <v>0.77400000000000002</v>
      </c>
      <c r="E53" s="142">
        <f t="shared" si="0"/>
        <v>0.77400000000000002</v>
      </c>
      <c r="F53" s="11" t="s">
        <v>1181</v>
      </c>
      <c r="G53" s="12" t="s">
        <v>1270</v>
      </c>
      <c r="H53" s="93" t="s">
        <v>2562</v>
      </c>
      <c r="I53" s="143" t="str">
        <f t="shared" si="1"/>
        <v>Cost Report Year End 2019</v>
      </c>
    </row>
    <row r="54" spans="1:9" s="1" customFormat="1" ht="13.75" customHeight="1">
      <c r="A54" s="14" t="s">
        <v>1343</v>
      </c>
      <c r="B54" s="15" t="s">
        <v>1897</v>
      </c>
      <c r="C54" s="10" t="s">
        <v>1344</v>
      </c>
      <c r="D54" s="141">
        <v>0.43859999999999999</v>
      </c>
      <c r="E54" s="142">
        <f t="shared" si="0"/>
        <v>0.43859999999999999</v>
      </c>
      <c r="F54" s="11" t="s">
        <v>1181</v>
      </c>
      <c r="G54" s="12" t="s">
        <v>1270</v>
      </c>
      <c r="H54" s="93" t="s">
        <v>2562</v>
      </c>
      <c r="I54" s="143" t="str">
        <f t="shared" si="1"/>
        <v>Cost Report Year End 2019</v>
      </c>
    </row>
    <row r="55" spans="1:9" s="1" customFormat="1" ht="13.75" customHeight="1">
      <c r="A55" s="14" t="s">
        <v>1345</v>
      </c>
      <c r="B55" s="15" t="s">
        <v>1898</v>
      </c>
      <c r="C55" s="10" t="s">
        <v>1346</v>
      </c>
      <c r="D55" s="141">
        <v>0.26150000000000001</v>
      </c>
      <c r="E55" s="142">
        <f t="shared" si="0"/>
        <v>0.26150000000000001</v>
      </c>
      <c r="F55" s="11" t="s">
        <v>1181</v>
      </c>
      <c r="G55" s="12" t="s">
        <v>1270</v>
      </c>
      <c r="H55" s="93" t="s">
        <v>2562</v>
      </c>
      <c r="I55" s="143" t="str">
        <f t="shared" si="1"/>
        <v>Cost Report Year End 2019</v>
      </c>
    </row>
    <row r="56" spans="1:9" s="1" customFormat="1" ht="13.75" customHeight="1">
      <c r="A56" s="14" t="s">
        <v>1347</v>
      </c>
      <c r="B56" s="15" t="s">
        <v>1899</v>
      </c>
      <c r="C56" s="10" t="s">
        <v>1802</v>
      </c>
      <c r="D56" s="141">
        <v>0.5726</v>
      </c>
      <c r="E56" s="142">
        <f t="shared" si="0"/>
        <v>0.5726</v>
      </c>
      <c r="F56" s="11" t="s">
        <v>1181</v>
      </c>
      <c r="G56" s="12" t="s">
        <v>1270</v>
      </c>
      <c r="H56" s="93" t="s">
        <v>2562</v>
      </c>
      <c r="I56" s="143" t="str">
        <f t="shared" si="1"/>
        <v>Cost Report Year End 2019</v>
      </c>
    </row>
    <row r="57" spans="1:9" s="1" customFormat="1" ht="13.75" customHeight="1">
      <c r="A57" s="8" t="s">
        <v>1348</v>
      </c>
      <c r="B57" s="15" t="s">
        <v>1900</v>
      </c>
      <c r="C57" s="10" t="s">
        <v>1349</v>
      </c>
      <c r="D57" s="141">
        <v>0.1368</v>
      </c>
      <c r="E57" s="142">
        <f t="shared" si="0"/>
        <v>0.1368</v>
      </c>
      <c r="F57" s="11" t="s">
        <v>1181</v>
      </c>
      <c r="G57" s="12" t="s">
        <v>1270</v>
      </c>
      <c r="H57" s="93" t="s">
        <v>2562</v>
      </c>
      <c r="I57" s="143" t="str">
        <f t="shared" si="1"/>
        <v>Cost Report Year End 2019</v>
      </c>
    </row>
    <row r="58" spans="1:9" s="1" customFormat="1" ht="13.75" customHeight="1">
      <c r="A58" s="14" t="s">
        <v>1290</v>
      </c>
      <c r="B58" s="15" t="s">
        <v>1902</v>
      </c>
      <c r="C58" s="10" t="s">
        <v>1803</v>
      </c>
      <c r="D58" s="141">
        <v>0.1545</v>
      </c>
      <c r="E58" s="142">
        <f t="shared" si="0"/>
        <v>0.1545</v>
      </c>
      <c r="F58" s="11" t="s">
        <v>1181</v>
      </c>
      <c r="G58" s="12" t="s">
        <v>1270</v>
      </c>
      <c r="H58" s="93" t="s">
        <v>2562</v>
      </c>
      <c r="I58" s="143" t="str">
        <f t="shared" si="1"/>
        <v>Cost Report Year End 2019</v>
      </c>
    </row>
    <row r="59" spans="1:9" s="1" customFormat="1" ht="13.75" customHeight="1">
      <c r="A59" s="14" t="s">
        <v>1296</v>
      </c>
      <c r="B59" s="15" t="s">
        <v>1903</v>
      </c>
      <c r="C59" s="10" t="s">
        <v>1804</v>
      </c>
      <c r="D59" s="141">
        <v>0.1208</v>
      </c>
      <c r="E59" s="142">
        <f t="shared" si="0"/>
        <v>0.1208</v>
      </c>
      <c r="F59" s="11" t="s">
        <v>1181</v>
      </c>
      <c r="G59" s="12" t="s">
        <v>1270</v>
      </c>
      <c r="H59" s="93" t="s">
        <v>2562</v>
      </c>
      <c r="I59" s="143" t="str">
        <f t="shared" si="1"/>
        <v>Cost Report Year End 2019</v>
      </c>
    </row>
    <row r="60" spans="1:9" s="1" customFormat="1" ht="13.75" customHeight="1">
      <c r="A60" s="14" t="s">
        <v>1342</v>
      </c>
      <c r="B60" s="15" t="s">
        <v>1905</v>
      </c>
      <c r="C60" s="10" t="s">
        <v>1805</v>
      </c>
      <c r="D60" s="141">
        <v>0.26900000000000002</v>
      </c>
      <c r="E60" s="142">
        <f t="shared" si="0"/>
        <v>0.26900000000000002</v>
      </c>
      <c r="F60" s="11" t="s">
        <v>1181</v>
      </c>
      <c r="G60" s="12" t="s">
        <v>1270</v>
      </c>
      <c r="H60" s="93" t="s">
        <v>2562</v>
      </c>
      <c r="I60" s="143" t="str">
        <f t="shared" si="1"/>
        <v>Cost Report Year End 2019</v>
      </c>
    </row>
    <row r="61" spans="1:9" s="1" customFormat="1" ht="13.75" customHeight="1">
      <c r="A61" s="8" t="s">
        <v>1354</v>
      </c>
      <c r="B61" s="15" t="s">
        <v>1906</v>
      </c>
      <c r="C61" s="10" t="s">
        <v>2573</v>
      </c>
      <c r="D61" s="141">
        <v>0.13750000000000001</v>
      </c>
      <c r="E61" s="142">
        <f t="shared" si="0"/>
        <v>0.13750000000000001</v>
      </c>
      <c r="F61" s="11" t="s">
        <v>1181</v>
      </c>
      <c r="G61" s="12" t="s">
        <v>1270</v>
      </c>
      <c r="H61" s="93" t="s">
        <v>2562</v>
      </c>
      <c r="I61" s="143" t="str">
        <f t="shared" si="1"/>
        <v>Cost Report Year End 2019</v>
      </c>
    </row>
    <row r="62" spans="1:9" s="1" customFormat="1" ht="13.75" customHeight="1">
      <c r="A62" s="14" t="s">
        <v>1359</v>
      </c>
      <c r="B62" s="15" t="s">
        <v>1907</v>
      </c>
      <c r="C62" s="10" t="s">
        <v>2577</v>
      </c>
      <c r="D62" s="141">
        <v>0.39439999999999997</v>
      </c>
      <c r="E62" s="142">
        <f t="shared" si="0"/>
        <v>0.39439999999999997</v>
      </c>
      <c r="F62" s="11" t="s">
        <v>1181</v>
      </c>
      <c r="G62" s="12" t="s">
        <v>1270</v>
      </c>
      <c r="H62" s="93" t="s">
        <v>2562</v>
      </c>
      <c r="I62" s="143" t="str">
        <f t="shared" si="1"/>
        <v>Cost Report Year End 2019</v>
      </c>
    </row>
    <row r="63" spans="1:9" s="1" customFormat="1" ht="13.75" customHeight="1">
      <c r="A63" s="14" t="s">
        <v>1302</v>
      </c>
      <c r="B63" s="15" t="s">
        <v>1908</v>
      </c>
      <c r="C63" s="10" t="s">
        <v>1806</v>
      </c>
      <c r="D63" s="141">
        <v>0.16009999999999999</v>
      </c>
      <c r="E63" s="142">
        <f t="shared" si="0"/>
        <v>0.16009999999999999</v>
      </c>
      <c r="F63" s="11" t="s">
        <v>1181</v>
      </c>
      <c r="G63" s="12" t="s">
        <v>1270</v>
      </c>
      <c r="H63" s="93" t="s">
        <v>2562</v>
      </c>
      <c r="I63" s="143" t="str">
        <f t="shared" si="1"/>
        <v>Cost Report Year End 2019</v>
      </c>
    </row>
    <row r="64" spans="1:9" s="1" customFormat="1" ht="13.75" customHeight="1">
      <c r="A64" s="14" t="s">
        <v>1377</v>
      </c>
      <c r="B64" s="15" t="s">
        <v>1909</v>
      </c>
      <c r="C64" s="10" t="s">
        <v>1807</v>
      </c>
      <c r="D64" s="141">
        <v>0.16719999999999999</v>
      </c>
      <c r="E64" s="142">
        <f t="shared" si="0"/>
        <v>0.16719999999999999</v>
      </c>
      <c r="F64" s="11" t="s">
        <v>1181</v>
      </c>
      <c r="G64" s="12" t="s">
        <v>1270</v>
      </c>
      <c r="H64" s="93" t="s">
        <v>2562</v>
      </c>
      <c r="I64" s="143" t="str">
        <f t="shared" si="1"/>
        <v>Cost Report Year End 2019</v>
      </c>
    </row>
    <row r="65" spans="1:9" s="1" customFormat="1" ht="13.75" customHeight="1">
      <c r="A65" s="14" t="s">
        <v>1378</v>
      </c>
      <c r="B65" s="15" t="s">
        <v>1912</v>
      </c>
      <c r="C65" s="17" t="s">
        <v>2047</v>
      </c>
      <c r="D65" s="141">
        <v>0.14149999999999999</v>
      </c>
      <c r="E65" s="142">
        <f t="shared" si="0"/>
        <v>0.14149999999999999</v>
      </c>
      <c r="F65" s="11" t="s">
        <v>1181</v>
      </c>
      <c r="G65" s="12" t="s">
        <v>1270</v>
      </c>
      <c r="H65" s="93" t="s">
        <v>2562</v>
      </c>
      <c r="I65" s="143" t="str">
        <f t="shared" si="1"/>
        <v>Cost Report Year End 2019</v>
      </c>
    </row>
    <row r="66" spans="1:9" s="1" customFormat="1" ht="13.75" customHeight="1">
      <c r="A66" s="14" t="s">
        <v>1417</v>
      </c>
      <c r="B66" s="15" t="s">
        <v>1910</v>
      </c>
      <c r="C66" s="10" t="s">
        <v>1808</v>
      </c>
      <c r="D66" s="141">
        <v>0.13619999999999999</v>
      </c>
      <c r="E66" s="142">
        <f t="shared" si="0"/>
        <v>0.13619999999999999</v>
      </c>
      <c r="F66" s="11" t="s">
        <v>1181</v>
      </c>
      <c r="G66" s="12" t="s">
        <v>1270</v>
      </c>
      <c r="H66" s="93" t="s">
        <v>2562</v>
      </c>
      <c r="I66" s="143" t="str">
        <f t="shared" si="1"/>
        <v>Cost Report Year End 2019</v>
      </c>
    </row>
    <row r="67" spans="1:9" s="1" customFormat="1" ht="13.75" customHeight="1">
      <c r="A67" s="14" t="s">
        <v>1421</v>
      </c>
      <c r="B67" s="15" t="s">
        <v>1911</v>
      </c>
      <c r="C67" s="10" t="s">
        <v>1809</v>
      </c>
      <c r="D67" s="141">
        <v>0.28499999999999998</v>
      </c>
      <c r="E67" s="142">
        <f t="shared" si="0"/>
        <v>0.28499999999999998</v>
      </c>
      <c r="F67" s="11" t="s">
        <v>1181</v>
      </c>
      <c r="G67" s="12" t="s">
        <v>1270</v>
      </c>
      <c r="H67" s="93" t="s">
        <v>2562</v>
      </c>
      <c r="I67" s="143" t="str">
        <f t="shared" si="1"/>
        <v>Cost Report Year End 2019</v>
      </c>
    </row>
    <row r="68" spans="1:9" s="1" customFormat="1" ht="13.75" customHeight="1">
      <c r="A68" s="14" t="s">
        <v>1799</v>
      </c>
      <c r="B68" s="15" t="s">
        <v>1913</v>
      </c>
      <c r="C68" s="10" t="s">
        <v>1784</v>
      </c>
      <c r="D68" s="141">
        <v>0.51429999999999998</v>
      </c>
      <c r="E68" s="142">
        <f t="shared" si="0"/>
        <v>0.51429999999999998</v>
      </c>
      <c r="F68" s="11" t="s">
        <v>1181</v>
      </c>
      <c r="G68" s="12" t="s">
        <v>1270</v>
      </c>
      <c r="H68" s="93" t="s">
        <v>2562</v>
      </c>
      <c r="I68" s="143" t="str">
        <f t="shared" si="1"/>
        <v>Cost Report Year End 2019</v>
      </c>
    </row>
    <row r="69" spans="1:9" s="1" customFormat="1" ht="13.75" customHeight="1">
      <c r="A69" s="14" t="s">
        <v>1351</v>
      </c>
      <c r="B69" s="15" t="s">
        <v>1915</v>
      </c>
      <c r="C69" s="10" t="s">
        <v>1352</v>
      </c>
      <c r="D69" s="141">
        <v>0.30159999999999998</v>
      </c>
      <c r="E69" s="142">
        <f t="shared" si="0"/>
        <v>0.30159999999999998</v>
      </c>
      <c r="F69" s="11" t="s">
        <v>1181</v>
      </c>
      <c r="G69" s="12" t="s">
        <v>1270</v>
      </c>
      <c r="H69" s="93" t="s">
        <v>2562</v>
      </c>
      <c r="I69" s="143" t="str">
        <f t="shared" si="1"/>
        <v>Cost Report Year End 2019</v>
      </c>
    </row>
    <row r="70" spans="1:9" s="1" customFormat="1" ht="13.75" customHeight="1">
      <c r="A70" s="14" t="s">
        <v>1350</v>
      </c>
      <c r="B70" s="15" t="s">
        <v>1914</v>
      </c>
      <c r="C70" s="17" t="s">
        <v>2625</v>
      </c>
      <c r="D70" s="147">
        <v>0.54320000000000002</v>
      </c>
      <c r="E70" s="142">
        <f t="shared" si="0"/>
        <v>0.54320000000000002</v>
      </c>
      <c r="F70" s="11" t="s">
        <v>1181</v>
      </c>
      <c r="G70" s="12" t="s">
        <v>1270</v>
      </c>
      <c r="H70" s="93" t="s">
        <v>2562</v>
      </c>
      <c r="I70" s="143" t="str">
        <f t="shared" si="1"/>
        <v>Cost Report Year End 2019</v>
      </c>
    </row>
    <row r="71" spans="1:9" s="1" customFormat="1" ht="13.75" customHeight="1">
      <c r="A71" s="14" t="s">
        <v>1371</v>
      </c>
      <c r="B71" s="15" t="s">
        <v>1927</v>
      </c>
      <c r="C71" s="10" t="s">
        <v>2574</v>
      </c>
      <c r="D71" s="141">
        <v>0.63390000000000002</v>
      </c>
      <c r="E71" s="142">
        <f t="shared" si="0"/>
        <v>0.63390000000000002</v>
      </c>
      <c r="F71" s="11" t="s">
        <v>1181</v>
      </c>
      <c r="G71" s="12" t="s">
        <v>1270</v>
      </c>
      <c r="H71" s="93" t="s">
        <v>2562</v>
      </c>
      <c r="I71" s="143" t="str">
        <f t="shared" si="1"/>
        <v>Cost Report Year End 2019</v>
      </c>
    </row>
    <row r="72" spans="1:9" s="1" customFormat="1" ht="13.75" customHeight="1">
      <c r="A72" s="14" t="s">
        <v>1355</v>
      </c>
      <c r="B72" s="15" t="s">
        <v>1917</v>
      </c>
      <c r="C72" s="10" t="s">
        <v>1356</v>
      </c>
      <c r="D72" s="141">
        <v>0.61299999999999999</v>
      </c>
      <c r="E72" s="142">
        <f t="shared" si="0"/>
        <v>0.61299999999999999</v>
      </c>
      <c r="F72" s="11" t="s">
        <v>1181</v>
      </c>
      <c r="G72" s="12" t="s">
        <v>1270</v>
      </c>
      <c r="H72" s="93" t="s">
        <v>2562</v>
      </c>
      <c r="I72" s="143" t="str">
        <f t="shared" si="1"/>
        <v>Cost Report Year End 2019</v>
      </c>
    </row>
    <row r="73" spans="1:9" s="1" customFormat="1" ht="13.75" customHeight="1">
      <c r="A73" s="14" t="s">
        <v>1357</v>
      </c>
      <c r="B73" s="15" t="s">
        <v>1918</v>
      </c>
      <c r="C73" s="10" t="s">
        <v>2575</v>
      </c>
      <c r="D73" s="141">
        <v>0.2185</v>
      </c>
      <c r="E73" s="142">
        <f t="shared" si="0"/>
        <v>0.2185</v>
      </c>
      <c r="F73" s="11" t="s">
        <v>1181</v>
      </c>
      <c r="G73" s="12" t="s">
        <v>1270</v>
      </c>
      <c r="H73" s="93" t="s">
        <v>2562</v>
      </c>
      <c r="I73" s="143" t="str">
        <f t="shared" si="1"/>
        <v>Cost Report Year End 2019</v>
      </c>
    </row>
    <row r="74" spans="1:9" s="1" customFormat="1" ht="13.75" customHeight="1">
      <c r="A74" s="14" t="s">
        <v>1315</v>
      </c>
      <c r="B74" s="15" t="s">
        <v>1904</v>
      </c>
      <c r="C74" s="10" t="s">
        <v>2181</v>
      </c>
      <c r="D74" s="141">
        <v>0.29459999999999997</v>
      </c>
      <c r="E74" s="142">
        <f t="shared" ref="E74:E137" si="2">D74</f>
        <v>0.29459999999999997</v>
      </c>
      <c r="F74" s="11" t="s">
        <v>1181</v>
      </c>
      <c r="G74" s="12" t="s">
        <v>1270</v>
      </c>
      <c r="H74" s="93" t="s">
        <v>2562</v>
      </c>
      <c r="I74" s="143" t="str">
        <f t="shared" ref="I74:I137" si="3">H74</f>
        <v>Cost Report Year End 2019</v>
      </c>
    </row>
    <row r="75" spans="1:9" s="1" customFormat="1" ht="13.75" customHeight="1">
      <c r="A75" s="14" t="s">
        <v>1358</v>
      </c>
      <c r="B75" s="15" t="s">
        <v>1919</v>
      </c>
      <c r="C75" s="17" t="s">
        <v>2576</v>
      </c>
      <c r="D75" s="141">
        <v>0.75939999999999996</v>
      </c>
      <c r="E75" s="142">
        <f t="shared" si="2"/>
        <v>0.75939999999999996</v>
      </c>
      <c r="F75" s="11" t="s">
        <v>1181</v>
      </c>
      <c r="G75" s="12" t="s">
        <v>1270</v>
      </c>
      <c r="H75" s="93" t="s">
        <v>2562</v>
      </c>
      <c r="I75" s="143" t="str">
        <f t="shared" si="3"/>
        <v>Cost Report Year End 2019</v>
      </c>
    </row>
    <row r="76" spans="1:9" s="1" customFormat="1" ht="13.75" customHeight="1">
      <c r="A76" s="8" t="s">
        <v>1360</v>
      </c>
      <c r="B76" s="15" t="s">
        <v>1920</v>
      </c>
      <c r="C76" s="17" t="s">
        <v>2578</v>
      </c>
      <c r="D76" s="141">
        <v>0.78469999999999995</v>
      </c>
      <c r="E76" s="142">
        <f t="shared" si="2"/>
        <v>0.78469999999999995</v>
      </c>
      <c r="F76" s="18" t="s">
        <v>1181</v>
      </c>
      <c r="G76" s="19" t="s">
        <v>1270</v>
      </c>
      <c r="H76" s="93" t="s">
        <v>2562</v>
      </c>
      <c r="I76" s="143" t="str">
        <f t="shared" si="3"/>
        <v>Cost Report Year End 2019</v>
      </c>
    </row>
    <row r="77" spans="1:9" s="1" customFormat="1" ht="13.75" customHeight="1">
      <c r="A77" s="14" t="s">
        <v>1361</v>
      </c>
      <c r="B77" s="15" t="s">
        <v>1921</v>
      </c>
      <c r="C77" s="10" t="s">
        <v>2579</v>
      </c>
      <c r="D77" s="141">
        <v>0.72770000000000001</v>
      </c>
      <c r="E77" s="142">
        <f t="shared" si="2"/>
        <v>0.72770000000000001</v>
      </c>
      <c r="F77" s="11" t="s">
        <v>1181</v>
      </c>
      <c r="G77" s="12" t="s">
        <v>1270</v>
      </c>
      <c r="H77" s="93" t="s">
        <v>2562</v>
      </c>
      <c r="I77" s="143" t="str">
        <f t="shared" si="3"/>
        <v>Cost Report Year End 2019</v>
      </c>
    </row>
    <row r="78" spans="1:9" s="1" customFormat="1" ht="13.75" customHeight="1">
      <c r="A78" s="14" t="s">
        <v>1322</v>
      </c>
      <c r="B78" s="15" t="s">
        <v>1885</v>
      </c>
      <c r="C78" s="10" t="s">
        <v>2182</v>
      </c>
      <c r="D78" s="141">
        <v>0.7671</v>
      </c>
      <c r="E78" s="142">
        <f t="shared" si="2"/>
        <v>0.7671</v>
      </c>
      <c r="F78" s="11" t="s">
        <v>1181</v>
      </c>
      <c r="G78" s="12" t="s">
        <v>1270</v>
      </c>
      <c r="H78" s="93" t="s">
        <v>2562</v>
      </c>
      <c r="I78" s="143" t="str">
        <f t="shared" si="3"/>
        <v>Cost Report Year End 2019</v>
      </c>
    </row>
    <row r="79" spans="1:9" s="1" customFormat="1" ht="13.75" customHeight="1">
      <c r="A79" s="14" t="s">
        <v>1362</v>
      </c>
      <c r="B79" s="15" t="s">
        <v>1922</v>
      </c>
      <c r="C79" s="10" t="s">
        <v>1363</v>
      </c>
      <c r="D79" s="141">
        <v>0.57250000000000001</v>
      </c>
      <c r="E79" s="142">
        <f t="shared" si="2"/>
        <v>0.57250000000000001</v>
      </c>
      <c r="F79" s="11" t="s">
        <v>1181</v>
      </c>
      <c r="G79" s="12" t="s">
        <v>1270</v>
      </c>
      <c r="H79" s="93" t="s">
        <v>2562</v>
      </c>
      <c r="I79" s="143" t="str">
        <f t="shared" si="3"/>
        <v>Cost Report Year End 2019</v>
      </c>
    </row>
    <row r="80" spans="1:9" s="1" customFormat="1" ht="13.75" customHeight="1">
      <c r="A80" s="14" t="s">
        <v>1408</v>
      </c>
      <c r="B80" s="15" t="s">
        <v>1901</v>
      </c>
      <c r="C80" s="10" t="s">
        <v>2581</v>
      </c>
      <c r="D80" s="141">
        <v>0.43140000000000001</v>
      </c>
      <c r="E80" s="142">
        <f t="shared" si="2"/>
        <v>0.43140000000000001</v>
      </c>
      <c r="F80" s="11" t="s">
        <v>1181</v>
      </c>
      <c r="G80" s="12" t="s">
        <v>1270</v>
      </c>
      <c r="H80" s="93" t="s">
        <v>2562</v>
      </c>
      <c r="I80" s="143" t="str">
        <f t="shared" si="3"/>
        <v>Cost Report Year End 2019</v>
      </c>
    </row>
    <row r="81" spans="1:9" s="1" customFormat="1" ht="13.75" customHeight="1">
      <c r="A81" s="14" t="s">
        <v>1364</v>
      </c>
      <c r="B81" s="15" t="s">
        <v>1923</v>
      </c>
      <c r="C81" s="17" t="s">
        <v>2580</v>
      </c>
      <c r="D81" s="141">
        <v>0.19750000000000001</v>
      </c>
      <c r="E81" s="142">
        <f t="shared" si="2"/>
        <v>0.19750000000000001</v>
      </c>
      <c r="F81" s="11" t="s">
        <v>1181</v>
      </c>
      <c r="G81" s="12" t="s">
        <v>1270</v>
      </c>
      <c r="H81" s="93" t="s">
        <v>2562</v>
      </c>
      <c r="I81" s="143" t="str">
        <f t="shared" si="3"/>
        <v>Cost Report Year End 2019</v>
      </c>
    </row>
    <row r="82" spans="1:9" s="1" customFormat="1" ht="13.75" customHeight="1">
      <c r="A82" s="14" t="s">
        <v>1365</v>
      </c>
      <c r="B82" s="15" t="s">
        <v>1924</v>
      </c>
      <c r="C82" s="10" t="s">
        <v>1366</v>
      </c>
      <c r="D82" s="141">
        <v>0.61170000000000002</v>
      </c>
      <c r="E82" s="142">
        <f t="shared" si="2"/>
        <v>0.61170000000000002</v>
      </c>
      <c r="F82" s="11" t="s">
        <v>1181</v>
      </c>
      <c r="G82" s="12" t="s">
        <v>1270</v>
      </c>
      <c r="H82" s="93" t="s">
        <v>2562</v>
      </c>
      <c r="I82" s="143" t="str">
        <f t="shared" si="3"/>
        <v>Cost Report Year End 2019</v>
      </c>
    </row>
    <row r="83" spans="1:9" s="1" customFormat="1" ht="13.75" customHeight="1">
      <c r="A83" s="14" t="s">
        <v>1367</v>
      </c>
      <c r="B83" s="15" t="s">
        <v>1925</v>
      </c>
      <c r="C83" s="10" t="s">
        <v>1368</v>
      </c>
      <c r="D83" s="147">
        <v>0.45569999999999999</v>
      </c>
      <c r="E83" s="142">
        <f t="shared" si="2"/>
        <v>0.45569999999999999</v>
      </c>
      <c r="F83" s="11" t="s">
        <v>1181</v>
      </c>
      <c r="G83" s="12" t="s">
        <v>1270</v>
      </c>
      <c r="H83" s="93" t="s">
        <v>2562</v>
      </c>
      <c r="I83" s="143" t="str">
        <f t="shared" si="3"/>
        <v>Cost Report Year End 2019</v>
      </c>
    </row>
    <row r="84" spans="1:9" s="1" customFormat="1" ht="13.75" customHeight="1">
      <c r="A84" s="14" t="s">
        <v>1369</v>
      </c>
      <c r="B84" s="15" t="s">
        <v>1926</v>
      </c>
      <c r="C84" s="10" t="s">
        <v>1370</v>
      </c>
      <c r="D84" s="141">
        <v>1</v>
      </c>
      <c r="E84" s="142">
        <f t="shared" si="2"/>
        <v>1</v>
      </c>
      <c r="F84" s="11" t="s">
        <v>1181</v>
      </c>
      <c r="G84" s="12" t="s">
        <v>1270</v>
      </c>
      <c r="H84" s="93" t="s">
        <v>2562</v>
      </c>
      <c r="I84" s="143" t="str">
        <f t="shared" si="3"/>
        <v>Cost Report Year End 2019</v>
      </c>
    </row>
    <row r="85" spans="1:9" s="1" customFormat="1" ht="13.75" customHeight="1">
      <c r="A85" s="14" t="s">
        <v>1372</v>
      </c>
      <c r="B85" s="15" t="s">
        <v>1928</v>
      </c>
      <c r="C85" s="17" t="s">
        <v>1373</v>
      </c>
      <c r="D85" s="141">
        <v>0.26669999999999999</v>
      </c>
      <c r="E85" s="142">
        <f t="shared" si="2"/>
        <v>0.26669999999999999</v>
      </c>
      <c r="F85" s="18" t="s">
        <v>1181</v>
      </c>
      <c r="G85" s="19" t="s">
        <v>1270</v>
      </c>
      <c r="H85" s="93" t="s">
        <v>2562</v>
      </c>
      <c r="I85" s="143" t="str">
        <f t="shared" si="3"/>
        <v>Cost Report Year End 2019</v>
      </c>
    </row>
    <row r="86" spans="1:9" s="1" customFormat="1" ht="13.75" customHeight="1">
      <c r="A86" s="14" t="s">
        <v>1375</v>
      </c>
      <c r="B86" s="15" t="s">
        <v>1930</v>
      </c>
      <c r="C86" s="10" t="s">
        <v>2582</v>
      </c>
      <c r="D86" s="141">
        <v>0.246</v>
      </c>
      <c r="E86" s="142">
        <f t="shared" si="2"/>
        <v>0.246</v>
      </c>
      <c r="F86" s="11" t="s">
        <v>1181</v>
      </c>
      <c r="G86" s="12" t="s">
        <v>1270</v>
      </c>
      <c r="H86" s="93" t="s">
        <v>2560</v>
      </c>
      <c r="I86" s="143" t="str">
        <f t="shared" si="3"/>
        <v>2019 Average for the Bed Class</v>
      </c>
    </row>
    <row r="87" spans="1:9" s="1" customFormat="1" ht="13.75" customHeight="1">
      <c r="A87" s="14" t="s">
        <v>1379</v>
      </c>
      <c r="B87" s="15" t="s">
        <v>1932</v>
      </c>
      <c r="C87" s="10" t="s">
        <v>1380</v>
      </c>
      <c r="D87" s="141">
        <v>0.43130000000000002</v>
      </c>
      <c r="E87" s="142">
        <f t="shared" si="2"/>
        <v>0.43130000000000002</v>
      </c>
      <c r="F87" s="11" t="s">
        <v>1181</v>
      </c>
      <c r="G87" s="12" t="s">
        <v>1270</v>
      </c>
      <c r="H87" s="93" t="s">
        <v>2562</v>
      </c>
      <c r="I87" s="143" t="str">
        <f t="shared" si="3"/>
        <v>Cost Report Year End 2019</v>
      </c>
    </row>
    <row r="88" spans="1:9" s="1" customFormat="1" ht="13.75" customHeight="1">
      <c r="A88" s="14" t="s">
        <v>1381</v>
      </c>
      <c r="B88" s="15" t="s">
        <v>1933</v>
      </c>
      <c r="C88" s="10" t="s">
        <v>1382</v>
      </c>
      <c r="D88" s="141">
        <v>0.49419999999999997</v>
      </c>
      <c r="E88" s="142">
        <f t="shared" si="2"/>
        <v>0.49419999999999997</v>
      </c>
      <c r="F88" s="11" t="s">
        <v>1181</v>
      </c>
      <c r="G88" s="12" t="s">
        <v>1270</v>
      </c>
      <c r="H88" s="93" t="s">
        <v>2562</v>
      </c>
      <c r="I88" s="143" t="str">
        <f t="shared" si="3"/>
        <v>Cost Report Year End 2019</v>
      </c>
    </row>
    <row r="89" spans="1:9" s="1" customFormat="1" ht="13.75" customHeight="1">
      <c r="A89" s="14" t="s">
        <v>1383</v>
      </c>
      <c r="B89" s="9" t="s">
        <v>1934</v>
      </c>
      <c r="C89" s="17" t="s">
        <v>2583</v>
      </c>
      <c r="D89" s="141">
        <v>0.4914</v>
      </c>
      <c r="E89" s="142">
        <f t="shared" si="2"/>
        <v>0.4914</v>
      </c>
      <c r="F89" s="18" t="s">
        <v>1181</v>
      </c>
      <c r="G89" s="19" t="s">
        <v>1270</v>
      </c>
      <c r="H89" s="93" t="s">
        <v>2562</v>
      </c>
      <c r="I89" s="143" t="str">
        <f t="shared" si="3"/>
        <v>Cost Report Year End 2019</v>
      </c>
    </row>
    <row r="90" spans="1:9" s="1" customFormat="1" ht="13.75" customHeight="1">
      <c r="A90" s="14" t="s">
        <v>1384</v>
      </c>
      <c r="B90" s="15" t="s">
        <v>1935</v>
      </c>
      <c r="C90" s="10" t="s">
        <v>1385</v>
      </c>
      <c r="D90" s="141">
        <v>0.246</v>
      </c>
      <c r="E90" s="142">
        <f t="shared" si="2"/>
        <v>0.246</v>
      </c>
      <c r="F90" s="11" t="s">
        <v>1181</v>
      </c>
      <c r="G90" s="12" t="s">
        <v>1270</v>
      </c>
      <c r="H90" s="93" t="s">
        <v>2560</v>
      </c>
      <c r="I90" s="143" t="str">
        <f t="shared" si="3"/>
        <v>2019 Average for the Bed Class</v>
      </c>
    </row>
    <row r="91" spans="1:9" s="1" customFormat="1" ht="13.75" customHeight="1">
      <c r="A91" s="14" t="s">
        <v>1376</v>
      </c>
      <c r="B91" s="15" t="s">
        <v>1931</v>
      </c>
      <c r="C91" s="10" t="s">
        <v>2584</v>
      </c>
      <c r="D91" s="141">
        <v>0.246</v>
      </c>
      <c r="E91" s="142">
        <f t="shared" si="2"/>
        <v>0.246</v>
      </c>
      <c r="F91" s="11" t="s">
        <v>1181</v>
      </c>
      <c r="G91" s="12" t="s">
        <v>1270</v>
      </c>
      <c r="H91" s="93" t="s">
        <v>2560</v>
      </c>
      <c r="I91" s="143" t="str">
        <f t="shared" si="3"/>
        <v>2019 Average for the Bed Class</v>
      </c>
    </row>
    <row r="92" spans="1:9" s="1" customFormat="1" ht="13.75" customHeight="1">
      <c r="A92" s="14" t="s">
        <v>1386</v>
      </c>
      <c r="B92" s="15" t="s">
        <v>1936</v>
      </c>
      <c r="C92" s="10" t="s">
        <v>1387</v>
      </c>
      <c r="D92" s="141">
        <v>1</v>
      </c>
      <c r="E92" s="142">
        <f t="shared" si="2"/>
        <v>1</v>
      </c>
      <c r="F92" s="11" t="s">
        <v>1181</v>
      </c>
      <c r="G92" s="12" t="s">
        <v>1270</v>
      </c>
      <c r="H92" s="93" t="s">
        <v>2562</v>
      </c>
      <c r="I92" s="143" t="str">
        <f t="shared" si="3"/>
        <v>Cost Report Year End 2019</v>
      </c>
    </row>
    <row r="93" spans="1:9" s="1" customFormat="1" ht="13.75" customHeight="1">
      <c r="A93" s="14" t="s">
        <v>1388</v>
      </c>
      <c r="B93" s="15" t="s">
        <v>1937</v>
      </c>
      <c r="C93" s="10" t="s">
        <v>2585</v>
      </c>
      <c r="D93" s="141">
        <v>0.58250000000000002</v>
      </c>
      <c r="E93" s="142">
        <f t="shared" si="2"/>
        <v>0.58250000000000002</v>
      </c>
      <c r="F93" s="11" t="s">
        <v>1181</v>
      </c>
      <c r="G93" s="12" t="s">
        <v>1270</v>
      </c>
      <c r="H93" s="93" t="s">
        <v>2562</v>
      </c>
      <c r="I93" s="143" t="str">
        <f t="shared" si="3"/>
        <v>Cost Report Year End 2019</v>
      </c>
    </row>
    <row r="94" spans="1:9" s="1" customFormat="1" ht="13.75" customHeight="1">
      <c r="A94" s="14" t="s">
        <v>1389</v>
      </c>
      <c r="B94" s="15" t="s">
        <v>1938</v>
      </c>
      <c r="C94" s="10" t="s">
        <v>2586</v>
      </c>
      <c r="D94" s="141">
        <v>0.19670000000000001</v>
      </c>
      <c r="E94" s="142">
        <f t="shared" si="2"/>
        <v>0.19670000000000001</v>
      </c>
      <c r="F94" s="11" t="s">
        <v>1181</v>
      </c>
      <c r="G94" s="12" t="s">
        <v>1270</v>
      </c>
      <c r="H94" s="93" t="s">
        <v>2562</v>
      </c>
      <c r="I94" s="143" t="str">
        <f t="shared" si="3"/>
        <v>Cost Report Year End 2019</v>
      </c>
    </row>
    <row r="95" spans="1:9" s="1" customFormat="1" ht="13.75" customHeight="1">
      <c r="A95" s="14" t="s">
        <v>1390</v>
      </c>
      <c r="B95" s="15" t="s">
        <v>1939</v>
      </c>
      <c r="C95" s="10" t="s">
        <v>1391</v>
      </c>
      <c r="D95" s="141">
        <v>0.49180000000000001</v>
      </c>
      <c r="E95" s="142">
        <f t="shared" si="2"/>
        <v>0.49180000000000001</v>
      </c>
      <c r="F95" s="11" t="s">
        <v>1181</v>
      </c>
      <c r="G95" s="12" t="s">
        <v>1270</v>
      </c>
      <c r="H95" s="93" t="s">
        <v>2562</v>
      </c>
      <c r="I95" s="143" t="str">
        <f t="shared" si="3"/>
        <v>Cost Report Year End 2019</v>
      </c>
    </row>
    <row r="96" spans="1:9" s="1" customFormat="1" ht="13.75" customHeight="1">
      <c r="A96" s="14" t="s">
        <v>1392</v>
      </c>
      <c r="B96" s="15" t="s">
        <v>1940</v>
      </c>
      <c r="C96" s="10" t="s">
        <v>1393</v>
      </c>
      <c r="D96" s="141">
        <v>0.84130000000000005</v>
      </c>
      <c r="E96" s="142">
        <f t="shared" si="2"/>
        <v>0.84130000000000005</v>
      </c>
      <c r="F96" s="11" t="s">
        <v>1181</v>
      </c>
      <c r="G96" s="12" t="s">
        <v>1270</v>
      </c>
      <c r="H96" s="93" t="s">
        <v>2562</v>
      </c>
      <c r="I96" s="143" t="str">
        <f t="shared" si="3"/>
        <v>Cost Report Year End 2019</v>
      </c>
    </row>
    <row r="97" spans="1:9" s="1" customFormat="1" ht="13.75" customHeight="1">
      <c r="A97" s="14" t="s">
        <v>1394</v>
      </c>
      <c r="B97" s="15" t="s">
        <v>1941</v>
      </c>
      <c r="C97" s="17" t="s">
        <v>1395</v>
      </c>
      <c r="D97" s="141">
        <v>0.45529999999999998</v>
      </c>
      <c r="E97" s="142">
        <f t="shared" si="2"/>
        <v>0.45529999999999998</v>
      </c>
      <c r="F97" s="18" t="s">
        <v>1181</v>
      </c>
      <c r="G97" s="19" t="s">
        <v>1270</v>
      </c>
      <c r="H97" s="93" t="s">
        <v>2562</v>
      </c>
      <c r="I97" s="143" t="str">
        <f t="shared" si="3"/>
        <v>Cost Report Year End 2019</v>
      </c>
    </row>
    <row r="98" spans="1:9" s="1" customFormat="1" ht="13.75" customHeight="1">
      <c r="A98" s="14" t="s">
        <v>1396</v>
      </c>
      <c r="B98" s="15" t="s">
        <v>1942</v>
      </c>
      <c r="C98" s="10" t="s">
        <v>1397</v>
      </c>
      <c r="D98" s="141">
        <v>0.246</v>
      </c>
      <c r="E98" s="142">
        <f t="shared" si="2"/>
        <v>0.246</v>
      </c>
      <c r="F98" s="11" t="s">
        <v>1181</v>
      </c>
      <c r="G98" s="12" t="s">
        <v>1270</v>
      </c>
      <c r="H98" s="93" t="s">
        <v>2560</v>
      </c>
      <c r="I98" s="143" t="str">
        <f t="shared" si="3"/>
        <v>2019 Average for the Bed Class</v>
      </c>
    </row>
    <row r="99" spans="1:9" s="1" customFormat="1" ht="13.75" customHeight="1">
      <c r="A99" s="14" t="s">
        <v>1398</v>
      </c>
      <c r="B99" s="15" t="s">
        <v>1943</v>
      </c>
      <c r="C99" s="10" t="s">
        <v>1399</v>
      </c>
      <c r="D99" s="141">
        <v>0.45169999999999999</v>
      </c>
      <c r="E99" s="142">
        <f t="shared" si="2"/>
        <v>0.45169999999999999</v>
      </c>
      <c r="F99" s="11" t="s">
        <v>1181</v>
      </c>
      <c r="G99" s="12" t="s">
        <v>1270</v>
      </c>
      <c r="H99" s="93" t="s">
        <v>2562</v>
      </c>
      <c r="I99" s="143" t="str">
        <f t="shared" si="3"/>
        <v>Cost Report Year End 2019</v>
      </c>
    </row>
    <row r="100" spans="1:9" s="1" customFormat="1" ht="13.75" customHeight="1">
      <c r="A100" s="8" t="s">
        <v>1400</v>
      </c>
      <c r="B100" s="15" t="s">
        <v>1944</v>
      </c>
      <c r="C100" s="10" t="s">
        <v>1401</v>
      </c>
      <c r="D100" s="141">
        <v>0.64280000000000004</v>
      </c>
      <c r="E100" s="142">
        <f t="shared" si="2"/>
        <v>0.64280000000000004</v>
      </c>
      <c r="F100" s="11" t="s">
        <v>1181</v>
      </c>
      <c r="G100" s="12" t="s">
        <v>1270</v>
      </c>
      <c r="H100" s="93" t="s">
        <v>2562</v>
      </c>
      <c r="I100" s="143" t="str">
        <f t="shared" si="3"/>
        <v>Cost Report Year End 2019</v>
      </c>
    </row>
    <row r="101" spans="1:9" s="1" customFormat="1" ht="13.75" customHeight="1">
      <c r="A101" s="14" t="s">
        <v>1402</v>
      </c>
      <c r="B101" s="15" t="s">
        <v>2048</v>
      </c>
      <c r="C101" s="10" t="s">
        <v>1403</v>
      </c>
      <c r="D101" s="141">
        <v>0.3962</v>
      </c>
      <c r="E101" s="142">
        <f t="shared" si="2"/>
        <v>0.3962</v>
      </c>
      <c r="F101" s="11" t="s">
        <v>1181</v>
      </c>
      <c r="G101" s="12" t="s">
        <v>1270</v>
      </c>
      <c r="H101" s="93" t="s">
        <v>2562</v>
      </c>
      <c r="I101" s="143" t="str">
        <f t="shared" si="3"/>
        <v>Cost Report Year End 2019</v>
      </c>
    </row>
    <row r="102" spans="1:9" s="1" customFormat="1" ht="13.75" customHeight="1">
      <c r="A102" s="14" t="s">
        <v>1404</v>
      </c>
      <c r="B102" s="15" t="s">
        <v>1945</v>
      </c>
      <c r="C102" s="10" t="s">
        <v>1405</v>
      </c>
      <c r="D102" s="141">
        <v>0.48530000000000001</v>
      </c>
      <c r="E102" s="142">
        <f t="shared" si="2"/>
        <v>0.48530000000000001</v>
      </c>
      <c r="F102" s="11" t="s">
        <v>1181</v>
      </c>
      <c r="G102" s="12" t="s">
        <v>1270</v>
      </c>
      <c r="H102" s="93" t="s">
        <v>2562</v>
      </c>
      <c r="I102" s="143" t="str">
        <f t="shared" si="3"/>
        <v>Cost Report Year End 2019</v>
      </c>
    </row>
    <row r="103" spans="1:9" s="1" customFormat="1" ht="13.75" customHeight="1">
      <c r="A103" s="14" t="s">
        <v>1406</v>
      </c>
      <c r="B103" s="15" t="s">
        <v>1946</v>
      </c>
      <c r="C103" s="10" t="s">
        <v>1407</v>
      </c>
      <c r="D103" s="141">
        <v>0.73060000000000003</v>
      </c>
      <c r="E103" s="142">
        <f t="shared" si="2"/>
        <v>0.73060000000000003</v>
      </c>
      <c r="F103" s="11" t="s">
        <v>1181</v>
      </c>
      <c r="G103" s="12" t="s">
        <v>1270</v>
      </c>
      <c r="H103" s="93" t="s">
        <v>2562</v>
      </c>
      <c r="I103" s="143" t="str">
        <f t="shared" si="3"/>
        <v>Cost Report Year End 2019</v>
      </c>
    </row>
    <row r="104" spans="1:9" s="1" customFormat="1" ht="13.75" customHeight="1">
      <c r="A104" s="14" t="s">
        <v>1409</v>
      </c>
      <c r="B104" s="15" t="s">
        <v>1947</v>
      </c>
      <c r="C104" s="10" t="s">
        <v>1410</v>
      </c>
      <c r="D104" s="141">
        <v>0.41589999999999999</v>
      </c>
      <c r="E104" s="142">
        <f t="shared" si="2"/>
        <v>0.41589999999999999</v>
      </c>
      <c r="F104" s="11" t="s">
        <v>1181</v>
      </c>
      <c r="G104" s="12" t="s">
        <v>1270</v>
      </c>
      <c r="H104" s="93" t="s">
        <v>2562</v>
      </c>
      <c r="I104" s="143" t="str">
        <f t="shared" si="3"/>
        <v>Cost Report Year End 2019</v>
      </c>
    </row>
    <row r="105" spans="1:9" s="1" customFormat="1" ht="13.75" customHeight="1">
      <c r="A105" s="14" t="s">
        <v>1411</v>
      </c>
      <c r="B105" s="15" t="s">
        <v>1948</v>
      </c>
      <c r="C105" s="10" t="s">
        <v>1412</v>
      </c>
      <c r="D105" s="141">
        <v>0.28320000000000001</v>
      </c>
      <c r="E105" s="142">
        <f t="shared" si="2"/>
        <v>0.28320000000000001</v>
      </c>
      <c r="F105" s="11" t="s">
        <v>1181</v>
      </c>
      <c r="G105" s="12" t="s">
        <v>1270</v>
      </c>
      <c r="H105" s="93" t="s">
        <v>2562</v>
      </c>
      <c r="I105" s="143" t="str">
        <f t="shared" si="3"/>
        <v>Cost Report Year End 2019</v>
      </c>
    </row>
    <row r="106" spans="1:9" s="1" customFormat="1" ht="13.75" customHeight="1">
      <c r="A106" s="14" t="s">
        <v>1320</v>
      </c>
      <c r="B106" s="15" t="s">
        <v>1949</v>
      </c>
      <c r="C106" s="10" t="s">
        <v>1810</v>
      </c>
      <c r="D106" s="141">
        <v>0.73089999999999999</v>
      </c>
      <c r="E106" s="142">
        <f t="shared" si="2"/>
        <v>0.73089999999999999</v>
      </c>
      <c r="F106" s="11" t="s">
        <v>1181</v>
      </c>
      <c r="G106" s="12" t="s">
        <v>1270</v>
      </c>
      <c r="H106" s="93" t="s">
        <v>2562</v>
      </c>
      <c r="I106" s="143" t="str">
        <f t="shared" si="3"/>
        <v>Cost Report Year End 2019</v>
      </c>
    </row>
    <row r="107" spans="1:9" s="1" customFormat="1" ht="13.75" customHeight="1">
      <c r="A107" s="14" t="s">
        <v>1413</v>
      </c>
      <c r="B107" s="15" t="s">
        <v>1950</v>
      </c>
      <c r="C107" s="10" t="s">
        <v>1811</v>
      </c>
      <c r="D107" s="141">
        <v>0.76019999999999999</v>
      </c>
      <c r="E107" s="142">
        <f t="shared" si="2"/>
        <v>0.76019999999999999</v>
      </c>
      <c r="F107" s="11" t="s">
        <v>1181</v>
      </c>
      <c r="G107" s="12" t="s">
        <v>1270</v>
      </c>
      <c r="H107" s="93" t="s">
        <v>2562</v>
      </c>
      <c r="I107" s="143" t="str">
        <f t="shared" si="3"/>
        <v>Cost Report Year End 2019</v>
      </c>
    </row>
    <row r="108" spans="1:9" s="1" customFormat="1" ht="13.75" customHeight="1">
      <c r="A108" s="14" t="s">
        <v>1414</v>
      </c>
      <c r="B108" s="15" t="s">
        <v>1951</v>
      </c>
      <c r="C108" s="10" t="s">
        <v>1415</v>
      </c>
      <c r="D108" s="141">
        <v>0.60619999999999996</v>
      </c>
      <c r="E108" s="142">
        <f t="shared" si="2"/>
        <v>0.60619999999999996</v>
      </c>
      <c r="F108" s="11" t="s">
        <v>1181</v>
      </c>
      <c r="G108" s="12" t="s">
        <v>1270</v>
      </c>
      <c r="H108" s="93" t="s">
        <v>2562</v>
      </c>
      <c r="I108" s="143" t="str">
        <f t="shared" si="3"/>
        <v>Cost Report Year End 2019</v>
      </c>
    </row>
    <row r="109" spans="1:9" s="1" customFormat="1" ht="13.75" customHeight="1">
      <c r="A109" s="14" t="s">
        <v>1416</v>
      </c>
      <c r="B109" s="15" t="s">
        <v>1952</v>
      </c>
      <c r="C109" s="10" t="s">
        <v>2587</v>
      </c>
      <c r="D109" s="141">
        <v>0.26100000000000001</v>
      </c>
      <c r="E109" s="142">
        <f t="shared" si="2"/>
        <v>0.26100000000000001</v>
      </c>
      <c r="F109" s="11" t="s">
        <v>1181</v>
      </c>
      <c r="G109" s="12" t="s">
        <v>1270</v>
      </c>
      <c r="H109" s="93" t="s">
        <v>2562</v>
      </c>
      <c r="I109" s="143" t="str">
        <f t="shared" si="3"/>
        <v>Cost Report Year End 2019</v>
      </c>
    </row>
    <row r="110" spans="1:9" s="1" customFormat="1" ht="13.75" customHeight="1">
      <c r="A110" s="14" t="s">
        <v>1418</v>
      </c>
      <c r="B110" s="15" t="s">
        <v>1953</v>
      </c>
      <c r="C110" s="10" t="s">
        <v>1419</v>
      </c>
      <c r="D110" s="141">
        <v>1</v>
      </c>
      <c r="E110" s="142">
        <f t="shared" si="2"/>
        <v>1</v>
      </c>
      <c r="F110" s="11" t="s">
        <v>1181</v>
      </c>
      <c r="G110" s="12" t="s">
        <v>1270</v>
      </c>
      <c r="H110" s="93" t="s">
        <v>2562</v>
      </c>
      <c r="I110" s="143" t="str">
        <f t="shared" si="3"/>
        <v>Cost Report Year End 2019</v>
      </c>
    </row>
    <row r="111" spans="1:9" s="1" customFormat="1" ht="13.75" customHeight="1">
      <c r="A111" s="14" t="s">
        <v>1420</v>
      </c>
      <c r="B111" s="15" t="s">
        <v>1954</v>
      </c>
      <c r="C111" s="10" t="s">
        <v>2588</v>
      </c>
      <c r="D111" s="141">
        <v>0.55089999999999995</v>
      </c>
      <c r="E111" s="142">
        <f t="shared" si="2"/>
        <v>0.55089999999999995</v>
      </c>
      <c r="F111" s="11" t="s">
        <v>1181</v>
      </c>
      <c r="G111" s="12" t="s">
        <v>1270</v>
      </c>
      <c r="H111" s="93" t="s">
        <v>2562</v>
      </c>
      <c r="I111" s="143" t="str">
        <f t="shared" si="3"/>
        <v>Cost Report Year End 2019</v>
      </c>
    </row>
    <row r="112" spans="1:9" s="1" customFormat="1" ht="13.75" customHeight="1">
      <c r="A112" s="14" t="s">
        <v>1422</v>
      </c>
      <c r="B112" s="15" t="s">
        <v>1955</v>
      </c>
      <c r="C112" s="10" t="s">
        <v>1423</v>
      </c>
      <c r="D112" s="141">
        <v>0.53520000000000001</v>
      </c>
      <c r="E112" s="142">
        <f t="shared" si="2"/>
        <v>0.53520000000000001</v>
      </c>
      <c r="F112" s="11" t="s">
        <v>1181</v>
      </c>
      <c r="G112" s="12" t="s">
        <v>1270</v>
      </c>
      <c r="H112" s="93" t="s">
        <v>2562</v>
      </c>
      <c r="I112" s="143" t="str">
        <f t="shared" si="3"/>
        <v>Cost Report Year End 2019</v>
      </c>
    </row>
    <row r="113" spans="1:9" s="1" customFormat="1" ht="13.75" customHeight="1">
      <c r="A113" s="8"/>
      <c r="B113" s="20"/>
      <c r="C113" s="21" t="s">
        <v>1448</v>
      </c>
      <c r="D113" s="147">
        <v>0.22199999999999998</v>
      </c>
      <c r="E113" s="142">
        <f t="shared" si="2"/>
        <v>0.22199999999999998</v>
      </c>
      <c r="F113" s="22" t="s">
        <v>1181</v>
      </c>
      <c r="G113" s="23" t="s">
        <v>1247</v>
      </c>
      <c r="H113" s="148" t="s">
        <v>2559</v>
      </c>
      <c r="I113" s="143" t="str">
        <f t="shared" si="3"/>
        <v>09/18/20 Final Rule</v>
      </c>
    </row>
    <row r="114" spans="1:9" s="1" customFormat="1" ht="13.75" customHeight="1">
      <c r="A114" s="138"/>
      <c r="B114" s="20"/>
      <c r="C114" s="139" t="s">
        <v>1447</v>
      </c>
      <c r="D114" s="147">
        <v>0.22899999999999998</v>
      </c>
      <c r="E114" s="142">
        <f t="shared" si="2"/>
        <v>0.22899999999999998</v>
      </c>
      <c r="F114" s="22" t="s">
        <v>1181</v>
      </c>
      <c r="G114" s="23" t="s">
        <v>1246</v>
      </c>
      <c r="H114" s="148" t="s">
        <v>2559</v>
      </c>
      <c r="I114" s="143" t="str">
        <f t="shared" si="3"/>
        <v>09/18/20 Final Rule</v>
      </c>
    </row>
    <row r="115" spans="1:9" s="1" customFormat="1" ht="13.75" customHeight="1">
      <c r="A115" s="8"/>
      <c r="B115" s="20"/>
      <c r="C115" s="21" t="s">
        <v>1449</v>
      </c>
      <c r="D115" s="147">
        <v>0.193</v>
      </c>
      <c r="E115" s="142">
        <f t="shared" si="2"/>
        <v>0.193</v>
      </c>
      <c r="F115" s="22" t="s">
        <v>1181</v>
      </c>
      <c r="G115" s="23" t="s">
        <v>1249</v>
      </c>
      <c r="H115" s="148" t="s">
        <v>2559</v>
      </c>
      <c r="I115" s="143" t="str">
        <f t="shared" si="3"/>
        <v>09/18/20 Final Rule</v>
      </c>
    </row>
    <row r="116" spans="1:9" s="1" customFormat="1" ht="13.75" customHeight="1">
      <c r="A116" s="14"/>
      <c r="B116" s="9"/>
      <c r="C116" s="10" t="s">
        <v>1446</v>
      </c>
      <c r="D116" s="147">
        <v>0.25600000000000001</v>
      </c>
      <c r="E116" s="142">
        <f t="shared" si="2"/>
        <v>0.25600000000000001</v>
      </c>
      <c r="F116" s="22" t="s">
        <v>1181</v>
      </c>
      <c r="G116" s="23" t="s">
        <v>1248</v>
      </c>
      <c r="H116" s="148" t="s">
        <v>2559</v>
      </c>
      <c r="I116" s="143" t="str">
        <f t="shared" si="3"/>
        <v>09/18/20 Final Rule</v>
      </c>
    </row>
    <row r="117" spans="1:9" s="1" customFormat="1" ht="13.75" customHeight="1">
      <c r="A117" s="8"/>
      <c r="B117" s="9"/>
      <c r="C117" s="10" t="s">
        <v>1450</v>
      </c>
      <c r="D117" s="147">
        <v>0.20900000000000002</v>
      </c>
      <c r="E117" s="142">
        <f t="shared" si="2"/>
        <v>0.20900000000000002</v>
      </c>
      <c r="F117" s="22" t="s">
        <v>1181</v>
      </c>
      <c r="G117" s="23" t="s">
        <v>1250</v>
      </c>
      <c r="H117" s="148" t="s">
        <v>2559</v>
      </c>
      <c r="I117" s="143" t="str">
        <f t="shared" si="3"/>
        <v>09/18/20 Final Rule</v>
      </c>
    </row>
    <row r="118" spans="1:9" s="1" customFormat="1" ht="13.75" customHeight="1">
      <c r="A118" s="8"/>
      <c r="B118" s="9"/>
      <c r="C118" s="10" t="s">
        <v>1451</v>
      </c>
      <c r="D118" s="147">
        <v>0.19699999999999998</v>
      </c>
      <c r="E118" s="142">
        <f t="shared" si="2"/>
        <v>0.19699999999999998</v>
      </c>
      <c r="F118" s="22" t="s">
        <v>1181</v>
      </c>
      <c r="G118" s="23" t="s">
        <v>1251</v>
      </c>
      <c r="H118" s="148" t="s">
        <v>2559</v>
      </c>
      <c r="I118" s="143" t="str">
        <f t="shared" si="3"/>
        <v>09/18/20 Final Rule</v>
      </c>
    </row>
    <row r="119" spans="1:9" s="1" customFormat="1" ht="13.75" customHeight="1">
      <c r="A119" s="8"/>
      <c r="B119" s="9"/>
      <c r="C119" s="10" t="s">
        <v>1452</v>
      </c>
      <c r="D119" s="147">
        <v>0.34600000000000003</v>
      </c>
      <c r="E119" s="142">
        <f t="shared" si="2"/>
        <v>0.34600000000000003</v>
      </c>
      <c r="F119" s="22" t="s">
        <v>1181</v>
      </c>
      <c r="G119" s="23" t="s">
        <v>1252</v>
      </c>
      <c r="H119" s="148" t="s">
        <v>2559</v>
      </c>
      <c r="I119" s="143" t="str">
        <f t="shared" si="3"/>
        <v>09/18/20 Final Rule</v>
      </c>
    </row>
    <row r="120" spans="1:9" s="1" customFormat="1" ht="13.75" customHeight="1">
      <c r="A120" s="14"/>
      <c r="B120" s="9"/>
      <c r="C120" s="10" t="s">
        <v>1964</v>
      </c>
      <c r="D120" s="147">
        <v>0.40600000000000003</v>
      </c>
      <c r="E120" s="142">
        <f t="shared" si="2"/>
        <v>0.40600000000000003</v>
      </c>
      <c r="F120" s="11" t="s">
        <v>1181</v>
      </c>
      <c r="G120" s="23" t="s">
        <v>1968</v>
      </c>
      <c r="H120" s="148" t="s">
        <v>2559</v>
      </c>
      <c r="I120" s="143" t="str">
        <f t="shared" si="3"/>
        <v>09/18/20 Final Rule</v>
      </c>
    </row>
    <row r="121" spans="1:9" s="1" customFormat="1" ht="13.75" customHeight="1">
      <c r="A121" s="14"/>
      <c r="B121" s="9"/>
      <c r="C121" s="10" t="s">
        <v>1965</v>
      </c>
      <c r="D121" s="147">
        <v>0.253</v>
      </c>
      <c r="E121" s="142">
        <f t="shared" si="2"/>
        <v>0.253</v>
      </c>
      <c r="F121" s="22" t="s">
        <v>1181</v>
      </c>
      <c r="G121" s="12" t="s">
        <v>1253</v>
      </c>
      <c r="H121" s="148" t="s">
        <v>2559</v>
      </c>
      <c r="I121" s="143" t="str">
        <f t="shared" si="3"/>
        <v>09/18/20 Final Rule</v>
      </c>
    </row>
    <row r="122" spans="1:9" s="1" customFormat="1" ht="13.75" customHeight="1">
      <c r="A122" s="8"/>
      <c r="B122" s="20"/>
      <c r="C122" s="21" t="s">
        <v>1453</v>
      </c>
      <c r="D122" s="147">
        <v>0.16700000000000001</v>
      </c>
      <c r="E122" s="142">
        <f t="shared" si="2"/>
        <v>0.16700000000000001</v>
      </c>
      <c r="F122" s="22" t="s">
        <v>1181</v>
      </c>
      <c r="G122" s="23" t="s">
        <v>1254</v>
      </c>
      <c r="H122" s="148" t="s">
        <v>2559</v>
      </c>
      <c r="I122" s="143" t="str">
        <f t="shared" si="3"/>
        <v>09/18/20 Final Rule</v>
      </c>
    </row>
    <row r="123" spans="1:9" s="1" customFormat="1" ht="13.75" customHeight="1">
      <c r="A123" s="8"/>
      <c r="B123" s="20"/>
      <c r="C123" s="21" t="s">
        <v>1454</v>
      </c>
      <c r="D123" s="147">
        <v>0.24199999999999999</v>
      </c>
      <c r="E123" s="142">
        <f t="shared" si="2"/>
        <v>0.24199999999999999</v>
      </c>
      <c r="F123" s="22" t="s">
        <v>1181</v>
      </c>
      <c r="G123" s="23" t="s">
        <v>1255</v>
      </c>
      <c r="H123" s="148" t="s">
        <v>2559</v>
      </c>
      <c r="I123" s="143" t="str">
        <f t="shared" si="3"/>
        <v>09/18/20 Final Rule</v>
      </c>
    </row>
    <row r="124" spans="1:9" s="1" customFormat="1" ht="13.75" customHeight="1">
      <c r="A124" s="14"/>
      <c r="B124" s="24"/>
      <c r="C124" s="13" t="s">
        <v>1455</v>
      </c>
      <c r="D124" s="147">
        <v>0.33700000000000002</v>
      </c>
      <c r="E124" s="142">
        <f t="shared" si="2"/>
        <v>0.33700000000000002</v>
      </c>
      <c r="F124" s="22" t="s">
        <v>1181</v>
      </c>
      <c r="G124" s="23" t="s">
        <v>1256</v>
      </c>
      <c r="H124" s="148" t="s">
        <v>2559</v>
      </c>
      <c r="I124" s="143" t="str">
        <f t="shared" si="3"/>
        <v>09/18/20 Final Rule</v>
      </c>
    </row>
    <row r="125" spans="1:9" s="1" customFormat="1" ht="13.75" customHeight="1">
      <c r="A125" s="8"/>
      <c r="B125" s="25"/>
      <c r="C125" s="26" t="s">
        <v>1457</v>
      </c>
      <c r="D125" s="147">
        <v>0.30500000000000005</v>
      </c>
      <c r="E125" s="142">
        <f t="shared" si="2"/>
        <v>0.30500000000000005</v>
      </c>
      <c r="F125" s="22" t="s">
        <v>1181</v>
      </c>
      <c r="G125" s="24" t="s">
        <v>1258</v>
      </c>
      <c r="H125" s="148" t="s">
        <v>2559</v>
      </c>
      <c r="I125" s="143" t="str">
        <f t="shared" si="3"/>
        <v>09/18/20 Final Rule</v>
      </c>
    </row>
    <row r="126" spans="1:9" s="1" customFormat="1" ht="13.75" customHeight="1">
      <c r="A126" s="14"/>
      <c r="B126" s="9"/>
      <c r="C126" s="28" t="s">
        <v>1458</v>
      </c>
      <c r="D126" s="147">
        <v>0.248</v>
      </c>
      <c r="E126" s="142">
        <f t="shared" si="2"/>
        <v>0.248</v>
      </c>
      <c r="F126" s="22" t="s">
        <v>1181</v>
      </c>
      <c r="G126" s="27" t="s">
        <v>1259</v>
      </c>
      <c r="H126" s="148" t="s">
        <v>2559</v>
      </c>
      <c r="I126" s="143" t="str">
        <f t="shared" si="3"/>
        <v>09/18/20 Final Rule</v>
      </c>
    </row>
    <row r="127" spans="1:9" s="1" customFormat="1" ht="13.75" customHeight="1">
      <c r="A127" s="8"/>
      <c r="B127" s="20"/>
      <c r="C127" s="21" t="s">
        <v>1956</v>
      </c>
      <c r="D127" s="147">
        <v>0.26</v>
      </c>
      <c r="E127" s="142">
        <f t="shared" si="2"/>
        <v>0.26</v>
      </c>
      <c r="F127" s="22" t="s">
        <v>1181</v>
      </c>
      <c r="G127" s="23" t="s">
        <v>1260</v>
      </c>
      <c r="H127" s="148" t="s">
        <v>2559</v>
      </c>
      <c r="I127" s="143" t="str">
        <f t="shared" si="3"/>
        <v>09/18/20 Final Rule</v>
      </c>
    </row>
    <row r="128" spans="1:9" s="1" customFormat="1" ht="13.75" customHeight="1">
      <c r="A128" s="8"/>
      <c r="B128" s="20"/>
      <c r="C128" s="21" t="s">
        <v>1456</v>
      </c>
      <c r="D128" s="147">
        <v>0.27700000000000002</v>
      </c>
      <c r="E128" s="142">
        <f t="shared" si="2"/>
        <v>0.27700000000000002</v>
      </c>
      <c r="F128" s="22" t="s">
        <v>1181</v>
      </c>
      <c r="G128" s="23" t="s">
        <v>1257</v>
      </c>
      <c r="H128" s="148" t="s">
        <v>2559</v>
      </c>
      <c r="I128" s="143" t="str">
        <f t="shared" si="3"/>
        <v>09/18/20 Final Rule</v>
      </c>
    </row>
    <row r="129" spans="1:9" s="1" customFormat="1" ht="13.75" customHeight="1">
      <c r="A129" s="8"/>
      <c r="B129" s="9"/>
      <c r="C129" s="28" t="s">
        <v>1786</v>
      </c>
      <c r="D129" s="147">
        <v>0.22</v>
      </c>
      <c r="E129" s="142">
        <f t="shared" si="2"/>
        <v>0.22</v>
      </c>
      <c r="F129" s="22" t="s">
        <v>1181</v>
      </c>
      <c r="G129" s="23" t="s">
        <v>1783</v>
      </c>
      <c r="H129" s="148" t="s">
        <v>2559</v>
      </c>
      <c r="I129" s="143" t="str">
        <f t="shared" si="3"/>
        <v>09/18/20 Final Rule</v>
      </c>
    </row>
    <row r="130" spans="1:9" s="1" customFormat="1" ht="13.75" customHeight="1">
      <c r="A130" s="8"/>
      <c r="B130" s="20"/>
      <c r="C130" s="21" t="s">
        <v>1459</v>
      </c>
      <c r="D130" s="147">
        <v>0.252</v>
      </c>
      <c r="E130" s="142">
        <f t="shared" si="2"/>
        <v>0.252</v>
      </c>
      <c r="F130" s="22" t="s">
        <v>1181</v>
      </c>
      <c r="G130" s="23" t="s">
        <v>1261</v>
      </c>
      <c r="H130" s="148" t="s">
        <v>2559</v>
      </c>
      <c r="I130" s="143" t="str">
        <f t="shared" si="3"/>
        <v>09/18/20 Final Rule</v>
      </c>
    </row>
    <row r="131" spans="1:9" s="1" customFormat="1" ht="13.75" customHeight="1">
      <c r="A131" s="14"/>
      <c r="B131" s="25"/>
      <c r="C131" s="26" t="s">
        <v>1957</v>
      </c>
      <c r="D131" s="147">
        <v>0.249</v>
      </c>
      <c r="E131" s="142">
        <f t="shared" si="2"/>
        <v>0.249</v>
      </c>
      <c r="F131" s="22" t="s">
        <v>1181</v>
      </c>
      <c r="G131" s="23" t="s">
        <v>1262</v>
      </c>
      <c r="H131" s="148" t="s">
        <v>2559</v>
      </c>
      <c r="I131" s="143" t="str">
        <f t="shared" si="3"/>
        <v>09/18/20 Final Rule</v>
      </c>
    </row>
    <row r="132" spans="1:9" s="1" customFormat="1" ht="13.75" customHeight="1">
      <c r="A132" s="8"/>
      <c r="B132" s="9"/>
      <c r="C132" s="10" t="s">
        <v>1460</v>
      </c>
      <c r="D132" s="147">
        <v>0.36900000000000005</v>
      </c>
      <c r="E132" s="142">
        <f t="shared" si="2"/>
        <v>0.36900000000000005</v>
      </c>
      <c r="F132" s="22" t="s">
        <v>1181</v>
      </c>
      <c r="G132" s="27" t="s">
        <v>1812</v>
      </c>
      <c r="H132" s="148" t="s">
        <v>2559</v>
      </c>
      <c r="I132" s="143" t="str">
        <f t="shared" si="3"/>
        <v>09/18/20 Final Rule</v>
      </c>
    </row>
    <row r="133" spans="1:9" s="1" customFormat="1" ht="13.75" customHeight="1">
      <c r="A133" s="8"/>
      <c r="B133" s="9"/>
      <c r="C133" s="10" t="s">
        <v>1461</v>
      </c>
      <c r="D133" s="147">
        <v>0.77200000000000002</v>
      </c>
      <c r="E133" s="142">
        <f t="shared" si="2"/>
        <v>0.77200000000000002</v>
      </c>
      <c r="F133" s="22" t="s">
        <v>1181</v>
      </c>
      <c r="G133" s="23" t="s">
        <v>1264</v>
      </c>
      <c r="H133" s="148" t="s">
        <v>2559</v>
      </c>
      <c r="I133" s="143" t="str">
        <f t="shared" si="3"/>
        <v>09/18/20 Final Rule</v>
      </c>
    </row>
    <row r="134" spans="1:9" s="1" customFormat="1" ht="13.75" customHeight="1">
      <c r="A134" s="14"/>
      <c r="B134" s="9"/>
      <c r="C134" s="10" t="s">
        <v>1816</v>
      </c>
      <c r="D134" s="147">
        <v>0.45799999999999996</v>
      </c>
      <c r="E134" s="142">
        <f t="shared" si="2"/>
        <v>0.45799999999999996</v>
      </c>
      <c r="F134" s="22" t="s">
        <v>1181</v>
      </c>
      <c r="G134" s="23" t="s">
        <v>1263</v>
      </c>
      <c r="H134" s="148" t="s">
        <v>2559</v>
      </c>
      <c r="I134" s="143" t="str">
        <f t="shared" si="3"/>
        <v>09/18/20 Final Rule</v>
      </c>
    </row>
    <row r="135" spans="1:9" s="1" customFormat="1" ht="13.75" customHeight="1">
      <c r="A135" s="8"/>
      <c r="B135" s="9"/>
      <c r="C135" s="10" t="s">
        <v>1462</v>
      </c>
      <c r="D135" s="147">
        <v>0.311</v>
      </c>
      <c r="E135" s="142">
        <f t="shared" si="2"/>
        <v>0.311</v>
      </c>
      <c r="F135" s="22" t="s">
        <v>1181</v>
      </c>
      <c r="G135" s="23" t="s">
        <v>1265</v>
      </c>
      <c r="H135" s="148" t="s">
        <v>2559</v>
      </c>
      <c r="I135" s="143" t="str">
        <f t="shared" si="3"/>
        <v>09/18/20 Final Rule</v>
      </c>
    </row>
    <row r="136" spans="1:9" s="1" customFormat="1" ht="13.75" customHeight="1">
      <c r="A136" s="8"/>
      <c r="B136" s="29"/>
      <c r="C136" s="21" t="s">
        <v>1463</v>
      </c>
      <c r="D136" s="147">
        <v>0.35400000000000004</v>
      </c>
      <c r="E136" s="142">
        <f t="shared" si="2"/>
        <v>0.35400000000000004</v>
      </c>
      <c r="F136" s="22" t="s">
        <v>1181</v>
      </c>
      <c r="G136" s="23" t="s">
        <v>1266</v>
      </c>
      <c r="H136" s="148" t="s">
        <v>2559</v>
      </c>
      <c r="I136" s="143" t="str">
        <f t="shared" si="3"/>
        <v>09/18/20 Final Rule</v>
      </c>
    </row>
    <row r="137" spans="1:9" s="1" customFormat="1" ht="13.75" customHeight="1">
      <c r="A137" s="8"/>
      <c r="B137" s="29"/>
      <c r="C137" s="21" t="s">
        <v>1832</v>
      </c>
      <c r="D137" s="147">
        <v>0.246</v>
      </c>
      <c r="E137" s="142">
        <f t="shared" si="2"/>
        <v>0.246</v>
      </c>
      <c r="F137" s="22" t="s">
        <v>1181</v>
      </c>
      <c r="G137" s="23" t="s">
        <v>1270</v>
      </c>
      <c r="H137" s="148" t="s">
        <v>2559</v>
      </c>
      <c r="I137" s="143" t="str">
        <f t="shared" si="3"/>
        <v>09/18/20 Final Rule</v>
      </c>
    </row>
    <row r="138" spans="1:9" s="1" customFormat="1" ht="13.75" customHeight="1">
      <c r="A138" s="14"/>
      <c r="B138" s="29"/>
      <c r="C138" s="13" t="s">
        <v>1464</v>
      </c>
      <c r="D138" s="147">
        <v>0.27500000000000002</v>
      </c>
      <c r="E138" s="142">
        <f t="shared" ref="E138:E163" si="4">D138</f>
        <v>0.27500000000000002</v>
      </c>
      <c r="F138" s="22" t="s">
        <v>1181</v>
      </c>
      <c r="G138" s="23" t="s">
        <v>1267</v>
      </c>
      <c r="H138" s="148" t="s">
        <v>2559</v>
      </c>
      <c r="I138" s="143" t="str">
        <f t="shared" ref="I138:I163" si="5">H138</f>
        <v>09/18/20 Final Rule</v>
      </c>
    </row>
    <row r="139" spans="1:9" s="1" customFormat="1" ht="13.75" customHeight="1">
      <c r="A139" s="14"/>
      <c r="B139" s="30"/>
      <c r="C139" s="26" t="s">
        <v>1465</v>
      </c>
      <c r="D139" s="147">
        <v>0.33700000000000002</v>
      </c>
      <c r="E139" s="142">
        <f t="shared" si="4"/>
        <v>0.33700000000000002</v>
      </c>
      <c r="F139" s="22" t="s">
        <v>1181</v>
      </c>
      <c r="G139" s="23" t="s">
        <v>1424</v>
      </c>
      <c r="H139" s="148" t="s">
        <v>2559</v>
      </c>
      <c r="I139" s="143" t="str">
        <f t="shared" si="5"/>
        <v>09/18/20 Final Rule</v>
      </c>
    </row>
    <row r="140" spans="1:9" s="1" customFormat="1" ht="13.75" customHeight="1">
      <c r="A140" s="31"/>
      <c r="B140" s="32"/>
      <c r="C140" s="13" t="s">
        <v>1467</v>
      </c>
      <c r="D140" s="147">
        <v>0.29700000000000004</v>
      </c>
      <c r="E140" s="142">
        <f t="shared" si="4"/>
        <v>0.29700000000000004</v>
      </c>
      <c r="F140" s="22" t="s">
        <v>1181</v>
      </c>
      <c r="G140" s="27" t="s">
        <v>1427</v>
      </c>
      <c r="H140" s="148" t="s">
        <v>2559</v>
      </c>
      <c r="I140" s="143" t="str">
        <f t="shared" si="5"/>
        <v>09/18/20 Final Rule</v>
      </c>
    </row>
    <row r="141" spans="1:9" s="1" customFormat="1" ht="13.75" customHeight="1">
      <c r="A141" s="8"/>
      <c r="B141" s="30"/>
      <c r="C141" s="26" t="s">
        <v>1469</v>
      </c>
      <c r="D141" s="147">
        <v>0.13900000000000001</v>
      </c>
      <c r="E141" s="142">
        <f t="shared" si="4"/>
        <v>0.13900000000000001</v>
      </c>
      <c r="F141" s="22" t="s">
        <v>1181</v>
      </c>
      <c r="G141" s="24" t="s">
        <v>1430</v>
      </c>
      <c r="H141" s="148" t="s">
        <v>2559</v>
      </c>
      <c r="I141" s="143" t="str">
        <f t="shared" si="5"/>
        <v>09/18/20 Final Rule</v>
      </c>
    </row>
    <row r="142" spans="1:9" s="1" customFormat="1" ht="13.75" customHeight="1">
      <c r="A142" s="8"/>
      <c r="B142" s="9"/>
      <c r="C142" s="10" t="s">
        <v>1817</v>
      </c>
      <c r="D142" s="147">
        <v>0.33300000000000002</v>
      </c>
      <c r="E142" s="142">
        <f t="shared" si="4"/>
        <v>0.33300000000000002</v>
      </c>
      <c r="F142" s="22" t="s">
        <v>1181</v>
      </c>
      <c r="G142" s="27" t="s">
        <v>1813</v>
      </c>
      <c r="H142" s="148" t="s">
        <v>2559</v>
      </c>
      <c r="I142" s="143" t="str">
        <f t="shared" si="5"/>
        <v>09/18/20 Final Rule</v>
      </c>
    </row>
    <row r="143" spans="1:9" s="1" customFormat="1" ht="13.75" customHeight="1">
      <c r="A143" s="14"/>
      <c r="B143" s="15"/>
      <c r="C143" s="10" t="s">
        <v>1966</v>
      </c>
      <c r="D143" s="147">
        <v>0.16600000000000001</v>
      </c>
      <c r="E143" s="142">
        <f t="shared" si="4"/>
        <v>0.16600000000000001</v>
      </c>
      <c r="F143" s="22" t="s">
        <v>1181</v>
      </c>
      <c r="G143" s="23" t="s">
        <v>1428</v>
      </c>
      <c r="H143" s="148" t="s">
        <v>2559</v>
      </c>
      <c r="I143" s="143" t="str">
        <f t="shared" si="5"/>
        <v>09/18/20 Final Rule</v>
      </c>
    </row>
    <row r="144" spans="1:9" s="1" customFormat="1" ht="13.75" customHeight="1">
      <c r="A144" s="31"/>
      <c r="B144" s="33"/>
      <c r="C144" s="28" t="s">
        <v>1468</v>
      </c>
      <c r="D144" s="147">
        <v>0.28200000000000003</v>
      </c>
      <c r="E144" s="142">
        <f t="shared" si="4"/>
        <v>0.28200000000000003</v>
      </c>
      <c r="F144" s="11" t="s">
        <v>1181</v>
      </c>
      <c r="G144" s="23" t="s">
        <v>1429</v>
      </c>
      <c r="H144" s="148" t="s">
        <v>2559</v>
      </c>
      <c r="I144" s="143" t="str">
        <f t="shared" si="5"/>
        <v>09/18/20 Final Rule</v>
      </c>
    </row>
    <row r="145" spans="1:9" s="1" customFormat="1" ht="13.75" customHeight="1">
      <c r="A145" s="31"/>
      <c r="B145" s="32"/>
      <c r="C145" s="13" t="s">
        <v>1470</v>
      </c>
      <c r="D145" s="147">
        <v>0.27800000000000002</v>
      </c>
      <c r="E145" s="142">
        <f t="shared" si="4"/>
        <v>0.27800000000000002</v>
      </c>
      <c r="F145" s="22" t="s">
        <v>1181</v>
      </c>
      <c r="G145" s="34" t="s">
        <v>1431</v>
      </c>
      <c r="H145" s="148" t="s">
        <v>2559</v>
      </c>
      <c r="I145" s="143" t="str">
        <f t="shared" si="5"/>
        <v>09/18/20 Final Rule</v>
      </c>
    </row>
    <row r="146" spans="1:9" s="1" customFormat="1" ht="13.75" customHeight="1">
      <c r="A146" s="8"/>
      <c r="B146" s="15"/>
      <c r="C146" s="10" t="s">
        <v>1466</v>
      </c>
      <c r="D146" s="147">
        <v>0.27900000000000003</v>
      </c>
      <c r="E146" s="142">
        <f t="shared" si="4"/>
        <v>0.27900000000000003</v>
      </c>
      <c r="F146" s="22" t="s">
        <v>1181</v>
      </c>
      <c r="G146" s="24" t="s">
        <v>1425</v>
      </c>
      <c r="H146" s="148" t="s">
        <v>2559</v>
      </c>
      <c r="I146" s="143" t="str">
        <f t="shared" si="5"/>
        <v>09/18/20 Final Rule</v>
      </c>
    </row>
    <row r="147" spans="1:9" s="1" customFormat="1" ht="13.75" customHeight="1">
      <c r="A147" s="8"/>
      <c r="B147" s="15"/>
      <c r="C147" s="10" t="s">
        <v>1475</v>
      </c>
      <c r="D147" s="147">
        <v>0.38200000000000001</v>
      </c>
      <c r="E147" s="142">
        <f t="shared" si="4"/>
        <v>0.38200000000000001</v>
      </c>
      <c r="F147" s="11" t="s">
        <v>1181</v>
      </c>
      <c r="G147" s="23" t="s">
        <v>1426</v>
      </c>
      <c r="H147" s="148" t="s">
        <v>2559</v>
      </c>
      <c r="I147" s="143" t="str">
        <f t="shared" si="5"/>
        <v>09/18/20 Final Rule</v>
      </c>
    </row>
    <row r="148" spans="1:9" s="1" customFormat="1" ht="13.75" customHeight="1">
      <c r="A148" s="14"/>
      <c r="B148" s="15"/>
      <c r="C148" s="10" t="s">
        <v>1471</v>
      </c>
      <c r="D148" s="147">
        <v>0.253</v>
      </c>
      <c r="E148" s="142">
        <f t="shared" si="4"/>
        <v>0.253</v>
      </c>
      <c r="F148" s="22" t="s">
        <v>1181</v>
      </c>
      <c r="G148" s="12" t="s">
        <v>1432</v>
      </c>
      <c r="H148" s="148" t="s">
        <v>2559</v>
      </c>
      <c r="I148" s="143" t="str">
        <f t="shared" si="5"/>
        <v>09/18/20 Final Rule</v>
      </c>
    </row>
    <row r="149" spans="1:9" s="1" customFormat="1" ht="13.75" customHeight="1">
      <c r="A149" s="14"/>
      <c r="B149" s="16"/>
      <c r="C149" s="17" t="s">
        <v>1472</v>
      </c>
      <c r="D149" s="147">
        <v>0.22299999999999998</v>
      </c>
      <c r="E149" s="142">
        <f t="shared" si="4"/>
        <v>0.22299999999999998</v>
      </c>
      <c r="F149" s="35" t="s">
        <v>1181</v>
      </c>
      <c r="G149" s="23" t="s">
        <v>1433</v>
      </c>
      <c r="H149" s="148" t="s">
        <v>2559</v>
      </c>
      <c r="I149" s="143" t="str">
        <f t="shared" si="5"/>
        <v>09/18/20 Final Rule</v>
      </c>
    </row>
    <row r="150" spans="1:9" s="1" customFormat="1" ht="13.75" customHeight="1">
      <c r="A150" s="8"/>
      <c r="B150" s="16"/>
      <c r="C150" s="17" t="s">
        <v>1480</v>
      </c>
      <c r="D150" s="147">
        <v>0.36300000000000004</v>
      </c>
      <c r="E150" s="142">
        <f t="shared" si="4"/>
        <v>0.36300000000000004</v>
      </c>
      <c r="F150" s="11" t="s">
        <v>1181</v>
      </c>
      <c r="G150" s="19" t="s">
        <v>1434</v>
      </c>
      <c r="H150" s="148" t="s">
        <v>2559</v>
      </c>
      <c r="I150" s="143" t="str">
        <f t="shared" si="5"/>
        <v>09/18/20 Final Rule</v>
      </c>
    </row>
    <row r="151" spans="1:9" s="1" customFormat="1" ht="13.75" customHeight="1">
      <c r="A151" s="14"/>
      <c r="B151" s="15"/>
      <c r="C151" s="54" t="s">
        <v>1958</v>
      </c>
      <c r="D151" s="147">
        <v>0.21800000000000003</v>
      </c>
      <c r="E151" s="142">
        <f t="shared" si="4"/>
        <v>0.21800000000000003</v>
      </c>
      <c r="F151" s="22" t="s">
        <v>1181</v>
      </c>
      <c r="G151" s="12" t="s">
        <v>1435</v>
      </c>
      <c r="H151" s="148" t="s">
        <v>2559</v>
      </c>
      <c r="I151" s="143" t="str">
        <f t="shared" si="5"/>
        <v>09/18/20 Final Rule</v>
      </c>
    </row>
    <row r="152" spans="1:9" s="1" customFormat="1" ht="13.75" customHeight="1">
      <c r="A152" s="14"/>
      <c r="B152" s="15"/>
      <c r="C152" s="10" t="s">
        <v>1967</v>
      </c>
      <c r="D152" s="147">
        <v>0.33100000000000002</v>
      </c>
      <c r="E152" s="142">
        <f t="shared" si="4"/>
        <v>0.33100000000000002</v>
      </c>
      <c r="F152" s="22" t="s">
        <v>1181</v>
      </c>
      <c r="G152" s="23" t="s">
        <v>1436</v>
      </c>
      <c r="H152" s="148" t="s">
        <v>2559</v>
      </c>
      <c r="I152" s="143" t="str">
        <f t="shared" si="5"/>
        <v>09/18/20 Final Rule</v>
      </c>
    </row>
    <row r="153" spans="1:9" s="1" customFormat="1" ht="13.75" customHeight="1">
      <c r="A153" s="14"/>
      <c r="B153" s="15"/>
      <c r="C153" s="28" t="s">
        <v>1473</v>
      </c>
      <c r="D153" s="147">
        <v>0.222</v>
      </c>
      <c r="E153" s="142">
        <f t="shared" si="4"/>
        <v>0.222</v>
      </c>
      <c r="F153" s="22" t="s">
        <v>1181</v>
      </c>
      <c r="G153" s="23" t="s">
        <v>1437</v>
      </c>
      <c r="H153" s="148" t="s">
        <v>2559</v>
      </c>
      <c r="I153" s="143" t="str">
        <f t="shared" si="5"/>
        <v>09/18/20 Final Rule</v>
      </c>
    </row>
    <row r="154" spans="1:9" s="1" customFormat="1" ht="13.75" customHeight="1">
      <c r="A154" s="14"/>
      <c r="B154" s="15"/>
      <c r="C154" s="10" t="s">
        <v>1474</v>
      </c>
      <c r="D154" s="147">
        <v>0.25900000000000001</v>
      </c>
      <c r="E154" s="142">
        <f t="shared" si="4"/>
        <v>0.25900000000000001</v>
      </c>
      <c r="F154" s="22" t="s">
        <v>1181</v>
      </c>
      <c r="G154" s="23" t="s">
        <v>1438</v>
      </c>
      <c r="H154" s="148" t="s">
        <v>2559</v>
      </c>
      <c r="I154" s="143" t="str">
        <f t="shared" si="5"/>
        <v>09/18/20 Final Rule</v>
      </c>
    </row>
    <row r="155" spans="1:9" s="1" customFormat="1" ht="13.75" customHeight="1">
      <c r="A155" s="8"/>
      <c r="B155" s="29"/>
      <c r="C155" s="21" t="s">
        <v>1959</v>
      </c>
      <c r="D155" s="147">
        <v>0.20300000000000001</v>
      </c>
      <c r="E155" s="142">
        <f t="shared" si="4"/>
        <v>0.20300000000000001</v>
      </c>
      <c r="F155" s="22" t="s">
        <v>1181</v>
      </c>
      <c r="G155" s="27" t="s">
        <v>1439</v>
      </c>
      <c r="H155" s="148" t="s">
        <v>2559</v>
      </c>
      <c r="I155" s="143" t="str">
        <f t="shared" si="5"/>
        <v>09/18/20 Final Rule</v>
      </c>
    </row>
    <row r="156" spans="1:9" s="1" customFormat="1" ht="13.75" customHeight="1">
      <c r="A156" s="8"/>
      <c r="B156" s="29"/>
      <c r="C156" s="13" t="s">
        <v>1476</v>
      </c>
      <c r="D156" s="147">
        <v>0.192</v>
      </c>
      <c r="E156" s="142">
        <f t="shared" si="4"/>
        <v>0.192</v>
      </c>
      <c r="F156" s="22" t="s">
        <v>1181</v>
      </c>
      <c r="G156" s="23" t="s">
        <v>1440</v>
      </c>
      <c r="H156" s="148" t="s">
        <v>2559</v>
      </c>
      <c r="I156" s="143" t="str">
        <f t="shared" si="5"/>
        <v>09/18/20 Final Rule</v>
      </c>
    </row>
    <row r="157" spans="1:9" s="1" customFormat="1" ht="13.75" customHeight="1">
      <c r="A157" s="8"/>
      <c r="B157" s="15"/>
      <c r="C157" s="10" t="s">
        <v>1960</v>
      </c>
      <c r="D157" s="147">
        <v>0.30499999999999999</v>
      </c>
      <c r="E157" s="142">
        <f t="shared" si="4"/>
        <v>0.30499999999999999</v>
      </c>
      <c r="F157" s="22" t="s">
        <v>1181</v>
      </c>
      <c r="G157" s="27" t="s">
        <v>1441</v>
      </c>
      <c r="H157" s="148" t="s">
        <v>2559</v>
      </c>
      <c r="I157" s="143" t="str">
        <f t="shared" si="5"/>
        <v>09/18/20 Final Rule</v>
      </c>
    </row>
    <row r="158" spans="1:9" s="140" customFormat="1" ht="13.75" customHeight="1">
      <c r="A158" s="8"/>
      <c r="B158" s="29"/>
      <c r="C158" s="21" t="s">
        <v>1818</v>
      </c>
      <c r="D158" s="147">
        <v>0.48299999999999998</v>
      </c>
      <c r="E158" s="142">
        <f t="shared" si="4"/>
        <v>0.48299999999999998</v>
      </c>
      <c r="F158" s="22" t="s">
        <v>1181</v>
      </c>
      <c r="G158" s="23" t="s">
        <v>1814</v>
      </c>
      <c r="H158" s="148" t="s">
        <v>2559</v>
      </c>
      <c r="I158" s="143" t="str">
        <f t="shared" si="5"/>
        <v>09/18/20 Final Rule</v>
      </c>
    </row>
    <row r="159" spans="1:9" s="140" customFormat="1" ht="13.75" customHeight="1">
      <c r="A159" s="8"/>
      <c r="B159" s="29"/>
      <c r="C159" s="21" t="s">
        <v>1477</v>
      </c>
      <c r="D159" s="147">
        <v>0.27800000000000002</v>
      </c>
      <c r="E159" s="142">
        <f t="shared" si="4"/>
        <v>0.27800000000000002</v>
      </c>
      <c r="F159" s="22" t="s">
        <v>1181</v>
      </c>
      <c r="G159" s="23" t="s">
        <v>1442</v>
      </c>
      <c r="H159" s="148" t="s">
        <v>2559</v>
      </c>
      <c r="I159" s="143" t="str">
        <f t="shared" si="5"/>
        <v>09/18/20 Final Rule</v>
      </c>
    </row>
    <row r="160" spans="1:9" s="140" customFormat="1" ht="13.75" customHeight="1">
      <c r="A160" s="8"/>
      <c r="B160" s="29"/>
      <c r="C160" s="21" t="s">
        <v>1478</v>
      </c>
      <c r="D160" s="147">
        <v>0.27700000000000002</v>
      </c>
      <c r="E160" s="142">
        <f t="shared" si="4"/>
        <v>0.27700000000000002</v>
      </c>
      <c r="F160" s="22" t="s">
        <v>1181</v>
      </c>
      <c r="G160" s="23" t="s">
        <v>1443</v>
      </c>
      <c r="H160" s="148" t="s">
        <v>2559</v>
      </c>
      <c r="I160" s="143" t="str">
        <f t="shared" si="5"/>
        <v>09/18/20 Final Rule</v>
      </c>
    </row>
    <row r="161" spans="1:9" s="140" customFormat="1" ht="13.75" customHeight="1">
      <c r="A161" s="8"/>
      <c r="B161" s="29"/>
      <c r="C161" s="21" t="s">
        <v>1479</v>
      </c>
      <c r="D161" s="147">
        <v>0.312</v>
      </c>
      <c r="E161" s="142">
        <f t="shared" si="4"/>
        <v>0.312</v>
      </c>
      <c r="F161" s="22" t="s">
        <v>1181</v>
      </c>
      <c r="G161" s="23" t="s">
        <v>1445</v>
      </c>
      <c r="H161" s="148" t="s">
        <v>2559</v>
      </c>
      <c r="I161" s="143" t="str">
        <f t="shared" si="5"/>
        <v>09/18/20 Final Rule</v>
      </c>
    </row>
    <row r="162" spans="1:9" s="140" customFormat="1" ht="13.75" customHeight="1">
      <c r="A162" s="8"/>
      <c r="B162" s="29"/>
      <c r="C162" s="21" t="s">
        <v>1481</v>
      </c>
      <c r="D162" s="147">
        <v>0.313</v>
      </c>
      <c r="E162" s="142">
        <f t="shared" si="4"/>
        <v>0.313</v>
      </c>
      <c r="F162" s="22" t="s">
        <v>1181</v>
      </c>
      <c r="G162" s="23" t="s">
        <v>1444</v>
      </c>
      <c r="H162" s="148" t="s">
        <v>2559</v>
      </c>
      <c r="I162" s="143" t="str">
        <f t="shared" si="5"/>
        <v>09/18/20 Final Rule</v>
      </c>
    </row>
    <row r="163" spans="1:9" s="140" customFormat="1" ht="13.75" customHeight="1">
      <c r="A163" s="8"/>
      <c r="B163" s="29"/>
      <c r="C163" s="21" t="s">
        <v>1785</v>
      </c>
      <c r="D163" s="147">
        <v>0.32299999999999995</v>
      </c>
      <c r="E163" s="142">
        <f t="shared" si="4"/>
        <v>0.32299999999999995</v>
      </c>
      <c r="F163" s="22" t="s">
        <v>1181</v>
      </c>
      <c r="G163" s="23" t="s">
        <v>1815</v>
      </c>
      <c r="H163" s="148" t="s">
        <v>2559</v>
      </c>
      <c r="I163" s="143" t="str">
        <f t="shared" si="5"/>
        <v>09/18/20 Final Rule</v>
      </c>
    </row>
  </sheetData>
  <sheetProtection autoFilter="0"/>
  <sortState xmlns:xlrd2="http://schemas.microsoft.com/office/spreadsheetml/2017/richdata2" ref="A9:I112">
    <sortCondition ref="C9:C112"/>
  </sortState>
  <pageMargins left="0.7" right="0.7" top="0.75" bottom="0.75" header="0.3" footer="0.3"/>
  <pageSetup scale="67" fitToHeight="0" orientation="landscape" r:id="rId1"/>
  <headerFooter scaleWithDoc="0">
    <oddFooter>&amp;L&amp;8Mississippi Division of Medicaid DRG Calculator&amp;C&amp;8Tab 4 - CCR Table&amp;R&amp;8 2021-22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ote xmlns="b3c47ade-b9ac-4603-937d-3ea7c4dd3f94" xsi:nil="true"/>
  </documentManagement>
</p:properties>
</file>

<file path=customXml/itemProps1.xml><?xml version="1.0" encoding="utf-8"?>
<ds:datastoreItem xmlns:ds="http://schemas.openxmlformats.org/officeDocument/2006/customXml" ds:itemID="{7894C9C5-2450-49F7-B319-3ABAE512608A}">
  <ds:schemaRefs>
    <ds:schemaRef ds:uri="http://schemas.microsoft.com/sharepoint/v3/contenttype/forms"/>
  </ds:schemaRefs>
</ds:datastoreItem>
</file>

<file path=customXml/itemProps2.xml><?xml version="1.0" encoding="utf-8"?>
<ds:datastoreItem xmlns:ds="http://schemas.openxmlformats.org/officeDocument/2006/customXml" ds:itemID="{FC7EDFE7-B02F-4AA4-8E04-6932BB03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4B003A8-53A9-497D-A3F8-C4323941102E}">
  <ds:schemaRefs>
    <ds:schemaRef ds:uri="http://schemas.microsoft.com/office/2006/metadata/properties"/>
    <ds:schemaRef ds:uri="b3c47ade-b9ac-4603-937d-3ea7c4dd3f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Company>Conduent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Payment Method Development APR-DRG Calculator</dc:title>
  <dc:creator>Conduent Payment Method Development</dc:creator>
  <cp:keywords>APR-DRG, PMD, SFY 18-19, Pricing</cp:keywords>
  <cp:lastModifiedBy>Shatara Bogan</cp:lastModifiedBy>
  <cp:lastPrinted>2021-04-28T15:54:44Z</cp:lastPrinted>
  <dcterms:created xsi:type="dcterms:W3CDTF">2012-05-14T20:06:15Z</dcterms:created>
  <dcterms:modified xsi:type="dcterms:W3CDTF">2021-04-28T15:56:26Z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